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mc:AlternateContent xmlns:mc="http://schemas.openxmlformats.org/markup-compatibility/2006">
    <mc:Choice Requires="x15">
      <x15ac:absPath xmlns:x15ac="http://schemas.microsoft.com/office/spreadsheetml/2010/11/ac" url="https://justiceuk-my.sharepoint.com/personal/graham_hughes_justice_gov_uk/Documents/Documents 1/"/>
    </mc:Choice>
  </mc:AlternateContent>
  <xr:revisionPtr revIDLastSave="19" documentId="8_{8A16231D-4035-4804-A341-68F17DC75B6C}" xr6:coauthVersionLast="47" xr6:coauthVersionMax="47" xr10:uidLastSave="{7E29C542-20E1-4DAA-9700-B7AA96E430DA}"/>
  <workbookProtection workbookAlgorithmName="SHA-512" workbookHashValue="E/AUu7AjHcxwMK0qDhJX5EmLecHmCn6qpe2sPgikUX/wfJpVCcFXRtGW6ErFZ0QjztlIf5PVfkhzzJJGeMx2GQ==" workbookSaltValue="QwtVySpeN6OMKZqdOUlIwg==" workbookSpinCount="100000" lockStructure="1"/>
  <bookViews>
    <workbookView xWindow="-110" yWindow="-110" windowWidth="19420" windowHeight="11500" tabRatio="677" xr2:uid="{00000000-000D-0000-FFFF-FFFF00000000}"/>
  </bookViews>
  <sheets>
    <sheet name="Claim Details" sheetId="3" r:id="rId1"/>
    <sheet name="Fee Earners" sheetId="30" r:id="rId2"/>
    <sheet name="Litigator Work Claimed" sheetId="18" r:id="rId3"/>
    <sheet name="Prosecutor Work Claimed" sheetId="24" r:id="rId4"/>
    <sheet name="Advocate Work Claimed" sheetId="28" r:id="rId5"/>
    <sheet name="Disbursements" sheetId="5" r:id="rId6"/>
    <sheet name="Summary &amp; Totals" sheetId="2" state="hidden" r:id="rId7"/>
    <sheet name="Peer Review" sheetId="25" state="hidden" r:id="rId8"/>
    <sheet name="Decimal time converter" sheetId="21" state="hidden" r:id="rId9"/>
    <sheet name="Rates" sheetId="20" state="hidden" r:id="rId10"/>
    <sheet name="Hidden Data" sheetId="12" state="hidden" r:id="rId11"/>
    <sheet name="New rates" sheetId="29" state="hidden" r:id="rId12"/>
  </sheets>
  <externalReferences>
    <externalReference r:id="rId13"/>
  </externalReferences>
  <definedNames>
    <definedName name="_xlnm._FilterDatabase" localSheetId="4" hidden="1">'Advocate Work Claimed'!$B$7:$Y$7</definedName>
    <definedName name="_xlnm._FilterDatabase" localSheetId="5" hidden="1">Disbursements!$B$3:$T$3</definedName>
    <definedName name="_xlnm._FilterDatabase" localSheetId="2" hidden="1">'Litigator Work Claimed'!$B$4:$AG$463</definedName>
    <definedName name="_xlnm._FilterDatabase" localSheetId="3" hidden="1">'Prosecutor Work Claimed'!$B$4:$AB$500</definedName>
    <definedName name="_xlnm.Print_Area" localSheetId="4">'Advocate Work Claimed'!$A$1:$V$70</definedName>
    <definedName name="_xlnm.Print_Area" localSheetId="0">'Claim Details'!$A$1:$P$151</definedName>
    <definedName name="_xlnm.Print_Area" localSheetId="5">Disbursements!$A$1:$U$55</definedName>
    <definedName name="_xlnm.Print_Area" localSheetId="2">'Litigator Work Claimed'!$A$1:$AE$466</definedName>
    <definedName name="_xlnm.Print_Area" localSheetId="3">'Prosecutor Work Claimed'!$A$1:$Z$503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70" i="3" l="1"/>
  <c r="V69" i="3"/>
  <c r="C46" i="2"/>
  <c r="C47" i="2"/>
  <c r="AA8" i="24"/>
  <c r="AL6" i="24"/>
  <c r="AM6" i="24"/>
  <c r="AL7" i="24"/>
  <c r="AM7" i="24"/>
  <c r="AL8" i="24"/>
  <c r="AM8" i="24"/>
  <c r="AL9" i="24"/>
  <c r="AM9" i="24"/>
  <c r="AL10" i="24"/>
  <c r="AM10" i="24"/>
  <c r="AL11" i="24"/>
  <c r="AM11" i="24"/>
  <c r="AL12" i="24"/>
  <c r="AM12" i="24"/>
  <c r="AL13" i="24"/>
  <c r="AM13" i="24"/>
  <c r="AL14" i="24"/>
  <c r="AM14" i="24"/>
  <c r="AL15" i="24"/>
  <c r="AM15" i="24"/>
  <c r="AL16" i="24"/>
  <c r="AM16" i="24"/>
  <c r="AL17" i="24"/>
  <c r="AM17" i="24"/>
  <c r="AL18" i="24"/>
  <c r="AM18" i="24"/>
  <c r="AL19" i="24"/>
  <c r="AM19" i="24"/>
  <c r="AL20" i="24"/>
  <c r="AM20" i="24"/>
  <c r="AL21" i="24"/>
  <c r="AM21" i="24"/>
  <c r="AL22" i="24"/>
  <c r="AM22" i="24"/>
  <c r="AL23" i="24"/>
  <c r="AM23" i="24"/>
  <c r="AL24" i="24"/>
  <c r="AM24" i="24"/>
  <c r="AL25" i="24"/>
  <c r="AM25" i="24"/>
  <c r="AL26" i="24"/>
  <c r="AM26" i="24"/>
  <c r="AL27" i="24"/>
  <c r="AM27" i="24"/>
  <c r="AL28" i="24"/>
  <c r="AM28" i="24"/>
  <c r="AL29" i="24"/>
  <c r="AM29" i="24"/>
  <c r="AL30" i="24"/>
  <c r="AM30" i="24"/>
  <c r="AL31" i="24"/>
  <c r="AM31" i="24"/>
  <c r="AL32" i="24"/>
  <c r="AM32" i="24"/>
  <c r="AL33" i="24"/>
  <c r="AM33" i="24"/>
  <c r="AL34" i="24"/>
  <c r="AM34" i="24"/>
  <c r="AL35" i="24"/>
  <c r="AM35" i="24"/>
  <c r="AL36" i="24"/>
  <c r="AM36" i="24"/>
  <c r="AL37" i="24"/>
  <c r="AM37" i="24"/>
  <c r="AL38" i="24"/>
  <c r="AM38" i="24"/>
  <c r="AL39" i="24"/>
  <c r="AM39" i="24"/>
  <c r="AL40" i="24"/>
  <c r="AM40" i="24"/>
  <c r="AL41" i="24"/>
  <c r="AM41" i="24"/>
  <c r="AL42" i="24"/>
  <c r="AM42" i="24"/>
  <c r="AL43" i="24"/>
  <c r="AM43" i="24"/>
  <c r="AL44" i="24"/>
  <c r="AM44" i="24"/>
  <c r="AL45" i="24"/>
  <c r="AM45" i="24"/>
  <c r="AL46" i="24"/>
  <c r="AM46" i="24"/>
  <c r="AL47" i="24"/>
  <c r="AM47" i="24"/>
  <c r="AL48" i="24"/>
  <c r="AM48" i="24"/>
  <c r="AL49" i="24"/>
  <c r="AM49" i="24"/>
  <c r="AL50" i="24"/>
  <c r="AM50" i="24"/>
  <c r="AL51" i="24"/>
  <c r="AM51" i="24"/>
  <c r="AL52" i="24"/>
  <c r="AM52" i="24"/>
  <c r="AL53" i="24"/>
  <c r="AM53" i="24"/>
  <c r="AL54" i="24"/>
  <c r="AM54" i="24"/>
  <c r="AL55" i="24"/>
  <c r="AM55" i="24"/>
  <c r="AL56" i="24"/>
  <c r="AM56" i="24"/>
  <c r="AL57" i="24"/>
  <c r="AM57" i="24"/>
  <c r="AL58" i="24"/>
  <c r="AM58" i="24"/>
  <c r="AL59" i="24"/>
  <c r="AM59" i="24"/>
  <c r="AL60" i="24"/>
  <c r="AM60" i="24"/>
  <c r="AL61" i="24"/>
  <c r="AM61" i="24"/>
  <c r="AL62" i="24"/>
  <c r="AM62" i="24"/>
  <c r="AL63" i="24"/>
  <c r="AM63" i="24"/>
  <c r="AL64" i="24"/>
  <c r="AM64" i="24"/>
  <c r="AL65" i="24"/>
  <c r="AM65" i="24"/>
  <c r="AL66" i="24"/>
  <c r="AM66" i="24"/>
  <c r="AL67" i="24"/>
  <c r="AM67" i="24"/>
  <c r="AL68" i="24"/>
  <c r="AM68" i="24"/>
  <c r="AL69" i="24"/>
  <c r="AM69" i="24"/>
  <c r="AL70" i="24"/>
  <c r="AM70" i="24"/>
  <c r="AL71" i="24"/>
  <c r="AM71" i="24"/>
  <c r="AL72" i="24"/>
  <c r="AM72" i="24"/>
  <c r="AL73" i="24"/>
  <c r="AM73" i="24"/>
  <c r="AL74" i="24"/>
  <c r="AM74" i="24"/>
  <c r="AL75" i="24"/>
  <c r="AM75" i="24"/>
  <c r="AL76" i="24"/>
  <c r="AM76" i="24"/>
  <c r="AL77" i="24"/>
  <c r="AM77" i="24"/>
  <c r="AL78" i="24"/>
  <c r="AM78" i="24"/>
  <c r="AL79" i="24"/>
  <c r="AM79" i="24"/>
  <c r="AL80" i="24"/>
  <c r="AM80" i="24"/>
  <c r="AL81" i="24"/>
  <c r="AM81" i="24"/>
  <c r="AL82" i="24"/>
  <c r="AM82" i="24"/>
  <c r="AL83" i="24"/>
  <c r="AM83" i="24"/>
  <c r="AL84" i="24"/>
  <c r="AM84" i="24"/>
  <c r="AL85" i="24"/>
  <c r="AM85" i="24"/>
  <c r="AL86" i="24"/>
  <c r="AM86" i="24"/>
  <c r="AL87" i="24"/>
  <c r="AM87" i="24"/>
  <c r="AL88" i="24"/>
  <c r="AM88" i="24"/>
  <c r="AL89" i="24"/>
  <c r="AM89" i="24"/>
  <c r="AL90" i="24"/>
  <c r="AM90" i="24"/>
  <c r="AL91" i="24"/>
  <c r="AM91" i="24"/>
  <c r="AL92" i="24"/>
  <c r="AM92" i="24"/>
  <c r="AL93" i="24"/>
  <c r="AM93" i="24"/>
  <c r="AL94" i="24"/>
  <c r="AM94" i="24"/>
  <c r="AL95" i="24"/>
  <c r="AM95" i="24"/>
  <c r="AL96" i="24"/>
  <c r="AM96" i="24"/>
  <c r="AL97" i="24"/>
  <c r="AM97" i="24"/>
  <c r="AL98" i="24"/>
  <c r="AM98" i="24"/>
  <c r="AL99" i="24"/>
  <c r="AM99" i="24"/>
  <c r="AL100" i="24"/>
  <c r="AM100" i="24"/>
  <c r="AL101" i="24"/>
  <c r="AM101" i="24"/>
  <c r="AL102" i="24"/>
  <c r="AM102" i="24"/>
  <c r="AL103" i="24"/>
  <c r="AM103" i="24"/>
  <c r="AL104" i="24"/>
  <c r="AM104" i="24"/>
  <c r="AL105" i="24"/>
  <c r="AM105" i="24"/>
  <c r="AL106" i="24"/>
  <c r="AM106" i="24"/>
  <c r="AL107" i="24"/>
  <c r="AM107" i="24"/>
  <c r="AL108" i="24"/>
  <c r="AM108" i="24"/>
  <c r="AL109" i="24"/>
  <c r="AM109" i="24"/>
  <c r="AL110" i="24"/>
  <c r="AM110" i="24"/>
  <c r="AL111" i="24"/>
  <c r="AM111" i="24"/>
  <c r="AL112" i="24"/>
  <c r="AM112" i="24"/>
  <c r="AL113" i="24"/>
  <c r="AM113" i="24"/>
  <c r="AL114" i="24"/>
  <c r="AM114" i="24"/>
  <c r="AL115" i="24"/>
  <c r="AM115" i="24"/>
  <c r="AL116" i="24"/>
  <c r="AM116" i="24"/>
  <c r="AL117" i="24"/>
  <c r="AM117" i="24"/>
  <c r="AL118" i="24"/>
  <c r="AM118" i="24"/>
  <c r="AL119" i="24"/>
  <c r="AM119" i="24"/>
  <c r="AL120" i="24"/>
  <c r="AM120" i="24"/>
  <c r="AL121" i="24"/>
  <c r="AM121" i="24"/>
  <c r="AL122" i="24"/>
  <c r="AM122" i="24"/>
  <c r="AL123" i="24"/>
  <c r="AM123" i="24"/>
  <c r="AL124" i="24"/>
  <c r="AM124" i="24"/>
  <c r="AL125" i="24"/>
  <c r="AM125" i="24"/>
  <c r="AL126" i="24"/>
  <c r="AM126" i="24"/>
  <c r="AL127" i="24"/>
  <c r="AM127" i="24"/>
  <c r="AL128" i="24"/>
  <c r="AM128" i="24"/>
  <c r="AL129" i="24"/>
  <c r="AM129" i="24"/>
  <c r="AL130" i="24"/>
  <c r="AM130" i="24"/>
  <c r="AL131" i="24"/>
  <c r="AM131" i="24"/>
  <c r="AL132" i="24"/>
  <c r="AM132" i="24"/>
  <c r="AL133" i="24"/>
  <c r="AM133" i="24"/>
  <c r="AL134" i="24"/>
  <c r="AM134" i="24"/>
  <c r="AL135" i="24"/>
  <c r="AM135" i="24"/>
  <c r="AL136" i="24"/>
  <c r="AM136" i="24"/>
  <c r="AL137" i="24"/>
  <c r="AM137" i="24"/>
  <c r="AL138" i="24"/>
  <c r="AM138" i="24"/>
  <c r="AL139" i="24"/>
  <c r="AM139" i="24"/>
  <c r="AL140" i="24"/>
  <c r="AM140" i="24"/>
  <c r="AL141" i="24"/>
  <c r="AM141" i="24"/>
  <c r="AL142" i="24"/>
  <c r="AM142" i="24"/>
  <c r="AL143" i="24"/>
  <c r="AM143" i="24"/>
  <c r="AL144" i="24"/>
  <c r="AM144" i="24"/>
  <c r="AL145" i="24"/>
  <c r="AM145" i="24"/>
  <c r="AL146" i="24"/>
  <c r="AM146" i="24"/>
  <c r="AL147" i="24"/>
  <c r="AM147" i="24"/>
  <c r="AL148" i="24"/>
  <c r="AM148" i="24"/>
  <c r="AL149" i="24"/>
  <c r="AM149" i="24"/>
  <c r="AL150" i="24"/>
  <c r="AM150" i="24"/>
  <c r="AL151" i="24"/>
  <c r="AM151" i="24"/>
  <c r="AL152" i="24"/>
  <c r="AM152" i="24"/>
  <c r="AL153" i="24"/>
  <c r="AM153" i="24"/>
  <c r="AL154" i="24"/>
  <c r="AM154" i="24"/>
  <c r="AL155" i="24"/>
  <c r="AM155" i="24"/>
  <c r="AL156" i="24"/>
  <c r="AM156" i="24"/>
  <c r="AL157" i="24"/>
  <c r="AM157" i="24"/>
  <c r="AL158" i="24"/>
  <c r="AM158" i="24"/>
  <c r="AL159" i="24"/>
  <c r="AM159" i="24"/>
  <c r="AL160" i="24"/>
  <c r="AM160" i="24"/>
  <c r="AL161" i="24"/>
  <c r="AM161" i="24"/>
  <c r="AL162" i="24"/>
  <c r="AM162" i="24"/>
  <c r="AL163" i="24"/>
  <c r="AM163" i="24"/>
  <c r="AL164" i="24"/>
  <c r="AM164" i="24"/>
  <c r="AL165" i="24"/>
  <c r="AM165" i="24"/>
  <c r="AL166" i="24"/>
  <c r="AM166" i="24"/>
  <c r="AL167" i="24"/>
  <c r="AM167" i="24"/>
  <c r="AL168" i="24"/>
  <c r="AM168" i="24"/>
  <c r="AL169" i="24"/>
  <c r="AM169" i="24"/>
  <c r="AL170" i="24"/>
  <c r="AM170" i="24"/>
  <c r="AL171" i="24"/>
  <c r="AM171" i="24"/>
  <c r="AL172" i="24"/>
  <c r="AM172" i="24"/>
  <c r="AL173" i="24"/>
  <c r="AM173" i="24"/>
  <c r="AL174" i="24"/>
  <c r="AM174" i="24"/>
  <c r="AL175" i="24"/>
  <c r="AM175" i="24"/>
  <c r="AL176" i="24"/>
  <c r="AM176" i="24"/>
  <c r="AL177" i="24"/>
  <c r="AM177" i="24"/>
  <c r="AL178" i="24"/>
  <c r="AM178" i="24"/>
  <c r="AL179" i="24"/>
  <c r="AM179" i="24"/>
  <c r="AL180" i="24"/>
  <c r="AM180" i="24"/>
  <c r="AL181" i="24"/>
  <c r="AM181" i="24"/>
  <c r="AL182" i="24"/>
  <c r="AM182" i="24"/>
  <c r="AL183" i="24"/>
  <c r="AM183" i="24"/>
  <c r="AL184" i="24"/>
  <c r="AM184" i="24"/>
  <c r="AL185" i="24"/>
  <c r="AM185" i="24"/>
  <c r="AL186" i="24"/>
  <c r="AM186" i="24"/>
  <c r="AL187" i="24"/>
  <c r="AM187" i="24"/>
  <c r="AL188" i="24"/>
  <c r="AM188" i="24"/>
  <c r="AL189" i="24"/>
  <c r="AM189" i="24"/>
  <c r="AL190" i="24"/>
  <c r="AM190" i="24"/>
  <c r="AL191" i="24"/>
  <c r="AM191" i="24"/>
  <c r="AL192" i="24"/>
  <c r="AM192" i="24"/>
  <c r="AL193" i="24"/>
  <c r="AM193" i="24"/>
  <c r="AL194" i="24"/>
  <c r="AM194" i="24"/>
  <c r="AL195" i="24"/>
  <c r="AM195" i="24"/>
  <c r="AL196" i="24"/>
  <c r="AM196" i="24"/>
  <c r="AL197" i="24"/>
  <c r="AM197" i="24"/>
  <c r="AL198" i="24"/>
  <c r="AM198" i="24"/>
  <c r="AL199" i="24"/>
  <c r="AM199" i="24"/>
  <c r="AL200" i="24"/>
  <c r="AM200" i="24"/>
  <c r="AL201" i="24"/>
  <c r="AM201" i="24"/>
  <c r="AL202" i="24"/>
  <c r="AM202" i="24"/>
  <c r="AL203" i="24"/>
  <c r="AM203" i="24"/>
  <c r="AL204" i="24"/>
  <c r="AM204" i="24"/>
  <c r="AL205" i="24"/>
  <c r="AM205" i="24"/>
  <c r="AL206" i="24"/>
  <c r="AM206" i="24"/>
  <c r="AL207" i="24"/>
  <c r="AM207" i="24"/>
  <c r="AL208" i="24"/>
  <c r="AM208" i="24"/>
  <c r="AL209" i="24"/>
  <c r="AM209" i="24"/>
  <c r="AL210" i="24"/>
  <c r="AM210" i="24"/>
  <c r="AL211" i="24"/>
  <c r="AM211" i="24"/>
  <c r="AL212" i="24"/>
  <c r="AM212" i="24"/>
  <c r="AL213" i="24"/>
  <c r="AM213" i="24"/>
  <c r="AL214" i="24"/>
  <c r="AM214" i="24"/>
  <c r="AL215" i="24"/>
  <c r="AM215" i="24"/>
  <c r="AL216" i="24"/>
  <c r="AM216" i="24"/>
  <c r="AL217" i="24"/>
  <c r="AM217" i="24"/>
  <c r="AL218" i="24"/>
  <c r="AM218" i="24"/>
  <c r="AL219" i="24"/>
  <c r="AM219" i="24"/>
  <c r="AL220" i="24"/>
  <c r="AM220" i="24"/>
  <c r="AL221" i="24"/>
  <c r="AM221" i="24"/>
  <c r="AL222" i="24"/>
  <c r="AM222" i="24"/>
  <c r="AL223" i="24"/>
  <c r="AM223" i="24"/>
  <c r="AL224" i="24"/>
  <c r="AM224" i="24"/>
  <c r="AL225" i="24"/>
  <c r="AM225" i="24"/>
  <c r="AL226" i="24"/>
  <c r="AM226" i="24"/>
  <c r="AL227" i="24"/>
  <c r="AM227" i="24"/>
  <c r="AL228" i="24"/>
  <c r="AM228" i="24"/>
  <c r="AL229" i="24"/>
  <c r="AM229" i="24"/>
  <c r="AL230" i="24"/>
  <c r="AM230" i="24"/>
  <c r="AL231" i="24"/>
  <c r="AM231" i="24"/>
  <c r="AL232" i="24"/>
  <c r="AM232" i="24"/>
  <c r="AL233" i="24"/>
  <c r="AM233" i="24"/>
  <c r="AL234" i="24"/>
  <c r="AM234" i="24"/>
  <c r="AL235" i="24"/>
  <c r="AM235" i="24"/>
  <c r="AL236" i="24"/>
  <c r="AM236" i="24"/>
  <c r="AL237" i="24"/>
  <c r="AM237" i="24"/>
  <c r="AL238" i="24"/>
  <c r="AM238" i="24"/>
  <c r="AL239" i="24"/>
  <c r="AM239" i="24"/>
  <c r="AL240" i="24"/>
  <c r="AM240" i="24"/>
  <c r="AL241" i="24"/>
  <c r="AM241" i="24"/>
  <c r="AL242" i="24"/>
  <c r="AM242" i="24"/>
  <c r="AL243" i="24"/>
  <c r="AM243" i="24"/>
  <c r="AL244" i="24"/>
  <c r="AM244" i="24"/>
  <c r="AL245" i="24"/>
  <c r="AM245" i="24"/>
  <c r="AL246" i="24"/>
  <c r="AM246" i="24"/>
  <c r="AL247" i="24"/>
  <c r="AM247" i="24"/>
  <c r="AL248" i="24"/>
  <c r="AM248" i="24"/>
  <c r="AL249" i="24"/>
  <c r="AM249" i="24"/>
  <c r="AL250" i="24"/>
  <c r="AM250" i="24"/>
  <c r="AL251" i="24"/>
  <c r="AM251" i="24"/>
  <c r="AL252" i="24"/>
  <c r="AM252" i="24"/>
  <c r="AL253" i="24"/>
  <c r="AM253" i="24"/>
  <c r="AL254" i="24"/>
  <c r="AM254" i="24"/>
  <c r="AL255" i="24"/>
  <c r="AM255" i="24"/>
  <c r="AL256" i="24"/>
  <c r="AM256" i="24"/>
  <c r="AL257" i="24"/>
  <c r="AM257" i="24"/>
  <c r="AL258" i="24"/>
  <c r="AM258" i="24"/>
  <c r="AL259" i="24"/>
  <c r="AM259" i="24"/>
  <c r="AL260" i="24"/>
  <c r="AM260" i="24"/>
  <c r="AL261" i="24"/>
  <c r="AM261" i="24"/>
  <c r="AL262" i="24"/>
  <c r="AM262" i="24"/>
  <c r="AL263" i="24"/>
  <c r="AM263" i="24"/>
  <c r="AL264" i="24"/>
  <c r="AM264" i="24"/>
  <c r="AL265" i="24"/>
  <c r="AM265" i="24"/>
  <c r="AL266" i="24"/>
  <c r="AM266" i="24"/>
  <c r="AL267" i="24"/>
  <c r="AM267" i="24"/>
  <c r="AL268" i="24"/>
  <c r="AM268" i="24"/>
  <c r="AL269" i="24"/>
  <c r="AM269" i="24"/>
  <c r="AL270" i="24"/>
  <c r="AM270" i="24"/>
  <c r="AL271" i="24"/>
  <c r="AM271" i="24"/>
  <c r="AL272" i="24"/>
  <c r="AM272" i="24"/>
  <c r="AL273" i="24"/>
  <c r="AM273" i="24"/>
  <c r="AL274" i="24"/>
  <c r="AM274" i="24"/>
  <c r="AL275" i="24"/>
  <c r="AM275" i="24"/>
  <c r="AL276" i="24"/>
  <c r="AM276" i="24"/>
  <c r="AL277" i="24"/>
  <c r="AM277" i="24"/>
  <c r="AL278" i="24"/>
  <c r="AM278" i="24"/>
  <c r="AL279" i="24"/>
  <c r="AM279" i="24"/>
  <c r="AL280" i="24"/>
  <c r="AM280" i="24"/>
  <c r="AL281" i="24"/>
  <c r="AM281" i="24"/>
  <c r="AL282" i="24"/>
  <c r="AM282" i="24"/>
  <c r="AL283" i="24"/>
  <c r="AM283" i="24"/>
  <c r="AL284" i="24"/>
  <c r="AM284" i="24"/>
  <c r="AL285" i="24"/>
  <c r="AM285" i="24"/>
  <c r="AL286" i="24"/>
  <c r="AM286" i="24"/>
  <c r="AL287" i="24"/>
  <c r="AM287" i="24"/>
  <c r="AL288" i="24"/>
  <c r="AM288" i="24"/>
  <c r="AL289" i="24"/>
  <c r="AM289" i="24"/>
  <c r="AL290" i="24"/>
  <c r="AM290" i="24"/>
  <c r="AL291" i="24"/>
  <c r="AM291" i="24"/>
  <c r="AL292" i="24"/>
  <c r="AM292" i="24"/>
  <c r="AL293" i="24"/>
  <c r="AM293" i="24"/>
  <c r="AL294" i="24"/>
  <c r="AM294" i="24"/>
  <c r="AL295" i="24"/>
  <c r="AM295" i="24"/>
  <c r="AL296" i="24"/>
  <c r="AM296" i="24"/>
  <c r="AL297" i="24"/>
  <c r="AM297" i="24"/>
  <c r="AL298" i="24"/>
  <c r="AM298" i="24"/>
  <c r="AL299" i="24"/>
  <c r="AM299" i="24"/>
  <c r="AL300" i="24"/>
  <c r="AM300" i="24"/>
  <c r="AL301" i="24"/>
  <c r="AM301" i="24"/>
  <c r="AL302" i="24"/>
  <c r="AM302" i="24"/>
  <c r="AL303" i="24"/>
  <c r="AM303" i="24"/>
  <c r="AL304" i="24"/>
  <c r="AM304" i="24"/>
  <c r="AL305" i="24"/>
  <c r="AM305" i="24"/>
  <c r="AL306" i="24"/>
  <c r="AM306" i="24"/>
  <c r="AL307" i="24"/>
  <c r="AM307" i="24"/>
  <c r="AL308" i="24"/>
  <c r="AM308" i="24"/>
  <c r="AL309" i="24"/>
  <c r="AM309" i="24"/>
  <c r="AL310" i="24"/>
  <c r="AM310" i="24"/>
  <c r="AL311" i="24"/>
  <c r="AM311" i="24"/>
  <c r="AL312" i="24"/>
  <c r="AM312" i="24"/>
  <c r="AL313" i="24"/>
  <c r="AM313" i="24"/>
  <c r="AL314" i="24"/>
  <c r="AM314" i="24"/>
  <c r="AL315" i="24"/>
  <c r="AM315" i="24"/>
  <c r="AL316" i="24"/>
  <c r="AM316" i="24"/>
  <c r="AL317" i="24"/>
  <c r="AM317" i="24"/>
  <c r="AL318" i="24"/>
  <c r="AM318" i="24"/>
  <c r="AL319" i="24"/>
  <c r="AM319" i="24"/>
  <c r="AL320" i="24"/>
  <c r="AM320" i="24"/>
  <c r="AL321" i="24"/>
  <c r="AM321" i="24"/>
  <c r="AL322" i="24"/>
  <c r="AM322" i="24"/>
  <c r="AL323" i="24"/>
  <c r="AM323" i="24"/>
  <c r="AL324" i="24"/>
  <c r="AM324" i="24"/>
  <c r="AL325" i="24"/>
  <c r="AM325" i="24"/>
  <c r="AL326" i="24"/>
  <c r="AM326" i="24"/>
  <c r="AL327" i="24"/>
  <c r="AM327" i="24"/>
  <c r="AL328" i="24"/>
  <c r="AM328" i="24"/>
  <c r="AL329" i="24"/>
  <c r="AM329" i="24"/>
  <c r="AL330" i="24"/>
  <c r="AM330" i="24"/>
  <c r="AL331" i="24"/>
  <c r="AM331" i="24"/>
  <c r="AL332" i="24"/>
  <c r="AM332" i="24"/>
  <c r="AL333" i="24"/>
  <c r="AM333" i="24"/>
  <c r="AL334" i="24"/>
  <c r="AM334" i="24"/>
  <c r="AL335" i="24"/>
  <c r="AM335" i="24"/>
  <c r="AL336" i="24"/>
  <c r="AM336" i="24"/>
  <c r="AL337" i="24"/>
  <c r="AM337" i="24"/>
  <c r="AL338" i="24"/>
  <c r="AM338" i="24"/>
  <c r="AL339" i="24"/>
  <c r="AM339" i="24"/>
  <c r="AL340" i="24"/>
  <c r="AM340" i="24"/>
  <c r="AL341" i="24"/>
  <c r="AM341" i="24"/>
  <c r="AL342" i="24"/>
  <c r="AM342" i="24"/>
  <c r="AL343" i="24"/>
  <c r="AM343" i="24"/>
  <c r="AL344" i="24"/>
  <c r="AM344" i="24"/>
  <c r="AL345" i="24"/>
  <c r="AM345" i="24"/>
  <c r="AL346" i="24"/>
  <c r="AM346" i="24"/>
  <c r="AL347" i="24"/>
  <c r="AM347" i="24"/>
  <c r="AL348" i="24"/>
  <c r="AM348" i="24"/>
  <c r="AL349" i="24"/>
  <c r="AM349" i="24"/>
  <c r="AL350" i="24"/>
  <c r="AM350" i="24"/>
  <c r="AL351" i="24"/>
  <c r="AM351" i="24"/>
  <c r="AL352" i="24"/>
  <c r="AM352" i="24"/>
  <c r="AL353" i="24"/>
  <c r="AM353" i="24"/>
  <c r="AL354" i="24"/>
  <c r="AM354" i="24"/>
  <c r="AL355" i="24"/>
  <c r="AM355" i="24"/>
  <c r="AL356" i="24"/>
  <c r="AM356" i="24"/>
  <c r="AL357" i="24"/>
  <c r="AM357" i="24"/>
  <c r="AL358" i="24"/>
  <c r="AM358" i="24"/>
  <c r="AL359" i="24"/>
  <c r="AM359" i="24"/>
  <c r="AL360" i="24"/>
  <c r="AM360" i="24"/>
  <c r="AL361" i="24"/>
  <c r="AM361" i="24"/>
  <c r="AL362" i="24"/>
  <c r="AM362" i="24"/>
  <c r="AL363" i="24"/>
  <c r="AM363" i="24"/>
  <c r="AL364" i="24"/>
  <c r="AM364" i="24"/>
  <c r="AL365" i="24"/>
  <c r="AM365" i="24"/>
  <c r="AL366" i="24"/>
  <c r="AM366" i="24"/>
  <c r="AL367" i="24"/>
  <c r="AM367" i="24"/>
  <c r="AL368" i="24"/>
  <c r="AM368" i="24"/>
  <c r="AL369" i="24"/>
  <c r="AM369" i="24"/>
  <c r="AL370" i="24"/>
  <c r="AM370" i="24"/>
  <c r="AL371" i="24"/>
  <c r="AM371" i="24"/>
  <c r="AL372" i="24"/>
  <c r="AM372" i="24"/>
  <c r="AL373" i="24"/>
  <c r="AM373" i="24"/>
  <c r="AL374" i="24"/>
  <c r="AM374" i="24"/>
  <c r="AL375" i="24"/>
  <c r="AM375" i="24"/>
  <c r="AL376" i="24"/>
  <c r="AM376" i="24"/>
  <c r="AL377" i="24"/>
  <c r="AM377" i="24"/>
  <c r="AL378" i="24"/>
  <c r="AM378" i="24"/>
  <c r="AL379" i="24"/>
  <c r="AM379" i="24"/>
  <c r="AL380" i="24"/>
  <c r="AM380" i="24"/>
  <c r="AL381" i="24"/>
  <c r="AM381" i="24"/>
  <c r="AL382" i="24"/>
  <c r="AM382" i="24"/>
  <c r="AL383" i="24"/>
  <c r="AM383" i="24"/>
  <c r="AL384" i="24"/>
  <c r="AM384" i="24"/>
  <c r="AL385" i="24"/>
  <c r="AM385" i="24"/>
  <c r="AL386" i="24"/>
  <c r="AM386" i="24"/>
  <c r="AL387" i="24"/>
  <c r="AM387" i="24"/>
  <c r="AL388" i="24"/>
  <c r="AM388" i="24"/>
  <c r="AL389" i="24"/>
  <c r="AM389" i="24"/>
  <c r="AL390" i="24"/>
  <c r="AM390" i="24"/>
  <c r="AL391" i="24"/>
  <c r="AM391" i="24"/>
  <c r="AL392" i="24"/>
  <c r="AM392" i="24"/>
  <c r="AL393" i="24"/>
  <c r="AM393" i="24"/>
  <c r="AL394" i="24"/>
  <c r="AM394" i="24"/>
  <c r="AL395" i="24"/>
  <c r="AM395" i="24"/>
  <c r="AL396" i="24"/>
  <c r="AM396" i="24"/>
  <c r="AL397" i="24"/>
  <c r="AM397" i="24"/>
  <c r="AL398" i="24"/>
  <c r="AM398" i="24"/>
  <c r="AL399" i="24"/>
  <c r="AM399" i="24"/>
  <c r="AL400" i="24"/>
  <c r="AM400" i="24"/>
  <c r="AL401" i="24"/>
  <c r="AM401" i="24"/>
  <c r="AL402" i="24"/>
  <c r="AM402" i="24"/>
  <c r="AL403" i="24"/>
  <c r="AM403" i="24"/>
  <c r="AL404" i="24"/>
  <c r="AM404" i="24"/>
  <c r="AL405" i="24"/>
  <c r="AM405" i="24"/>
  <c r="AL406" i="24"/>
  <c r="AM406" i="24"/>
  <c r="AL407" i="24"/>
  <c r="AM407" i="24"/>
  <c r="AL408" i="24"/>
  <c r="AM408" i="24"/>
  <c r="AL409" i="24"/>
  <c r="AM409" i="24"/>
  <c r="AL410" i="24"/>
  <c r="AM410" i="24"/>
  <c r="AL411" i="24"/>
  <c r="AM411" i="24"/>
  <c r="AL412" i="24"/>
  <c r="AM412" i="24"/>
  <c r="AL413" i="24"/>
  <c r="AM413" i="24"/>
  <c r="AL414" i="24"/>
  <c r="AM414" i="24"/>
  <c r="AL415" i="24"/>
  <c r="AM415" i="24"/>
  <c r="AL416" i="24"/>
  <c r="AM416" i="24"/>
  <c r="AL417" i="24"/>
  <c r="AM417" i="24"/>
  <c r="AL418" i="24"/>
  <c r="AM418" i="24"/>
  <c r="AL419" i="24"/>
  <c r="AM419" i="24"/>
  <c r="AL420" i="24"/>
  <c r="AM420" i="24"/>
  <c r="AL421" i="24"/>
  <c r="AM421" i="24"/>
  <c r="AL422" i="24"/>
  <c r="AM422" i="24"/>
  <c r="AL423" i="24"/>
  <c r="AM423" i="24"/>
  <c r="AL424" i="24"/>
  <c r="AM424" i="24"/>
  <c r="AL425" i="24"/>
  <c r="AM425" i="24"/>
  <c r="AL426" i="24"/>
  <c r="AM426" i="24"/>
  <c r="AL427" i="24"/>
  <c r="AM427" i="24"/>
  <c r="AL428" i="24"/>
  <c r="AM428" i="24"/>
  <c r="AL429" i="24"/>
  <c r="AM429" i="24"/>
  <c r="AL430" i="24"/>
  <c r="AM430" i="24"/>
  <c r="AL431" i="24"/>
  <c r="AM431" i="24"/>
  <c r="AL432" i="24"/>
  <c r="AM432" i="24"/>
  <c r="AL433" i="24"/>
  <c r="AM433" i="24"/>
  <c r="AL434" i="24"/>
  <c r="AM434" i="24"/>
  <c r="AL435" i="24"/>
  <c r="AM435" i="24"/>
  <c r="AL436" i="24"/>
  <c r="AM436" i="24"/>
  <c r="AL437" i="24"/>
  <c r="AM437" i="24"/>
  <c r="AL438" i="24"/>
  <c r="AM438" i="24"/>
  <c r="AL439" i="24"/>
  <c r="AM439" i="24"/>
  <c r="AL440" i="24"/>
  <c r="AM440" i="24"/>
  <c r="AL441" i="24"/>
  <c r="AM441" i="24"/>
  <c r="AL442" i="24"/>
  <c r="AM442" i="24"/>
  <c r="AL443" i="24"/>
  <c r="AM443" i="24"/>
  <c r="AL444" i="24"/>
  <c r="AM444" i="24"/>
  <c r="AL445" i="24"/>
  <c r="AM445" i="24"/>
  <c r="AL446" i="24"/>
  <c r="AM446" i="24"/>
  <c r="AL447" i="24"/>
  <c r="AM447" i="24"/>
  <c r="AL448" i="24"/>
  <c r="AM448" i="24"/>
  <c r="AL449" i="24"/>
  <c r="AM449" i="24"/>
  <c r="AL450" i="24"/>
  <c r="AM450" i="24"/>
  <c r="AL451" i="24"/>
  <c r="AM451" i="24"/>
  <c r="AL452" i="24"/>
  <c r="AM452" i="24"/>
  <c r="AL453" i="24"/>
  <c r="AM453" i="24"/>
  <c r="AL454" i="24"/>
  <c r="AM454" i="24"/>
  <c r="AL455" i="24"/>
  <c r="AM455" i="24"/>
  <c r="AL456" i="24"/>
  <c r="AM456" i="24"/>
  <c r="AL457" i="24"/>
  <c r="AM457" i="24"/>
  <c r="AL458" i="24"/>
  <c r="AM458" i="24"/>
  <c r="AL459" i="24"/>
  <c r="AM459" i="24"/>
  <c r="AL460" i="24"/>
  <c r="AM460" i="24"/>
  <c r="AL461" i="24"/>
  <c r="AM461" i="24"/>
  <c r="AL462" i="24"/>
  <c r="AM462" i="24"/>
  <c r="AL463" i="24"/>
  <c r="AM463" i="24"/>
  <c r="AL464" i="24"/>
  <c r="AM464" i="24"/>
  <c r="AL465" i="24"/>
  <c r="AM465" i="24"/>
  <c r="AL466" i="24"/>
  <c r="AM466" i="24"/>
  <c r="AL467" i="24"/>
  <c r="AM467" i="24"/>
  <c r="AL468" i="24"/>
  <c r="AM468" i="24"/>
  <c r="AL469" i="24"/>
  <c r="AM469" i="24"/>
  <c r="AL470" i="24"/>
  <c r="AM470" i="24"/>
  <c r="AL471" i="24"/>
  <c r="AM471" i="24"/>
  <c r="AL472" i="24"/>
  <c r="AM472" i="24"/>
  <c r="AL473" i="24"/>
  <c r="AM473" i="24"/>
  <c r="AL474" i="24"/>
  <c r="AM474" i="24"/>
  <c r="AL475" i="24"/>
  <c r="AM475" i="24"/>
  <c r="AL476" i="24"/>
  <c r="AM476" i="24"/>
  <c r="AL477" i="24"/>
  <c r="AM477" i="24"/>
  <c r="AL478" i="24"/>
  <c r="AM478" i="24"/>
  <c r="AL479" i="24"/>
  <c r="AM479" i="24"/>
  <c r="AL480" i="24"/>
  <c r="AM480" i="24"/>
  <c r="AL481" i="24"/>
  <c r="AM481" i="24"/>
  <c r="AL482" i="24"/>
  <c r="AM482" i="24"/>
  <c r="AL483" i="24"/>
  <c r="AM483" i="24"/>
  <c r="AL484" i="24"/>
  <c r="AM484" i="24"/>
  <c r="AL485" i="24"/>
  <c r="AM485" i="24"/>
  <c r="AL486" i="24"/>
  <c r="AM486" i="24"/>
  <c r="AL487" i="24"/>
  <c r="AM487" i="24"/>
  <c r="AL488" i="24"/>
  <c r="AM488" i="24"/>
  <c r="AL489" i="24"/>
  <c r="AM489" i="24"/>
  <c r="AL490" i="24"/>
  <c r="AM490" i="24"/>
  <c r="AL491" i="24"/>
  <c r="AM491" i="24"/>
  <c r="AL492" i="24"/>
  <c r="AM492" i="24"/>
  <c r="AL493" i="24"/>
  <c r="AM493" i="24"/>
  <c r="AL494" i="24"/>
  <c r="AM494" i="24"/>
  <c r="AL495" i="24"/>
  <c r="AM495" i="24"/>
  <c r="AL496" i="24"/>
  <c r="AM496" i="24"/>
  <c r="AL497" i="24"/>
  <c r="AM497" i="24"/>
  <c r="AL498" i="24"/>
  <c r="AM498" i="24"/>
  <c r="AL499" i="24"/>
  <c r="AM499" i="24"/>
  <c r="AL500" i="24"/>
  <c r="AM500" i="24"/>
  <c r="AH5" i="24"/>
  <c r="AS6" i="18"/>
  <c r="AT6" i="18"/>
  <c r="AS7" i="18"/>
  <c r="AT7" i="18"/>
  <c r="AS8" i="18"/>
  <c r="AT8" i="18"/>
  <c r="AS9" i="18"/>
  <c r="AT9" i="18"/>
  <c r="AS10" i="18"/>
  <c r="AT10" i="18"/>
  <c r="AS11" i="18"/>
  <c r="AT11" i="18"/>
  <c r="AS12" i="18"/>
  <c r="AT12" i="18"/>
  <c r="AS13" i="18"/>
  <c r="AT13" i="18"/>
  <c r="AS14" i="18"/>
  <c r="AT14" i="18"/>
  <c r="AS15" i="18"/>
  <c r="AT15" i="18"/>
  <c r="AS16" i="18"/>
  <c r="AT16" i="18"/>
  <c r="AS17" i="18"/>
  <c r="AT17" i="18"/>
  <c r="AS18" i="18"/>
  <c r="AT18" i="18"/>
  <c r="AS19" i="18"/>
  <c r="AT19" i="18"/>
  <c r="AS20" i="18"/>
  <c r="AT20" i="18"/>
  <c r="AS21" i="18"/>
  <c r="AT21" i="18"/>
  <c r="AS22" i="18"/>
  <c r="AT22" i="18"/>
  <c r="AS23" i="18"/>
  <c r="AT23" i="18"/>
  <c r="AS24" i="18"/>
  <c r="AT24" i="18"/>
  <c r="AS25" i="18"/>
  <c r="AT25" i="18"/>
  <c r="AS26" i="18"/>
  <c r="AT26" i="18"/>
  <c r="AS27" i="18"/>
  <c r="AT27" i="18"/>
  <c r="AS28" i="18"/>
  <c r="AT28" i="18"/>
  <c r="AS29" i="18"/>
  <c r="AT29" i="18"/>
  <c r="AS30" i="18"/>
  <c r="AT30" i="18"/>
  <c r="AS31" i="18"/>
  <c r="AT31" i="18"/>
  <c r="AS32" i="18"/>
  <c r="AT32" i="18"/>
  <c r="AS33" i="18"/>
  <c r="AT33" i="18"/>
  <c r="AS34" i="18"/>
  <c r="AT34" i="18"/>
  <c r="AS35" i="18"/>
  <c r="AT35" i="18"/>
  <c r="AS36" i="18"/>
  <c r="AT36" i="18"/>
  <c r="AS37" i="18"/>
  <c r="AT37" i="18"/>
  <c r="AS38" i="18"/>
  <c r="AT38" i="18"/>
  <c r="AS39" i="18"/>
  <c r="AT39" i="18"/>
  <c r="AS40" i="18"/>
  <c r="AT40" i="18"/>
  <c r="AS41" i="18"/>
  <c r="AT41" i="18"/>
  <c r="AS42" i="18"/>
  <c r="AT42" i="18"/>
  <c r="AS43" i="18"/>
  <c r="AT43" i="18"/>
  <c r="AS44" i="18"/>
  <c r="AT44" i="18"/>
  <c r="AS45" i="18"/>
  <c r="AT45" i="18"/>
  <c r="AS46" i="18"/>
  <c r="AT46" i="18"/>
  <c r="AS47" i="18"/>
  <c r="AT47" i="18"/>
  <c r="AS48" i="18"/>
  <c r="AT48" i="18"/>
  <c r="AS49" i="18"/>
  <c r="AT49" i="18"/>
  <c r="AS50" i="18"/>
  <c r="AT50" i="18"/>
  <c r="AS51" i="18"/>
  <c r="AT51" i="18"/>
  <c r="AS52" i="18"/>
  <c r="AT52" i="18"/>
  <c r="AS53" i="18"/>
  <c r="AT53" i="18"/>
  <c r="AS54" i="18"/>
  <c r="AT54" i="18"/>
  <c r="AS55" i="18"/>
  <c r="AT55" i="18"/>
  <c r="AS56" i="18"/>
  <c r="AT56" i="18"/>
  <c r="AS57" i="18"/>
  <c r="AT57" i="18"/>
  <c r="AS58" i="18"/>
  <c r="AT58" i="18"/>
  <c r="AS59" i="18"/>
  <c r="AT59" i="18"/>
  <c r="AS60" i="18"/>
  <c r="AT60" i="18"/>
  <c r="AS61" i="18"/>
  <c r="AT61" i="18"/>
  <c r="AS62" i="18"/>
  <c r="AT62" i="18"/>
  <c r="AS63" i="18"/>
  <c r="AT63" i="18"/>
  <c r="AS64" i="18"/>
  <c r="AT64" i="18"/>
  <c r="AS65" i="18"/>
  <c r="AT65" i="18"/>
  <c r="AS66" i="18"/>
  <c r="AT66" i="18"/>
  <c r="AS67" i="18"/>
  <c r="AT67" i="18"/>
  <c r="AS68" i="18"/>
  <c r="AT68" i="18"/>
  <c r="AS69" i="18"/>
  <c r="AT69" i="18"/>
  <c r="AS70" i="18"/>
  <c r="AT70" i="18"/>
  <c r="AS71" i="18"/>
  <c r="AT71" i="18"/>
  <c r="AS72" i="18"/>
  <c r="AT72" i="18"/>
  <c r="AS73" i="18"/>
  <c r="AT73" i="18"/>
  <c r="AS74" i="18"/>
  <c r="AT74" i="18"/>
  <c r="AS75" i="18"/>
  <c r="AT75" i="18"/>
  <c r="AS76" i="18"/>
  <c r="AT76" i="18"/>
  <c r="AS77" i="18"/>
  <c r="AT77" i="18"/>
  <c r="AS78" i="18"/>
  <c r="AT78" i="18"/>
  <c r="AS79" i="18"/>
  <c r="AT79" i="18"/>
  <c r="AS80" i="18"/>
  <c r="AT80" i="18"/>
  <c r="AS81" i="18"/>
  <c r="AT81" i="18"/>
  <c r="AS82" i="18"/>
  <c r="AT82" i="18"/>
  <c r="AS83" i="18"/>
  <c r="AT83" i="18"/>
  <c r="AS84" i="18"/>
  <c r="AT84" i="18"/>
  <c r="AS85" i="18"/>
  <c r="AT85" i="18"/>
  <c r="AS86" i="18"/>
  <c r="AT86" i="18"/>
  <c r="AS87" i="18"/>
  <c r="AT87" i="18"/>
  <c r="AS88" i="18"/>
  <c r="AT88" i="18"/>
  <c r="AS89" i="18"/>
  <c r="AT89" i="18"/>
  <c r="AS90" i="18"/>
  <c r="AT90" i="18"/>
  <c r="AS91" i="18"/>
  <c r="AT91" i="18"/>
  <c r="AS92" i="18"/>
  <c r="AT92" i="18"/>
  <c r="AS93" i="18"/>
  <c r="AT93" i="18"/>
  <c r="AS94" i="18"/>
  <c r="AT94" i="18"/>
  <c r="AS95" i="18"/>
  <c r="AT95" i="18"/>
  <c r="AS96" i="18"/>
  <c r="AT96" i="18"/>
  <c r="AS97" i="18"/>
  <c r="AT97" i="18"/>
  <c r="AS98" i="18"/>
  <c r="AT98" i="18"/>
  <c r="AS99" i="18"/>
  <c r="AT99" i="18"/>
  <c r="AS100" i="18"/>
  <c r="AT100" i="18"/>
  <c r="AS101" i="18"/>
  <c r="AT101" i="18"/>
  <c r="AS102" i="18"/>
  <c r="AT102" i="18"/>
  <c r="AS103" i="18"/>
  <c r="AT103" i="18"/>
  <c r="AS104" i="18"/>
  <c r="AT104" i="18"/>
  <c r="AS105" i="18"/>
  <c r="AT105" i="18"/>
  <c r="AS106" i="18"/>
  <c r="AT106" i="18"/>
  <c r="AS107" i="18"/>
  <c r="AT107" i="18"/>
  <c r="AS108" i="18"/>
  <c r="AT108" i="18"/>
  <c r="AS109" i="18"/>
  <c r="AT109" i="18"/>
  <c r="AS110" i="18"/>
  <c r="AT110" i="18"/>
  <c r="AS111" i="18"/>
  <c r="AT111" i="18"/>
  <c r="AS112" i="18"/>
  <c r="AT112" i="18"/>
  <c r="AS113" i="18"/>
  <c r="AT113" i="18"/>
  <c r="AS114" i="18"/>
  <c r="AT114" i="18"/>
  <c r="AS115" i="18"/>
  <c r="AT115" i="18"/>
  <c r="AS116" i="18"/>
  <c r="AT116" i="18"/>
  <c r="AS117" i="18"/>
  <c r="AT117" i="18"/>
  <c r="AS118" i="18"/>
  <c r="AT118" i="18"/>
  <c r="AS119" i="18"/>
  <c r="AT119" i="18"/>
  <c r="AS120" i="18"/>
  <c r="AT120" i="18"/>
  <c r="AS121" i="18"/>
  <c r="AT121" i="18"/>
  <c r="AS122" i="18"/>
  <c r="AT122" i="18"/>
  <c r="AS123" i="18"/>
  <c r="AT123" i="18"/>
  <c r="AS124" i="18"/>
  <c r="AT124" i="18"/>
  <c r="AS125" i="18"/>
  <c r="AT125" i="18"/>
  <c r="AS126" i="18"/>
  <c r="AT126" i="18"/>
  <c r="AS127" i="18"/>
  <c r="AT127" i="18"/>
  <c r="AS128" i="18"/>
  <c r="AT128" i="18"/>
  <c r="AS129" i="18"/>
  <c r="AT129" i="18"/>
  <c r="AS130" i="18"/>
  <c r="AT130" i="18"/>
  <c r="AS131" i="18"/>
  <c r="AT131" i="18"/>
  <c r="AS132" i="18"/>
  <c r="AT132" i="18"/>
  <c r="AS133" i="18"/>
  <c r="AT133" i="18"/>
  <c r="AS134" i="18"/>
  <c r="AT134" i="18"/>
  <c r="AS135" i="18"/>
  <c r="AT135" i="18"/>
  <c r="AS136" i="18"/>
  <c r="AT136" i="18"/>
  <c r="AS137" i="18"/>
  <c r="AT137" i="18"/>
  <c r="AS138" i="18"/>
  <c r="AT138" i="18"/>
  <c r="AS139" i="18"/>
  <c r="AT139" i="18"/>
  <c r="AS140" i="18"/>
  <c r="AT140" i="18"/>
  <c r="AS141" i="18"/>
  <c r="AT141" i="18"/>
  <c r="AS142" i="18"/>
  <c r="AT142" i="18"/>
  <c r="AS143" i="18"/>
  <c r="AT143" i="18"/>
  <c r="AS144" i="18"/>
  <c r="AT144" i="18"/>
  <c r="AS145" i="18"/>
  <c r="AT145" i="18"/>
  <c r="AS146" i="18"/>
  <c r="AT146" i="18"/>
  <c r="AS147" i="18"/>
  <c r="AT147" i="18"/>
  <c r="AS148" i="18"/>
  <c r="AT148" i="18"/>
  <c r="AS149" i="18"/>
  <c r="AT149" i="18"/>
  <c r="AS150" i="18"/>
  <c r="AT150" i="18"/>
  <c r="AS151" i="18"/>
  <c r="AT151" i="18"/>
  <c r="AS152" i="18"/>
  <c r="AT152" i="18"/>
  <c r="AS153" i="18"/>
  <c r="AT153" i="18"/>
  <c r="AS154" i="18"/>
  <c r="AT154" i="18"/>
  <c r="AS155" i="18"/>
  <c r="AT155" i="18"/>
  <c r="AS156" i="18"/>
  <c r="AT156" i="18"/>
  <c r="AS157" i="18"/>
  <c r="AT157" i="18"/>
  <c r="AS158" i="18"/>
  <c r="AT158" i="18"/>
  <c r="AS159" i="18"/>
  <c r="AT159" i="18"/>
  <c r="AS160" i="18"/>
  <c r="AT160" i="18"/>
  <c r="AS161" i="18"/>
  <c r="AT161" i="18"/>
  <c r="AS162" i="18"/>
  <c r="AT162" i="18"/>
  <c r="AS163" i="18"/>
  <c r="AT163" i="18"/>
  <c r="AS164" i="18"/>
  <c r="AT164" i="18"/>
  <c r="AS165" i="18"/>
  <c r="AT165" i="18"/>
  <c r="AS166" i="18"/>
  <c r="AT166" i="18"/>
  <c r="AS167" i="18"/>
  <c r="AT167" i="18"/>
  <c r="AS168" i="18"/>
  <c r="AT168" i="18"/>
  <c r="AS169" i="18"/>
  <c r="AT169" i="18"/>
  <c r="AS170" i="18"/>
  <c r="AT170" i="18"/>
  <c r="AS171" i="18"/>
  <c r="AT171" i="18"/>
  <c r="AS172" i="18"/>
  <c r="AT172" i="18"/>
  <c r="AS173" i="18"/>
  <c r="AT173" i="18"/>
  <c r="AS174" i="18"/>
  <c r="AT174" i="18"/>
  <c r="AS175" i="18"/>
  <c r="AT175" i="18"/>
  <c r="AS176" i="18"/>
  <c r="AT176" i="18"/>
  <c r="AS177" i="18"/>
  <c r="AT177" i="18"/>
  <c r="AS178" i="18"/>
  <c r="AT178" i="18"/>
  <c r="AS179" i="18"/>
  <c r="AT179" i="18"/>
  <c r="AS180" i="18"/>
  <c r="AT180" i="18"/>
  <c r="AS181" i="18"/>
  <c r="AT181" i="18"/>
  <c r="AS182" i="18"/>
  <c r="AT182" i="18"/>
  <c r="AS183" i="18"/>
  <c r="AT183" i="18"/>
  <c r="AS184" i="18"/>
  <c r="AT184" i="18"/>
  <c r="AS185" i="18"/>
  <c r="AT185" i="18"/>
  <c r="AS186" i="18"/>
  <c r="AT186" i="18"/>
  <c r="AS187" i="18"/>
  <c r="AT187" i="18"/>
  <c r="AS188" i="18"/>
  <c r="AT188" i="18"/>
  <c r="AS189" i="18"/>
  <c r="AT189" i="18"/>
  <c r="AS190" i="18"/>
  <c r="AT190" i="18"/>
  <c r="AS191" i="18"/>
  <c r="AT191" i="18"/>
  <c r="AS192" i="18"/>
  <c r="AT192" i="18"/>
  <c r="AS193" i="18"/>
  <c r="AT193" i="18"/>
  <c r="AS194" i="18"/>
  <c r="AT194" i="18"/>
  <c r="AS195" i="18"/>
  <c r="AT195" i="18"/>
  <c r="AS196" i="18"/>
  <c r="AT196" i="18"/>
  <c r="AS197" i="18"/>
  <c r="AT197" i="18"/>
  <c r="AS198" i="18"/>
  <c r="AT198" i="18"/>
  <c r="AS199" i="18"/>
  <c r="AT199" i="18"/>
  <c r="AS200" i="18"/>
  <c r="AT200" i="18"/>
  <c r="AS201" i="18"/>
  <c r="AT201" i="18"/>
  <c r="AS202" i="18"/>
  <c r="AT202" i="18"/>
  <c r="AS203" i="18"/>
  <c r="AT203" i="18"/>
  <c r="AS204" i="18"/>
  <c r="AT204" i="18"/>
  <c r="AS205" i="18"/>
  <c r="AT205" i="18"/>
  <c r="AS206" i="18"/>
  <c r="AT206" i="18"/>
  <c r="AS207" i="18"/>
  <c r="AT207" i="18"/>
  <c r="AS208" i="18"/>
  <c r="AT208" i="18"/>
  <c r="AS209" i="18"/>
  <c r="AT209" i="18"/>
  <c r="AS210" i="18"/>
  <c r="AT210" i="18"/>
  <c r="AS211" i="18"/>
  <c r="AT211" i="18"/>
  <c r="AS212" i="18"/>
  <c r="AT212" i="18"/>
  <c r="AS213" i="18"/>
  <c r="AT213" i="18"/>
  <c r="AS214" i="18"/>
  <c r="AT214" i="18"/>
  <c r="AS215" i="18"/>
  <c r="AT215" i="18"/>
  <c r="AS216" i="18"/>
  <c r="AT216" i="18"/>
  <c r="AS217" i="18"/>
  <c r="AT217" i="18"/>
  <c r="AS218" i="18"/>
  <c r="AT218" i="18"/>
  <c r="AS219" i="18"/>
  <c r="AT219" i="18"/>
  <c r="AS220" i="18"/>
  <c r="AT220" i="18"/>
  <c r="AS221" i="18"/>
  <c r="AT221" i="18"/>
  <c r="AS222" i="18"/>
  <c r="AT222" i="18"/>
  <c r="AS223" i="18"/>
  <c r="AT223" i="18"/>
  <c r="AS224" i="18"/>
  <c r="AT224" i="18"/>
  <c r="AS225" i="18"/>
  <c r="AT225" i="18"/>
  <c r="AS226" i="18"/>
  <c r="AT226" i="18"/>
  <c r="AS227" i="18"/>
  <c r="AT227" i="18"/>
  <c r="AS228" i="18"/>
  <c r="AT228" i="18"/>
  <c r="AS229" i="18"/>
  <c r="AT229" i="18"/>
  <c r="AS230" i="18"/>
  <c r="AT230" i="18"/>
  <c r="AS231" i="18"/>
  <c r="AT231" i="18"/>
  <c r="AS232" i="18"/>
  <c r="AT232" i="18"/>
  <c r="AS233" i="18"/>
  <c r="AT233" i="18"/>
  <c r="AS234" i="18"/>
  <c r="AT234" i="18"/>
  <c r="AS235" i="18"/>
  <c r="AT235" i="18"/>
  <c r="AS236" i="18"/>
  <c r="AT236" i="18"/>
  <c r="AS237" i="18"/>
  <c r="AT237" i="18"/>
  <c r="AS238" i="18"/>
  <c r="AT238" i="18"/>
  <c r="AS239" i="18"/>
  <c r="AT239" i="18"/>
  <c r="AS240" i="18"/>
  <c r="AT240" i="18"/>
  <c r="AS241" i="18"/>
  <c r="AT241" i="18"/>
  <c r="AS242" i="18"/>
  <c r="AT242" i="18"/>
  <c r="AS243" i="18"/>
  <c r="AT243" i="18"/>
  <c r="AS244" i="18"/>
  <c r="AT244" i="18"/>
  <c r="AS245" i="18"/>
  <c r="AT245" i="18"/>
  <c r="AS246" i="18"/>
  <c r="AT246" i="18"/>
  <c r="AS247" i="18"/>
  <c r="AT247" i="18"/>
  <c r="AS248" i="18"/>
  <c r="AT248" i="18"/>
  <c r="AS249" i="18"/>
  <c r="AT249" i="18"/>
  <c r="AS250" i="18"/>
  <c r="AT250" i="18"/>
  <c r="AS251" i="18"/>
  <c r="AT251" i="18"/>
  <c r="AS252" i="18"/>
  <c r="AT252" i="18"/>
  <c r="AS253" i="18"/>
  <c r="AT253" i="18"/>
  <c r="AS254" i="18"/>
  <c r="AT254" i="18"/>
  <c r="AS255" i="18"/>
  <c r="AT255" i="18"/>
  <c r="AS256" i="18"/>
  <c r="AT256" i="18"/>
  <c r="AS257" i="18"/>
  <c r="AT257" i="18"/>
  <c r="AS258" i="18"/>
  <c r="AT258" i="18"/>
  <c r="AS259" i="18"/>
  <c r="AT259" i="18"/>
  <c r="AS260" i="18"/>
  <c r="AT260" i="18"/>
  <c r="AS261" i="18"/>
  <c r="AT261" i="18"/>
  <c r="AS262" i="18"/>
  <c r="AT262" i="18"/>
  <c r="AS263" i="18"/>
  <c r="AT263" i="18"/>
  <c r="AS264" i="18"/>
  <c r="AT264" i="18"/>
  <c r="AS265" i="18"/>
  <c r="AT265" i="18"/>
  <c r="AS266" i="18"/>
  <c r="AT266" i="18"/>
  <c r="AS267" i="18"/>
  <c r="AT267" i="18"/>
  <c r="AS268" i="18"/>
  <c r="AT268" i="18"/>
  <c r="AS269" i="18"/>
  <c r="AT269" i="18"/>
  <c r="AS270" i="18"/>
  <c r="AT270" i="18"/>
  <c r="AS271" i="18"/>
  <c r="AT271" i="18"/>
  <c r="AS272" i="18"/>
  <c r="AT272" i="18"/>
  <c r="AS273" i="18"/>
  <c r="AT273" i="18"/>
  <c r="AS274" i="18"/>
  <c r="AT274" i="18"/>
  <c r="AS275" i="18"/>
  <c r="AT275" i="18"/>
  <c r="AS276" i="18"/>
  <c r="AT276" i="18"/>
  <c r="AS277" i="18"/>
  <c r="AT277" i="18"/>
  <c r="AS278" i="18"/>
  <c r="AT278" i="18"/>
  <c r="AS279" i="18"/>
  <c r="AT279" i="18"/>
  <c r="AS280" i="18"/>
  <c r="AT280" i="18"/>
  <c r="AS281" i="18"/>
  <c r="AT281" i="18"/>
  <c r="AS282" i="18"/>
  <c r="AT282" i="18"/>
  <c r="AS283" i="18"/>
  <c r="AT283" i="18"/>
  <c r="AS284" i="18"/>
  <c r="AT284" i="18"/>
  <c r="AS285" i="18"/>
  <c r="AT285" i="18"/>
  <c r="AS286" i="18"/>
  <c r="AT286" i="18"/>
  <c r="AS287" i="18"/>
  <c r="AT287" i="18"/>
  <c r="AS288" i="18"/>
  <c r="AT288" i="18"/>
  <c r="AS289" i="18"/>
  <c r="AT289" i="18"/>
  <c r="AS290" i="18"/>
  <c r="AT290" i="18"/>
  <c r="AS291" i="18"/>
  <c r="AT291" i="18"/>
  <c r="AS292" i="18"/>
  <c r="AT292" i="18"/>
  <c r="AS293" i="18"/>
  <c r="AT293" i="18"/>
  <c r="AS294" i="18"/>
  <c r="AT294" i="18"/>
  <c r="AS295" i="18"/>
  <c r="AT295" i="18"/>
  <c r="AS296" i="18"/>
  <c r="AT296" i="18"/>
  <c r="AS297" i="18"/>
  <c r="AT297" i="18"/>
  <c r="AS298" i="18"/>
  <c r="AT298" i="18"/>
  <c r="AS299" i="18"/>
  <c r="AT299" i="18"/>
  <c r="AS300" i="18"/>
  <c r="AT300" i="18"/>
  <c r="AS301" i="18"/>
  <c r="AT301" i="18"/>
  <c r="AS302" i="18"/>
  <c r="AT302" i="18"/>
  <c r="AS303" i="18"/>
  <c r="AT303" i="18"/>
  <c r="AS304" i="18"/>
  <c r="AT304" i="18"/>
  <c r="AS305" i="18"/>
  <c r="AT305" i="18"/>
  <c r="AS306" i="18"/>
  <c r="AT306" i="18"/>
  <c r="AS307" i="18"/>
  <c r="AT307" i="18"/>
  <c r="AS308" i="18"/>
  <c r="AT308" i="18"/>
  <c r="AS309" i="18"/>
  <c r="AT309" i="18"/>
  <c r="AS310" i="18"/>
  <c r="AT310" i="18"/>
  <c r="AS311" i="18"/>
  <c r="AT311" i="18"/>
  <c r="AS312" i="18"/>
  <c r="AT312" i="18"/>
  <c r="AS313" i="18"/>
  <c r="AT313" i="18"/>
  <c r="AS314" i="18"/>
  <c r="AT314" i="18"/>
  <c r="AS315" i="18"/>
  <c r="AT315" i="18"/>
  <c r="AS316" i="18"/>
  <c r="AT316" i="18"/>
  <c r="AS317" i="18"/>
  <c r="AT317" i="18"/>
  <c r="AS318" i="18"/>
  <c r="AT318" i="18"/>
  <c r="AS319" i="18"/>
  <c r="AT319" i="18"/>
  <c r="AS320" i="18"/>
  <c r="AT320" i="18"/>
  <c r="AS321" i="18"/>
  <c r="AT321" i="18"/>
  <c r="AS322" i="18"/>
  <c r="AT322" i="18"/>
  <c r="AS323" i="18"/>
  <c r="AT323" i="18"/>
  <c r="AS324" i="18"/>
  <c r="AT324" i="18"/>
  <c r="AS325" i="18"/>
  <c r="AT325" i="18"/>
  <c r="AS326" i="18"/>
  <c r="AT326" i="18"/>
  <c r="AS327" i="18"/>
  <c r="AT327" i="18"/>
  <c r="AS328" i="18"/>
  <c r="AT328" i="18"/>
  <c r="AS329" i="18"/>
  <c r="AT329" i="18"/>
  <c r="AS330" i="18"/>
  <c r="AT330" i="18"/>
  <c r="AS331" i="18"/>
  <c r="AT331" i="18"/>
  <c r="AS332" i="18"/>
  <c r="AT332" i="18"/>
  <c r="AS333" i="18"/>
  <c r="AT333" i="18"/>
  <c r="AS334" i="18"/>
  <c r="AT334" i="18"/>
  <c r="AS335" i="18"/>
  <c r="AT335" i="18"/>
  <c r="AS336" i="18"/>
  <c r="AT336" i="18"/>
  <c r="AS337" i="18"/>
  <c r="AT337" i="18"/>
  <c r="AS338" i="18"/>
  <c r="AT338" i="18"/>
  <c r="AS339" i="18"/>
  <c r="AT339" i="18"/>
  <c r="AS340" i="18"/>
  <c r="AT340" i="18"/>
  <c r="AS341" i="18"/>
  <c r="AT341" i="18"/>
  <c r="AS342" i="18"/>
  <c r="AT342" i="18"/>
  <c r="AS343" i="18"/>
  <c r="AT343" i="18"/>
  <c r="AS344" i="18"/>
  <c r="AT344" i="18"/>
  <c r="AS345" i="18"/>
  <c r="AT345" i="18"/>
  <c r="AS346" i="18"/>
  <c r="AT346" i="18"/>
  <c r="AS347" i="18"/>
  <c r="AT347" i="18"/>
  <c r="AS348" i="18"/>
  <c r="AT348" i="18"/>
  <c r="AS349" i="18"/>
  <c r="AT349" i="18"/>
  <c r="AS350" i="18"/>
  <c r="AT350" i="18"/>
  <c r="AS351" i="18"/>
  <c r="AT351" i="18"/>
  <c r="AS352" i="18"/>
  <c r="AT352" i="18"/>
  <c r="AS353" i="18"/>
  <c r="AT353" i="18"/>
  <c r="AS354" i="18"/>
  <c r="AT354" i="18"/>
  <c r="AS355" i="18"/>
  <c r="AT355" i="18"/>
  <c r="AS356" i="18"/>
  <c r="AT356" i="18"/>
  <c r="AS357" i="18"/>
  <c r="AT357" i="18"/>
  <c r="AS358" i="18"/>
  <c r="AT358" i="18"/>
  <c r="AS359" i="18"/>
  <c r="AT359" i="18"/>
  <c r="AS360" i="18"/>
  <c r="AT360" i="18"/>
  <c r="AS361" i="18"/>
  <c r="AT361" i="18"/>
  <c r="AS362" i="18"/>
  <c r="AT362" i="18"/>
  <c r="AS363" i="18"/>
  <c r="AT363" i="18"/>
  <c r="AS364" i="18"/>
  <c r="AT364" i="18"/>
  <c r="AS365" i="18"/>
  <c r="AT365" i="18"/>
  <c r="AS366" i="18"/>
  <c r="AT366" i="18"/>
  <c r="AS367" i="18"/>
  <c r="AT367" i="18"/>
  <c r="AS368" i="18"/>
  <c r="AT368" i="18"/>
  <c r="AS369" i="18"/>
  <c r="AT369" i="18"/>
  <c r="AS370" i="18"/>
  <c r="AT370" i="18"/>
  <c r="AS371" i="18"/>
  <c r="AT371" i="18"/>
  <c r="AS372" i="18"/>
  <c r="AT372" i="18"/>
  <c r="AS373" i="18"/>
  <c r="AT373" i="18"/>
  <c r="AS374" i="18"/>
  <c r="AT374" i="18"/>
  <c r="AS375" i="18"/>
  <c r="AT375" i="18"/>
  <c r="AS376" i="18"/>
  <c r="AT376" i="18"/>
  <c r="AS377" i="18"/>
  <c r="AT377" i="18"/>
  <c r="AS378" i="18"/>
  <c r="AT378" i="18"/>
  <c r="AS379" i="18"/>
  <c r="AT379" i="18"/>
  <c r="AS380" i="18"/>
  <c r="AT380" i="18"/>
  <c r="AS381" i="18"/>
  <c r="AT381" i="18"/>
  <c r="AS382" i="18"/>
  <c r="AT382" i="18"/>
  <c r="AS383" i="18"/>
  <c r="AT383" i="18"/>
  <c r="AS384" i="18"/>
  <c r="AT384" i="18"/>
  <c r="AS385" i="18"/>
  <c r="AT385" i="18"/>
  <c r="AS386" i="18"/>
  <c r="AT386" i="18"/>
  <c r="AS387" i="18"/>
  <c r="AT387" i="18"/>
  <c r="AS388" i="18"/>
  <c r="AT388" i="18"/>
  <c r="AS389" i="18"/>
  <c r="AT389" i="18"/>
  <c r="AS390" i="18"/>
  <c r="AT390" i="18"/>
  <c r="AS391" i="18"/>
  <c r="AT391" i="18"/>
  <c r="AS392" i="18"/>
  <c r="AT392" i="18"/>
  <c r="AS393" i="18"/>
  <c r="AT393" i="18"/>
  <c r="AS394" i="18"/>
  <c r="AT394" i="18"/>
  <c r="AS395" i="18"/>
  <c r="AT395" i="18"/>
  <c r="AS396" i="18"/>
  <c r="AT396" i="18"/>
  <c r="AS397" i="18"/>
  <c r="AT397" i="18"/>
  <c r="AS398" i="18"/>
  <c r="AT398" i="18"/>
  <c r="AS399" i="18"/>
  <c r="AT399" i="18"/>
  <c r="AS400" i="18"/>
  <c r="AT400" i="18"/>
  <c r="AS401" i="18"/>
  <c r="AT401" i="18"/>
  <c r="AS402" i="18"/>
  <c r="AT402" i="18"/>
  <c r="AS403" i="18"/>
  <c r="AT403" i="18"/>
  <c r="AS404" i="18"/>
  <c r="AT404" i="18"/>
  <c r="AS405" i="18"/>
  <c r="AT405" i="18"/>
  <c r="AS406" i="18"/>
  <c r="AT406" i="18"/>
  <c r="AS407" i="18"/>
  <c r="AT407" i="18"/>
  <c r="AS408" i="18"/>
  <c r="AT408" i="18"/>
  <c r="AS409" i="18"/>
  <c r="AT409" i="18"/>
  <c r="AS410" i="18"/>
  <c r="AT410" i="18"/>
  <c r="AS411" i="18"/>
  <c r="AT411" i="18"/>
  <c r="AS412" i="18"/>
  <c r="AT412" i="18"/>
  <c r="AS413" i="18"/>
  <c r="AT413" i="18"/>
  <c r="AS414" i="18"/>
  <c r="AT414" i="18"/>
  <c r="AS415" i="18"/>
  <c r="AT415" i="18"/>
  <c r="AS416" i="18"/>
  <c r="AT416" i="18"/>
  <c r="AS417" i="18"/>
  <c r="AT417" i="18"/>
  <c r="AS418" i="18"/>
  <c r="AT418" i="18"/>
  <c r="AS419" i="18"/>
  <c r="AT419" i="18"/>
  <c r="AS420" i="18"/>
  <c r="AT420" i="18"/>
  <c r="AS421" i="18"/>
  <c r="AT421" i="18"/>
  <c r="AS422" i="18"/>
  <c r="AT422" i="18"/>
  <c r="AS423" i="18"/>
  <c r="AT423" i="18"/>
  <c r="AS424" i="18"/>
  <c r="AT424" i="18"/>
  <c r="AS425" i="18"/>
  <c r="AT425" i="18"/>
  <c r="AS426" i="18"/>
  <c r="AT426" i="18"/>
  <c r="AS427" i="18"/>
  <c r="AT427" i="18"/>
  <c r="AS428" i="18"/>
  <c r="AT428" i="18"/>
  <c r="AS429" i="18"/>
  <c r="AT429" i="18"/>
  <c r="AS430" i="18"/>
  <c r="AT430" i="18"/>
  <c r="AS431" i="18"/>
  <c r="AT431" i="18"/>
  <c r="AS432" i="18"/>
  <c r="AT432" i="18"/>
  <c r="AS433" i="18"/>
  <c r="AT433" i="18"/>
  <c r="AS434" i="18"/>
  <c r="AT434" i="18"/>
  <c r="AS435" i="18"/>
  <c r="AT435" i="18"/>
  <c r="AS436" i="18"/>
  <c r="AT436" i="18"/>
  <c r="AS437" i="18"/>
  <c r="AT437" i="18"/>
  <c r="AS438" i="18"/>
  <c r="AT438" i="18"/>
  <c r="AS439" i="18"/>
  <c r="AT439" i="18"/>
  <c r="AS440" i="18"/>
  <c r="AT440" i="18"/>
  <c r="AS441" i="18"/>
  <c r="AT441" i="18"/>
  <c r="AS442" i="18"/>
  <c r="AT442" i="18"/>
  <c r="AS443" i="18"/>
  <c r="AT443" i="18"/>
  <c r="AS444" i="18"/>
  <c r="AT444" i="18"/>
  <c r="AS445" i="18"/>
  <c r="AT445" i="18"/>
  <c r="AS446" i="18"/>
  <c r="AT446" i="18"/>
  <c r="AS447" i="18"/>
  <c r="AT447" i="18"/>
  <c r="AS448" i="18"/>
  <c r="AT448" i="18"/>
  <c r="AS449" i="18"/>
  <c r="AT449" i="18"/>
  <c r="AS450" i="18"/>
  <c r="AT450" i="18"/>
  <c r="AS451" i="18"/>
  <c r="AT451" i="18"/>
  <c r="AS452" i="18"/>
  <c r="AT452" i="18"/>
  <c r="AS453" i="18"/>
  <c r="AT453" i="18"/>
  <c r="AS454" i="18"/>
  <c r="AT454" i="18"/>
  <c r="AS455" i="18"/>
  <c r="AT455" i="18"/>
  <c r="AS456" i="18"/>
  <c r="AT456" i="18"/>
  <c r="AS457" i="18"/>
  <c r="AT457" i="18"/>
  <c r="AS458" i="18"/>
  <c r="AT458" i="18"/>
  <c r="AS459" i="18"/>
  <c r="AT459" i="18"/>
  <c r="AS460" i="18"/>
  <c r="AT460" i="18"/>
  <c r="AS461" i="18"/>
  <c r="AT461" i="18"/>
  <c r="AS462" i="18"/>
  <c r="AT462" i="18"/>
  <c r="AS463" i="18"/>
  <c r="AT463" i="18"/>
  <c r="AM5" i="18"/>
  <c r="D4" i="20"/>
  <c r="D5" i="20" s="1"/>
  <c r="AI125" i="3"/>
  <c r="AI124" i="3"/>
  <c r="AI123" i="3"/>
  <c r="AI122" i="3"/>
  <c r="AI121" i="3"/>
  <c r="F4" i="20"/>
  <c r="F5" i="20" s="1"/>
  <c r="E4" i="20"/>
  <c r="E5" i="20" s="1"/>
  <c r="C4" i="20"/>
  <c r="C5" i="20" s="1"/>
  <c r="F16" i="20"/>
  <c r="E16" i="20"/>
  <c r="E17" i="20" s="1"/>
  <c r="D16" i="20"/>
  <c r="D17" i="20" s="1"/>
  <c r="C16" i="20"/>
  <c r="C17" i="20" s="1"/>
  <c r="F13" i="20"/>
  <c r="F14" i="20" s="1"/>
  <c r="E13" i="20"/>
  <c r="E14" i="20" s="1"/>
  <c r="D13" i="20"/>
  <c r="D14" i="20" s="1"/>
  <c r="C13" i="20"/>
  <c r="C14" i="20" s="1"/>
  <c r="F10" i="20"/>
  <c r="E10" i="20"/>
  <c r="E11" i="20" s="1"/>
  <c r="D10" i="20"/>
  <c r="D11" i="20" s="1"/>
  <c r="C10" i="20"/>
  <c r="C11" i="20" s="1"/>
  <c r="F7" i="20"/>
  <c r="F8" i="20" s="1"/>
  <c r="E7" i="20"/>
  <c r="E8" i="20" s="1"/>
  <c r="D7" i="20"/>
  <c r="D8" i="20" s="1"/>
  <c r="C7" i="20"/>
  <c r="C8" i="20" s="1"/>
  <c r="F17" i="20"/>
  <c r="F11" i="20"/>
  <c r="U450" i="18"/>
  <c r="S450" i="18"/>
  <c r="K450" i="18"/>
  <c r="C20" i="2"/>
  <c r="D20" i="2"/>
  <c r="E20" i="2"/>
  <c r="F20" i="2"/>
  <c r="C21" i="2"/>
  <c r="D21" i="2"/>
  <c r="E21" i="2"/>
  <c r="F21" i="2"/>
  <c r="AA6" i="18"/>
  <c r="AA7" i="18"/>
  <c r="AA8" i="18"/>
  <c r="AA9" i="18"/>
  <c r="AA10" i="18"/>
  <c r="AA11" i="18"/>
  <c r="AA12" i="18"/>
  <c r="AA13" i="18"/>
  <c r="AA14" i="18"/>
  <c r="AA15" i="18"/>
  <c r="AA16" i="18"/>
  <c r="AA17" i="18"/>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97" i="18"/>
  <c r="AA198" i="18"/>
  <c r="AA199" i="18"/>
  <c r="AA200" i="18"/>
  <c r="AA201" i="18"/>
  <c r="AA202" i="18"/>
  <c r="AA203" i="18"/>
  <c r="AA204" i="18"/>
  <c r="AA205" i="18"/>
  <c r="AA206" i="18"/>
  <c r="AA207" i="18"/>
  <c r="AA208" i="18"/>
  <c r="AA209" i="18"/>
  <c r="AA210" i="18"/>
  <c r="AA211" i="18"/>
  <c r="AA212" i="18"/>
  <c r="AA213" i="18"/>
  <c r="AA214" i="18"/>
  <c r="AA215" i="18"/>
  <c r="AA216" i="18"/>
  <c r="AA217" i="18"/>
  <c r="AA218" i="18"/>
  <c r="AA219" i="18"/>
  <c r="AA220" i="18"/>
  <c r="AA221" i="18"/>
  <c r="AA222" i="18"/>
  <c r="AA223" i="18"/>
  <c r="AA224" i="18"/>
  <c r="AA225" i="18"/>
  <c r="AA226" i="18"/>
  <c r="AA227" i="18"/>
  <c r="AA228" i="18"/>
  <c r="AA229" i="18"/>
  <c r="AA230" i="18"/>
  <c r="AA231" i="18"/>
  <c r="AA232" i="18"/>
  <c r="AA233" i="18"/>
  <c r="AA234" i="18"/>
  <c r="AA235" i="18"/>
  <c r="AA236" i="18"/>
  <c r="AA237" i="18"/>
  <c r="AA238" i="18"/>
  <c r="AA239" i="18"/>
  <c r="AA240" i="18"/>
  <c r="AA241" i="18"/>
  <c r="AA242" i="18"/>
  <c r="AA243" i="18"/>
  <c r="AA244" i="18"/>
  <c r="AA245" i="18"/>
  <c r="AA246" i="18"/>
  <c r="AA247" i="18"/>
  <c r="AA248" i="18"/>
  <c r="AA249" i="18"/>
  <c r="AA250" i="18"/>
  <c r="AA251" i="18"/>
  <c r="AA252" i="18"/>
  <c r="AA253" i="18"/>
  <c r="AA254" i="18"/>
  <c r="AA255" i="18"/>
  <c r="AA256" i="18"/>
  <c r="AA257" i="18"/>
  <c r="AA258" i="18"/>
  <c r="AA259" i="18"/>
  <c r="AA260" i="18"/>
  <c r="AA261" i="18"/>
  <c r="AA262" i="18"/>
  <c r="AA263" i="18"/>
  <c r="AA264" i="18"/>
  <c r="AA265" i="18"/>
  <c r="AA266" i="18"/>
  <c r="AA267" i="18"/>
  <c r="AA268" i="18"/>
  <c r="AA269" i="18"/>
  <c r="AA270" i="18"/>
  <c r="AA271" i="18"/>
  <c r="AA272" i="18"/>
  <c r="AA273" i="18"/>
  <c r="AA274" i="18"/>
  <c r="AA275" i="18"/>
  <c r="AA276" i="18"/>
  <c r="AA277" i="18"/>
  <c r="AA278" i="18"/>
  <c r="AA279" i="18"/>
  <c r="AA280" i="18"/>
  <c r="AA281" i="18"/>
  <c r="AA282" i="18"/>
  <c r="AA283" i="18"/>
  <c r="AA284" i="18"/>
  <c r="AA285" i="18"/>
  <c r="AA286" i="18"/>
  <c r="AA287" i="18"/>
  <c r="AA288" i="18"/>
  <c r="AA289" i="18"/>
  <c r="AA290" i="18"/>
  <c r="AA291" i="18"/>
  <c r="AA292" i="18"/>
  <c r="AA293" i="18"/>
  <c r="AA294" i="18"/>
  <c r="AA295" i="18"/>
  <c r="AA296" i="18"/>
  <c r="AA297" i="18"/>
  <c r="AA298" i="18"/>
  <c r="AA299" i="18"/>
  <c r="AA300" i="18"/>
  <c r="AA301" i="18"/>
  <c r="AA302" i="18"/>
  <c r="AA303" i="18"/>
  <c r="AA304" i="18"/>
  <c r="AA305" i="18"/>
  <c r="AA306" i="18"/>
  <c r="AA307" i="18"/>
  <c r="AA308" i="18"/>
  <c r="AA309" i="18"/>
  <c r="AA310" i="18"/>
  <c r="AA311" i="18"/>
  <c r="AA312" i="18"/>
  <c r="AA313" i="18"/>
  <c r="AA314" i="18"/>
  <c r="AA315" i="18"/>
  <c r="AA316" i="18"/>
  <c r="AA317" i="18"/>
  <c r="AA318" i="18"/>
  <c r="AA319" i="18"/>
  <c r="AA320" i="18"/>
  <c r="AA321" i="18"/>
  <c r="AA322" i="18"/>
  <c r="AA323" i="18"/>
  <c r="AA324" i="18"/>
  <c r="AA325" i="18"/>
  <c r="AA326" i="18"/>
  <c r="AA327" i="18"/>
  <c r="AA328" i="18"/>
  <c r="AA329" i="18"/>
  <c r="AA330" i="18"/>
  <c r="AA331" i="18"/>
  <c r="AA332" i="18"/>
  <c r="AA333" i="18"/>
  <c r="AA334" i="18"/>
  <c r="AA335" i="18"/>
  <c r="AA336" i="18"/>
  <c r="AA337" i="18"/>
  <c r="AA338" i="18"/>
  <c r="AA339" i="18"/>
  <c r="AA340" i="18"/>
  <c r="AA341" i="18"/>
  <c r="AA342" i="18"/>
  <c r="AA343" i="18"/>
  <c r="AA344" i="18"/>
  <c r="AA345" i="18"/>
  <c r="AA346" i="18"/>
  <c r="AA347" i="18"/>
  <c r="AA348" i="18"/>
  <c r="AA349" i="18"/>
  <c r="AA350" i="18"/>
  <c r="AA351" i="18"/>
  <c r="AA352" i="18"/>
  <c r="AA353" i="18"/>
  <c r="AA354" i="18"/>
  <c r="AA355" i="18"/>
  <c r="AA356" i="18"/>
  <c r="AA357" i="18"/>
  <c r="AA358" i="18"/>
  <c r="AA359" i="18"/>
  <c r="AA360" i="18"/>
  <c r="AA361" i="18"/>
  <c r="AA362" i="18"/>
  <c r="AA363" i="18"/>
  <c r="AA364" i="18"/>
  <c r="AA365" i="18"/>
  <c r="AA366" i="18"/>
  <c r="AA367" i="18"/>
  <c r="AA368" i="18"/>
  <c r="AA369" i="18"/>
  <c r="AA370" i="18"/>
  <c r="AA371" i="18"/>
  <c r="AA372" i="18"/>
  <c r="AA373" i="18"/>
  <c r="AA374" i="18"/>
  <c r="AA375" i="18"/>
  <c r="AA376" i="18"/>
  <c r="AA377" i="18"/>
  <c r="AA378" i="18"/>
  <c r="AA379" i="18"/>
  <c r="AA380" i="18"/>
  <c r="AA381" i="18"/>
  <c r="AA382" i="18"/>
  <c r="AA383" i="18"/>
  <c r="AA384" i="18"/>
  <c r="AA385" i="18"/>
  <c r="AA386" i="18"/>
  <c r="AA387" i="18"/>
  <c r="AA388" i="18"/>
  <c r="AA389" i="18"/>
  <c r="AA390" i="18"/>
  <c r="AA391" i="18"/>
  <c r="AA392" i="18"/>
  <c r="AA393" i="18"/>
  <c r="AA394" i="18"/>
  <c r="AA395" i="18"/>
  <c r="AA396" i="18"/>
  <c r="AA397" i="18"/>
  <c r="AA398" i="18"/>
  <c r="AA399" i="18"/>
  <c r="AA400" i="18"/>
  <c r="AA401" i="18"/>
  <c r="AA402" i="18"/>
  <c r="AA403" i="18"/>
  <c r="AA404" i="18"/>
  <c r="AA405" i="18"/>
  <c r="AA406" i="18"/>
  <c r="AA407" i="18"/>
  <c r="AA408" i="18"/>
  <c r="AA409" i="18"/>
  <c r="AA410" i="18"/>
  <c r="AA411" i="18"/>
  <c r="AA412" i="18"/>
  <c r="AA413" i="18"/>
  <c r="AA414" i="18"/>
  <c r="AA415" i="18"/>
  <c r="AA416" i="18"/>
  <c r="AA417" i="18"/>
  <c r="AA418" i="18"/>
  <c r="AA419" i="18"/>
  <c r="AA420" i="18"/>
  <c r="AA421" i="18"/>
  <c r="AA422" i="18"/>
  <c r="AA423" i="18"/>
  <c r="AA424" i="18"/>
  <c r="AA425" i="18"/>
  <c r="AA426" i="18"/>
  <c r="AA427" i="18"/>
  <c r="AA428" i="18"/>
  <c r="AA429" i="18"/>
  <c r="AA430" i="18"/>
  <c r="AA431" i="18"/>
  <c r="AA432" i="18"/>
  <c r="AA433" i="18"/>
  <c r="AA434" i="18"/>
  <c r="AA435" i="18"/>
  <c r="AA436" i="18"/>
  <c r="AA437" i="18"/>
  <c r="AA438" i="18"/>
  <c r="AA439" i="18"/>
  <c r="AA440" i="18"/>
  <c r="AA441" i="18"/>
  <c r="AA442" i="18"/>
  <c r="AA443" i="18"/>
  <c r="AA444" i="18"/>
  <c r="AA445" i="18"/>
  <c r="AA446" i="18"/>
  <c r="AA447" i="18"/>
  <c r="AA448" i="18"/>
  <c r="AA449" i="18"/>
  <c r="AA450" i="18"/>
  <c r="AA451" i="18"/>
  <c r="AA452" i="18"/>
  <c r="AA453" i="18"/>
  <c r="AA454" i="18"/>
  <c r="AA455" i="18"/>
  <c r="AA456" i="18"/>
  <c r="AA457" i="18"/>
  <c r="AA458" i="18"/>
  <c r="AA459" i="18"/>
  <c r="AA460" i="18"/>
  <c r="AA461" i="18"/>
  <c r="AA462" i="18"/>
  <c r="AA463"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P251" i="18"/>
  <c r="P252" i="18"/>
  <c r="P253" i="18"/>
  <c r="P254" i="18"/>
  <c r="P255" i="18"/>
  <c r="P256" i="18"/>
  <c r="P257" i="18"/>
  <c r="P258" i="18"/>
  <c r="P259" i="18"/>
  <c r="P260" i="18"/>
  <c r="P261" i="18"/>
  <c r="P262" i="18"/>
  <c r="P263" i="18"/>
  <c r="P264" i="18"/>
  <c r="P265" i="18"/>
  <c r="P266" i="18"/>
  <c r="P267" i="18"/>
  <c r="P268" i="18"/>
  <c r="P269" i="18"/>
  <c r="P270" i="18"/>
  <c r="P271" i="18"/>
  <c r="P272" i="18"/>
  <c r="P273" i="18"/>
  <c r="P274" i="18"/>
  <c r="P275" i="18"/>
  <c r="P276" i="18"/>
  <c r="P277" i="18"/>
  <c r="P278" i="18"/>
  <c r="P279" i="18"/>
  <c r="P280" i="18"/>
  <c r="P281" i="18"/>
  <c r="P282" i="18"/>
  <c r="P283" i="18"/>
  <c r="P284" i="18"/>
  <c r="P285" i="18"/>
  <c r="P286" i="18"/>
  <c r="P287" i="18"/>
  <c r="P288" i="18"/>
  <c r="P289" i="18"/>
  <c r="P290" i="18"/>
  <c r="P291" i="18"/>
  <c r="P292" i="18"/>
  <c r="P293" i="18"/>
  <c r="P294" i="18"/>
  <c r="P295" i="18"/>
  <c r="P296" i="18"/>
  <c r="P297" i="18"/>
  <c r="P298" i="18"/>
  <c r="P299" i="18"/>
  <c r="P300" i="18"/>
  <c r="P301" i="18"/>
  <c r="P302" i="18"/>
  <c r="P303" i="18"/>
  <c r="P304" i="18"/>
  <c r="P305" i="18"/>
  <c r="P306" i="18"/>
  <c r="P307" i="18"/>
  <c r="P308" i="18"/>
  <c r="P309" i="18"/>
  <c r="P310" i="18"/>
  <c r="P311" i="18"/>
  <c r="P312" i="18"/>
  <c r="P313" i="18"/>
  <c r="P314" i="18"/>
  <c r="P315" i="18"/>
  <c r="P316" i="18"/>
  <c r="P317" i="18"/>
  <c r="P318" i="18"/>
  <c r="P319" i="18"/>
  <c r="P320" i="18"/>
  <c r="P321" i="18"/>
  <c r="P322" i="18"/>
  <c r="P323" i="18"/>
  <c r="P324" i="18"/>
  <c r="P325" i="18"/>
  <c r="P326" i="18"/>
  <c r="P327" i="18"/>
  <c r="P328" i="18"/>
  <c r="P329" i="18"/>
  <c r="P330" i="18"/>
  <c r="P331" i="18"/>
  <c r="P332" i="18"/>
  <c r="P333" i="18"/>
  <c r="P334" i="18"/>
  <c r="P335" i="18"/>
  <c r="P336" i="18"/>
  <c r="P337" i="18"/>
  <c r="P338" i="18"/>
  <c r="P339" i="18"/>
  <c r="P340" i="18"/>
  <c r="P341" i="18"/>
  <c r="P342" i="18"/>
  <c r="P343" i="18"/>
  <c r="P344" i="18"/>
  <c r="P345" i="18"/>
  <c r="P346" i="18"/>
  <c r="P347" i="18"/>
  <c r="P348" i="18"/>
  <c r="P349" i="18"/>
  <c r="P350" i="18"/>
  <c r="P351" i="18"/>
  <c r="P352" i="18"/>
  <c r="P353" i="18"/>
  <c r="P354" i="18"/>
  <c r="P355" i="18"/>
  <c r="P356" i="18"/>
  <c r="P357" i="18"/>
  <c r="P358" i="18"/>
  <c r="P359" i="18"/>
  <c r="P360" i="18"/>
  <c r="P361" i="18"/>
  <c r="P362" i="18"/>
  <c r="P363" i="18"/>
  <c r="P364" i="18"/>
  <c r="P365" i="18"/>
  <c r="P366" i="18"/>
  <c r="P367" i="18"/>
  <c r="P368" i="18"/>
  <c r="P369" i="18"/>
  <c r="P370" i="18"/>
  <c r="P371" i="18"/>
  <c r="P372" i="18"/>
  <c r="P373" i="18"/>
  <c r="P374" i="18"/>
  <c r="P375" i="18"/>
  <c r="P376" i="18"/>
  <c r="P377" i="18"/>
  <c r="P378" i="18"/>
  <c r="P379" i="18"/>
  <c r="P380" i="18"/>
  <c r="P381" i="18"/>
  <c r="P382" i="18"/>
  <c r="P383" i="18"/>
  <c r="P384" i="18"/>
  <c r="P385" i="18"/>
  <c r="P386" i="18"/>
  <c r="P387" i="18"/>
  <c r="P388" i="18"/>
  <c r="P389" i="18"/>
  <c r="P390" i="18"/>
  <c r="P391" i="18"/>
  <c r="P392" i="18"/>
  <c r="P393" i="18"/>
  <c r="P394" i="18"/>
  <c r="P395" i="18"/>
  <c r="P396" i="18"/>
  <c r="P397" i="18"/>
  <c r="P398" i="18"/>
  <c r="P399" i="18"/>
  <c r="P400" i="18"/>
  <c r="P401" i="18"/>
  <c r="P402" i="18"/>
  <c r="P403" i="18"/>
  <c r="P404" i="18"/>
  <c r="P405" i="18"/>
  <c r="P406" i="18"/>
  <c r="P407" i="18"/>
  <c r="P408" i="18"/>
  <c r="P409" i="18"/>
  <c r="P410" i="18"/>
  <c r="P411" i="18"/>
  <c r="P412" i="18"/>
  <c r="P413" i="18"/>
  <c r="P414" i="18"/>
  <c r="P415" i="18"/>
  <c r="P416" i="18"/>
  <c r="P417" i="18"/>
  <c r="P418" i="18"/>
  <c r="P419" i="18"/>
  <c r="P420" i="18"/>
  <c r="P421" i="18"/>
  <c r="P422" i="18"/>
  <c r="P423" i="18"/>
  <c r="P424" i="18"/>
  <c r="P425" i="18"/>
  <c r="P426" i="18"/>
  <c r="P427" i="18"/>
  <c r="P428" i="18"/>
  <c r="P429" i="18"/>
  <c r="P430" i="18"/>
  <c r="P431" i="18"/>
  <c r="P432" i="18"/>
  <c r="P433" i="18"/>
  <c r="P434" i="18"/>
  <c r="P435" i="18"/>
  <c r="P436" i="18"/>
  <c r="P437" i="18"/>
  <c r="P438" i="18"/>
  <c r="P439" i="18"/>
  <c r="P440" i="18"/>
  <c r="P441" i="18"/>
  <c r="P442" i="18"/>
  <c r="P443" i="18"/>
  <c r="P444" i="18"/>
  <c r="P445" i="18"/>
  <c r="P446" i="18"/>
  <c r="P447" i="18"/>
  <c r="P448" i="18"/>
  <c r="P449" i="18"/>
  <c r="P450" i="18"/>
  <c r="P451" i="18"/>
  <c r="P452" i="18"/>
  <c r="P453" i="18"/>
  <c r="P454" i="18"/>
  <c r="P455" i="18"/>
  <c r="P456" i="18"/>
  <c r="P457" i="18"/>
  <c r="P458" i="18"/>
  <c r="P459" i="18"/>
  <c r="P460" i="18"/>
  <c r="P461" i="18"/>
  <c r="P462" i="18"/>
  <c r="P463" i="18"/>
  <c r="P5" i="18"/>
  <c r="AS5" i="18" s="1"/>
  <c r="I5" i="18"/>
  <c r="U9" i="28"/>
  <c r="U17" i="28"/>
  <c r="U25" i="28"/>
  <c r="U33" i="28"/>
  <c r="U41" i="28"/>
  <c r="U49" i="28"/>
  <c r="U57" i="28"/>
  <c r="U65" i="28"/>
  <c r="M9" i="28"/>
  <c r="M10" i="28"/>
  <c r="U10" i="28" s="1"/>
  <c r="M11" i="28"/>
  <c r="U11" i="28" s="1"/>
  <c r="M12" i="28"/>
  <c r="U12" i="28" s="1"/>
  <c r="M13" i="28"/>
  <c r="U13" i="28" s="1"/>
  <c r="M14" i="28"/>
  <c r="U14" i="28" s="1"/>
  <c r="M15" i="28"/>
  <c r="U15" i="28" s="1"/>
  <c r="M16" i="28"/>
  <c r="U16" i="28" s="1"/>
  <c r="M17" i="28"/>
  <c r="M18" i="28"/>
  <c r="U18" i="28" s="1"/>
  <c r="M19" i="28"/>
  <c r="U19" i="28" s="1"/>
  <c r="M20" i="28"/>
  <c r="U20" i="28" s="1"/>
  <c r="M21" i="28"/>
  <c r="U21" i="28" s="1"/>
  <c r="M22" i="28"/>
  <c r="U22" i="28" s="1"/>
  <c r="M23" i="28"/>
  <c r="U23" i="28" s="1"/>
  <c r="M24" i="28"/>
  <c r="U24" i="28" s="1"/>
  <c r="M25" i="28"/>
  <c r="M26" i="28"/>
  <c r="U26" i="28" s="1"/>
  <c r="M27" i="28"/>
  <c r="U27" i="28" s="1"/>
  <c r="M28" i="28"/>
  <c r="U28" i="28" s="1"/>
  <c r="M29" i="28"/>
  <c r="U29" i="28" s="1"/>
  <c r="M30" i="28"/>
  <c r="U30" i="28" s="1"/>
  <c r="M31" i="28"/>
  <c r="U31" i="28" s="1"/>
  <c r="M32" i="28"/>
  <c r="U32" i="28" s="1"/>
  <c r="M33" i="28"/>
  <c r="M34" i="28"/>
  <c r="U34" i="28" s="1"/>
  <c r="M35" i="28"/>
  <c r="U35" i="28" s="1"/>
  <c r="M36" i="28"/>
  <c r="U36" i="28" s="1"/>
  <c r="M37" i="28"/>
  <c r="U37" i="28" s="1"/>
  <c r="M38" i="28"/>
  <c r="U38" i="28" s="1"/>
  <c r="M39" i="28"/>
  <c r="U39" i="28" s="1"/>
  <c r="M40" i="28"/>
  <c r="U40" i="28" s="1"/>
  <c r="M41" i="28"/>
  <c r="M42" i="28"/>
  <c r="U42" i="28" s="1"/>
  <c r="M43" i="28"/>
  <c r="U43" i="28" s="1"/>
  <c r="M44" i="28"/>
  <c r="U44" i="28" s="1"/>
  <c r="M45" i="28"/>
  <c r="U45" i="28" s="1"/>
  <c r="M46" i="28"/>
  <c r="U46" i="28" s="1"/>
  <c r="M47" i="28"/>
  <c r="U47" i="28" s="1"/>
  <c r="M48" i="28"/>
  <c r="U48" i="28" s="1"/>
  <c r="M49" i="28"/>
  <c r="M50" i="28"/>
  <c r="U50" i="28" s="1"/>
  <c r="M51" i="28"/>
  <c r="U51" i="28" s="1"/>
  <c r="M52" i="28"/>
  <c r="U52" i="28" s="1"/>
  <c r="M53" i="28"/>
  <c r="U53" i="28" s="1"/>
  <c r="M54" i="28"/>
  <c r="U54" i="28" s="1"/>
  <c r="M55" i="28"/>
  <c r="U55" i="28" s="1"/>
  <c r="M56" i="28"/>
  <c r="U56" i="28" s="1"/>
  <c r="M57" i="28"/>
  <c r="M58" i="28"/>
  <c r="U58" i="28" s="1"/>
  <c r="M59" i="28"/>
  <c r="U59" i="28" s="1"/>
  <c r="M60" i="28"/>
  <c r="U60" i="28" s="1"/>
  <c r="M61" i="28"/>
  <c r="U61" i="28" s="1"/>
  <c r="M62" i="28"/>
  <c r="U62" i="28" s="1"/>
  <c r="M63" i="28"/>
  <c r="U63" i="28" s="1"/>
  <c r="M64" i="28"/>
  <c r="U64" i="28" s="1"/>
  <c r="M65" i="28"/>
  <c r="M66" i="28"/>
  <c r="U66" i="28" s="1"/>
  <c r="M67" i="28"/>
  <c r="U67" i="28" s="1"/>
  <c r="M8" i="28"/>
  <c r="U8" i="28" s="1"/>
  <c r="N5" i="24"/>
  <c r="W5" i="24" s="1"/>
  <c r="Q36" i="2" s="1"/>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63" i="24"/>
  <c r="W64" i="24"/>
  <c r="W65" i="24"/>
  <c r="W66"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W118" i="24"/>
  <c r="W119" i="24"/>
  <c r="W120" i="24"/>
  <c r="W121" i="24"/>
  <c r="W122" i="24"/>
  <c r="W123" i="24"/>
  <c r="W124" i="24"/>
  <c r="W125" i="24"/>
  <c r="W126" i="24"/>
  <c r="W127" i="24"/>
  <c r="W128" i="24"/>
  <c r="W129" i="24"/>
  <c r="W130" i="24"/>
  <c r="W131" i="24"/>
  <c r="W132" i="24"/>
  <c r="W133" i="24"/>
  <c r="W134" i="24"/>
  <c r="W135" i="24"/>
  <c r="W136" i="24"/>
  <c r="W137" i="24"/>
  <c r="W138" i="24"/>
  <c r="W139" i="24"/>
  <c r="W140" i="24"/>
  <c r="W141" i="24"/>
  <c r="W142" i="24"/>
  <c r="W143" i="24"/>
  <c r="W144" i="24"/>
  <c r="W145" i="24"/>
  <c r="W146" i="24"/>
  <c r="W147" i="24"/>
  <c r="W148" i="24"/>
  <c r="W149" i="24"/>
  <c r="W150" i="24"/>
  <c r="W151" i="24"/>
  <c r="W152" i="24"/>
  <c r="W153" i="24"/>
  <c r="W154" i="24"/>
  <c r="W155" i="24"/>
  <c r="W156" i="24"/>
  <c r="W157" i="24"/>
  <c r="W158" i="24"/>
  <c r="W159" i="24"/>
  <c r="W160" i="24"/>
  <c r="W161" i="24"/>
  <c r="W162" i="24"/>
  <c r="W163" i="24"/>
  <c r="W164" i="24"/>
  <c r="W165" i="24"/>
  <c r="W166" i="24"/>
  <c r="W167" i="24"/>
  <c r="W168" i="24"/>
  <c r="W169" i="24"/>
  <c r="W170" i="24"/>
  <c r="W171" i="24"/>
  <c r="W172" i="24"/>
  <c r="W173" i="24"/>
  <c r="W174" i="24"/>
  <c r="W175" i="24"/>
  <c r="W176" i="24"/>
  <c r="W177" i="24"/>
  <c r="W178" i="24"/>
  <c r="W179" i="24"/>
  <c r="W180" i="24"/>
  <c r="W181" i="24"/>
  <c r="W182" i="24"/>
  <c r="W183" i="24"/>
  <c r="W184" i="24"/>
  <c r="W185" i="24"/>
  <c r="W186" i="24"/>
  <c r="W187" i="24"/>
  <c r="W188" i="24"/>
  <c r="W189" i="24"/>
  <c r="W190" i="24"/>
  <c r="W191" i="24"/>
  <c r="W192" i="24"/>
  <c r="W193" i="24"/>
  <c r="W194" i="24"/>
  <c r="W195" i="24"/>
  <c r="W196" i="24"/>
  <c r="W197" i="24"/>
  <c r="W198" i="24"/>
  <c r="W199" i="24"/>
  <c r="W200" i="24"/>
  <c r="W201" i="24"/>
  <c r="W202" i="24"/>
  <c r="W203" i="24"/>
  <c r="W204" i="24"/>
  <c r="W205" i="24"/>
  <c r="W206" i="24"/>
  <c r="W207" i="24"/>
  <c r="W208" i="24"/>
  <c r="W209" i="24"/>
  <c r="W210" i="24"/>
  <c r="W211" i="24"/>
  <c r="W212" i="24"/>
  <c r="W213" i="24"/>
  <c r="W214" i="24"/>
  <c r="W215" i="24"/>
  <c r="W216" i="24"/>
  <c r="W217" i="24"/>
  <c r="W218" i="24"/>
  <c r="W219" i="24"/>
  <c r="W220" i="24"/>
  <c r="W221" i="24"/>
  <c r="W222" i="24"/>
  <c r="W223" i="24"/>
  <c r="W224" i="24"/>
  <c r="W225" i="24"/>
  <c r="W226" i="24"/>
  <c r="W227" i="24"/>
  <c r="W228" i="24"/>
  <c r="W229" i="24"/>
  <c r="W230" i="24"/>
  <c r="W231" i="24"/>
  <c r="W232" i="24"/>
  <c r="W233" i="24"/>
  <c r="W234" i="24"/>
  <c r="W235" i="24"/>
  <c r="W236" i="24"/>
  <c r="W237" i="24"/>
  <c r="W238" i="24"/>
  <c r="W239" i="24"/>
  <c r="W240" i="24"/>
  <c r="W241" i="24"/>
  <c r="W242" i="24"/>
  <c r="W243" i="24"/>
  <c r="W244" i="24"/>
  <c r="W245" i="24"/>
  <c r="W246" i="24"/>
  <c r="W247" i="24"/>
  <c r="W248" i="24"/>
  <c r="W249" i="24"/>
  <c r="W250" i="24"/>
  <c r="W251" i="24"/>
  <c r="W252" i="24"/>
  <c r="W253" i="24"/>
  <c r="W254" i="24"/>
  <c r="W255" i="24"/>
  <c r="W256" i="24"/>
  <c r="W257" i="24"/>
  <c r="W258" i="24"/>
  <c r="W259" i="24"/>
  <c r="W260" i="24"/>
  <c r="W261" i="24"/>
  <c r="W262" i="24"/>
  <c r="W263" i="24"/>
  <c r="W264" i="24"/>
  <c r="W265" i="24"/>
  <c r="W266" i="24"/>
  <c r="W267" i="24"/>
  <c r="W268" i="24"/>
  <c r="W269" i="24"/>
  <c r="W270" i="24"/>
  <c r="W271" i="24"/>
  <c r="W272" i="24"/>
  <c r="W273" i="24"/>
  <c r="W274" i="24"/>
  <c r="W275" i="24"/>
  <c r="W276" i="24"/>
  <c r="W277" i="24"/>
  <c r="W278" i="24"/>
  <c r="W279" i="24"/>
  <c r="W280" i="24"/>
  <c r="W281" i="24"/>
  <c r="W282" i="24"/>
  <c r="W283" i="24"/>
  <c r="W284" i="24"/>
  <c r="W285" i="24"/>
  <c r="W286" i="24"/>
  <c r="W287" i="24"/>
  <c r="W288" i="24"/>
  <c r="W289" i="24"/>
  <c r="W290" i="24"/>
  <c r="W291" i="24"/>
  <c r="W292" i="24"/>
  <c r="W293" i="24"/>
  <c r="W294" i="24"/>
  <c r="W295" i="24"/>
  <c r="W296" i="24"/>
  <c r="W297" i="24"/>
  <c r="W298" i="24"/>
  <c r="W299" i="24"/>
  <c r="W300" i="24"/>
  <c r="W301" i="24"/>
  <c r="W302" i="24"/>
  <c r="W303" i="24"/>
  <c r="W304" i="24"/>
  <c r="W305" i="24"/>
  <c r="W306" i="24"/>
  <c r="W307" i="24"/>
  <c r="W308" i="24"/>
  <c r="W309" i="24"/>
  <c r="W310" i="24"/>
  <c r="W311" i="24"/>
  <c r="W312" i="24"/>
  <c r="W313" i="24"/>
  <c r="W314" i="24"/>
  <c r="W315" i="24"/>
  <c r="W316" i="24"/>
  <c r="W317" i="24"/>
  <c r="W318" i="24"/>
  <c r="W319" i="24"/>
  <c r="W320" i="24"/>
  <c r="W321" i="24"/>
  <c r="W322" i="24"/>
  <c r="W323" i="24"/>
  <c r="W324" i="24"/>
  <c r="W325" i="24"/>
  <c r="W326" i="24"/>
  <c r="W327" i="24"/>
  <c r="W328" i="24"/>
  <c r="W329" i="24"/>
  <c r="W330" i="24"/>
  <c r="W331" i="24"/>
  <c r="W332" i="24"/>
  <c r="W333" i="24"/>
  <c r="W334" i="24"/>
  <c r="W335" i="24"/>
  <c r="W336" i="24"/>
  <c r="W337" i="24"/>
  <c r="W338" i="24"/>
  <c r="W339" i="24"/>
  <c r="W340" i="24"/>
  <c r="W341" i="24"/>
  <c r="W342" i="24"/>
  <c r="W343" i="24"/>
  <c r="W344" i="24"/>
  <c r="W345" i="24"/>
  <c r="W346" i="24"/>
  <c r="W347" i="24"/>
  <c r="W348" i="24"/>
  <c r="W349" i="24"/>
  <c r="W350" i="24"/>
  <c r="W351" i="24"/>
  <c r="W352" i="24"/>
  <c r="W353" i="24"/>
  <c r="W354" i="24"/>
  <c r="W355" i="24"/>
  <c r="W356" i="24"/>
  <c r="W357" i="24"/>
  <c r="W358" i="24"/>
  <c r="W359" i="24"/>
  <c r="W360" i="24"/>
  <c r="W361" i="24"/>
  <c r="W362" i="24"/>
  <c r="W363" i="24"/>
  <c r="W364" i="24"/>
  <c r="W365" i="24"/>
  <c r="W366" i="24"/>
  <c r="W367" i="24"/>
  <c r="W368" i="24"/>
  <c r="W369" i="24"/>
  <c r="W370" i="24"/>
  <c r="W371" i="24"/>
  <c r="W372" i="24"/>
  <c r="W373" i="24"/>
  <c r="W374" i="24"/>
  <c r="W375" i="24"/>
  <c r="W376" i="24"/>
  <c r="W377" i="24"/>
  <c r="W378" i="24"/>
  <c r="W379" i="24"/>
  <c r="W380" i="24"/>
  <c r="W381" i="24"/>
  <c r="W382" i="24"/>
  <c r="W383" i="24"/>
  <c r="W384" i="24"/>
  <c r="W385" i="24"/>
  <c r="W386" i="24"/>
  <c r="W387" i="24"/>
  <c r="W388" i="24"/>
  <c r="W389" i="24"/>
  <c r="W390" i="24"/>
  <c r="W391" i="24"/>
  <c r="W392" i="24"/>
  <c r="W393" i="24"/>
  <c r="W394" i="24"/>
  <c r="W395" i="24"/>
  <c r="W396" i="24"/>
  <c r="W397" i="24"/>
  <c r="W398" i="24"/>
  <c r="W399" i="24"/>
  <c r="W400" i="24"/>
  <c r="W401" i="24"/>
  <c r="W402" i="24"/>
  <c r="W403" i="24"/>
  <c r="W404" i="24"/>
  <c r="W405" i="24"/>
  <c r="W406" i="24"/>
  <c r="W407" i="24"/>
  <c r="W408" i="24"/>
  <c r="W409" i="24"/>
  <c r="W410" i="24"/>
  <c r="W411" i="24"/>
  <c r="W412" i="24"/>
  <c r="W413" i="24"/>
  <c r="W414" i="24"/>
  <c r="W415" i="24"/>
  <c r="W416" i="24"/>
  <c r="W417" i="24"/>
  <c r="W418" i="24"/>
  <c r="W419" i="24"/>
  <c r="W420" i="24"/>
  <c r="W421" i="24"/>
  <c r="W422" i="24"/>
  <c r="W423" i="24"/>
  <c r="W424" i="24"/>
  <c r="W425" i="24"/>
  <c r="W426" i="24"/>
  <c r="W427" i="24"/>
  <c r="W428" i="24"/>
  <c r="W429" i="24"/>
  <c r="W430" i="24"/>
  <c r="W431" i="24"/>
  <c r="W432" i="24"/>
  <c r="W433" i="24"/>
  <c r="W434" i="24"/>
  <c r="W435" i="24"/>
  <c r="W436" i="24"/>
  <c r="W437" i="24"/>
  <c r="W438" i="24"/>
  <c r="W439" i="24"/>
  <c r="W440" i="24"/>
  <c r="W441" i="24"/>
  <c r="W442" i="24"/>
  <c r="W443" i="24"/>
  <c r="W444" i="24"/>
  <c r="W445" i="24"/>
  <c r="W446" i="24"/>
  <c r="W447" i="24"/>
  <c r="W448" i="24"/>
  <c r="W449" i="24"/>
  <c r="W450" i="24"/>
  <c r="W451" i="24"/>
  <c r="W452" i="24"/>
  <c r="W453" i="24"/>
  <c r="W454" i="24"/>
  <c r="W455" i="24"/>
  <c r="W456" i="24"/>
  <c r="W457" i="24"/>
  <c r="W458" i="24"/>
  <c r="W459" i="24"/>
  <c r="W460" i="24"/>
  <c r="W461" i="24"/>
  <c r="W462" i="24"/>
  <c r="W463" i="24"/>
  <c r="W464" i="24"/>
  <c r="W465" i="24"/>
  <c r="W466" i="24"/>
  <c r="W467" i="24"/>
  <c r="W468" i="24"/>
  <c r="W469" i="24"/>
  <c r="W470" i="24"/>
  <c r="W471" i="24"/>
  <c r="W472" i="24"/>
  <c r="W473" i="24"/>
  <c r="W474" i="24"/>
  <c r="W475" i="24"/>
  <c r="W476" i="24"/>
  <c r="W477" i="24"/>
  <c r="W478" i="24"/>
  <c r="W479" i="24"/>
  <c r="W480" i="24"/>
  <c r="W481" i="24"/>
  <c r="W482" i="24"/>
  <c r="W483" i="24"/>
  <c r="W484" i="24"/>
  <c r="W485" i="24"/>
  <c r="W486" i="24"/>
  <c r="W487" i="24"/>
  <c r="W488" i="24"/>
  <c r="W489" i="24"/>
  <c r="W490" i="24"/>
  <c r="W491" i="24"/>
  <c r="W492" i="24"/>
  <c r="W493" i="24"/>
  <c r="W494" i="24"/>
  <c r="W495" i="24"/>
  <c r="W496" i="24"/>
  <c r="W497" i="24"/>
  <c r="W498" i="24"/>
  <c r="W499" i="24"/>
  <c r="W500" i="24"/>
  <c r="N6" i="24"/>
  <c r="N7" i="24"/>
  <c r="N8" i="24"/>
  <c r="N9" i="24"/>
  <c r="N10" i="24"/>
  <c r="N11" i="24"/>
  <c r="N12" i="24"/>
  <c r="N13" i="24"/>
  <c r="N14" i="24"/>
  <c r="N15" i="24"/>
  <c r="N16" i="24"/>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5"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29"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59"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N203" i="24"/>
  <c r="N204" i="24"/>
  <c r="N205" i="24"/>
  <c r="N206" i="24"/>
  <c r="N207" i="24"/>
  <c r="N208" i="24"/>
  <c r="N209" i="24"/>
  <c r="N210" i="24"/>
  <c r="N211" i="24"/>
  <c r="N212" i="24"/>
  <c r="N213" i="24"/>
  <c r="N214" i="24"/>
  <c r="N215" i="24"/>
  <c r="N216" i="24"/>
  <c r="N217" i="24"/>
  <c r="N218" i="24"/>
  <c r="N219" i="24"/>
  <c r="N220" i="24"/>
  <c r="N221" i="24"/>
  <c r="N222" i="24"/>
  <c r="N223" i="24"/>
  <c r="N224" i="24"/>
  <c r="N225" i="24"/>
  <c r="N226" i="24"/>
  <c r="N227" i="24"/>
  <c r="N228" i="24"/>
  <c r="N229" i="24"/>
  <c r="N230" i="24"/>
  <c r="N231" i="24"/>
  <c r="N232" i="24"/>
  <c r="N233" i="24"/>
  <c r="N234" i="24"/>
  <c r="N235" i="24"/>
  <c r="N236" i="24"/>
  <c r="N237" i="24"/>
  <c r="N238" i="24"/>
  <c r="N239" i="24"/>
  <c r="N240" i="24"/>
  <c r="N241" i="24"/>
  <c r="N242" i="24"/>
  <c r="N243" i="24"/>
  <c r="N244" i="24"/>
  <c r="N245" i="24"/>
  <c r="N246" i="24"/>
  <c r="N247" i="24"/>
  <c r="N248" i="24"/>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05" i="24"/>
  <c r="N306" i="24"/>
  <c r="N307" i="24"/>
  <c r="N308" i="24"/>
  <c r="N309" i="24"/>
  <c r="N310" i="24"/>
  <c r="N311" i="24"/>
  <c r="N312" i="24"/>
  <c r="N313" i="24"/>
  <c r="N314" i="24"/>
  <c r="N315" i="24"/>
  <c r="N316" i="24"/>
  <c r="N317" i="24"/>
  <c r="N318" i="24"/>
  <c r="N319" i="24"/>
  <c r="N320" i="24"/>
  <c r="N321" i="24"/>
  <c r="N322" i="24"/>
  <c r="N323" i="24"/>
  <c r="N324" i="24"/>
  <c r="N325" i="24"/>
  <c r="N326" i="24"/>
  <c r="N327" i="24"/>
  <c r="N328" i="24"/>
  <c r="N329" i="24"/>
  <c r="N330" i="24"/>
  <c r="N331" i="24"/>
  <c r="N332" i="24"/>
  <c r="N333" i="24"/>
  <c r="N334" i="24"/>
  <c r="N335" i="24"/>
  <c r="N336" i="24"/>
  <c r="N337" i="24"/>
  <c r="N338" i="24"/>
  <c r="N339" i="24"/>
  <c r="N340" i="24"/>
  <c r="N341" i="24"/>
  <c r="N342" i="24"/>
  <c r="N343" i="24"/>
  <c r="N344" i="24"/>
  <c r="N345" i="24"/>
  <c r="N346" i="24"/>
  <c r="N347" i="24"/>
  <c r="N348" i="24"/>
  <c r="N349" i="24"/>
  <c r="N350" i="24"/>
  <c r="N351" i="24"/>
  <c r="N352" i="24"/>
  <c r="N353" i="24"/>
  <c r="N354" i="24"/>
  <c r="N355" i="24"/>
  <c r="N356" i="24"/>
  <c r="N357" i="24"/>
  <c r="N358" i="24"/>
  <c r="N359" i="24"/>
  <c r="N360" i="24"/>
  <c r="N361" i="24"/>
  <c r="N362" i="24"/>
  <c r="N363" i="24"/>
  <c r="N364" i="24"/>
  <c r="N365" i="24"/>
  <c r="N366" i="24"/>
  <c r="N367" i="24"/>
  <c r="N368" i="24"/>
  <c r="N369" i="24"/>
  <c r="N370" i="24"/>
  <c r="N371" i="24"/>
  <c r="N372" i="24"/>
  <c r="N373" i="24"/>
  <c r="N374" i="24"/>
  <c r="N375" i="24"/>
  <c r="N376" i="24"/>
  <c r="N377" i="24"/>
  <c r="N378" i="24"/>
  <c r="N379" i="24"/>
  <c r="N380" i="24"/>
  <c r="N381" i="24"/>
  <c r="N382" i="24"/>
  <c r="N383" i="24"/>
  <c r="N384" i="24"/>
  <c r="N385" i="24"/>
  <c r="N386" i="24"/>
  <c r="N387" i="24"/>
  <c r="N388" i="24"/>
  <c r="N389" i="24"/>
  <c r="N390" i="24"/>
  <c r="N391" i="24"/>
  <c r="N392" i="24"/>
  <c r="N393" i="24"/>
  <c r="N394" i="24"/>
  <c r="N395" i="24"/>
  <c r="N396" i="24"/>
  <c r="N397" i="24"/>
  <c r="N398" i="24"/>
  <c r="N399" i="24"/>
  <c r="N400" i="24"/>
  <c r="N401" i="24"/>
  <c r="N402" i="24"/>
  <c r="N403" i="24"/>
  <c r="N404" i="24"/>
  <c r="N405" i="24"/>
  <c r="N406" i="24"/>
  <c r="N407" i="24"/>
  <c r="N408" i="24"/>
  <c r="N409" i="24"/>
  <c r="N410" i="24"/>
  <c r="N411" i="24"/>
  <c r="N412" i="24"/>
  <c r="N413" i="24"/>
  <c r="N414" i="24"/>
  <c r="N415" i="24"/>
  <c r="N416" i="24"/>
  <c r="N417" i="24"/>
  <c r="N418" i="24"/>
  <c r="N419" i="24"/>
  <c r="N420" i="24"/>
  <c r="N421" i="24"/>
  <c r="N422" i="24"/>
  <c r="N423" i="24"/>
  <c r="N424" i="24"/>
  <c r="N425" i="24"/>
  <c r="N426" i="24"/>
  <c r="N427" i="24"/>
  <c r="N428" i="24"/>
  <c r="N429" i="24"/>
  <c r="N430" i="24"/>
  <c r="N431" i="24"/>
  <c r="N432" i="24"/>
  <c r="N433" i="24"/>
  <c r="N434" i="24"/>
  <c r="N435" i="24"/>
  <c r="N436" i="24"/>
  <c r="N437" i="24"/>
  <c r="N438" i="24"/>
  <c r="N439" i="24"/>
  <c r="N440" i="24"/>
  <c r="N441" i="24"/>
  <c r="N442" i="24"/>
  <c r="N443" i="24"/>
  <c r="N444" i="24"/>
  <c r="N445" i="24"/>
  <c r="N446" i="24"/>
  <c r="N447" i="24"/>
  <c r="N448" i="24"/>
  <c r="N449" i="24"/>
  <c r="N450" i="24"/>
  <c r="N451" i="24"/>
  <c r="N452" i="24"/>
  <c r="N453" i="24"/>
  <c r="N454" i="24"/>
  <c r="N455" i="24"/>
  <c r="N456" i="24"/>
  <c r="N457" i="24"/>
  <c r="N458" i="24"/>
  <c r="N459" i="24"/>
  <c r="N460" i="24"/>
  <c r="N461" i="24"/>
  <c r="N462" i="24"/>
  <c r="N463" i="24"/>
  <c r="N464" i="24"/>
  <c r="N465" i="24"/>
  <c r="N466" i="24"/>
  <c r="N467" i="24"/>
  <c r="N468" i="24"/>
  <c r="N469" i="24"/>
  <c r="N470" i="24"/>
  <c r="N471" i="24"/>
  <c r="N472" i="24"/>
  <c r="N473" i="24"/>
  <c r="N474" i="24"/>
  <c r="N475" i="24"/>
  <c r="N476" i="24"/>
  <c r="N477" i="24"/>
  <c r="N478" i="24"/>
  <c r="N479" i="24"/>
  <c r="N480" i="24"/>
  <c r="N481" i="24"/>
  <c r="N482" i="24"/>
  <c r="N483" i="24"/>
  <c r="N484" i="24"/>
  <c r="N485" i="24"/>
  <c r="N486" i="24"/>
  <c r="N487" i="24"/>
  <c r="N488" i="24"/>
  <c r="N489" i="24"/>
  <c r="N490" i="24"/>
  <c r="N491" i="24"/>
  <c r="N492" i="24"/>
  <c r="N493" i="24"/>
  <c r="N494" i="24"/>
  <c r="N495" i="24"/>
  <c r="N496" i="24"/>
  <c r="N497" i="24"/>
  <c r="N498" i="24"/>
  <c r="N499" i="24"/>
  <c r="N500" i="24"/>
  <c r="AG7" i="18"/>
  <c r="AG8" i="18"/>
  <c r="AG9" i="18"/>
  <c r="AG10" i="18"/>
  <c r="AG11" i="18"/>
  <c r="AG12" i="18"/>
  <c r="AG13" i="18"/>
  <c r="AG14" i="18"/>
  <c r="AG15" i="18"/>
  <c r="AG16" i="18"/>
  <c r="AG17" i="18"/>
  <c r="AG18" i="18"/>
  <c r="AG19" i="18"/>
  <c r="AG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G143" i="18"/>
  <c r="AG144" i="18"/>
  <c r="AG145" i="18"/>
  <c r="AG146" i="18"/>
  <c r="AG147" i="18"/>
  <c r="AG148" i="18"/>
  <c r="AG149" i="18"/>
  <c r="AG150" i="18"/>
  <c r="AG151" i="18"/>
  <c r="AG152" i="18"/>
  <c r="AG153" i="18"/>
  <c r="AG154" i="18"/>
  <c r="AG155" i="18"/>
  <c r="AG156" i="18"/>
  <c r="AG157" i="18"/>
  <c r="AG158" i="18"/>
  <c r="AG159" i="18"/>
  <c r="AG160" i="18"/>
  <c r="AG161" i="18"/>
  <c r="AG162" i="18"/>
  <c r="AG163" i="18"/>
  <c r="AG164" i="18"/>
  <c r="AG165" i="18"/>
  <c r="AG166" i="18"/>
  <c r="AG167" i="18"/>
  <c r="AG168" i="18"/>
  <c r="AG169" i="18"/>
  <c r="AG170" i="18"/>
  <c r="AG171" i="18"/>
  <c r="AG172" i="18"/>
  <c r="AG173" i="18"/>
  <c r="AG174" i="18"/>
  <c r="AG175" i="18"/>
  <c r="AG176" i="18"/>
  <c r="AG177" i="18"/>
  <c r="AG178" i="18"/>
  <c r="AG179" i="18"/>
  <c r="AG180" i="18"/>
  <c r="AG181" i="18"/>
  <c r="AG182" i="18"/>
  <c r="AG183" i="18"/>
  <c r="AG184" i="18"/>
  <c r="AG185" i="18"/>
  <c r="AG186" i="18"/>
  <c r="AG187" i="18"/>
  <c r="AG188" i="18"/>
  <c r="AG189" i="18"/>
  <c r="AG190" i="18"/>
  <c r="AG191" i="18"/>
  <c r="AG192" i="18"/>
  <c r="AG193" i="18"/>
  <c r="AG194" i="18"/>
  <c r="AG195" i="18"/>
  <c r="AG196" i="18"/>
  <c r="AG197" i="18"/>
  <c r="AG198" i="18"/>
  <c r="AG199" i="18"/>
  <c r="AG200" i="18"/>
  <c r="AG201" i="18"/>
  <c r="AG202" i="18"/>
  <c r="AG203" i="18"/>
  <c r="AG204" i="18"/>
  <c r="AG205" i="18"/>
  <c r="AG206" i="18"/>
  <c r="AG207" i="18"/>
  <c r="AG208" i="18"/>
  <c r="AG209" i="18"/>
  <c r="AG210" i="18"/>
  <c r="AG211" i="18"/>
  <c r="AG212" i="18"/>
  <c r="AG213" i="18"/>
  <c r="AG214" i="18"/>
  <c r="AG215" i="18"/>
  <c r="AG216" i="18"/>
  <c r="AG217" i="18"/>
  <c r="AG218" i="18"/>
  <c r="AG219" i="18"/>
  <c r="AG220" i="18"/>
  <c r="AG221" i="18"/>
  <c r="AG222" i="18"/>
  <c r="AG223" i="18"/>
  <c r="AG224" i="18"/>
  <c r="AG225" i="18"/>
  <c r="AG226" i="18"/>
  <c r="AG227" i="18"/>
  <c r="AG228" i="18"/>
  <c r="AG229" i="18"/>
  <c r="AG230" i="18"/>
  <c r="AG231" i="18"/>
  <c r="AG232" i="18"/>
  <c r="AG233" i="18"/>
  <c r="AG234" i="18"/>
  <c r="AG235" i="18"/>
  <c r="AG236" i="18"/>
  <c r="AG237" i="18"/>
  <c r="AG238" i="18"/>
  <c r="AG239" i="18"/>
  <c r="AG240" i="18"/>
  <c r="AG241" i="18"/>
  <c r="AG242" i="18"/>
  <c r="AG243" i="18"/>
  <c r="AG244" i="18"/>
  <c r="AG245" i="18"/>
  <c r="AG246" i="18"/>
  <c r="AG247" i="18"/>
  <c r="AG248" i="18"/>
  <c r="AG249" i="18"/>
  <c r="AG250" i="18"/>
  <c r="AG251" i="18"/>
  <c r="AG252" i="18"/>
  <c r="AG253" i="18"/>
  <c r="AG254" i="18"/>
  <c r="AG255" i="18"/>
  <c r="AG256" i="18"/>
  <c r="AG257" i="18"/>
  <c r="AG258" i="18"/>
  <c r="AG259" i="18"/>
  <c r="AG260" i="18"/>
  <c r="AG261" i="18"/>
  <c r="AG262" i="18"/>
  <c r="AG263" i="18"/>
  <c r="AG264" i="18"/>
  <c r="AG265" i="18"/>
  <c r="AG266" i="18"/>
  <c r="AG267" i="18"/>
  <c r="AG268" i="18"/>
  <c r="AG269" i="18"/>
  <c r="AG270" i="18"/>
  <c r="AG271" i="18"/>
  <c r="AG272" i="18"/>
  <c r="AG273" i="18"/>
  <c r="AG274" i="18"/>
  <c r="AG275" i="18"/>
  <c r="AG276" i="18"/>
  <c r="AG277" i="18"/>
  <c r="AG278" i="18"/>
  <c r="AG279" i="18"/>
  <c r="AG280" i="18"/>
  <c r="AG281" i="18"/>
  <c r="AG282" i="18"/>
  <c r="AG283" i="18"/>
  <c r="AG284" i="18"/>
  <c r="AG285" i="18"/>
  <c r="AG286" i="18"/>
  <c r="AG287" i="18"/>
  <c r="AG288" i="18"/>
  <c r="AG289" i="18"/>
  <c r="AG290" i="18"/>
  <c r="AG291" i="18"/>
  <c r="AG292" i="18"/>
  <c r="AG293" i="18"/>
  <c r="AG294" i="18"/>
  <c r="AG295" i="18"/>
  <c r="AG296" i="18"/>
  <c r="AG297" i="18"/>
  <c r="AG298" i="18"/>
  <c r="AG299" i="18"/>
  <c r="AG300" i="18"/>
  <c r="AG301" i="18"/>
  <c r="AG302" i="18"/>
  <c r="AG303" i="18"/>
  <c r="AG304" i="18"/>
  <c r="AG305" i="18"/>
  <c r="AG306" i="18"/>
  <c r="AG307" i="18"/>
  <c r="AG308" i="18"/>
  <c r="AG309" i="18"/>
  <c r="AG310" i="18"/>
  <c r="AG311" i="18"/>
  <c r="AG312" i="18"/>
  <c r="AG313" i="18"/>
  <c r="AG314" i="18"/>
  <c r="AG315" i="18"/>
  <c r="AG316" i="18"/>
  <c r="AG317" i="18"/>
  <c r="AG318" i="18"/>
  <c r="AG319" i="18"/>
  <c r="AG320" i="18"/>
  <c r="AG321" i="18"/>
  <c r="AG322" i="18"/>
  <c r="AG323" i="18"/>
  <c r="AG324" i="18"/>
  <c r="AG325" i="18"/>
  <c r="AG326" i="18"/>
  <c r="AG327" i="18"/>
  <c r="AG328" i="18"/>
  <c r="AG329" i="18"/>
  <c r="AG330" i="18"/>
  <c r="AG331" i="18"/>
  <c r="AG332" i="18"/>
  <c r="AG333" i="18"/>
  <c r="AG334" i="18"/>
  <c r="AG335" i="18"/>
  <c r="AG336" i="18"/>
  <c r="AG337" i="18"/>
  <c r="AG338" i="18"/>
  <c r="AG339" i="18"/>
  <c r="AG340" i="18"/>
  <c r="AG341" i="18"/>
  <c r="AG342" i="18"/>
  <c r="AG343" i="18"/>
  <c r="AG344" i="18"/>
  <c r="AG345" i="18"/>
  <c r="AG346" i="18"/>
  <c r="AG347" i="18"/>
  <c r="AG348" i="18"/>
  <c r="AG349" i="18"/>
  <c r="AG350" i="18"/>
  <c r="AG351" i="18"/>
  <c r="AG352" i="18"/>
  <c r="AG353" i="18"/>
  <c r="AG354" i="18"/>
  <c r="AG355" i="18"/>
  <c r="AG356" i="18"/>
  <c r="AG357" i="18"/>
  <c r="AG358" i="18"/>
  <c r="AG359" i="18"/>
  <c r="AG360" i="18"/>
  <c r="AG361" i="18"/>
  <c r="AG362" i="18"/>
  <c r="AG363" i="18"/>
  <c r="AG364" i="18"/>
  <c r="AG365" i="18"/>
  <c r="AG366" i="18"/>
  <c r="AG367" i="18"/>
  <c r="AG368" i="18"/>
  <c r="AG369" i="18"/>
  <c r="AG370" i="18"/>
  <c r="AG371" i="18"/>
  <c r="AG372" i="18"/>
  <c r="AG373" i="18"/>
  <c r="AG374" i="18"/>
  <c r="AG375" i="18"/>
  <c r="AG376" i="18"/>
  <c r="AG377" i="18"/>
  <c r="AG378" i="18"/>
  <c r="AG379" i="18"/>
  <c r="AG380" i="18"/>
  <c r="AG381" i="18"/>
  <c r="AG382" i="18"/>
  <c r="AG383" i="18"/>
  <c r="AG384" i="18"/>
  <c r="AG385" i="18"/>
  <c r="AG386" i="18"/>
  <c r="AG387" i="18"/>
  <c r="AG388" i="18"/>
  <c r="AG389" i="18"/>
  <c r="AG390" i="18"/>
  <c r="AG391" i="18"/>
  <c r="AG392" i="18"/>
  <c r="AG393" i="18"/>
  <c r="AG394" i="18"/>
  <c r="AG395" i="18"/>
  <c r="AG396" i="18"/>
  <c r="AG397" i="18"/>
  <c r="AG398" i="18"/>
  <c r="AG399" i="18"/>
  <c r="AG400" i="18"/>
  <c r="AG401" i="18"/>
  <c r="AG402" i="18"/>
  <c r="AG403" i="18"/>
  <c r="AG404" i="18"/>
  <c r="AG405" i="18"/>
  <c r="AG406" i="18"/>
  <c r="AG407" i="18"/>
  <c r="AG408" i="18"/>
  <c r="AG409" i="18"/>
  <c r="AG410" i="18"/>
  <c r="AG411" i="18"/>
  <c r="AG412" i="18"/>
  <c r="AG413" i="18"/>
  <c r="AG414" i="18"/>
  <c r="AG415" i="18"/>
  <c r="AG416" i="18"/>
  <c r="AG417" i="18"/>
  <c r="AG418" i="18"/>
  <c r="AG419" i="18"/>
  <c r="AG420" i="18"/>
  <c r="AG421" i="18"/>
  <c r="AG422" i="18"/>
  <c r="AG423" i="18"/>
  <c r="AG424" i="18"/>
  <c r="AG425" i="18"/>
  <c r="AG426" i="18"/>
  <c r="AG427" i="18"/>
  <c r="AG428" i="18"/>
  <c r="AG429" i="18"/>
  <c r="AG430" i="18"/>
  <c r="AG431" i="18"/>
  <c r="AG432" i="18"/>
  <c r="AG433" i="18"/>
  <c r="AG434" i="18"/>
  <c r="AG435" i="18"/>
  <c r="AG436" i="18"/>
  <c r="AG437" i="18"/>
  <c r="AG438" i="18"/>
  <c r="AG439" i="18"/>
  <c r="AG440" i="18"/>
  <c r="AG441" i="18"/>
  <c r="AG442" i="18"/>
  <c r="AG443" i="18"/>
  <c r="AG444" i="18"/>
  <c r="AG445" i="18"/>
  <c r="AG446" i="18"/>
  <c r="AG447" i="18"/>
  <c r="AG448" i="18"/>
  <c r="AG449" i="18"/>
  <c r="AG450" i="18"/>
  <c r="AG451" i="18"/>
  <c r="AG452" i="18"/>
  <c r="AG453" i="18"/>
  <c r="AG454" i="18"/>
  <c r="AG455" i="18"/>
  <c r="AG456" i="18"/>
  <c r="AG457" i="18"/>
  <c r="AG458" i="18"/>
  <c r="AG459" i="18"/>
  <c r="AG460" i="18"/>
  <c r="AG461" i="18"/>
  <c r="AG462" i="18"/>
  <c r="AG463" i="18"/>
  <c r="Q54" i="2" l="1"/>
  <c r="Q52" i="2"/>
  <c r="Q48" i="2"/>
  <c r="Q44" i="2"/>
  <c r="Q38" i="2"/>
  <c r="Q56" i="2"/>
  <c r="Q55" i="2"/>
  <c r="Q45" i="2"/>
  <c r="Q37" i="2"/>
  <c r="Q53" i="2"/>
  <c r="Q43" i="2"/>
  <c r="Q35" i="2"/>
  <c r="AL5" i="24"/>
  <c r="Q42" i="2"/>
  <c r="AM5" i="24"/>
  <c r="J47" i="2"/>
  <c r="Q34" i="2"/>
  <c r="Q51" i="2"/>
  <c r="Q41" i="2"/>
  <c r="Q58" i="2"/>
  <c r="Q50" i="2"/>
  <c r="Q40" i="2"/>
  <c r="Q47" i="2"/>
  <c r="Q57" i="2"/>
  <c r="Q49" i="2"/>
  <c r="Q39" i="2"/>
  <c r="N42" i="3"/>
  <c r="N41" i="3"/>
  <c r="N40" i="3"/>
  <c r="N39" i="3"/>
  <c r="AA5" i="18"/>
  <c r="AT5" i="18" s="1"/>
  <c r="G20" i="2"/>
  <c r="G21" i="2"/>
  <c r="J51" i="2"/>
  <c r="J52" i="2"/>
  <c r="J58" i="2"/>
  <c r="J35" i="2"/>
  <c r="J36" i="2"/>
  <c r="J41" i="2"/>
  <c r="J42" i="2"/>
  <c r="J43" i="2"/>
  <c r="J53" i="2"/>
  <c r="J37" i="2"/>
  <c r="J44" i="2"/>
  <c r="J54" i="2"/>
  <c r="J45" i="2"/>
  <c r="J55" i="2"/>
  <c r="J38" i="2"/>
  <c r="J48" i="2"/>
  <c r="J56" i="2"/>
  <c r="J39" i="2"/>
  <c r="J49" i="2"/>
  <c r="J57" i="2"/>
  <c r="J34" i="2"/>
  <c r="J40" i="2"/>
  <c r="J50" i="2"/>
  <c r="T417" i="18"/>
  <c r="AC417" i="18" s="1"/>
  <c r="O8" i="28"/>
  <c r="W8" i="28" s="1"/>
  <c r="I11" i="21"/>
  <c r="V50" i="3" l="1"/>
  <c r="V51" i="3"/>
  <c r="N51" i="3"/>
  <c r="N50" i="3"/>
  <c r="V40" i="3"/>
  <c r="V39" i="3"/>
  <c r="V41" i="3"/>
  <c r="V42" i="3"/>
  <c r="C70" i="2"/>
  <c r="C69" i="2"/>
  <c r="C68" i="2"/>
  <c r="C67" i="2"/>
  <c r="C66" i="2"/>
  <c r="C65" i="2"/>
  <c r="C64" i="2"/>
  <c r="C63" i="2"/>
  <c r="C62" i="2"/>
  <c r="S5" i="18"/>
  <c r="I6" i="18" l="1"/>
  <c r="K6" i="18"/>
  <c r="S6" i="18"/>
  <c r="AF6" i="18" s="1"/>
  <c r="T6" i="18"/>
  <c r="AC6" i="18" s="1"/>
  <c r="U6" i="18"/>
  <c r="I7" i="18"/>
  <c r="K7" i="18"/>
  <c r="S7" i="18"/>
  <c r="AF7" i="18" s="1"/>
  <c r="T7" i="18"/>
  <c r="AC7" i="18" s="1"/>
  <c r="U7" i="18"/>
  <c r="I8" i="18"/>
  <c r="K8" i="18"/>
  <c r="S8" i="18"/>
  <c r="AF8" i="18" s="1"/>
  <c r="T8" i="18"/>
  <c r="AC8" i="18" s="1"/>
  <c r="U8" i="18"/>
  <c r="I9" i="18"/>
  <c r="K9" i="18"/>
  <c r="S9" i="18"/>
  <c r="AF9" i="18" s="1"/>
  <c r="T9" i="18"/>
  <c r="AC9" i="18" s="1"/>
  <c r="U9" i="18"/>
  <c r="I10" i="18"/>
  <c r="K10" i="18"/>
  <c r="S10" i="18"/>
  <c r="AF10" i="18" s="1"/>
  <c r="T10" i="18"/>
  <c r="AC10" i="18" s="1"/>
  <c r="U10" i="18"/>
  <c r="I11" i="18"/>
  <c r="K11" i="18"/>
  <c r="S11" i="18"/>
  <c r="AF11" i="18" s="1"/>
  <c r="T11" i="18"/>
  <c r="AC11" i="18" s="1"/>
  <c r="U11" i="18"/>
  <c r="I12" i="18"/>
  <c r="K12" i="18"/>
  <c r="S12" i="18"/>
  <c r="AF12" i="18" s="1"/>
  <c r="T12" i="18"/>
  <c r="AC12" i="18" s="1"/>
  <c r="U12" i="18"/>
  <c r="I13" i="18"/>
  <c r="K13" i="18"/>
  <c r="S13" i="18"/>
  <c r="AF13" i="18" s="1"/>
  <c r="T13" i="18"/>
  <c r="AC13" i="18" s="1"/>
  <c r="U13" i="18"/>
  <c r="I14" i="18"/>
  <c r="K14" i="18"/>
  <c r="S14" i="18"/>
  <c r="AF14" i="18" s="1"/>
  <c r="T14" i="18"/>
  <c r="AC14" i="18" s="1"/>
  <c r="U14" i="18"/>
  <c r="I15" i="18"/>
  <c r="K15" i="18"/>
  <c r="S15" i="18"/>
  <c r="AF15" i="18" s="1"/>
  <c r="T15" i="18"/>
  <c r="AC15" i="18" s="1"/>
  <c r="U15" i="18"/>
  <c r="I16" i="18"/>
  <c r="K16" i="18"/>
  <c r="S16" i="18"/>
  <c r="AF16" i="18" s="1"/>
  <c r="T16" i="18"/>
  <c r="AC16" i="18" s="1"/>
  <c r="U16" i="18"/>
  <c r="I17" i="18"/>
  <c r="K17" i="18"/>
  <c r="S17" i="18"/>
  <c r="AF17" i="18" s="1"/>
  <c r="T17" i="18"/>
  <c r="AC17" i="18" s="1"/>
  <c r="U17" i="18"/>
  <c r="I18" i="18"/>
  <c r="K18" i="18"/>
  <c r="S18" i="18"/>
  <c r="AF18" i="18" s="1"/>
  <c r="T18" i="18"/>
  <c r="AC18" i="18" s="1"/>
  <c r="U18" i="18"/>
  <c r="I19" i="18"/>
  <c r="K19" i="18"/>
  <c r="S19" i="18"/>
  <c r="AF19" i="18" s="1"/>
  <c r="T19" i="18"/>
  <c r="AC19" i="18" s="1"/>
  <c r="U19" i="18"/>
  <c r="I20" i="18"/>
  <c r="K20" i="18"/>
  <c r="S20" i="18"/>
  <c r="AF20" i="18" s="1"/>
  <c r="T20" i="18"/>
  <c r="AC20" i="18" s="1"/>
  <c r="U20" i="18"/>
  <c r="I21" i="18"/>
  <c r="K21" i="18"/>
  <c r="S21" i="18"/>
  <c r="AF21" i="18" s="1"/>
  <c r="T21" i="18"/>
  <c r="AC21" i="18" s="1"/>
  <c r="U21" i="18"/>
  <c r="I22" i="18"/>
  <c r="K22" i="18"/>
  <c r="S22" i="18"/>
  <c r="AF22" i="18" s="1"/>
  <c r="T22" i="18"/>
  <c r="AC22" i="18" s="1"/>
  <c r="U22" i="18"/>
  <c r="I23" i="18"/>
  <c r="K23" i="18"/>
  <c r="S23" i="18"/>
  <c r="AF23" i="18" s="1"/>
  <c r="T23" i="18"/>
  <c r="AC23" i="18" s="1"/>
  <c r="U23" i="18"/>
  <c r="I24" i="18"/>
  <c r="K24" i="18"/>
  <c r="S24" i="18"/>
  <c r="AF24" i="18" s="1"/>
  <c r="T24" i="18"/>
  <c r="AC24" i="18" s="1"/>
  <c r="U24" i="18"/>
  <c r="I25" i="18"/>
  <c r="K25" i="18"/>
  <c r="S25" i="18"/>
  <c r="AF25" i="18" s="1"/>
  <c r="T25" i="18"/>
  <c r="AC25" i="18" s="1"/>
  <c r="U25" i="18"/>
  <c r="I26" i="18"/>
  <c r="K26" i="18"/>
  <c r="S26" i="18"/>
  <c r="AF26" i="18" s="1"/>
  <c r="T26" i="18"/>
  <c r="AC26" i="18" s="1"/>
  <c r="U26" i="18"/>
  <c r="I27" i="18"/>
  <c r="K27" i="18"/>
  <c r="S27" i="18"/>
  <c r="AF27" i="18" s="1"/>
  <c r="T27" i="18"/>
  <c r="AC27" i="18" s="1"/>
  <c r="U27" i="18"/>
  <c r="I28" i="18"/>
  <c r="K28" i="18"/>
  <c r="S28" i="18"/>
  <c r="AF28" i="18" s="1"/>
  <c r="T28" i="18"/>
  <c r="AC28" i="18" s="1"/>
  <c r="U28" i="18"/>
  <c r="I29" i="18"/>
  <c r="K29" i="18"/>
  <c r="S29" i="18"/>
  <c r="AF29" i="18" s="1"/>
  <c r="T29" i="18"/>
  <c r="AC29" i="18" s="1"/>
  <c r="U29" i="18"/>
  <c r="I30" i="18"/>
  <c r="K30" i="18"/>
  <c r="S30" i="18"/>
  <c r="AF30" i="18" s="1"/>
  <c r="T30" i="18"/>
  <c r="AC30" i="18" s="1"/>
  <c r="U30" i="18"/>
  <c r="I31" i="18"/>
  <c r="K31" i="18"/>
  <c r="S31" i="18"/>
  <c r="AF31" i="18" s="1"/>
  <c r="T31" i="18"/>
  <c r="AC31" i="18" s="1"/>
  <c r="U31" i="18"/>
  <c r="I32" i="18"/>
  <c r="K32" i="18"/>
  <c r="S32" i="18"/>
  <c r="AF32" i="18" s="1"/>
  <c r="T32" i="18"/>
  <c r="AC32" i="18" s="1"/>
  <c r="U32" i="18"/>
  <c r="I33" i="18"/>
  <c r="K33" i="18"/>
  <c r="S33" i="18"/>
  <c r="AF33" i="18" s="1"/>
  <c r="T33" i="18"/>
  <c r="AC33" i="18" s="1"/>
  <c r="U33" i="18"/>
  <c r="I34" i="18"/>
  <c r="K34" i="18"/>
  <c r="S34" i="18"/>
  <c r="AF34" i="18" s="1"/>
  <c r="T34" i="18"/>
  <c r="AC34" i="18" s="1"/>
  <c r="U34" i="18"/>
  <c r="I35" i="18"/>
  <c r="K35" i="18"/>
  <c r="S35" i="18"/>
  <c r="AF35" i="18" s="1"/>
  <c r="T35" i="18"/>
  <c r="AC35" i="18" s="1"/>
  <c r="U35" i="18"/>
  <c r="I36" i="18"/>
  <c r="K36" i="18"/>
  <c r="S36" i="18"/>
  <c r="AF36" i="18" s="1"/>
  <c r="T36" i="18"/>
  <c r="AC36" i="18" s="1"/>
  <c r="U36" i="18"/>
  <c r="I37" i="18"/>
  <c r="K37" i="18"/>
  <c r="S37" i="18"/>
  <c r="AF37" i="18" s="1"/>
  <c r="T37" i="18"/>
  <c r="AC37" i="18" s="1"/>
  <c r="U37" i="18"/>
  <c r="I38" i="18"/>
  <c r="K38" i="18"/>
  <c r="S38" i="18"/>
  <c r="AF38" i="18" s="1"/>
  <c r="T38" i="18"/>
  <c r="AC38" i="18" s="1"/>
  <c r="U38" i="18"/>
  <c r="I39" i="18"/>
  <c r="K39" i="18"/>
  <c r="S39" i="18"/>
  <c r="AF39" i="18" s="1"/>
  <c r="T39" i="18"/>
  <c r="AC39" i="18" s="1"/>
  <c r="U39" i="18"/>
  <c r="I40" i="18"/>
  <c r="K40" i="18"/>
  <c r="S40" i="18"/>
  <c r="AF40" i="18" s="1"/>
  <c r="T40" i="18"/>
  <c r="AC40" i="18" s="1"/>
  <c r="U40" i="18"/>
  <c r="I41" i="18"/>
  <c r="K41" i="18"/>
  <c r="S41" i="18"/>
  <c r="AF41" i="18" s="1"/>
  <c r="T41" i="18"/>
  <c r="AC41" i="18" s="1"/>
  <c r="U41" i="18"/>
  <c r="I42" i="18"/>
  <c r="K42" i="18"/>
  <c r="S42" i="18"/>
  <c r="AF42" i="18" s="1"/>
  <c r="T42" i="18"/>
  <c r="AC42" i="18" s="1"/>
  <c r="U42" i="18"/>
  <c r="I43" i="18"/>
  <c r="K43" i="18"/>
  <c r="S43" i="18"/>
  <c r="AF43" i="18" s="1"/>
  <c r="T43" i="18"/>
  <c r="AC43" i="18" s="1"/>
  <c r="U43" i="18"/>
  <c r="I44" i="18"/>
  <c r="K44" i="18"/>
  <c r="S44" i="18"/>
  <c r="AF44" i="18" s="1"/>
  <c r="T44" i="18"/>
  <c r="AC44" i="18" s="1"/>
  <c r="U44" i="18"/>
  <c r="I45" i="18"/>
  <c r="K45" i="18"/>
  <c r="S45" i="18"/>
  <c r="AF45" i="18" s="1"/>
  <c r="T45" i="18"/>
  <c r="AC45" i="18" s="1"/>
  <c r="U45" i="18"/>
  <c r="I46" i="18"/>
  <c r="K46" i="18"/>
  <c r="S46" i="18"/>
  <c r="AF46" i="18" s="1"/>
  <c r="T46" i="18"/>
  <c r="AC46" i="18" s="1"/>
  <c r="U46" i="18"/>
  <c r="I47" i="18"/>
  <c r="K47" i="18"/>
  <c r="S47" i="18"/>
  <c r="AF47" i="18" s="1"/>
  <c r="T47" i="18"/>
  <c r="AC47" i="18" s="1"/>
  <c r="U47" i="18"/>
  <c r="I48" i="18"/>
  <c r="K48" i="18"/>
  <c r="S48" i="18"/>
  <c r="AF48" i="18" s="1"/>
  <c r="T48" i="18"/>
  <c r="AC48" i="18" s="1"/>
  <c r="U48" i="18"/>
  <c r="I49" i="18"/>
  <c r="K49" i="18"/>
  <c r="S49" i="18"/>
  <c r="AF49" i="18" s="1"/>
  <c r="T49" i="18"/>
  <c r="AC49" i="18" s="1"/>
  <c r="U49" i="18"/>
  <c r="I50" i="18"/>
  <c r="K50" i="18"/>
  <c r="S50" i="18"/>
  <c r="AF50" i="18" s="1"/>
  <c r="T50" i="18"/>
  <c r="AC50" i="18" s="1"/>
  <c r="U50" i="18"/>
  <c r="I51" i="18"/>
  <c r="K51" i="18"/>
  <c r="S51" i="18"/>
  <c r="AF51" i="18" s="1"/>
  <c r="T51" i="18"/>
  <c r="AC51" i="18" s="1"/>
  <c r="U51" i="18"/>
  <c r="I52" i="18"/>
  <c r="K52" i="18"/>
  <c r="S52" i="18"/>
  <c r="AF52" i="18" s="1"/>
  <c r="T52" i="18"/>
  <c r="AC52" i="18" s="1"/>
  <c r="U52" i="18"/>
  <c r="I53" i="18"/>
  <c r="K53" i="18"/>
  <c r="S53" i="18"/>
  <c r="AF53" i="18" s="1"/>
  <c r="T53" i="18"/>
  <c r="AC53" i="18" s="1"/>
  <c r="U53" i="18"/>
  <c r="I54" i="18"/>
  <c r="K54" i="18"/>
  <c r="S54" i="18"/>
  <c r="AF54" i="18" s="1"/>
  <c r="T54" i="18"/>
  <c r="AC54" i="18" s="1"/>
  <c r="U54" i="18"/>
  <c r="I55" i="18"/>
  <c r="K55" i="18"/>
  <c r="S55" i="18"/>
  <c r="AF55" i="18" s="1"/>
  <c r="T55" i="18"/>
  <c r="AC55" i="18" s="1"/>
  <c r="U55" i="18"/>
  <c r="I56" i="18"/>
  <c r="K56" i="18"/>
  <c r="S56" i="18"/>
  <c r="AF56" i="18" s="1"/>
  <c r="T56" i="18"/>
  <c r="AC56" i="18" s="1"/>
  <c r="U56" i="18"/>
  <c r="I57" i="18"/>
  <c r="K57" i="18"/>
  <c r="S57" i="18"/>
  <c r="AF57" i="18" s="1"/>
  <c r="T57" i="18"/>
  <c r="AC57" i="18" s="1"/>
  <c r="U57" i="18"/>
  <c r="I58" i="18"/>
  <c r="K58" i="18"/>
  <c r="S58" i="18"/>
  <c r="AF58" i="18" s="1"/>
  <c r="T58" i="18"/>
  <c r="AC58" i="18" s="1"/>
  <c r="U58" i="18"/>
  <c r="I59" i="18"/>
  <c r="K59" i="18"/>
  <c r="S59" i="18"/>
  <c r="AF59" i="18" s="1"/>
  <c r="T59" i="18"/>
  <c r="AC59" i="18" s="1"/>
  <c r="U59" i="18"/>
  <c r="I60" i="18"/>
  <c r="K60" i="18"/>
  <c r="S60" i="18"/>
  <c r="AF60" i="18" s="1"/>
  <c r="T60" i="18"/>
  <c r="AC60" i="18" s="1"/>
  <c r="U60" i="18"/>
  <c r="I61" i="18"/>
  <c r="K61" i="18"/>
  <c r="S61" i="18"/>
  <c r="AF61" i="18" s="1"/>
  <c r="T61" i="18"/>
  <c r="AC61" i="18" s="1"/>
  <c r="U61" i="18"/>
  <c r="I62" i="18"/>
  <c r="K62" i="18"/>
  <c r="S62" i="18"/>
  <c r="AF62" i="18" s="1"/>
  <c r="T62" i="18"/>
  <c r="AC62" i="18" s="1"/>
  <c r="U62" i="18"/>
  <c r="I63" i="18"/>
  <c r="K63" i="18"/>
  <c r="S63" i="18"/>
  <c r="AF63" i="18" s="1"/>
  <c r="T63" i="18"/>
  <c r="AC63" i="18" s="1"/>
  <c r="U63" i="18"/>
  <c r="I64" i="18"/>
  <c r="K64" i="18"/>
  <c r="S64" i="18"/>
  <c r="AF64" i="18" s="1"/>
  <c r="T64" i="18"/>
  <c r="AC64" i="18" s="1"/>
  <c r="U64" i="18"/>
  <c r="I65" i="18"/>
  <c r="K65" i="18"/>
  <c r="S65" i="18"/>
  <c r="AF65" i="18" s="1"/>
  <c r="T65" i="18"/>
  <c r="AC65" i="18" s="1"/>
  <c r="U65" i="18"/>
  <c r="I66" i="18"/>
  <c r="K66" i="18"/>
  <c r="S66" i="18"/>
  <c r="AF66" i="18" s="1"/>
  <c r="T66" i="18"/>
  <c r="AC66" i="18" s="1"/>
  <c r="U66" i="18"/>
  <c r="I67" i="18"/>
  <c r="K67" i="18"/>
  <c r="S67" i="18"/>
  <c r="AF67" i="18" s="1"/>
  <c r="T67" i="18"/>
  <c r="AC67" i="18" s="1"/>
  <c r="U67" i="18"/>
  <c r="I68" i="18"/>
  <c r="K68" i="18"/>
  <c r="S68" i="18"/>
  <c r="AF68" i="18" s="1"/>
  <c r="T68" i="18"/>
  <c r="AC68" i="18" s="1"/>
  <c r="U68" i="18"/>
  <c r="I69" i="18"/>
  <c r="K69" i="18"/>
  <c r="S69" i="18"/>
  <c r="AF69" i="18" s="1"/>
  <c r="T69" i="18"/>
  <c r="AC69" i="18" s="1"/>
  <c r="U69" i="18"/>
  <c r="I70" i="18"/>
  <c r="K70" i="18"/>
  <c r="S70" i="18"/>
  <c r="AF70" i="18" s="1"/>
  <c r="T70" i="18"/>
  <c r="AC70" i="18" s="1"/>
  <c r="U70" i="18"/>
  <c r="I71" i="18"/>
  <c r="K71" i="18"/>
  <c r="S71" i="18"/>
  <c r="AF71" i="18" s="1"/>
  <c r="T71" i="18"/>
  <c r="AC71" i="18" s="1"/>
  <c r="U71" i="18"/>
  <c r="I72" i="18"/>
  <c r="K72" i="18"/>
  <c r="S72" i="18"/>
  <c r="AF72" i="18" s="1"/>
  <c r="T72" i="18"/>
  <c r="AC72" i="18" s="1"/>
  <c r="U72" i="18"/>
  <c r="I73" i="18"/>
  <c r="K73" i="18"/>
  <c r="S73" i="18"/>
  <c r="AF73" i="18" s="1"/>
  <c r="T73" i="18"/>
  <c r="AC73" i="18" s="1"/>
  <c r="U73" i="18"/>
  <c r="I74" i="18"/>
  <c r="K74" i="18"/>
  <c r="S74" i="18"/>
  <c r="AF74" i="18" s="1"/>
  <c r="T74" i="18"/>
  <c r="AC74" i="18" s="1"/>
  <c r="U74" i="18"/>
  <c r="I75" i="18"/>
  <c r="K75" i="18"/>
  <c r="S75" i="18"/>
  <c r="AF75" i="18" s="1"/>
  <c r="T75" i="18"/>
  <c r="AC75" i="18" s="1"/>
  <c r="U75" i="18"/>
  <c r="I76" i="18"/>
  <c r="K76" i="18"/>
  <c r="S76" i="18"/>
  <c r="AF76" i="18" s="1"/>
  <c r="T76" i="18"/>
  <c r="AC76" i="18" s="1"/>
  <c r="U76" i="18"/>
  <c r="I77" i="18"/>
  <c r="K77" i="18"/>
  <c r="S77" i="18"/>
  <c r="AF77" i="18" s="1"/>
  <c r="T77" i="18"/>
  <c r="AC77" i="18" s="1"/>
  <c r="U77" i="18"/>
  <c r="I78" i="18"/>
  <c r="K78" i="18"/>
  <c r="S78" i="18"/>
  <c r="AF78" i="18" s="1"/>
  <c r="T78" i="18"/>
  <c r="AC78" i="18" s="1"/>
  <c r="U78" i="18"/>
  <c r="I79" i="18"/>
  <c r="K79" i="18"/>
  <c r="S79" i="18"/>
  <c r="AF79" i="18" s="1"/>
  <c r="T79" i="18"/>
  <c r="AC79" i="18" s="1"/>
  <c r="U79" i="18"/>
  <c r="I80" i="18"/>
  <c r="K80" i="18"/>
  <c r="S80" i="18"/>
  <c r="AF80" i="18" s="1"/>
  <c r="T80" i="18"/>
  <c r="AC80" i="18" s="1"/>
  <c r="U80" i="18"/>
  <c r="I81" i="18"/>
  <c r="K81" i="18"/>
  <c r="S81" i="18"/>
  <c r="AF81" i="18" s="1"/>
  <c r="T81" i="18"/>
  <c r="AC81" i="18" s="1"/>
  <c r="U81" i="18"/>
  <c r="I82" i="18"/>
  <c r="K82" i="18"/>
  <c r="S82" i="18"/>
  <c r="AF82" i="18" s="1"/>
  <c r="T82" i="18"/>
  <c r="AC82" i="18" s="1"/>
  <c r="U82" i="18"/>
  <c r="I83" i="18"/>
  <c r="K83" i="18"/>
  <c r="S83" i="18"/>
  <c r="AF83" i="18" s="1"/>
  <c r="T83" i="18"/>
  <c r="AC83" i="18" s="1"/>
  <c r="U83" i="18"/>
  <c r="I84" i="18"/>
  <c r="K84" i="18"/>
  <c r="S84" i="18"/>
  <c r="AF84" i="18" s="1"/>
  <c r="T84" i="18"/>
  <c r="AC84" i="18" s="1"/>
  <c r="U84" i="18"/>
  <c r="I85" i="18"/>
  <c r="K85" i="18"/>
  <c r="S85" i="18"/>
  <c r="AF85" i="18" s="1"/>
  <c r="T85" i="18"/>
  <c r="AC85" i="18" s="1"/>
  <c r="U85" i="18"/>
  <c r="I86" i="18"/>
  <c r="K86" i="18"/>
  <c r="S86" i="18"/>
  <c r="AF86" i="18" s="1"/>
  <c r="T86" i="18"/>
  <c r="AC86" i="18" s="1"/>
  <c r="U86" i="18"/>
  <c r="I87" i="18"/>
  <c r="K87" i="18"/>
  <c r="S87" i="18"/>
  <c r="AF87" i="18" s="1"/>
  <c r="T87" i="18"/>
  <c r="AC87" i="18" s="1"/>
  <c r="U87" i="18"/>
  <c r="I88" i="18"/>
  <c r="K88" i="18"/>
  <c r="S88" i="18"/>
  <c r="AF88" i="18" s="1"/>
  <c r="T88" i="18"/>
  <c r="AC88" i="18" s="1"/>
  <c r="U88" i="18"/>
  <c r="I89" i="18"/>
  <c r="K89" i="18"/>
  <c r="S89" i="18"/>
  <c r="AF89" i="18" s="1"/>
  <c r="T89" i="18"/>
  <c r="AC89" i="18" s="1"/>
  <c r="U89" i="18"/>
  <c r="I90" i="18"/>
  <c r="K90" i="18"/>
  <c r="S90" i="18"/>
  <c r="AF90" i="18" s="1"/>
  <c r="T90" i="18"/>
  <c r="AC90" i="18" s="1"/>
  <c r="U90" i="18"/>
  <c r="I91" i="18"/>
  <c r="K91" i="18"/>
  <c r="S91" i="18"/>
  <c r="AF91" i="18" s="1"/>
  <c r="T91" i="18"/>
  <c r="AC91" i="18" s="1"/>
  <c r="U91" i="18"/>
  <c r="I92" i="18"/>
  <c r="K92" i="18"/>
  <c r="S92" i="18"/>
  <c r="AF92" i="18" s="1"/>
  <c r="T92" i="18"/>
  <c r="AC92" i="18" s="1"/>
  <c r="U92" i="18"/>
  <c r="I93" i="18"/>
  <c r="K93" i="18"/>
  <c r="S93" i="18"/>
  <c r="AF93" i="18" s="1"/>
  <c r="T93" i="18"/>
  <c r="AC93" i="18" s="1"/>
  <c r="U93" i="18"/>
  <c r="I94" i="18"/>
  <c r="K94" i="18"/>
  <c r="S94" i="18"/>
  <c r="AF94" i="18" s="1"/>
  <c r="T94" i="18"/>
  <c r="AC94" i="18" s="1"/>
  <c r="U94" i="18"/>
  <c r="I95" i="18"/>
  <c r="K95" i="18"/>
  <c r="S95" i="18"/>
  <c r="AF95" i="18" s="1"/>
  <c r="T95" i="18"/>
  <c r="AC95" i="18" s="1"/>
  <c r="U95" i="18"/>
  <c r="I96" i="18"/>
  <c r="K96" i="18"/>
  <c r="S96" i="18"/>
  <c r="AF96" i="18" s="1"/>
  <c r="T96" i="18"/>
  <c r="AC96" i="18" s="1"/>
  <c r="U96" i="18"/>
  <c r="I97" i="18"/>
  <c r="K97" i="18"/>
  <c r="S97" i="18"/>
  <c r="AF97" i="18" s="1"/>
  <c r="T97" i="18"/>
  <c r="AC97" i="18" s="1"/>
  <c r="U97" i="18"/>
  <c r="I98" i="18"/>
  <c r="K98" i="18"/>
  <c r="S98" i="18"/>
  <c r="AF98" i="18" s="1"/>
  <c r="T98" i="18"/>
  <c r="AC98" i="18" s="1"/>
  <c r="U98" i="18"/>
  <c r="I99" i="18"/>
  <c r="K99" i="18"/>
  <c r="S99" i="18"/>
  <c r="AF99" i="18" s="1"/>
  <c r="T99" i="18"/>
  <c r="AC99" i="18" s="1"/>
  <c r="U99" i="18"/>
  <c r="I100" i="18"/>
  <c r="K100" i="18"/>
  <c r="S100" i="18"/>
  <c r="AF100" i="18" s="1"/>
  <c r="T100" i="18"/>
  <c r="AC100" i="18" s="1"/>
  <c r="U100" i="18"/>
  <c r="I101" i="18"/>
  <c r="K101" i="18"/>
  <c r="S101" i="18"/>
  <c r="AF101" i="18" s="1"/>
  <c r="T101" i="18"/>
  <c r="AC101" i="18" s="1"/>
  <c r="U101" i="18"/>
  <c r="I102" i="18"/>
  <c r="K102" i="18"/>
  <c r="S102" i="18"/>
  <c r="AF102" i="18" s="1"/>
  <c r="T102" i="18"/>
  <c r="AC102" i="18" s="1"/>
  <c r="U102" i="18"/>
  <c r="I103" i="18"/>
  <c r="K103" i="18"/>
  <c r="S103" i="18"/>
  <c r="AF103" i="18" s="1"/>
  <c r="T103" i="18"/>
  <c r="AC103" i="18" s="1"/>
  <c r="U103" i="18"/>
  <c r="I104" i="18"/>
  <c r="K104" i="18"/>
  <c r="S104" i="18"/>
  <c r="AF104" i="18" s="1"/>
  <c r="T104" i="18"/>
  <c r="AC104" i="18" s="1"/>
  <c r="U104" i="18"/>
  <c r="I105" i="18"/>
  <c r="K105" i="18"/>
  <c r="S105" i="18"/>
  <c r="AF105" i="18" s="1"/>
  <c r="T105" i="18"/>
  <c r="AC105" i="18" s="1"/>
  <c r="U105" i="18"/>
  <c r="I106" i="18"/>
  <c r="K106" i="18"/>
  <c r="S106" i="18"/>
  <c r="AF106" i="18" s="1"/>
  <c r="T106" i="18"/>
  <c r="AC106" i="18" s="1"/>
  <c r="U106" i="18"/>
  <c r="I107" i="18"/>
  <c r="K107" i="18"/>
  <c r="S107" i="18"/>
  <c r="AF107" i="18" s="1"/>
  <c r="T107" i="18"/>
  <c r="AC107" i="18" s="1"/>
  <c r="U107" i="18"/>
  <c r="I108" i="18"/>
  <c r="K108" i="18"/>
  <c r="S108" i="18"/>
  <c r="AF108" i="18" s="1"/>
  <c r="T108" i="18"/>
  <c r="AC108" i="18" s="1"/>
  <c r="U108" i="18"/>
  <c r="I109" i="18"/>
  <c r="K109" i="18"/>
  <c r="S109" i="18"/>
  <c r="AF109" i="18" s="1"/>
  <c r="T109" i="18"/>
  <c r="AC109" i="18" s="1"/>
  <c r="U109" i="18"/>
  <c r="I110" i="18"/>
  <c r="K110" i="18"/>
  <c r="S110" i="18"/>
  <c r="AF110" i="18" s="1"/>
  <c r="T110" i="18"/>
  <c r="AC110" i="18" s="1"/>
  <c r="U110" i="18"/>
  <c r="I111" i="18"/>
  <c r="K111" i="18"/>
  <c r="S111" i="18"/>
  <c r="AF111" i="18" s="1"/>
  <c r="T111" i="18"/>
  <c r="AC111" i="18" s="1"/>
  <c r="U111" i="18"/>
  <c r="I112" i="18"/>
  <c r="K112" i="18"/>
  <c r="S112" i="18"/>
  <c r="AF112" i="18" s="1"/>
  <c r="T112" i="18"/>
  <c r="AC112" i="18" s="1"/>
  <c r="U112" i="18"/>
  <c r="I113" i="18"/>
  <c r="K113" i="18"/>
  <c r="S113" i="18"/>
  <c r="AF113" i="18" s="1"/>
  <c r="T113" i="18"/>
  <c r="AC113" i="18" s="1"/>
  <c r="U113" i="18"/>
  <c r="I114" i="18"/>
  <c r="K114" i="18"/>
  <c r="S114" i="18"/>
  <c r="AF114" i="18" s="1"/>
  <c r="T114" i="18"/>
  <c r="AC114" i="18" s="1"/>
  <c r="U114" i="18"/>
  <c r="I115" i="18"/>
  <c r="K115" i="18"/>
  <c r="S115" i="18"/>
  <c r="AF115" i="18" s="1"/>
  <c r="T115" i="18"/>
  <c r="AC115" i="18" s="1"/>
  <c r="U115" i="18"/>
  <c r="I116" i="18"/>
  <c r="K116" i="18"/>
  <c r="S116" i="18"/>
  <c r="AF116" i="18" s="1"/>
  <c r="T116" i="18"/>
  <c r="AC116" i="18" s="1"/>
  <c r="U116" i="18"/>
  <c r="I117" i="18"/>
  <c r="K117" i="18"/>
  <c r="S117" i="18"/>
  <c r="AF117" i="18" s="1"/>
  <c r="T117" i="18"/>
  <c r="AC117" i="18" s="1"/>
  <c r="U117" i="18"/>
  <c r="I118" i="18"/>
  <c r="K118" i="18"/>
  <c r="S118" i="18"/>
  <c r="AF118" i="18" s="1"/>
  <c r="T118" i="18"/>
  <c r="AC118" i="18" s="1"/>
  <c r="U118" i="18"/>
  <c r="I119" i="18"/>
  <c r="K119" i="18"/>
  <c r="S119" i="18"/>
  <c r="AF119" i="18" s="1"/>
  <c r="T119" i="18"/>
  <c r="AC119" i="18" s="1"/>
  <c r="U119" i="18"/>
  <c r="I120" i="18"/>
  <c r="K120" i="18"/>
  <c r="S120" i="18"/>
  <c r="AF120" i="18" s="1"/>
  <c r="T120" i="18"/>
  <c r="AC120" i="18" s="1"/>
  <c r="U120" i="18"/>
  <c r="I121" i="18"/>
  <c r="K121" i="18"/>
  <c r="S121" i="18"/>
  <c r="AF121" i="18" s="1"/>
  <c r="T121" i="18"/>
  <c r="AC121" i="18" s="1"/>
  <c r="U121" i="18"/>
  <c r="I122" i="18"/>
  <c r="K122" i="18"/>
  <c r="S122" i="18"/>
  <c r="AF122" i="18" s="1"/>
  <c r="T122" i="18"/>
  <c r="AC122" i="18" s="1"/>
  <c r="U122" i="18"/>
  <c r="I123" i="18"/>
  <c r="K123" i="18"/>
  <c r="S123" i="18"/>
  <c r="AF123" i="18" s="1"/>
  <c r="T123" i="18"/>
  <c r="AC123" i="18" s="1"/>
  <c r="U123" i="18"/>
  <c r="I124" i="18"/>
  <c r="K124" i="18"/>
  <c r="S124" i="18"/>
  <c r="AF124" i="18" s="1"/>
  <c r="T124" i="18"/>
  <c r="AC124" i="18" s="1"/>
  <c r="U124" i="18"/>
  <c r="I125" i="18"/>
  <c r="K125" i="18"/>
  <c r="S125" i="18"/>
  <c r="AF125" i="18" s="1"/>
  <c r="T125" i="18"/>
  <c r="AC125" i="18" s="1"/>
  <c r="U125" i="18"/>
  <c r="I126" i="18"/>
  <c r="K126" i="18"/>
  <c r="S126" i="18"/>
  <c r="AF126" i="18" s="1"/>
  <c r="T126" i="18"/>
  <c r="AC126" i="18" s="1"/>
  <c r="U126" i="18"/>
  <c r="I127" i="18"/>
  <c r="K127" i="18"/>
  <c r="S127" i="18"/>
  <c r="AF127" i="18" s="1"/>
  <c r="T127" i="18"/>
  <c r="AC127" i="18" s="1"/>
  <c r="U127" i="18"/>
  <c r="I128" i="18"/>
  <c r="K128" i="18"/>
  <c r="S128" i="18"/>
  <c r="AF128" i="18" s="1"/>
  <c r="T128" i="18"/>
  <c r="AC128" i="18" s="1"/>
  <c r="U128" i="18"/>
  <c r="I129" i="18"/>
  <c r="K129" i="18"/>
  <c r="S129" i="18"/>
  <c r="AF129" i="18" s="1"/>
  <c r="T129" i="18"/>
  <c r="AC129" i="18" s="1"/>
  <c r="U129" i="18"/>
  <c r="I130" i="18"/>
  <c r="K130" i="18"/>
  <c r="S130" i="18"/>
  <c r="AF130" i="18" s="1"/>
  <c r="T130" i="18"/>
  <c r="AC130" i="18" s="1"/>
  <c r="U130" i="18"/>
  <c r="I131" i="18"/>
  <c r="K131" i="18"/>
  <c r="S131" i="18"/>
  <c r="AF131" i="18" s="1"/>
  <c r="T131" i="18"/>
  <c r="AC131" i="18" s="1"/>
  <c r="U131" i="18"/>
  <c r="I132" i="18"/>
  <c r="K132" i="18"/>
  <c r="S132" i="18"/>
  <c r="AF132" i="18" s="1"/>
  <c r="T132" i="18"/>
  <c r="AC132" i="18" s="1"/>
  <c r="U132" i="18"/>
  <c r="I133" i="18"/>
  <c r="K133" i="18"/>
  <c r="S133" i="18"/>
  <c r="AF133" i="18" s="1"/>
  <c r="T133" i="18"/>
  <c r="AC133" i="18" s="1"/>
  <c r="U133" i="18"/>
  <c r="I134" i="18"/>
  <c r="K134" i="18"/>
  <c r="S134" i="18"/>
  <c r="AF134" i="18" s="1"/>
  <c r="T134" i="18"/>
  <c r="AC134" i="18" s="1"/>
  <c r="U134" i="18"/>
  <c r="I135" i="18"/>
  <c r="K135" i="18"/>
  <c r="S135" i="18"/>
  <c r="AF135" i="18" s="1"/>
  <c r="T135" i="18"/>
  <c r="AC135" i="18" s="1"/>
  <c r="U135" i="18"/>
  <c r="I136" i="18"/>
  <c r="K136" i="18"/>
  <c r="S136" i="18"/>
  <c r="AF136" i="18" s="1"/>
  <c r="T136" i="18"/>
  <c r="AC136" i="18" s="1"/>
  <c r="U136" i="18"/>
  <c r="I137" i="18"/>
  <c r="K137" i="18"/>
  <c r="S137" i="18"/>
  <c r="AF137" i="18" s="1"/>
  <c r="T137" i="18"/>
  <c r="AC137" i="18" s="1"/>
  <c r="U137" i="18"/>
  <c r="I138" i="18"/>
  <c r="K138" i="18"/>
  <c r="S138" i="18"/>
  <c r="AF138" i="18" s="1"/>
  <c r="T138" i="18"/>
  <c r="AC138" i="18" s="1"/>
  <c r="U138" i="18"/>
  <c r="I139" i="18"/>
  <c r="K139" i="18"/>
  <c r="S139" i="18"/>
  <c r="AF139" i="18" s="1"/>
  <c r="T139" i="18"/>
  <c r="AC139" i="18" s="1"/>
  <c r="U139" i="18"/>
  <c r="I140" i="18"/>
  <c r="K140" i="18"/>
  <c r="S140" i="18"/>
  <c r="AF140" i="18" s="1"/>
  <c r="T140" i="18"/>
  <c r="AC140" i="18" s="1"/>
  <c r="U140" i="18"/>
  <c r="I141" i="18"/>
  <c r="K141" i="18"/>
  <c r="S141" i="18"/>
  <c r="AF141" i="18" s="1"/>
  <c r="T141" i="18"/>
  <c r="AC141" i="18" s="1"/>
  <c r="U141" i="18"/>
  <c r="I142" i="18"/>
  <c r="K142" i="18"/>
  <c r="S142" i="18"/>
  <c r="AF142" i="18" s="1"/>
  <c r="T142" i="18"/>
  <c r="AC142" i="18" s="1"/>
  <c r="U142" i="18"/>
  <c r="I143" i="18"/>
  <c r="K143" i="18"/>
  <c r="S143" i="18"/>
  <c r="AF143" i="18" s="1"/>
  <c r="T143" i="18"/>
  <c r="AC143" i="18" s="1"/>
  <c r="U143" i="18"/>
  <c r="I144" i="18"/>
  <c r="K144" i="18"/>
  <c r="S144" i="18"/>
  <c r="AF144" i="18" s="1"/>
  <c r="T144" i="18"/>
  <c r="AC144" i="18" s="1"/>
  <c r="U144" i="18"/>
  <c r="I145" i="18"/>
  <c r="K145" i="18"/>
  <c r="S145" i="18"/>
  <c r="AF145" i="18" s="1"/>
  <c r="T145" i="18"/>
  <c r="AC145" i="18" s="1"/>
  <c r="U145" i="18"/>
  <c r="I146" i="18"/>
  <c r="K146" i="18"/>
  <c r="S146" i="18"/>
  <c r="AF146" i="18" s="1"/>
  <c r="T146" i="18"/>
  <c r="AC146" i="18" s="1"/>
  <c r="U146" i="18"/>
  <c r="I147" i="18"/>
  <c r="K147" i="18"/>
  <c r="S147" i="18"/>
  <c r="AF147" i="18" s="1"/>
  <c r="T147" i="18"/>
  <c r="AC147" i="18" s="1"/>
  <c r="U147" i="18"/>
  <c r="I148" i="18"/>
  <c r="K148" i="18"/>
  <c r="S148" i="18"/>
  <c r="AF148" i="18" s="1"/>
  <c r="T148" i="18"/>
  <c r="AC148" i="18" s="1"/>
  <c r="U148" i="18"/>
  <c r="I149" i="18"/>
  <c r="K149" i="18"/>
  <c r="S149" i="18"/>
  <c r="AF149" i="18" s="1"/>
  <c r="T149" i="18"/>
  <c r="AC149" i="18" s="1"/>
  <c r="U149" i="18"/>
  <c r="I150" i="18"/>
  <c r="K150" i="18"/>
  <c r="S150" i="18"/>
  <c r="AF150" i="18" s="1"/>
  <c r="T150" i="18"/>
  <c r="AC150" i="18" s="1"/>
  <c r="U150" i="18"/>
  <c r="I151" i="18"/>
  <c r="K151" i="18"/>
  <c r="S151" i="18"/>
  <c r="AF151" i="18" s="1"/>
  <c r="T151" i="18"/>
  <c r="AC151" i="18" s="1"/>
  <c r="U151" i="18"/>
  <c r="I152" i="18"/>
  <c r="K152" i="18"/>
  <c r="S152" i="18"/>
  <c r="AF152" i="18" s="1"/>
  <c r="T152" i="18"/>
  <c r="AC152" i="18" s="1"/>
  <c r="U152" i="18"/>
  <c r="I153" i="18"/>
  <c r="K153" i="18"/>
  <c r="S153" i="18"/>
  <c r="AF153" i="18" s="1"/>
  <c r="T153" i="18"/>
  <c r="AC153" i="18" s="1"/>
  <c r="U153" i="18"/>
  <c r="I154" i="18"/>
  <c r="K154" i="18"/>
  <c r="S154" i="18"/>
  <c r="AF154" i="18" s="1"/>
  <c r="T154" i="18"/>
  <c r="AC154" i="18" s="1"/>
  <c r="U154" i="18"/>
  <c r="I155" i="18"/>
  <c r="K155" i="18"/>
  <c r="S155" i="18"/>
  <c r="AF155" i="18" s="1"/>
  <c r="T155" i="18"/>
  <c r="AC155" i="18" s="1"/>
  <c r="U155" i="18"/>
  <c r="I156" i="18"/>
  <c r="K156" i="18"/>
  <c r="S156" i="18"/>
  <c r="AF156" i="18" s="1"/>
  <c r="T156" i="18"/>
  <c r="AC156" i="18" s="1"/>
  <c r="U156" i="18"/>
  <c r="I157" i="18"/>
  <c r="K157" i="18"/>
  <c r="S157" i="18"/>
  <c r="AF157" i="18" s="1"/>
  <c r="T157" i="18"/>
  <c r="AC157" i="18" s="1"/>
  <c r="U157" i="18"/>
  <c r="I158" i="18"/>
  <c r="K158" i="18"/>
  <c r="S158" i="18"/>
  <c r="AF158" i="18" s="1"/>
  <c r="T158" i="18"/>
  <c r="AC158" i="18" s="1"/>
  <c r="U158" i="18"/>
  <c r="I159" i="18"/>
  <c r="K159" i="18"/>
  <c r="S159" i="18"/>
  <c r="AF159" i="18" s="1"/>
  <c r="T159" i="18"/>
  <c r="AC159" i="18" s="1"/>
  <c r="U159" i="18"/>
  <c r="I160" i="18"/>
  <c r="K160" i="18"/>
  <c r="S160" i="18"/>
  <c r="AF160" i="18" s="1"/>
  <c r="T160" i="18"/>
  <c r="AC160" i="18" s="1"/>
  <c r="U160" i="18"/>
  <c r="I161" i="18"/>
  <c r="K161" i="18"/>
  <c r="S161" i="18"/>
  <c r="AF161" i="18" s="1"/>
  <c r="T161" i="18"/>
  <c r="AC161" i="18" s="1"/>
  <c r="U161" i="18"/>
  <c r="I162" i="18"/>
  <c r="K162" i="18"/>
  <c r="S162" i="18"/>
  <c r="AF162" i="18" s="1"/>
  <c r="T162" i="18"/>
  <c r="AC162" i="18" s="1"/>
  <c r="U162" i="18"/>
  <c r="I163" i="18"/>
  <c r="K163" i="18"/>
  <c r="S163" i="18"/>
  <c r="AF163" i="18" s="1"/>
  <c r="T163" i="18"/>
  <c r="AC163" i="18" s="1"/>
  <c r="U163" i="18"/>
  <c r="I164" i="18"/>
  <c r="K164" i="18"/>
  <c r="S164" i="18"/>
  <c r="AF164" i="18" s="1"/>
  <c r="T164" i="18"/>
  <c r="AC164" i="18" s="1"/>
  <c r="U164" i="18"/>
  <c r="I165" i="18"/>
  <c r="K165" i="18"/>
  <c r="S165" i="18"/>
  <c r="AF165" i="18" s="1"/>
  <c r="T165" i="18"/>
  <c r="AC165" i="18" s="1"/>
  <c r="U165" i="18"/>
  <c r="I166" i="18"/>
  <c r="K166" i="18"/>
  <c r="S166" i="18"/>
  <c r="AF166" i="18" s="1"/>
  <c r="T166" i="18"/>
  <c r="AC166" i="18" s="1"/>
  <c r="U166" i="18"/>
  <c r="I167" i="18"/>
  <c r="K167" i="18"/>
  <c r="S167" i="18"/>
  <c r="AF167" i="18" s="1"/>
  <c r="T167" i="18"/>
  <c r="AC167" i="18" s="1"/>
  <c r="U167" i="18"/>
  <c r="I168" i="18"/>
  <c r="K168" i="18"/>
  <c r="S168" i="18"/>
  <c r="AF168" i="18" s="1"/>
  <c r="T168" i="18"/>
  <c r="AC168" i="18" s="1"/>
  <c r="U168" i="18"/>
  <c r="I169" i="18"/>
  <c r="K169" i="18"/>
  <c r="S169" i="18"/>
  <c r="AF169" i="18" s="1"/>
  <c r="T169" i="18"/>
  <c r="AC169" i="18" s="1"/>
  <c r="U169" i="18"/>
  <c r="I170" i="18"/>
  <c r="K170" i="18"/>
  <c r="S170" i="18"/>
  <c r="AF170" i="18" s="1"/>
  <c r="T170" i="18"/>
  <c r="AC170" i="18" s="1"/>
  <c r="U170" i="18"/>
  <c r="I171" i="18"/>
  <c r="K171" i="18"/>
  <c r="S171" i="18"/>
  <c r="AF171" i="18" s="1"/>
  <c r="T171" i="18"/>
  <c r="AC171" i="18" s="1"/>
  <c r="U171" i="18"/>
  <c r="I172" i="18"/>
  <c r="K172" i="18"/>
  <c r="S172" i="18"/>
  <c r="AF172" i="18" s="1"/>
  <c r="T172" i="18"/>
  <c r="AC172" i="18" s="1"/>
  <c r="U172" i="18"/>
  <c r="I173" i="18"/>
  <c r="K173" i="18"/>
  <c r="S173" i="18"/>
  <c r="AF173" i="18" s="1"/>
  <c r="T173" i="18"/>
  <c r="AC173" i="18" s="1"/>
  <c r="U173" i="18"/>
  <c r="I174" i="18"/>
  <c r="K174" i="18"/>
  <c r="S174" i="18"/>
  <c r="AF174" i="18" s="1"/>
  <c r="T174" i="18"/>
  <c r="AC174" i="18" s="1"/>
  <c r="U174" i="18"/>
  <c r="I175" i="18"/>
  <c r="K175" i="18"/>
  <c r="S175" i="18"/>
  <c r="AF175" i="18" s="1"/>
  <c r="T175" i="18"/>
  <c r="AC175" i="18" s="1"/>
  <c r="U175" i="18"/>
  <c r="I176" i="18"/>
  <c r="K176" i="18"/>
  <c r="S176" i="18"/>
  <c r="AF176" i="18" s="1"/>
  <c r="T176" i="18"/>
  <c r="AC176" i="18" s="1"/>
  <c r="U176" i="18"/>
  <c r="I177" i="18"/>
  <c r="K177" i="18"/>
  <c r="S177" i="18"/>
  <c r="AF177" i="18" s="1"/>
  <c r="T177" i="18"/>
  <c r="AC177" i="18" s="1"/>
  <c r="U177" i="18"/>
  <c r="I178" i="18"/>
  <c r="K178" i="18"/>
  <c r="S178" i="18"/>
  <c r="AF178" i="18" s="1"/>
  <c r="T178" i="18"/>
  <c r="AC178" i="18" s="1"/>
  <c r="U178" i="18"/>
  <c r="I179" i="18"/>
  <c r="K179" i="18"/>
  <c r="S179" i="18"/>
  <c r="AF179" i="18" s="1"/>
  <c r="T179" i="18"/>
  <c r="AC179" i="18" s="1"/>
  <c r="U179" i="18"/>
  <c r="I180" i="18"/>
  <c r="K180" i="18"/>
  <c r="S180" i="18"/>
  <c r="AF180" i="18" s="1"/>
  <c r="T180" i="18"/>
  <c r="AC180" i="18" s="1"/>
  <c r="U180" i="18"/>
  <c r="I181" i="18"/>
  <c r="K181" i="18"/>
  <c r="S181" i="18"/>
  <c r="AF181" i="18" s="1"/>
  <c r="T181" i="18"/>
  <c r="AC181" i="18" s="1"/>
  <c r="U181" i="18"/>
  <c r="I182" i="18"/>
  <c r="K182" i="18"/>
  <c r="S182" i="18"/>
  <c r="AF182" i="18" s="1"/>
  <c r="T182" i="18"/>
  <c r="AC182" i="18" s="1"/>
  <c r="U182" i="18"/>
  <c r="I183" i="18"/>
  <c r="K183" i="18"/>
  <c r="S183" i="18"/>
  <c r="AF183" i="18" s="1"/>
  <c r="T183" i="18"/>
  <c r="AC183" i="18" s="1"/>
  <c r="U183" i="18"/>
  <c r="I184" i="18"/>
  <c r="K184" i="18"/>
  <c r="S184" i="18"/>
  <c r="AF184" i="18" s="1"/>
  <c r="T184" i="18"/>
  <c r="AC184" i="18" s="1"/>
  <c r="U184" i="18"/>
  <c r="I185" i="18"/>
  <c r="K185" i="18"/>
  <c r="S185" i="18"/>
  <c r="AF185" i="18" s="1"/>
  <c r="T185" i="18"/>
  <c r="AC185" i="18" s="1"/>
  <c r="U185" i="18"/>
  <c r="I186" i="18"/>
  <c r="K186" i="18"/>
  <c r="S186" i="18"/>
  <c r="AF186" i="18" s="1"/>
  <c r="T186" i="18"/>
  <c r="AC186" i="18" s="1"/>
  <c r="U186" i="18"/>
  <c r="I187" i="18"/>
  <c r="K187" i="18"/>
  <c r="S187" i="18"/>
  <c r="AF187" i="18" s="1"/>
  <c r="T187" i="18"/>
  <c r="AC187" i="18" s="1"/>
  <c r="U187" i="18"/>
  <c r="I188" i="18"/>
  <c r="K188" i="18"/>
  <c r="S188" i="18"/>
  <c r="AF188" i="18" s="1"/>
  <c r="T188" i="18"/>
  <c r="AC188" i="18" s="1"/>
  <c r="U188" i="18"/>
  <c r="I189" i="18"/>
  <c r="K189" i="18"/>
  <c r="S189" i="18"/>
  <c r="AF189" i="18" s="1"/>
  <c r="T189" i="18"/>
  <c r="AC189" i="18" s="1"/>
  <c r="U189" i="18"/>
  <c r="I190" i="18"/>
  <c r="K190" i="18"/>
  <c r="S190" i="18"/>
  <c r="AF190" i="18" s="1"/>
  <c r="T190" i="18"/>
  <c r="AC190" i="18" s="1"/>
  <c r="U190" i="18"/>
  <c r="I191" i="18"/>
  <c r="K191" i="18"/>
  <c r="S191" i="18"/>
  <c r="AF191" i="18" s="1"/>
  <c r="T191" i="18"/>
  <c r="AC191" i="18" s="1"/>
  <c r="U191" i="18"/>
  <c r="I192" i="18"/>
  <c r="K192" i="18"/>
  <c r="S192" i="18"/>
  <c r="AF192" i="18" s="1"/>
  <c r="T192" i="18"/>
  <c r="AC192" i="18" s="1"/>
  <c r="U192" i="18"/>
  <c r="I193" i="18"/>
  <c r="K193" i="18"/>
  <c r="S193" i="18"/>
  <c r="AF193" i="18" s="1"/>
  <c r="T193" i="18"/>
  <c r="AC193" i="18" s="1"/>
  <c r="U193" i="18"/>
  <c r="I194" i="18"/>
  <c r="K194" i="18"/>
  <c r="S194" i="18"/>
  <c r="AF194" i="18" s="1"/>
  <c r="T194" i="18"/>
  <c r="AC194" i="18" s="1"/>
  <c r="U194" i="18"/>
  <c r="I195" i="18"/>
  <c r="K195" i="18"/>
  <c r="S195" i="18"/>
  <c r="AF195" i="18" s="1"/>
  <c r="T195" i="18"/>
  <c r="AC195" i="18" s="1"/>
  <c r="U195" i="18"/>
  <c r="I196" i="18"/>
  <c r="K196" i="18"/>
  <c r="S196" i="18"/>
  <c r="AF196" i="18" s="1"/>
  <c r="T196" i="18"/>
  <c r="AC196" i="18" s="1"/>
  <c r="U196" i="18"/>
  <c r="I197" i="18"/>
  <c r="K197" i="18"/>
  <c r="S197" i="18"/>
  <c r="AF197" i="18" s="1"/>
  <c r="T197" i="18"/>
  <c r="AC197" i="18" s="1"/>
  <c r="U197" i="18"/>
  <c r="I198" i="18"/>
  <c r="K198" i="18"/>
  <c r="S198" i="18"/>
  <c r="AF198" i="18" s="1"/>
  <c r="T198" i="18"/>
  <c r="AC198" i="18" s="1"/>
  <c r="U198" i="18"/>
  <c r="I199" i="18"/>
  <c r="K199" i="18"/>
  <c r="S199" i="18"/>
  <c r="AF199" i="18" s="1"/>
  <c r="T199" i="18"/>
  <c r="AC199" i="18" s="1"/>
  <c r="U199" i="18"/>
  <c r="I200" i="18"/>
  <c r="K200" i="18"/>
  <c r="S200" i="18"/>
  <c r="AF200" i="18" s="1"/>
  <c r="T200" i="18"/>
  <c r="AC200" i="18" s="1"/>
  <c r="U200" i="18"/>
  <c r="I201" i="18"/>
  <c r="K201" i="18"/>
  <c r="S201" i="18"/>
  <c r="AF201" i="18" s="1"/>
  <c r="T201" i="18"/>
  <c r="AC201" i="18" s="1"/>
  <c r="U201" i="18"/>
  <c r="I202" i="18"/>
  <c r="K202" i="18"/>
  <c r="S202" i="18"/>
  <c r="AF202" i="18" s="1"/>
  <c r="T202" i="18"/>
  <c r="AC202" i="18" s="1"/>
  <c r="U202" i="18"/>
  <c r="I203" i="18"/>
  <c r="K203" i="18"/>
  <c r="S203" i="18"/>
  <c r="AF203" i="18" s="1"/>
  <c r="T203" i="18"/>
  <c r="AC203" i="18" s="1"/>
  <c r="U203" i="18"/>
  <c r="I204" i="18"/>
  <c r="K204" i="18"/>
  <c r="S204" i="18"/>
  <c r="AF204" i="18" s="1"/>
  <c r="T204" i="18"/>
  <c r="AC204" i="18" s="1"/>
  <c r="U204" i="18"/>
  <c r="I205" i="18"/>
  <c r="K205" i="18"/>
  <c r="S205" i="18"/>
  <c r="AF205" i="18" s="1"/>
  <c r="T205" i="18"/>
  <c r="AC205" i="18" s="1"/>
  <c r="U205" i="18"/>
  <c r="I206" i="18"/>
  <c r="K206" i="18"/>
  <c r="S206" i="18"/>
  <c r="AF206" i="18" s="1"/>
  <c r="T206" i="18"/>
  <c r="AC206" i="18" s="1"/>
  <c r="U206" i="18"/>
  <c r="I207" i="18"/>
  <c r="K207" i="18"/>
  <c r="S207" i="18"/>
  <c r="AF207" i="18" s="1"/>
  <c r="T207" i="18"/>
  <c r="AC207" i="18" s="1"/>
  <c r="U207" i="18"/>
  <c r="I208" i="18"/>
  <c r="K208" i="18"/>
  <c r="S208" i="18"/>
  <c r="AF208" i="18" s="1"/>
  <c r="T208" i="18"/>
  <c r="AC208" i="18" s="1"/>
  <c r="U208" i="18"/>
  <c r="I209" i="18"/>
  <c r="K209" i="18"/>
  <c r="S209" i="18"/>
  <c r="AF209" i="18" s="1"/>
  <c r="T209" i="18"/>
  <c r="AC209" i="18" s="1"/>
  <c r="U209" i="18"/>
  <c r="I210" i="18"/>
  <c r="K210" i="18"/>
  <c r="S210" i="18"/>
  <c r="AF210" i="18" s="1"/>
  <c r="T210" i="18"/>
  <c r="AC210" i="18" s="1"/>
  <c r="U210" i="18"/>
  <c r="I211" i="18"/>
  <c r="K211" i="18"/>
  <c r="S211" i="18"/>
  <c r="AF211" i="18" s="1"/>
  <c r="T211" i="18"/>
  <c r="AC211" i="18" s="1"/>
  <c r="U211" i="18"/>
  <c r="I212" i="18"/>
  <c r="K212" i="18"/>
  <c r="S212" i="18"/>
  <c r="AF212" i="18" s="1"/>
  <c r="T212" i="18"/>
  <c r="AC212" i="18" s="1"/>
  <c r="U212" i="18"/>
  <c r="I213" i="18"/>
  <c r="K213" i="18"/>
  <c r="S213" i="18"/>
  <c r="AF213" i="18" s="1"/>
  <c r="T213" i="18"/>
  <c r="AC213" i="18" s="1"/>
  <c r="U213" i="18"/>
  <c r="I214" i="18"/>
  <c r="K214" i="18"/>
  <c r="S214" i="18"/>
  <c r="AF214" i="18" s="1"/>
  <c r="T214" i="18"/>
  <c r="AC214" i="18" s="1"/>
  <c r="U214" i="18"/>
  <c r="I215" i="18"/>
  <c r="K215" i="18"/>
  <c r="S215" i="18"/>
  <c r="AF215" i="18" s="1"/>
  <c r="T215" i="18"/>
  <c r="AC215" i="18" s="1"/>
  <c r="U215" i="18"/>
  <c r="I216" i="18"/>
  <c r="K216" i="18"/>
  <c r="S216" i="18"/>
  <c r="AF216" i="18" s="1"/>
  <c r="T216" i="18"/>
  <c r="AC216" i="18" s="1"/>
  <c r="U216" i="18"/>
  <c r="I217" i="18"/>
  <c r="K217" i="18"/>
  <c r="S217" i="18"/>
  <c r="AF217" i="18" s="1"/>
  <c r="T217" i="18"/>
  <c r="AC217" i="18" s="1"/>
  <c r="U217" i="18"/>
  <c r="I218" i="18"/>
  <c r="K218" i="18"/>
  <c r="S218" i="18"/>
  <c r="AF218" i="18" s="1"/>
  <c r="T218" i="18"/>
  <c r="AC218" i="18" s="1"/>
  <c r="U218" i="18"/>
  <c r="I219" i="18"/>
  <c r="K219" i="18"/>
  <c r="S219" i="18"/>
  <c r="AF219" i="18" s="1"/>
  <c r="T219" i="18"/>
  <c r="AC219" i="18" s="1"/>
  <c r="U219" i="18"/>
  <c r="I220" i="18"/>
  <c r="K220" i="18"/>
  <c r="S220" i="18"/>
  <c r="AF220" i="18" s="1"/>
  <c r="T220" i="18"/>
  <c r="AC220" i="18" s="1"/>
  <c r="U220" i="18"/>
  <c r="I221" i="18"/>
  <c r="K221" i="18"/>
  <c r="S221" i="18"/>
  <c r="AF221" i="18" s="1"/>
  <c r="T221" i="18"/>
  <c r="AC221" i="18" s="1"/>
  <c r="U221" i="18"/>
  <c r="I222" i="18"/>
  <c r="K222" i="18"/>
  <c r="S222" i="18"/>
  <c r="AF222" i="18" s="1"/>
  <c r="T222" i="18"/>
  <c r="AC222" i="18" s="1"/>
  <c r="U222" i="18"/>
  <c r="I223" i="18"/>
  <c r="K223" i="18"/>
  <c r="S223" i="18"/>
  <c r="AF223" i="18" s="1"/>
  <c r="T223" i="18"/>
  <c r="AC223" i="18" s="1"/>
  <c r="U223" i="18"/>
  <c r="I224" i="18"/>
  <c r="K224" i="18"/>
  <c r="S224" i="18"/>
  <c r="AF224" i="18" s="1"/>
  <c r="T224" i="18"/>
  <c r="AC224" i="18" s="1"/>
  <c r="U224" i="18"/>
  <c r="I225" i="18"/>
  <c r="K225" i="18"/>
  <c r="S225" i="18"/>
  <c r="AF225" i="18" s="1"/>
  <c r="T225" i="18"/>
  <c r="AC225" i="18" s="1"/>
  <c r="U225" i="18"/>
  <c r="I226" i="18"/>
  <c r="K226" i="18"/>
  <c r="S226" i="18"/>
  <c r="AF226" i="18" s="1"/>
  <c r="T226" i="18"/>
  <c r="AC226" i="18" s="1"/>
  <c r="U226" i="18"/>
  <c r="I227" i="18"/>
  <c r="K227" i="18"/>
  <c r="S227" i="18"/>
  <c r="AF227" i="18" s="1"/>
  <c r="T227" i="18"/>
  <c r="AC227" i="18" s="1"/>
  <c r="U227" i="18"/>
  <c r="I228" i="18"/>
  <c r="K228" i="18"/>
  <c r="S228" i="18"/>
  <c r="AF228" i="18" s="1"/>
  <c r="T228" i="18"/>
  <c r="AC228" i="18" s="1"/>
  <c r="U228" i="18"/>
  <c r="I229" i="18"/>
  <c r="K229" i="18"/>
  <c r="S229" i="18"/>
  <c r="AF229" i="18" s="1"/>
  <c r="T229" i="18"/>
  <c r="AC229" i="18" s="1"/>
  <c r="U229" i="18"/>
  <c r="I230" i="18"/>
  <c r="K230" i="18"/>
  <c r="S230" i="18"/>
  <c r="AF230" i="18" s="1"/>
  <c r="T230" i="18"/>
  <c r="AC230" i="18" s="1"/>
  <c r="U230" i="18"/>
  <c r="I231" i="18"/>
  <c r="K231" i="18"/>
  <c r="S231" i="18"/>
  <c r="AF231" i="18" s="1"/>
  <c r="T231" i="18"/>
  <c r="AC231" i="18" s="1"/>
  <c r="U231" i="18"/>
  <c r="I232" i="18"/>
  <c r="K232" i="18"/>
  <c r="S232" i="18"/>
  <c r="AF232" i="18" s="1"/>
  <c r="T232" i="18"/>
  <c r="AC232" i="18" s="1"/>
  <c r="U232" i="18"/>
  <c r="I233" i="18"/>
  <c r="K233" i="18"/>
  <c r="S233" i="18"/>
  <c r="AF233" i="18" s="1"/>
  <c r="T233" i="18"/>
  <c r="AC233" i="18" s="1"/>
  <c r="U233" i="18"/>
  <c r="I234" i="18"/>
  <c r="K234" i="18"/>
  <c r="S234" i="18"/>
  <c r="AF234" i="18" s="1"/>
  <c r="T234" i="18"/>
  <c r="AC234" i="18" s="1"/>
  <c r="U234" i="18"/>
  <c r="I235" i="18"/>
  <c r="K235" i="18"/>
  <c r="S235" i="18"/>
  <c r="AF235" i="18" s="1"/>
  <c r="T235" i="18"/>
  <c r="AC235" i="18" s="1"/>
  <c r="U235" i="18"/>
  <c r="I236" i="18"/>
  <c r="K236" i="18"/>
  <c r="S236" i="18"/>
  <c r="AF236" i="18" s="1"/>
  <c r="T236" i="18"/>
  <c r="AC236" i="18" s="1"/>
  <c r="U236" i="18"/>
  <c r="I237" i="18"/>
  <c r="K237" i="18"/>
  <c r="S237" i="18"/>
  <c r="AF237" i="18" s="1"/>
  <c r="T237" i="18"/>
  <c r="AC237" i="18" s="1"/>
  <c r="U237" i="18"/>
  <c r="I238" i="18"/>
  <c r="K238" i="18"/>
  <c r="S238" i="18"/>
  <c r="AF238" i="18" s="1"/>
  <c r="T238" i="18"/>
  <c r="AC238" i="18" s="1"/>
  <c r="U238" i="18"/>
  <c r="I239" i="18"/>
  <c r="K239" i="18"/>
  <c r="S239" i="18"/>
  <c r="AF239" i="18" s="1"/>
  <c r="T239" i="18"/>
  <c r="AC239" i="18" s="1"/>
  <c r="U239" i="18"/>
  <c r="I240" i="18"/>
  <c r="K240" i="18"/>
  <c r="S240" i="18"/>
  <c r="AF240" i="18" s="1"/>
  <c r="T240" i="18"/>
  <c r="AC240" i="18" s="1"/>
  <c r="U240" i="18"/>
  <c r="I241" i="18"/>
  <c r="K241" i="18"/>
  <c r="S241" i="18"/>
  <c r="AF241" i="18" s="1"/>
  <c r="T241" i="18"/>
  <c r="AC241" i="18" s="1"/>
  <c r="U241" i="18"/>
  <c r="I242" i="18"/>
  <c r="K242" i="18"/>
  <c r="S242" i="18"/>
  <c r="AF242" i="18" s="1"/>
  <c r="T242" i="18"/>
  <c r="AC242" i="18" s="1"/>
  <c r="U242" i="18"/>
  <c r="I243" i="18"/>
  <c r="K243" i="18"/>
  <c r="S243" i="18"/>
  <c r="AF243" i="18" s="1"/>
  <c r="T243" i="18"/>
  <c r="AC243" i="18" s="1"/>
  <c r="U243" i="18"/>
  <c r="I244" i="18"/>
  <c r="K244" i="18"/>
  <c r="S244" i="18"/>
  <c r="AF244" i="18" s="1"/>
  <c r="T244" i="18"/>
  <c r="AC244" i="18" s="1"/>
  <c r="U244" i="18"/>
  <c r="I245" i="18"/>
  <c r="K245" i="18"/>
  <c r="S245" i="18"/>
  <c r="AF245" i="18" s="1"/>
  <c r="T245" i="18"/>
  <c r="AC245" i="18" s="1"/>
  <c r="U245" i="18"/>
  <c r="I246" i="18"/>
  <c r="K246" i="18"/>
  <c r="S246" i="18"/>
  <c r="AF246" i="18" s="1"/>
  <c r="T246" i="18"/>
  <c r="AC246" i="18" s="1"/>
  <c r="U246" i="18"/>
  <c r="I247" i="18"/>
  <c r="K247" i="18"/>
  <c r="S247" i="18"/>
  <c r="AF247" i="18" s="1"/>
  <c r="T247" i="18"/>
  <c r="AC247" i="18" s="1"/>
  <c r="U247" i="18"/>
  <c r="I248" i="18"/>
  <c r="K248" i="18"/>
  <c r="S248" i="18"/>
  <c r="AF248" i="18" s="1"/>
  <c r="T248" i="18"/>
  <c r="AC248" i="18" s="1"/>
  <c r="U248" i="18"/>
  <c r="I249" i="18"/>
  <c r="K249" i="18"/>
  <c r="S249" i="18"/>
  <c r="AF249" i="18" s="1"/>
  <c r="T249" i="18"/>
  <c r="AC249" i="18" s="1"/>
  <c r="U249" i="18"/>
  <c r="I250" i="18"/>
  <c r="K250" i="18"/>
  <c r="S250" i="18"/>
  <c r="AF250" i="18" s="1"/>
  <c r="T250" i="18"/>
  <c r="AC250" i="18" s="1"/>
  <c r="U250" i="18"/>
  <c r="I251" i="18"/>
  <c r="K251" i="18"/>
  <c r="S251" i="18"/>
  <c r="AF251" i="18" s="1"/>
  <c r="T251" i="18"/>
  <c r="AC251" i="18" s="1"/>
  <c r="U251" i="18"/>
  <c r="I252" i="18"/>
  <c r="K252" i="18"/>
  <c r="S252" i="18"/>
  <c r="AF252" i="18" s="1"/>
  <c r="T252" i="18"/>
  <c r="AC252" i="18" s="1"/>
  <c r="U252" i="18"/>
  <c r="I253" i="18"/>
  <c r="K253" i="18"/>
  <c r="S253" i="18"/>
  <c r="AF253" i="18" s="1"/>
  <c r="T253" i="18"/>
  <c r="AC253" i="18" s="1"/>
  <c r="U253" i="18"/>
  <c r="I254" i="18"/>
  <c r="K254" i="18"/>
  <c r="S254" i="18"/>
  <c r="AF254" i="18" s="1"/>
  <c r="T254" i="18"/>
  <c r="AC254" i="18" s="1"/>
  <c r="U254" i="18"/>
  <c r="I255" i="18"/>
  <c r="K255" i="18"/>
  <c r="S255" i="18"/>
  <c r="AF255" i="18" s="1"/>
  <c r="T255" i="18"/>
  <c r="AC255" i="18" s="1"/>
  <c r="U255" i="18"/>
  <c r="I256" i="18"/>
  <c r="K256" i="18"/>
  <c r="S256" i="18"/>
  <c r="AF256" i="18" s="1"/>
  <c r="T256" i="18"/>
  <c r="AC256" i="18" s="1"/>
  <c r="U256" i="18"/>
  <c r="I257" i="18"/>
  <c r="K257" i="18"/>
  <c r="S257" i="18"/>
  <c r="AF257" i="18" s="1"/>
  <c r="T257" i="18"/>
  <c r="AC257" i="18" s="1"/>
  <c r="U257" i="18"/>
  <c r="I258" i="18"/>
  <c r="K258" i="18"/>
  <c r="S258" i="18"/>
  <c r="AF258" i="18" s="1"/>
  <c r="T258" i="18"/>
  <c r="AC258" i="18" s="1"/>
  <c r="U258" i="18"/>
  <c r="I259" i="18"/>
  <c r="K259" i="18"/>
  <c r="S259" i="18"/>
  <c r="AF259" i="18" s="1"/>
  <c r="T259" i="18"/>
  <c r="AC259" i="18" s="1"/>
  <c r="U259" i="18"/>
  <c r="I260" i="18"/>
  <c r="K260" i="18"/>
  <c r="S260" i="18"/>
  <c r="AF260" i="18" s="1"/>
  <c r="T260" i="18"/>
  <c r="AC260" i="18" s="1"/>
  <c r="U260" i="18"/>
  <c r="I261" i="18"/>
  <c r="K261" i="18"/>
  <c r="S261" i="18"/>
  <c r="AF261" i="18" s="1"/>
  <c r="T261" i="18"/>
  <c r="AC261" i="18" s="1"/>
  <c r="U261" i="18"/>
  <c r="I262" i="18"/>
  <c r="K262" i="18"/>
  <c r="S262" i="18"/>
  <c r="AF262" i="18" s="1"/>
  <c r="T262" i="18"/>
  <c r="AC262" i="18" s="1"/>
  <c r="U262" i="18"/>
  <c r="I263" i="18"/>
  <c r="K263" i="18"/>
  <c r="S263" i="18"/>
  <c r="AF263" i="18" s="1"/>
  <c r="T263" i="18"/>
  <c r="AC263" i="18" s="1"/>
  <c r="U263" i="18"/>
  <c r="I264" i="18"/>
  <c r="K264" i="18"/>
  <c r="S264" i="18"/>
  <c r="AF264" i="18" s="1"/>
  <c r="T264" i="18"/>
  <c r="AC264" i="18" s="1"/>
  <c r="U264" i="18"/>
  <c r="I265" i="18"/>
  <c r="K265" i="18"/>
  <c r="S265" i="18"/>
  <c r="AF265" i="18" s="1"/>
  <c r="T265" i="18"/>
  <c r="AC265" i="18" s="1"/>
  <c r="U265" i="18"/>
  <c r="I266" i="18"/>
  <c r="K266" i="18"/>
  <c r="S266" i="18"/>
  <c r="AF266" i="18" s="1"/>
  <c r="T266" i="18"/>
  <c r="AC266" i="18" s="1"/>
  <c r="U266" i="18"/>
  <c r="I267" i="18"/>
  <c r="K267" i="18"/>
  <c r="S267" i="18"/>
  <c r="AF267" i="18" s="1"/>
  <c r="T267" i="18"/>
  <c r="AC267" i="18" s="1"/>
  <c r="U267" i="18"/>
  <c r="I268" i="18"/>
  <c r="K268" i="18"/>
  <c r="S268" i="18"/>
  <c r="AF268" i="18" s="1"/>
  <c r="T268" i="18"/>
  <c r="AC268" i="18" s="1"/>
  <c r="U268" i="18"/>
  <c r="I269" i="18"/>
  <c r="K269" i="18"/>
  <c r="S269" i="18"/>
  <c r="AF269" i="18" s="1"/>
  <c r="T269" i="18"/>
  <c r="AC269" i="18" s="1"/>
  <c r="U269" i="18"/>
  <c r="I270" i="18"/>
  <c r="K270" i="18"/>
  <c r="S270" i="18"/>
  <c r="AF270" i="18" s="1"/>
  <c r="T270" i="18"/>
  <c r="AC270" i="18" s="1"/>
  <c r="U270" i="18"/>
  <c r="I271" i="18"/>
  <c r="K271" i="18"/>
  <c r="S271" i="18"/>
  <c r="AF271" i="18" s="1"/>
  <c r="T271" i="18"/>
  <c r="AC271" i="18" s="1"/>
  <c r="U271" i="18"/>
  <c r="I272" i="18"/>
  <c r="K272" i="18"/>
  <c r="S272" i="18"/>
  <c r="AF272" i="18" s="1"/>
  <c r="T272" i="18"/>
  <c r="AC272" i="18" s="1"/>
  <c r="U272" i="18"/>
  <c r="I273" i="18"/>
  <c r="K273" i="18"/>
  <c r="S273" i="18"/>
  <c r="AF273" i="18" s="1"/>
  <c r="T273" i="18"/>
  <c r="AC273" i="18" s="1"/>
  <c r="U273" i="18"/>
  <c r="I274" i="18"/>
  <c r="K274" i="18"/>
  <c r="S274" i="18"/>
  <c r="AF274" i="18" s="1"/>
  <c r="T274" i="18"/>
  <c r="AC274" i="18" s="1"/>
  <c r="U274" i="18"/>
  <c r="I275" i="18"/>
  <c r="K275" i="18"/>
  <c r="S275" i="18"/>
  <c r="AF275" i="18" s="1"/>
  <c r="T275" i="18"/>
  <c r="AC275" i="18" s="1"/>
  <c r="U275" i="18"/>
  <c r="I276" i="18"/>
  <c r="K276" i="18"/>
  <c r="S276" i="18"/>
  <c r="AF276" i="18" s="1"/>
  <c r="T276" i="18"/>
  <c r="AC276" i="18" s="1"/>
  <c r="U276" i="18"/>
  <c r="I277" i="18"/>
  <c r="K277" i="18"/>
  <c r="S277" i="18"/>
  <c r="AF277" i="18" s="1"/>
  <c r="T277" i="18"/>
  <c r="AC277" i="18" s="1"/>
  <c r="U277" i="18"/>
  <c r="I278" i="18"/>
  <c r="K278" i="18"/>
  <c r="S278" i="18"/>
  <c r="AF278" i="18" s="1"/>
  <c r="T278" i="18"/>
  <c r="AC278" i="18" s="1"/>
  <c r="U278" i="18"/>
  <c r="I279" i="18"/>
  <c r="K279" i="18"/>
  <c r="S279" i="18"/>
  <c r="AF279" i="18" s="1"/>
  <c r="T279" i="18"/>
  <c r="AC279" i="18" s="1"/>
  <c r="U279" i="18"/>
  <c r="I280" i="18"/>
  <c r="K280" i="18"/>
  <c r="S280" i="18"/>
  <c r="AF280" i="18" s="1"/>
  <c r="T280" i="18"/>
  <c r="AC280" i="18" s="1"/>
  <c r="U280" i="18"/>
  <c r="I281" i="18"/>
  <c r="K281" i="18"/>
  <c r="S281" i="18"/>
  <c r="AF281" i="18" s="1"/>
  <c r="T281" i="18"/>
  <c r="AC281" i="18" s="1"/>
  <c r="U281" i="18"/>
  <c r="I282" i="18"/>
  <c r="K282" i="18"/>
  <c r="S282" i="18"/>
  <c r="AF282" i="18" s="1"/>
  <c r="T282" i="18"/>
  <c r="AC282" i="18" s="1"/>
  <c r="U282" i="18"/>
  <c r="I283" i="18"/>
  <c r="K283" i="18"/>
  <c r="S283" i="18"/>
  <c r="AF283" i="18" s="1"/>
  <c r="T283" i="18"/>
  <c r="AC283" i="18" s="1"/>
  <c r="U283" i="18"/>
  <c r="I284" i="18"/>
  <c r="K284" i="18"/>
  <c r="S284" i="18"/>
  <c r="AF284" i="18" s="1"/>
  <c r="T284" i="18"/>
  <c r="AC284" i="18" s="1"/>
  <c r="U284" i="18"/>
  <c r="I285" i="18"/>
  <c r="K285" i="18"/>
  <c r="S285" i="18"/>
  <c r="AF285" i="18" s="1"/>
  <c r="T285" i="18"/>
  <c r="AC285" i="18" s="1"/>
  <c r="U285" i="18"/>
  <c r="I286" i="18"/>
  <c r="K286" i="18"/>
  <c r="S286" i="18"/>
  <c r="AF286" i="18" s="1"/>
  <c r="T286" i="18"/>
  <c r="AC286" i="18" s="1"/>
  <c r="U286" i="18"/>
  <c r="I287" i="18"/>
  <c r="K287" i="18"/>
  <c r="S287" i="18"/>
  <c r="AF287" i="18" s="1"/>
  <c r="T287" i="18"/>
  <c r="AC287" i="18" s="1"/>
  <c r="U287" i="18"/>
  <c r="I288" i="18"/>
  <c r="K288" i="18"/>
  <c r="S288" i="18"/>
  <c r="AF288" i="18" s="1"/>
  <c r="T288" i="18"/>
  <c r="AC288" i="18" s="1"/>
  <c r="U288" i="18"/>
  <c r="I289" i="18"/>
  <c r="K289" i="18"/>
  <c r="S289" i="18"/>
  <c r="AF289" i="18" s="1"/>
  <c r="T289" i="18"/>
  <c r="AC289" i="18" s="1"/>
  <c r="U289" i="18"/>
  <c r="I290" i="18"/>
  <c r="K290" i="18"/>
  <c r="S290" i="18"/>
  <c r="AF290" i="18" s="1"/>
  <c r="T290" i="18"/>
  <c r="AC290" i="18" s="1"/>
  <c r="U290" i="18"/>
  <c r="I291" i="18"/>
  <c r="K291" i="18"/>
  <c r="S291" i="18"/>
  <c r="AF291" i="18" s="1"/>
  <c r="T291" i="18"/>
  <c r="AC291" i="18" s="1"/>
  <c r="U291" i="18"/>
  <c r="I292" i="18"/>
  <c r="K292" i="18"/>
  <c r="S292" i="18"/>
  <c r="AF292" i="18" s="1"/>
  <c r="T292" i="18"/>
  <c r="AC292" i="18" s="1"/>
  <c r="U292" i="18"/>
  <c r="I293" i="18"/>
  <c r="K293" i="18"/>
  <c r="S293" i="18"/>
  <c r="AF293" i="18" s="1"/>
  <c r="T293" i="18"/>
  <c r="AC293" i="18" s="1"/>
  <c r="U293" i="18"/>
  <c r="I294" i="18"/>
  <c r="K294" i="18"/>
  <c r="S294" i="18"/>
  <c r="AF294" i="18" s="1"/>
  <c r="T294" i="18"/>
  <c r="AC294" i="18" s="1"/>
  <c r="U294" i="18"/>
  <c r="I295" i="18"/>
  <c r="K295" i="18"/>
  <c r="S295" i="18"/>
  <c r="AF295" i="18" s="1"/>
  <c r="T295" i="18"/>
  <c r="AC295" i="18" s="1"/>
  <c r="U295" i="18"/>
  <c r="I296" i="18"/>
  <c r="K296" i="18"/>
  <c r="S296" i="18"/>
  <c r="AF296" i="18" s="1"/>
  <c r="T296" i="18"/>
  <c r="AC296" i="18" s="1"/>
  <c r="U296" i="18"/>
  <c r="I297" i="18"/>
  <c r="K297" i="18"/>
  <c r="S297" i="18"/>
  <c r="AF297" i="18" s="1"/>
  <c r="T297" i="18"/>
  <c r="AC297" i="18" s="1"/>
  <c r="U297" i="18"/>
  <c r="I298" i="18"/>
  <c r="K298" i="18"/>
  <c r="S298" i="18"/>
  <c r="AF298" i="18" s="1"/>
  <c r="T298" i="18"/>
  <c r="AC298" i="18" s="1"/>
  <c r="U298" i="18"/>
  <c r="I299" i="18"/>
  <c r="K299" i="18"/>
  <c r="S299" i="18"/>
  <c r="AF299" i="18" s="1"/>
  <c r="T299" i="18"/>
  <c r="AC299" i="18" s="1"/>
  <c r="U299" i="18"/>
  <c r="I300" i="18"/>
  <c r="K300" i="18"/>
  <c r="S300" i="18"/>
  <c r="AF300" i="18" s="1"/>
  <c r="T300" i="18"/>
  <c r="AC300" i="18" s="1"/>
  <c r="U300" i="18"/>
  <c r="I301" i="18"/>
  <c r="K301" i="18"/>
  <c r="S301" i="18"/>
  <c r="AF301" i="18" s="1"/>
  <c r="T301" i="18"/>
  <c r="AC301" i="18" s="1"/>
  <c r="U301" i="18"/>
  <c r="I302" i="18"/>
  <c r="K302" i="18"/>
  <c r="S302" i="18"/>
  <c r="AF302" i="18" s="1"/>
  <c r="T302" i="18"/>
  <c r="AC302" i="18" s="1"/>
  <c r="U302" i="18"/>
  <c r="I303" i="18"/>
  <c r="K303" i="18"/>
  <c r="S303" i="18"/>
  <c r="AF303" i="18" s="1"/>
  <c r="T303" i="18"/>
  <c r="AC303" i="18" s="1"/>
  <c r="U303" i="18"/>
  <c r="I304" i="18"/>
  <c r="K304" i="18"/>
  <c r="S304" i="18"/>
  <c r="AF304" i="18" s="1"/>
  <c r="T304" i="18"/>
  <c r="AC304" i="18" s="1"/>
  <c r="U304" i="18"/>
  <c r="I305" i="18"/>
  <c r="K305" i="18"/>
  <c r="S305" i="18"/>
  <c r="AF305" i="18" s="1"/>
  <c r="T305" i="18"/>
  <c r="AC305" i="18" s="1"/>
  <c r="U305" i="18"/>
  <c r="I306" i="18"/>
  <c r="K306" i="18"/>
  <c r="S306" i="18"/>
  <c r="AF306" i="18" s="1"/>
  <c r="T306" i="18"/>
  <c r="AC306" i="18" s="1"/>
  <c r="U306" i="18"/>
  <c r="I307" i="18"/>
  <c r="K307" i="18"/>
  <c r="S307" i="18"/>
  <c r="AF307" i="18" s="1"/>
  <c r="T307" i="18"/>
  <c r="AC307" i="18" s="1"/>
  <c r="U307" i="18"/>
  <c r="I308" i="18"/>
  <c r="K308" i="18"/>
  <c r="S308" i="18"/>
  <c r="AF308" i="18" s="1"/>
  <c r="T308" i="18"/>
  <c r="AC308" i="18" s="1"/>
  <c r="U308" i="18"/>
  <c r="I309" i="18"/>
  <c r="K309" i="18"/>
  <c r="S309" i="18"/>
  <c r="AF309" i="18" s="1"/>
  <c r="T309" i="18"/>
  <c r="AC309" i="18" s="1"/>
  <c r="U309" i="18"/>
  <c r="I310" i="18"/>
  <c r="K310" i="18"/>
  <c r="S310" i="18"/>
  <c r="AF310" i="18" s="1"/>
  <c r="T310" i="18"/>
  <c r="AC310" i="18" s="1"/>
  <c r="U310" i="18"/>
  <c r="I311" i="18"/>
  <c r="K311" i="18"/>
  <c r="S311" i="18"/>
  <c r="AF311" i="18" s="1"/>
  <c r="T311" i="18"/>
  <c r="AC311" i="18" s="1"/>
  <c r="U311" i="18"/>
  <c r="I312" i="18"/>
  <c r="K312" i="18"/>
  <c r="S312" i="18"/>
  <c r="AF312" i="18" s="1"/>
  <c r="T312" i="18"/>
  <c r="AC312" i="18" s="1"/>
  <c r="U312" i="18"/>
  <c r="I313" i="18"/>
  <c r="K313" i="18"/>
  <c r="S313" i="18"/>
  <c r="AF313" i="18" s="1"/>
  <c r="T313" i="18"/>
  <c r="AC313" i="18" s="1"/>
  <c r="U313" i="18"/>
  <c r="I314" i="18"/>
  <c r="K314" i="18"/>
  <c r="S314" i="18"/>
  <c r="AF314" i="18" s="1"/>
  <c r="T314" i="18"/>
  <c r="AC314" i="18" s="1"/>
  <c r="U314" i="18"/>
  <c r="I315" i="18"/>
  <c r="K315" i="18"/>
  <c r="S315" i="18"/>
  <c r="AF315" i="18" s="1"/>
  <c r="T315" i="18"/>
  <c r="AC315" i="18" s="1"/>
  <c r="U315" i="18"/>
  <c r="I316" i="18"/>
  <c r="K316" i="18"/>
  <c r="S316" i="18"/>
  <c r="AF316" i="18" s="1"/>
  <c r="T316" i="18"/>
  <c r="AC316" i="18" s="1"/>
  <c r="U316" i="18"/>
  <c r="I317" i="18"/>
  <c r="K317" i="18"/>
  <c r="S317" i="18"/>
  <c r="AF317" i="18" s="1"/>
  <c r="T317" i="18"/>
  <c r="AC317" i="18" s="1"/>
  <c r="U317" i="18"/>
  <c r="I318" i="18"/>
  <c r="K318" i="18"/>
  <c r="S318" i="18"/>
  <c r="AF318" i="18" s="1"/>
  <c r="T318" i="18"/>
  <c r="AC318" i="18" s="1"/>
  <c r="U318" i="18"/>
  <c r="I319" i="18"/>
  <c r="K319" i="18"/>
  <c r="S319" i="18"/>
  <c r="AF319" i="18" s="1"/>
  <c r="T319" i="18"/>
  <c r="AC319" i="18" s="1"/>
  <c r="U319" i="18"/>
  <c r="I320" i="18"/>
  <c r="K320" i="18"/>
  <c r="S320" i="18"/>
  <c r="AF320" i="18" s="1"/>
  <c r="T320" i="18"/>
  <c r="AC320" i="18" s="1"/>
  <c r="U320" i="18"/>
  <c r="I321" i="18"/>
  <c r="K321" i="18"/>
  <c r="S321" i="18"/>
  <c r="AF321" i="18" s="1"/>
  <c r="T321" i="18"/>
  <c r="AC321" i="18" s="1"/>
  <c r="U321" i="18"/>
  <c r="I322" i="18"/>
  <c r="K322" i="18"/>
  <c r="S322" i="18"/>
  <c r="AF322" i="18" s="1"/>
  <c r="T322" i="18"/>
  <c r="AC322" i="18" s="1"/>
  <c r="U322" i="18"/>
  <c r="I323" i="18"/>
  <c r="K323" i="18"/>
  <c r="S323" i="18"/>
  <c r="AF323" i="18" s="1"/>
  <c r="T323" i="18"/>
  <c r="AC323" i="18" s="1"/>
  <c r="U323" i="18"/>
  <c r="I324" i="18"/>
  <c r="K324" i="18"/>
  <c r="S324" i="18"/>
  <c r="AF324" i="18" s="1"/>
  <c r="T324" i="18"/>
  <c r="AC324" i="18" s="1"/>
  <c r="U324" i="18"/>
  <c r="I325" i="18"/>
  <c r="K325" i="18"/>
  <c r="S325" i="18"/>
  <c r="AF325" i="18" s="1"/>
  <c r="T325" i="18"/>
  <c r="AC325" i="18" s="1"/>
  <c r="U325" i="18"/>
  <c r="I326" i="18"/>
  <c r="K326" i="18"/>
  <c r="S326" i="18"/>
  <c r="AF326" i="18" s="1"/>
  <c r="T326" i="18"/>
  <c r="AC326" i="18" s="1"/>
  <c r="U326" i="18"/>
  <c r="I327" i="18"/>
  <c r="K327" i="18"/>
  <c r="S327" i="18"/>
  <c r="AF327" i="18" s="1"/>
  <c r="T327" i="18"/>
  <c r="AC327" i="18" s="1"/>
  <c r="U327" i="18"/>
  <c r="I328" i="18"/>
  <c r="K328" i="18"/>
  <c r="S328" i="18"/>
  <c r="AF328" i="18" s="1"/>
  <c r="T328" i="18"/>
  <c r="AC328" i="18" s="1"/>
  <c r="U328" i="18"/>
  <c r="I329" i="18"/>
  <c r="K329" i="18"/>
  <c r="S329" i="18"/>
  <c r="AF329" i="18" s="1"/>
  <c r="T329" i="18"/>
  <c r="AC329" i="18" s="1"/>
  <c r="U329" i="18"/>
  <c r="I330" i="18"/>
  <c r="K330" i="18"/>
  <c r="S330" i="18"/>
  <c r="AF330" i="18" s="1"/>
  <c r="T330" i="18"/>
  <c r="AC330" i="18" s="1"/>
  <c r="U330" i="18"/>
  <c r="I331" i="18"/>
  <c r="K331" i="18"/>
  <c r="S331" i="18"/>
  <c r="AF331" i="18" s="1"/>
  <c r="T331" i="18"/>
  <c r="AC331" i="18" s="1"/>
  <c r="U331" i="18"/>
  <c r="I332" i="18"/>
  <c r="K332" i="18"/>
  <c r="S332" i="18"/>
  <c r="AF332" i="18" s="1"/>
  <c r="T332" i="18"/>
  <c r="AC332" i="18" s="1"/>
  <c r="U332" i="18"/>
  <c r="I333" i="18"/>
  <c r="K333" i="18"/>
  <c r="S333" i="18"/>
  <c r="AF333" i="18" s="1"/>
  <c r="T333" i="18"/>
  <c r="AC333" i="18" s="1"/>
  <c r="U333" i="18"/>
  <c r="I334" i="18"/>
  <c r="K334" i="18"/>
  <c r="S334" i="18"/>
  <c r="AF334" i="18" s="1"/>
  <c r="T334" i="18"/>
  <c r="AC334" i="18" s="1"/>
  <c r="U334" i="18"/>
  <c r="I335" i="18"/>
  <c r="K335" i="18"/>
  <c r="S335" i="18"/>
  <c r="AF335" i="18" s="1"/>
  <c r="T335" i="18"/>
  <c r="AC335" i="18" s="1"/>
  <c r="U335" i="18"/>
  <c r="I336" i="18"/>
  <c r="K336" i="18"/>
  <c r="S336" i="18"/>
  <c r="AF336" i="18" s="1"/>
  <c r="T336" i="18"/>
  <c r="AC336" i="18" s="1"/>
  <c r="U336" i="18"/>
  <c r="I337" i="18"/>
  <c r="K337" i="18"/>
  <c r="S337" i="18"/>
  <c r="AF337" i="18" s="1"/>
  <c r="T337" i="18"/>
  <c r="AC337" i="18" s="1"/>
  <c r="U337" i="18"/>
  <c r="I338" i="18"/>
  <c r="K338" i="18"/>
  <c r="S338" i="18"/>
  <c r="AF338" i="18" s="1"/>
  <c r="T338" i="18"/>
  <c r="AC338" i="18" s="1"/>
  <c r="U338" i="18"/>
  <c r="I339" i="18"/>
  <c r="K339" i="18"/>
  <c r="S339" i="18"/>
  <c r="AF339" i="18" s="1"/>
  <c r="T339" i="18"/>
  <c r="AC339" i="18" s="1"/>
  <c r="U339" i="18"/>
  <c r="I340" i="18"/>
  <c r="K340" i="18"/>
  <c r="S340" i="18"/>
  <c r="AF340" i="18" s="1"/>
  <c r="T340" i="18"/>
  <c r="AC340" i="18" s="1"/>
  <c r="U340" i="18"/>
  <c r="I341" i="18"/>
  <c r="K341" i="18"/>
  <c r="S341" i="18"/>
  <c r="AF341" i="18" s="1"/>
  <c r="T341" i="18"/>
  <c r="AC341" i="18" s="1"/>
  <c r="U341" i="18"/>
  <c r="I342" i="18"/>
  <c r="K342" i="18"/>
  <c r="S342" i="18"/>
  <c r="AF342" i="18" s="1"/>
  <c r="T342" i="18"/>
  <c r="AC342" i="18" s="1"/>
  <c r="U342" i="18"/>
  <c r="I343" i="18"/>
  <c r="K343" i="18"/>
  <c r="S343" i="18"/>
  <c r="AF343" i="18" s="1"/>
  <c r="T343" i="18"/>
  <c r="AC343" i="18" s="1"/>
  <c r="U343" i="18"/>
  <c r="I344" i="18"/>
  <c r="K344" i="18"/>
  <c r="S344" i="18"/>
  <c r="AF344" i="18" s="1"/>
  <c r="T344" i="18"/>
  <c r="AC344" i="18" s="1"/>
  <c r="U344" i="18"/>
  <c r="I345" i="18"/>
  <c r="K345" i="18"/>
  <c r="S345" i="18"/>
  <c r="AF345" i="18" s="1"/>
  <c r="T345" i="18"/>
  <c r="AC345" i="18" s="1"/>
  <c r="U345" i="18"/>
  <c r="I346" i="18"/>
  <c r="K346" i="18"/>
  <c r="S346" i="18"/>
  <c r="AF346" i="18" s="1"/>
  <c r="T346" i="18"/>
  <c r="AC346" i="18" s="1"/>
  <c r="U346" i="18"/>
  <c r="I347" i="18"/>
  <c r="K347" i="18"/>
  <c r="S347" i="18"/>
  <c r="AF347" i="18" s="1"/>
  <c r="T347" i="18"/>
  <c r="AC347" i="18" s="1"/>
  <c r="U347" i="18"/>
  <c r="I348" i="18"/>
  <c r="K348" i="18"/>
  <c r="S348" i="18"/>
  <c r="AF348" i="18" s="1"/>
  <c r="T348" i="18"/>
  <c r="AC348" i="18" s="1"/>
  <c r="U348" i="18"/>
  <c r="I349" i="18"/>
  <c r="K349" i="18"/>
  <c r="S349" i="18"/>
  <c r="AF349" i="18" s="1"/>
  <c r="T349" i="18"/>
  <c r="AC349" i="18" s="1"/>
  <c r="U349" i="18"/>
  <c r="I350" i="18"/>
  <c r="K350" i="18"/>
  <c r="S350" i="18"/>
  <c r="AF350" i="18" s="1"/>
  <c r="T350" i="18"/>
  <c r="AC350" i="18" s="1"/>
  <c r="U350" i="18"/>
  <c r="I351" i="18"/>
  <c r="K351" i="18"/>
  <c r="S351" i="18"/>
  <c r="AF351" i="18" s="1"/>
  <c r="T351" i="18"/>
  <c r="AC351" i="18" s="1"/>
  <c r="U351" i="18"/>
  <c r="I352" i="18"/>
  <c r="K352" i="18"/>
  <c r="S352" i="18"/>
  <c r="AF352" i="18" s="1"/>
  <c r="T352" i="18"/>
  <c r="AC352" i="18" s="1"/>
  <c r="U352" i="18"/>
  <c r="I353" i="18"/>
  <c r="K353" i="18"/>
  <c r="S353" i="18"/>
  <c r="AF353" i="18" s="1"/>
  <c r="T353" i="18"/>
  <c r="AC353" i="18" s="1"/>
  <c r="U353" i="18"/>
  <c r="I354" i="18"/>
  <c r="K354" i="18"/>
  <c r="S354" i="18"/>
  <c r="AF354" i="18" s="1"/>
  <c r="T354" i="18"/>
  <c r="AC354" i="18" s="1"/>
  <c r="U354" i="18"/>
  <c r="I355" i="18"/>
  <c r="K355" i="18"/>
  <c r="S355" i="18"/>
  <c r="AF355" i="18" s="1"/>
  <c r="T355" i="18"/>
  <c r="AC355" i="18" s="1"/>
  <c r="U355" i="18"/>
  <c r="I356" i="18"/>
  <c r="K356" i="18"/>
  <c r="S356" i="18"/>
  <c r="AF356" i="18" s="1"/>
  <c r="T356" i="18"/>
  <c r="AC356" i="18" s="1"/>
  <c r="U356" i="18"/>
  <c r="I357" i="18"/>
  <c r="K357" i="18"/>
  <c r="S357" i="18"/>
  <c r="AF357" i="18" s="1"/>
  <c r="T357" i="18"/>
  <c r="AC357" i="18" s="1"/>
  <c r="U357" i="18"/>
  <c r="I358" i="18"/>
  <c r="K358" i="18"/>
  <c r="S358" i="18"/>
  <c r="AF358" i="18" s="1"/>
  <c r="T358" i="18"/>
  <c r="AC358" i="18" s="1"/>
  <c r="U358" i="18"/>
  <c r="I359" i="18"/>
  <c r="K359" i="18"/>
  <c r="S359" i="18"/>
  <c r="AF359" i="18" s="1"/>
  <c r="T359" i="18"/>
  <c r="AC359" i="18" s="1"/>
  <c r="U359" i="18"/>
  <c r="I360" i="18"/>
  <c r="K360" i="18"/>
  <c r="S360" i="18"/>
  <c r="AF360" i="18" s="1"/>
  <c r="T360" i="18"/>
  <c r="AC360" i="18" s="1"/>
  <c r="U360" i="18"/>
  <c r="I361" i="18"/>
  <c r="K361" i="18"/>
  <c r="S361" i="18"/>
  <c r="AF361" i="18" s="1"/>
  <c r="T361" i="18"/>
  <c r="AC361" i="18" s="1"/>
  <c r="U361" i="18"/>
  <c r="I362" i="18"/>
  <c r="K362" i="18"/>
  <c r="S362" i="18"/>
  <c r="AF362" i="18" s="1"/>
  <c r="T362" i="18"/>
  <c r="AC362" i="18" s="1"/>
  <c r="U362" i="18"/>
  <c r="I363" i="18"/>
  <c r="K363" i="18"/>
  <c r="S363" i="18"/>
  <c r="AF363" i="18" s="1"/>
  <c r="T363" i="18"/>
  <c r="AC363" i="18" s="1"/>
  <c r="U363" i="18"/>
  <c r="I364" i="18"/>
  <c r="K364" i="18"/>
  <c r="S364" i="18"/>
  <c r="AF364" i="18" s="1"/>
  <c r="T364" i="18"/>
  <c r="AC364" i="18" s="1"/>
  <c r="U364" i="18"/>
  <c r="I365" i="18"/>
  <c r="K365" i="18"/>
  <c r="S365" i="18"/>
  <c r="AF365" i="18" s="1"/>
  <c r="T365" i="18"/>
  <c r="AC365" i="18" s="1"/>
  <c r="U365" i="18"/>
  <c r="I366" i="18"/>
  <c r="K366" i="18"/>
  <c r="S366" i="18"/>
  <c r="AF366" i="18" s="1"/>
  <c r="T366" i="18"/>
  <c r="AC366" i="18" s="1"/>
  <c r="U366" i="18"/>
  <c r="I367" i="18"/>
  <c r="K367" i="18"/>
  <c r="S367" i="18"/>
  <c r="AF367" i="18" s="1"/>
  <c r="T367" i="18"/>
  <c r="AC367" i="18" s="1"/>
  <c r="U367" i="18"/>
  <c r="I368" i="18"/>
  <c r="K368" i="18"/>
  <c r="S368" i="18"/>
  <c r="AF368" i="18" s="1"/>
  <c r="T368" i="18"/>
  <c r="AC368" i="18" s="1"/>
  <c r="U368" i="18"/>
  <c r="I369" i="18"/>
  <c r="K369" i="18"/>
  <c r="S369" i="18"/>
  <c r="AF369" i="18" s="1"/>
  <c r="T369" i="18"/>
  <c r="AC369" i="18" s="1"/>
  <c r="U369" i="18"/>
  <c r="I370" i="18"/>
  <c r="K370" i="18"/>
  <c r="S370" i="18"/>
  <c r="AF370" i="18" s="1"/>
  <c r="T370" i="18"/>
  <c r="AC370" i="18" s="1"/>
  <c r="U370" i="18"/>
  <c r="I371" i="18"/>
  <c r="K371" i="18"/>
  <c r="S371" i="18"/>
  <c r="AF371" i="18" s="1"/>
  <c r="T371" i="18"/>
  <c r="AC371" i="18" s="1"/>
  <c r="U371" i="18"/>
  <c r="I372" i="18"/>
  <c r="K372" i="18"/>
  <c r="S372" i="18"/>
  <c r="AF372" i="18" s="1"/>
  <c r="T372" i="18"/>
  <c r="AC372" i="18" s="1"/>
  <c r="U372" i="18"/>
  <c r="I373" i="18"/>
  <c r="K373" i="18"/>
  <c r="S373" i="18"/>
  <c r="AF373" i="18" s="1"/>
  <c r="T373" i="18"/>
  <c r="AC373" i="18" s="1"/>
  <c r="U373" i="18"/>
  <c r="I374" i="18"/>
  <c r="K374" i="18"/>
  <c r="S374" i="18"/>
  <c r="AF374" i="18" s="1"/>
  <c r="T374" i="18"/>
  <c r="AC374" i="18" s="1"/>
  <c r="U374" i="18"/>
  <c r="I375" i="18"/>
  <c r="K375" i="18"/>
  <c r="S375" i="18"/>
  <c r="AF375" i="18" s="1"/>
  <c r="T375" i="18"/>
  <c r="AC375" i="18" s="1"/>
  <c r="U375" i="18"/>
  <c r="I376" i="18"/>
  <c r="K376" i="18"/>
  <c r="S376" i="18"/>
  <c r="AF376" i="18" s="1"/>
  <c r="T376" i="18"/>
  <c r="AC376" i="18" s="1"/>
  <c r="U376" i="18"/>
  <c r="I377" i="18"/>
  <c r="K377" i="18"/>
  <c r="S377" i="18"/>
  <c r="AF377" i="18" s="1"/>
  <c r="T377" i="18"/>
  <c r="AC377" i="18" s="1"/>
  <c r="U377" i="18"/>
  <c r="I378" i="18"/>
  <c r="K378" i="18"/>
  <c r="S378" i="18"/>
  <c r="AF378" i="18" s="1"/>
  <c r="T378" i="18"/>
  <c r="AC378" i="18" s="1"/>
  <c r="U378" i="18"/>
  <c r="I379" i="18"/>
  <c r="K379" i="18"/>
  <c r="S379" i="18"/>
  <c r="AF379" i="18" s="1"/>
  <c r="T379" i="18"/>
  <c r="AC379" i="18" s="1"/>
  <c r="U379" i="18"/>
  <c r="I380" i="18"/>
  <c r="K380" i="18"/>
  <c r="S380" i="18"/>
  <c r="AF380" i="18" s="1"/>
  <c r="T380" i="18"/>
  <c r="AC380" i="18" s="1"/>
  <c r="U380" i="18"/>
  <c r="I381" i="18"/>
  <c r="K381" i="18"/>
  <c r="S381" i="18"/>
  <c r="AF381" i="18" s="1"/>
  <c r="T381" i="18"/>
  <c r="AC381" i="18" s="1"/>
  <c r="U381" i="18"/>
  <c r="I382" i="18"/>
  <c r="K382" i="18"/>
  <c r="S382" i="18"/>
  <c r="AF382" i="18" s="1"/>
  <c r="T382" i="18"/>
  <c r="AC382" i="18" s="1"/>
  <c r="U382" i="18"/>
  <c r="I383" i="18"/>
  <c r="K383" i="18"/>
  <c r="S383" i="18"/>
  <c r="AF383" i="18" s="1"/>
  <c r="T383" i="18"/>
  <c r="AC383" i="18" s="1"/>
  <c r="U383" i="18"/>
  <c r="I384" i="18"/>
  <c r="K384" i="18"/>
  <c r="S384" i="18"/>
  <c r="AF384" i="18" s="1"/>
  <c r="T384" i="18"/>
  <c r="AC384" i="18" s="1"/>
  <c r="U384" i="18"/>
  <c r="I385" i="18"/>
  <c r="K385" i="18"/>
  <c r="S385" i="18"/>
  <c r="AF385" i="18" s="1"/>
  <c r="T385" i="18"/>
  <c r="AC385" i="18" s="1"/>
  <c r="U385" i="18"/>
  <c r="I386" i="18"/>
  <c r="K386" i="18"/>
  <c r="S386" i="18"/>
  <c r="AF386" i="18" s="1"/>
  <c r="T386" i="18"/>
  <c r="AC386" i="18" s="1"/>
  <c r="U386" i="18"/>
  <c r="I387" i="18"/>
  <c r="K387" i="18"/>
  <c r="S387" i="18"/>
  <c r="AF387" i="18" s="1"/>
  <c r="T387" i="18"/>
  <c r="AC387" i="18" s="1"/>
  <c r="U387" i="18"/>
  <c r="I388" i="18"/>
  <c r="K388" i="18"/>
  <c r="S388" i="18"/>
  <c r="AF388" i="18" s="1"/>
  <c r="T388" i="18"/>
  <c r="AC388" i="18" s="1"/>
  <c r="U388" i="18"/>
  <c r="I389" i="18"/>
  <c r="K389" i="18"/>
  <c r="S389" i="18"/>
  <c r="AF389" i="18" s="1"/>
  <c r="T389" i="18"/>
  <c r="AC389" i="18" s="1"/>
  <c r="U389" i="18"/>
  <c r="I390" i="18"/>
  <c r="K390" i="18"/>
  <c r="S390" i="18"/>
  <c r="AF390" i="18" s="1"/>
  <c r="T390" i="18"/>
  <c r="AC390" i="18" s="1"/>
  <c r="U390" i="18"/>
  <c r="I391" i="18"/>
  <c r="K391" i="18"/>
  <c r="S391" i="18"/>
  <c r="AF391" i="18" s="1"/>
  <c r="T391" i="18"/>
  <c r="AC391" i="18" s="1"/>
  <c r="U391" i="18"/>
  <c r="I392" i="18"/>
  <c r="K392" i="18"/>
  <c r="S392" i="18"/>
  <c r="AF392" i="18" s="1"/>
  <c r="T392" i="18"/>
  <c r="AC392" i="18" s="1"/>
  <c r="U392" i="18"/>
  <c r="I393" i="18"/>
  <c r="K393" i="18"/>
  <c r="S393" i="18"/>
  <c r="AF393" i="18" s="1"/>
  <c r="T393" i="18"/>
  <c r="AC393" i="18" s="1"/>
  <c r="U393" i="18"/>
  <c r="I394" i="18"/>
  <c r="K394" i="18"/>
  <c r="S394" i="18"/>
  <c r="AF394" i="18" s="1"/>
  <c r="T394" i="18"/>
  <c r="AC394" i="18" s="1"/>
  <c r="U394" i="18"/>
  <c r="I395" i="18"/>
  <c r="K395" i="18"/>
  <c r="S395" i="18"/>
  <c r="AF395" i="18" s="1"/>
  <c r="T395" i="18"/>
  <c r="AC395" i="18" s="1"/>
  <c r="U395" i="18"/>
  <c r="I396" i="18"/>
  <c r="K396" i="18"/>
  <c r="S396" i="18"/>
  <c r="AF396" i="18" s="1"/>
  <c r="T396" i="18"/>
  <c r="AC396" i="18" s="1"/>
  <c r="U396" i="18"/>
  <c r="I397" i="18"/>
  <c r="K397" i="18"/>
  <c r="S397" i="18"/>
  <c r="AF397" i="18" s="1"/>
  <c r="T397" i="18"/>
  <c r="AC397" i="18" s="1"/>
  <c r="U397" i="18"/>
  <c r="I398" i="18"/>
  <c r="K398" i="18"/>
  <c r="S398" i="18"/>
  <c r="AF398" i="18" s="1"/>
  <c r="T398" i="18"/>
  <c r="AC398" i="18" s="1"/>
  <c r="U398" i="18"/>
  <c r="I399" i="18"/>
  <c r="K399" i="18"/>
  <c r="S399" i="18"/>
  <c r="AF399" i="18" s="1"/>
  <c r="T399" i="18"/>
  <c r="AC399" i="18" s="1"/>
  <c r="U399" i="18"/>
  <c r="I400" i="18"/>
  <c r="K400" i="18"/>
  <c r="S400" i="18"/>
  <c r="AF400" i="18" s="1"/>
  <c r="T400" i="18"/>
  <c r="AC400" i="18" s="1"/>
  <c r="U400" i="18"/>
  <c r="I401" i="18"/>
  <c r="K401" i="18"/>
  <c r="S401" i="18"/>
  <c r="AF401" i="18" s="1"/>
  <c r="T401" i="18"/>
  <c r="AC401" i="18" s="1"/>
  <c r="U401" i="18"/>
  <c r="I402" i="18"/>
  <c r="K402" i="18"/>
  <c r="S402" i="18"/>
  <c r="AF402" i="18" s="1"/>
  <c r="T402" i="18"/>
  <c r="AC402" i="18" s="1"/>
  <c r="U402" i="18"/>
  <c r="I403" i="18"/>
  <c r="K403" i="18"/>
  <c r="S403" i="18"/>
  <c r="AF403" i="18" s="1"/>
  <c r="T403" i="18"/>
  <c r="AC403" i="18" s="1"/>
  <c r="U403" i="18"/>
  <c r="I404" i="18"/>
  <c r="K404" i="18"/>
  <c r="S404" i="18"/>
  <c r="AF404" i="18" s="1"/>
  <c r="T404" i="18"/>
  <c r="AC404" i="18" s="1"/>
  <c r="U404" i="18"/>
  <c r="I405" i="18"/>
  <c r="K405" i="18"/>
  <c r="S405" i="18"/>
  <c r="AF405" i="18" s="1"/>
  <c r="T405" i="18"/>
  <c r="AC405" i="18" s="1"/>
  <c r="U405" i="18"/>
  <c r="I406" i="18"/>
  <c r="K406" i="18"/>
  <c r="S406" i="18"/>
  <c r="AF406" i="18" s="1"/>
  <c r="T406" i="18"/>
  <c r="AC406" i="18" s="1"/>
  <c r="U406" i="18"/>
  <c r="I407" i="18"/>
  <c r="K407" i="18"/>
  <c r="S407" i="18"/>
  <c r="AF407" i="18" s="1"/>
  <c r="T407" i="18"/>
  <c r="AC407" i="18" s="1"/>
  <c r="U407" i="18"/>
  <c r="I408" i="18"/>
  <c r="K408" i="18"/>
  <c r="S408" i="18"/>
  <c r="AF408" i="18" s="1"/>
  <c r="T408" i="18"/>
  <c r="AC408" i="18" s="1"/>
  <c r="U408" i="18"/>
  <c r="I409" i="18"/>
  <c r="K409" i="18"/>
  <c r="S409" i="18"/>
  <c r="AF409" i="18" s="1"/>
  <c r="T409" i="18"/>
  <c r="AC409" i="18" s="1"/>
  <c r="U409" i="18"/>
  <c r="I410" i="18"/>
  <c r="K410" i="18"/>
  <c r="S410" i="18"/>
  <c r="AF410" i="18" s="1"/>
  <c r="T410" i="18"/>
  <c r="AC410" i="18" s="1"/>
  <c r="U410" i="18"/>
  <c r="I411" i="18"/>
  <c r="K411" i="18"/>
  <c r="S411" i="18"/>
  <c r="AF411" i="18" s="1"/>
  <c r="T411" i="18"/>
  <c r="AC411" i="18" s="1"/>
  <c r="U411" i="18"/>
  <c r="I412" i="18"/>
  <c r="K412" i="18"/>
  <c r="S412" i="18"/>
  <c r="AF412" i="18" s="1"/>
  <c r="T412" i="18"/>
  <c r="AC412" i="18" s="1"/>
  <c r="U412" i="18"/>
  <c r="I413" i="18"/>
  <c r="K413" i="18"/>
  <c r="S413" i="18"/>
  <c r="AF413" i="18" s="1"/>
  <c r="T413" i="18"/>
  <c r="AC413" i="18" s="1"/>
  <c r="U413" i="18"/>
  <c r="I414" i="18"/>
  <c r="K414" i="18"/>
  <c r="S414" i="18"/>
  <c r="AF414" i="18" s="1"/>
  <c r="T414" i="18"/>
  <c r="AC414" i="18" s="1"/>
  <c r="U414" i="18"/>
  <c r="I415" i="18"/>
  <c r="K415" i="18"/>
  <c r="S415" i="18"/>
  <c r="AF415" i="18" s="1"/>
  <c r="T415" i="18"/>
  <c r="AC415" i="18" s="1"/>
  <c r="U415" i="18"/>
  <c r="I416" i="18"/>
  <c r="K416" i="18"/>
  <c r="S416" i="18"/>
  <c r="AF416" i="18" s="1"/>
  <c r="T416" i="18"/>
  <c r="AC416" i="18" s="1"/>
  <c r="U416" i="18"/>
  <c r="I417" i="18"/>
  <c r="K417" i="18"/>
  <c r="S417" i="18"/>
  <c r="AF417" i="18" s="1"/>
  <c r="I418" i="18"/>
  <c r="K418" i="18"/>
  <c r="S418" i="18"/>
  <c r="AF418" i="18" s="1"/>
  <c r="T418" i="18"/>
  <c r="AC418" i="18" s="1"/>
  <c r="I419" i="18"/>
  <c r="K419" i="18"/>
  <c r="S419" i="18"/>
  <c r="AF419" i="18" s="1"/>
  <c r="T419" i="18"/>
  <c r="AC419" i="18" s="1"/>
  <c r="I420" i="18"/>
  <c r="K420" i="18"/>
  <c r="S420" i="18"/>
  <c r="AF420" i="18" s="1"/>
  <c r="T420" i="18"/>
  <c r="AC420" i="18" s="1"/>
  <c r="U420" i="18"/>
  <c r="I421" i="18"/>
  <c r="K421" i="18"/>
  <c r="S421" i="18"/>
  <c r="AF421" i="18" s="1"/>
  <c r="T421" i="18"/>
  <c r="AC421" i="18" s="1"/>
  <c r="U421" i="18"/>
  <c r="I422" i="18"/>
  <c r="K422" i="18"/>
  <c r="S422" i="18"/>
  <c r="AF422" i="18" s="1"/>
  <c r="T422" i="18"/>
  <c r="AC422" i="18" s="1"/>
  <c r="U422" i="18"/>
  <c r="I423" i="18"/>
  <c r="K423" i="18"/>
  <c r="S423" i="18"/>
  <c r="AF423" i="18" s="1"/>
  <c r="T423" i="18"/>
  <c r="AC423" i="18" s="1"/>
  <c r="U423" i="18"/>
  <c r="I424" i="18"/>
  <c r="K424" i="18"/>
  <c r="S424" i="18"/>
  <c r="AF424" i="18" s="1"/>
  <c r="T424" i="18"/>
  <c r="AC424" i="18" s="1"/>
  <c r="U424" i="18"/>
  <c r="I425" i="18"/>
  <c r="K425" i="18"/>
  <c r="S425" i="18"/>
  <c r="AF425" i="18" s="1"/>
  <c r="T425" i="18"/>
  <c r="AC425" i="18" s="1"/>
  <c r="U425" i="18"/>
  <c r="I426" i="18"/>
  <c r="K426" i="18"/>
  <c r="S426" i="18"/>
  <c r="AF426" i="18" s="1"/>
  <c r="T426" i="18"/>
  <c r="AC426" i="18" s="1"/>
  <c r="U426" i="18"/>
  <c r="I427" i="18"/>
  <c r="K427" i="18"/>
  <c r="S427" i="18"/>
  <c r="AF427" i="18" s="1"/>
  <c r="T427" i="18"/>
  <c r="AC427" i="18" s="1"/>
  <c r="U427" i="18"/>
  <c r="I428" i="18"/>
  <c r="K428" i="18"/>
  <c r="S428" i="18"/>
  <c r="AF428" i="18" s="1"/>
  <c r="T428" i="18"/>
  <c r="AC428" i="18" s="1"/>
  <c r="U428" i="18"/>
  <c r="I429" i="18"/>
  <c r="K429" i="18"/>
  <c r="S429" i="18"/>
  <c r="AF429" i="18" s="1"/>
  <c r="T429" i="18"/>
  <c r="AC429" i="18" s="1"/>
  <c r="U429" i="18"/>
  <c r="I430" i="18"/>
  <c r="K430" i="18"/>
  <c r="S430" i="18"/>
  <c r="AF430" i="18" s="1"/>
  <c r="T430" i="18"/>
  <c r="AC430" i="18" s="1"/>
  <c r="U430" i="18"/>
  <c r="I431" i="18"/>
  <c r="K431" i="18"/>
  <c r="S431" i="18"/>
  <c r="AF431" i="18" s="1"/>
  <c r="T431" i="18"/>
  <c r="AC431" i="18" s="1"/>
  <c r="U431" i="18"/>
  <c r="I432" i="18"/>
  <c r="K432" i="18"/>
  <c r="S432" i="18"/>
  <c r="AF432" i="18" s="1"/>
  <c r="T432" i="18"/>
  <c r="AC432" i="18" s="1"/>
  <c r="U432" i="18"/>
  <c r="I433" i="18"/>
  <c r="K433" i="18"/>
  <c r="S433" i="18"/>
  <c r="AF433" i="18" s="1"/>
  <c r="T433" i="18"/>
  <c r="AC433" i="18" s="1"/>
  <c r="U433" i="18"/>
  <c r="I434" i="18"/>
  <c r="K434" i="18"/>
  <c r="S434" i="18"/>
  <c r="AF434" i="18" s="1"/>
  <c r="T434" i="18"/>
  <c r="AC434" i="18" s="1"/>
  <c r="U434" i="18"/>
  <c r="I435" i="18"/>
  <c r="K435" i="18"/>
  <c r="S435" i="18"/>
  <c r="AF435" i="18" s="1"/>
  <c r="T435" i="18"/>
  <c r="AC435" i="18" s="1"/>
  <c r="U435" i="18"/>
  <c r="I436" i="18"/>
  <c r="K436" i="18"/>
  <c r="S436" i="18"/>
  <c r="AF436" i="18" s="1"/>
  <c r="T436" i="18"/>
  <c r="AC436" i="18" s="1"/>
  <c r="U436" i="18"/>
  <c r="I437" i="18"/>
  <c r="K437" i="18"/>
  <c r="S437" i="18"/>
  <c r="AF437" i="18" s="1"/>
  <c r="T437" i="18"/>
  <c r="AC437" i="18" s="1"/>
  <c r="U437" i="18"/>
  <c r="I438" i="18"/>
  <c r="K438" i="18"/>
  <c r="S438" i="18"/>
  <c r="AF438" i="18" s="1"/>
  <c r="T438" i="18"/>
  <c r="AC438" i="18" s="1"/>
  <c r="U438" i="18"/>
  <c r="I439" i="18"/>
  <c r="K439" i="18"/>
  <c r="S439" i="18"/>
  <c r="AF439" i="18" s="1"/>
  <c r="T439" i="18"/>
  <c r="AC439" i="18" s="1"/>
  <c r="U439" i="18"/>
  <c r="I440" i="18"/>
  <c r="K440" i="18"/>
  <c r="S440" i="18"/>
  <c r="AF440" i="18" s="1"/>
  <c r="T440" i="18"/>
  <c r="AC440" i="18" s="1"/>
  <c r="U440" i="18"/>
  <c r="I441" i="18"/>
  <c r="K441" i="18"/>
  <c r="S441" i="18"/>
  <c r="AF441" i="18" s="1"/>
  <c r="T441" i="18"/>
  <c r="AC441" i="18" s="1"/>
  <c r="U441" i="18"/>
  <c r="I442" i="18"/>
  <c r="K442" i="18"/>
  <c r="S442" i="18"/>
  <c r="AF442" i="18" s="1"/>
  <c r="T442" i="18"/>
  <c r="AC442" i="18" s="1"/>
  <c r="U442" i="18"/>
  <c r="I443" i="18"/>
  <c r="K443" i="18"/>
  <c r="S443" i="18"/>
  <c r="AF443" i="18" s="1"/>
  <c r="T443" i="18"/>
  <c r="AC443" i="18" s="1"/>
  <c r="U443" i="18"/>
  <c r="I444" i="18"/>
  <c r="K444" i="18"/>
  <c r="S444" i="18"/>
  <c r="AF444" i="18" s="1"/>
  <c r="T444" i="18"/>
  <c r="AC444" i="18" s="1"/>
  <c r="U444" i="18"/>
  <c r="I445" i="18"/>
  <c r="K445" i="18"/>
  <c r="S445" i="18"/>
  <c r="AF445" i="18" s="1"/>
  <c r="T445" i="18"/>
  <c r="AC445" i="18" s="1"/>
  <c r="U445" i="18"/>
  <c r="I446" i="18"/>
  <c r="K446" i="18"/>
  <c r="S446" i="18"/>
  <c r="AF446" i="18" s="1"/>
  <c r="T446" i="18"/>
  <c r="AC446" i="18" s="1"/>
  <c r="U446" i="18"/>
  <c r="I447" i="18"/>
  <c r="K447" i="18"/>
  <c r="S447" i="18"/>
  <c r="AF447" i="18" s="1"/>
  <c r="T447" i="18"/>
  <c r="AC447" i="18" s="1"/>
  <c r="U447" i="18"/>
  <c r="I448" i="18"/>
  <c r="K448" i="18"/>
  <c r="S448" i="18"/>
  <c r="AF448" i="18" s="1"/>
  <c r="T448" i="18"/>
  <c r="AC448" i="18" s="1"/>
  <c r="U448" i="18"/>
  <c r="I449" i="18"/>
  <c r="K449" i="18"/>
  <c r="S449" i="18"/>
  <c r="AF449" i="18" s="1"/>
  <c r="T449" i="18"/>
  <c r="AC449" i="18" s="1"/>
  <c r="U449" i="18"/>
  <c r="I450" i="18"/>
  <c r="AF450" i="18"/>
  <c r="T450" i="18"/>
  <c r="AC450" i="18" s="1"/>
  <c r="I451" i="18"/>
  <c r="K451" i="18"/>
  <c r="S451" i="18"/>
  <c r="AF451" i="18" s="1"/>
  <c r="T451" i="18"/>
  <c r="AC451" i="18" s="1"/>
  <c r="U451" i="18"/>
  <c r="I452" i="18"/>
  <c r="K452" i="18"/>
  <c r="S452" i="18"/>
  <c r="AF452" i="18" s="1"/>
  <c r="T452" i="18"/>
  <c r="AC452" i="18" s="1"/>
  <c r="U452" i="18"/>
  <c r="I453" i="18"/>
  <c r="K453" i="18"/>
  <c r="S453" i="18"/>
  <c r="AF453" i="18" s="1"/>
  <c r="T453" i="18"/>
  <c r="AC453" i="18" s="1"/>
  <c r="U453" i="18"/>
  <c r="I454" i="18"/>
  <c r="K454" i="18"/>
  <c r="S454" i="18"/>
  <c r="AF454" i="18" s="1"/>
  <c r="T454" i="18"/>
  <c r="AC454" i="18" s="1"/>
  <c r="U454" i="18"/>
  <c r="I455" i="18"/>
  <c r="K455" i="18"/>
  <c r="S455" i="18"/>
  <c r="AF455" i="18" s="1"/>
  <c r="T455" i="18"/>
  <c r="AC455" i="18" s="1"/>
  <c r="U455" i="18"/>
  <c r="I456" i="18"/>
  <c r="K456" i="18"/>
  <c r="S456" i="18"/>
  <c r="AF456" i="18" s="1"/>
  <c r="T456" i="18"/>
  <c r="AC456" i="18" s="1"/>
  <c r="U456" i="18"/>
  <c r="I457" i="18"/>
  <c r="K457" i="18"/>
  <c r="S457" i="18"/>
  <c r="AF457" i="18" s="1"/>
  <c r="T457" i="18"/>
  <c r="AC457" i="18" s="1"/>
  <c r="U457" i="18"/>
  <c r="I458" i="18"/>
  <c r="K458" i="18"/>
  <c r="S458" i="18"/>
  <c r="AF458" i="18" s="1"/>
  <c r="T458" i="18"/>
  <c r="AC458" i="18" s="1"/>
  <c r="U458" i="18"/>
  <c r="I459" i="18"/>
  <c r="K459" i="18"/>
  <c r="S459" i="18"/>
  <c r="AF459" i="18" s="1"/>
  <c r="T459" i="18"/>
  <c r="AC459" i="18" s="1"/>
  <c r="U459" i="18"/>
  <c r="I460" i="18"/>
  <c r="K460" i="18"/>
  <c r="S460" i="18"/>
  <c r="AF460" i="18" s="1"/>
  <c r="T460" i="18"/>
  <c r="AC460" i="18" s="1"/>
  <c r="U460" i="18"/>
  <c r="I461" i="18"/>
  <c r="K461" i="18"/>
  <c r="S461" i="18"/>
  <c r="AF461" i="18" s="1"/>
  <c r="T461" i="18"/>
  <c r="AC461" i="18" s="1"/>
  <c r="U461" i="18"/>
  <c r="I462" i="18"/>
  <c r="K462" i="18"/>
  <c r="S462" i="18"/>
  <c r="AF462" i="18" s="1"/>
  <c r="T462" i="18"/>
  <c r="AC462" i="18" s="1"/>
  <c r="U462" i="18"/>
  <c r="I463" i="18"/>
  <c r="K463" i="18"/>
  <c r="S463" i="18"/>
  <c r="AF463" i="18" s="1"/>
  <c r="T463" i="18"/>
  <c r="AC463" i="18" s="1"/>
  <c r="U463" i="18"/>
  <c r="P6" i="24"/>
  <c r="AA6" i="24" s="1"/>
  <c r="I7" i="24"/>
  <c r="P7" i="24"/>
  <c r="AA7" i="24" s="1"/>
  <c r="Q7" i="24"/>
  <c r="AB7" i="24"/>
  <c r="I8" i="24"/>
  <c r="P8" i="24"/>
  <c r="Q8" i="24"/>
  <c r="AB8" i="24"/>
  <c r="I9" i="24"/>
  <c r="P9" i="24"/>
  <c r="AA9" i="24" s="1"/>
  <c r="Q9" i="24"/>
  <c r="AB9" i="24"/>
  <c r="I10" i="24"/>
  <c r="P10" i="24"/>
  <c r="AA10" i="24" s="1"/>
  <c r="Q10" i="24"/>
  <c r="AB10" i="24"/>
  <c r="I11" i="24"/>
  <c r="P11" i="24"/>
  <c r="AA11" i="24" s="1"/>
  <c r="Q11" i="24"/>
  <c r="AB11" i="24"/>
  <c r="I12" i="24"/>
  <c r="P12" i="24"/>
  <c r="AA12" i="24" s="1"/>
  <c r="Q12" i="24"/>
  <c r="AB12" i="24"/>
  <c r="I13" i="24"/>
  <c r="P13" i="24"/>
  <c r="AA13" i="24" s="1"/>
  <c r="Q13" i="24"/>
  <c r="AB13" i="24"/>
  <c r="I14" i="24"/>
  <c r="P14" i="24"/>
  <c r="AA14" i="24" s="1"/>
  <c r="Q14" i="24"/>
  <c r="AB14" i="24"/>
  <c r="I15" i="24"/>
  <c r="P15" i="24"/>
  <c r="AA15" i="24" s="1"/>
  <c r="Q15" i="24"/>
  <c r="AB15" i="24"/>
  <c r="I16" i="24"/>
  <c r="P16" i="24"/>
  <c r="AA16" i="24" s="1"/>
  <c r="Q16" i="24"/>
  <c r="AB16" i="24"/>
  <c r="I17" i="24"/>
  <c r="P17" i="24"/>
  <c r="AA17" i="24" s="1"/>
  <c r="Q17" i="24"/>
  <c r="AB17" i="24"/>
  <c r="I18" i="24"/>
  <c r="P18" i="24"/>
  <c r="AA18" i="24" s="1"/>
  <c r="Q18" i="24"/>
  <c r="AB18" i="24"/>
  <c r="I19" i="24"/>
  <c r="P19" i="24"/>
  <c r="AA19" i="24" s="1"/>
  <c r="Q19" i="24"/>
  <c r="AB19" i="24"/>
  <c r="I20" i="24"/>
  <c r="P20" i="24"/>
  <c r="AA20" i="24" s="1"/>
  <c r="Q20" i="24"/>
  <c r="AB20" i="24"/>
  <c r="I21" i="24"/>
  <c r="P21" i="24"/>
  <c r="AA21" i="24" s="1"/>
  <c r="Q21" i="24"/>
  <c r="AB21" i="24"/>
  <c r="I22" i="24"/>
  <c r="P22" i="24"/>
  <c r="AA22" i="24" s="1"/>
  <c r="Q22" i="24"/>
  <c r="AB22" i="24"/>
  <c r="I23" i="24"/>
  <c r="P23" i="24"/>
  <c r="AA23" i="24" s="1"/>
  <c r="Q23" i="24"/>
  <c r="AB23" i="24"/>
  <c r="I24" i="24"/>
  <c r="P24" i="24"/>
  <c r="AA24" i="24" s="1"/>
  <c r="Q24" i="24"/>
  <c r="AB24" i="24"/>
  <c r="I25" i="24"/>
  <c r="P25" i="24"/>
  <c r="AA25" i="24" s="1"/>
  <c r="Q25" i="24"/>
  <c r="AB25" i="24"/>
  <c r="I26" i="24"/>
  <c r="P26" i="24"/>
  <c r="AA26" i="24" s="1"/>
  <c r="Q26" i="24"/>
  <c r="AB26" i="24"/>
  <c r="I27" i="24"/>
  <c r="P27" i="24"/>
  <c r="AA27" i="24" s="1"/>
  <c r="Q27" i="24"/>
  <c r="AB27" i="24"/>
  <c r="I28" i="24"/>
  <c r="P28" i="24"/>
  <c r="AA28" i="24" s="1"/>
  <c r="Q28" i="24"/>
  <c r="AB28" i="24"/>
  <c r="I29" i="24"/>
  <c r="P29" i="24"/>
  <c r="AA29" i="24" s="1"/>
  <c r="Q29" i="24"/>
  <c r="AB29" i="24"/>
  <c r="I30" i="24"/>
  <c r="P30" i="24"/>
  <c r="AA30" i="24" s="1"/>
  <c r="Q30" i="24"/>
  <c r="AB30" i="24"/>
  <c r="I31" i="24"/>
  <c r="P31" i="24"/>
  <c r="AA31" i="24" s="1"/>
  <c r="Q31" i="24"/>
  <c r="AB31" i="24"/>
  <c r="I32" i="24"/>
  <c r="P32" i="24"/>
  <c r="AA32" i="24" s="1"/>
  <c r="Q32" i="24"/>
  <c r="AB32" i="24"/>
  <c r="I33" i="24"/>
  <c r="P33" i="24"/>
  <c r="AA33" i="24" s="1"/>
  <c r="Q33" i="24"/>
  <c r="AB33" i="24"/>
  <c r="I34" i="24"/>
  <c r="P34" i="24"/>
  <c r="AA34" i="24" s="1"/>
  <c r="Q34" i="24"/>
  <c r="AB34" i="24"/>
  <c r="I35" i="24"/>
  <c r="P35" i="24"/>
  <c r="AA35" i="24" s="1"/>
  <c r="Q35" i="24"/>
  <c r="AB35" i="24"/>
  <c r="I36" i="24"/>
  <c r="P36" i="24"/>
  <c r="AA36" i="24" s="1"/>
  <c r="Q36" i="24"/>
  <c r="AB36" i="24"/>
  <c r="I37" i="24"/>
  <c r="P37" i="24"/>
  <c r="AA37" i="24" s="1"/>
  <c r="Q37" i="24"/>
  <c r="AB37" i="24"/>
  <c r="I38" i="24"/>
  <c r="P38" i="24"/>
  <c r="AA38" i="24" s="1"/>
  <c r="Q38" i="24"/>
  <c r="AB38" i="24"/>
  <c r="I39" i="24"/>
  <c r="P39" i="24"/>
  <c r="AA39" i="24" s="1"/>
  <c r="Q39" i="24"/>
  <c r="AB39" i="24"/>
  <c r="I40" i="24"/>
  <c r="P40" i="24"/>
  <c r="AA40" i="24" s="1"/>
  <c r="Q40" i="24"/>
  <c r="AB40" i="24"/>
  <c r="I41" i="24"/>
  <c r="P41" i="24"/>
  <c r="AA41" i="24" s="1"/>
  <c r="Q41" i="24"/>
  <c r="AB41" i="24"/>
  <c r="I42" i="24"/>
  <c r="P42" i="24"/>
  <c r="AA42" i="24" s="1"/>
  <c r="Q42" i="24"/>
  <c r="AB42" i="24"/>
  <c r="I43" i="24"/>
  <c r="P43" i="24"/>
  <c r="AA43" i="24" s="1"/>
  <c r="Q43" i="24"/>
  <c r="AB43" i="24"/>
  <c r="I44" i="24"/>
  <c r="P44" i="24"/>
  <c r="AA44" i="24" s="1"/>
  <c r="Q44" i="24"/>
  <c r="AB44" i="24"/>
  <c r="I45" i="24"/>
  <c r="P45" i="24"/>
  <c r="AA45" i="24" s="1"/>
  <c r="Q45" i="24"/>
  <c r="AB45" i="24"/>
  <c r="I46" i="24"/>
  <c r="P46" i="24"/>
  <c r="AA46" i="24" s="1"/>
  <c r="Q46" i="24"/>
  <c r="AB46" i="24"/>
  <c r="I47" i="24"/>
  <c r="P47" i="24"/>
  <c r="AA47" i="24" s="1"/>
  <c r="Q47" i="24"/>
  <c r="AB47" i="24"/>
  <c r="I48" i="24"/>
  <c r="P48" i="24"/>
  <c r="AA48" i="24" s="1"/>
  <c r="Q48" i="24"/>
  <c r="AB48" i="24"/>
  <c r="I49" i="24"/>
  <c r="P49" i="24"/>
  <c r="AA49" i="24" s="1"/>
  <c r="Q49" i="24"/>
  <c r="AB49" i="24"/>
  <c r="I50" i="24"/>
  <c r="P50" i="24"/>
  <c r="AA50" i="24" s="1"/>
  <c r="Q50" i="24"/>
  <c r="AB50" i="24"/>
  <c r="I51" i="24"/>
  <c r="P51" i="24"/>
  <c r="AA51" i="24" s="1"/>
  <c r="Q51" i="24"/>
  <c r="AB51" i="24"/>
  <c r="I52" i="24"/>
  <c r="P52" i="24"/>
  <c r="AA52" i="24" s="1"/>
  <c r="Q52" i="24"/>
  <c r="AB52" i="24"/>
  <c r="I53" i="24"/>
  <c r="P53" i="24"/>
  <c r="AA53" i="24" s="1"/>
  <c r="Q53" i="24"/>
  <c r="AB53" i="24"/>
  <c r="I54" i="24"/>
  <c r="P54" i="24"/>
  <c r="AA54" i="24" s="1"/>
  <c r="Q54" i="24"/>
  <c r="AB54" i="24"/>
  <c r="I55" i="24"/>
  <c r="P55" i="24"/>
  <c r="AA55" i="24" s="1"/>
  <c r="Q55" i="24"/>
  <c r="AB55" i="24"/>
  <c r="I56" i="24"/>
  <c r="P56" i="24"/>
  <c r="AA56" i="24" s="1"/>
  <c r="Q56" i="24"/>
  <c r="AB56" i="24"/>
  <c r="I57" i="24"/>
  <c r="P57" i="24"/>
  <c r="AA57" i="24" s="1"/>
  <c r="Q57" i="24"/>
  <c r="AB57" i="24"/>
  <c r="I58" i="24"/>
  <c r="P58" i="24"/>
  <c r="AA58" i="24" s="1"/>
  <c r="Q58" i="24"/>
  <c r="AB58" i="24"/>
  <c r="I59" i="24"/>
  <c r="P59" i="24"/>
  <c r="AA59" i="24" s="1"/>
  <c r="Q59" i="24"/>
  <c r="AB59" i="24"/>
  <c r="I60" i="24"/>
  <c r="P60" i="24"/>
  <c r="AA60" i="24" s="1"/>
  <c r="Q60" i="24"/>
  <c r="AB60" i="24"/>
  <c r="I61" i="24"/>
  <c r="P61" i="24"/>
  <c r="AA61" i="24" s="1"/>
  <c r="Q61" i="24"/>
  <c r="AB61" i="24"/>
  <c r="I62" i="24"/>
  <c r="P62" i="24"/>
  <c r="AA62" i="24" s="1"/>
  <c r="Q62" i="24"/>
  <c r="AB62" i="24"/>
  <c r="I63" i="24"/>
  <c r="P63" i="24"/>
  <c r="AA63" i="24" s="1"/>
  <c r="Q63" i="24"/>
  <c r="AB63" i="24"/>
  <c r="I64" i="24"/>
  <c r="P64" i="24"/>
  <c r="AA64" i="24" s="1"/>
  <c r="Q64" i="24"/>
  <c r="AB64" i="24"/>
  <c r="I65" i="24"/>
  <c r="P65" i="24"/>
  <c r="AA65" i="24" s="1"/>
  <c r="Q65" i="24"/>
  <c r="AB65" i="24"/>
  <c r="I66" i="24"/>
  <c r="P66" i="24"/>
  <c r="AA66" i="24" s="1"/>
  <c r="Q66" i="24"/>
  <c r="AB66" i="24"/>
  <c r="I67" i="24"/>
  <c r="P67" i="24"/>
  <c r="AA67" i="24" s="1"/>
  <c r="Q67" i="24"/>
  <c r="AB67" i="24"/>
  <c r="I68" i="24"/>
  <c r="P68" i="24"/>
  <c r="AA68" i="24" s="1"/>
  <c r="Q68" i="24"/>
  <c r="AB68" i="24"/>
  <c r="I69" i="24"/>
  <c r="P69" i="24"/>
  <c r="AA69" i="24" s="1"/>
  <c r="Q69" i="24"/>
  <c r="AB69" i="24"/>
  <c r="I70" i="24"/>
  <c r="P70" i="24"/>
  <c r="AA70" i="24" s="1"/>
  <c r="Q70" i="24"/>
  <c r="AB70" i="24"/>
  <c r="I71" i="24"/>
  <c r="P71" i="24"/>
  <c r="AA71" i="24" s="1"/>
  <c r="Q71" i="24"/>
  <c r="AB71" i="24"/>
  <c r="I72" i="24"/>
  <c r="P72" i="24"/>
  <c r="AA72" i="24" s="1"/>
  <c r="Q72" i="24"/>
  <c r="AB72" i="24"/>
  <c r="I73" i="24"/>
  <c r="P73" i="24"/>
  <c r="AA73" i="24" s="1"/>
  <c r="Q73" i="24"/>
  <c r="AB73" i="24"/>
  <c r="I74" i="24"/>
  <c r="P74" i="24"/>
  <c r="AA74" i="24" s="1"/>
  <c r="Q74" i="24"/>
  <c r="AB74" i="24"/>
  <c r="I75" i="24"/>
  <c r="P75" i="24"/>
  <c r="AA75" i="24" s="1"/>
  <c r="Q75" i="24"/>
  <c r="AB75" i="24"/>
  <c r="I76" i="24"/>
  <c r="P76" i="24"/>
  <c r="AA76" i="24" s="1"/>
  <c r="Q76" i="24"/>
  <c r="AB76" i="24"/>
  <c r="I77" i="24"/>
  <c r="P77" i="24"/>
  <c r="AA77" i="24" s="1"/>
  <c r="Q77" i="24"/>
  <c r="AB77" i="24"/>
  <c r="I78" i="24"/>
  <c r="P78" i="24"/>
  <c r="AA78" i="24" s="1"/>
  <c r="Q78" i="24"/>
  <c r="AB78" i="24"/>
  <c r="I79" i="24"/>
  <c r="P79" i="24"/>
  <c r="AA79" i="24" s="1"/>
  <c r="Q79" i="24"/>
  <c r="AB79" i="24"/>
  <c r="I80" i="24"/>
  <c r="P80" i="24"/>
  <c r="AA80" i="24" s="1"/>
  <c r="Q80" i="24"/>
  <c r="AB80" i="24"/>
  <c r="I81" i="24"/>
  <c r="P81" i="24"/>
  <c r="AA81" i="24" s="1"/>
  <c r="Q81" i="24"/>
  <c r="AB81" i="24"/>
  <c r="I82" i="24"/>
  <c r="P82" i="24"/>
  <c r="AA82" i="24" s="1"/>
  <c r="Q82" i="24"/>
  <c r="AB82" i="24"/>
  <c r="I83" i="24"/>
  <c r="P83" i="24"/>
  <c r="AA83" i="24" s="1"/>
  <c r="Q83" i="24"/>
  <c r="AB83" i="24"/>
  <c r="I84" i="24"/>
  <c r="P84" i="24"/>
  <c r="AA84" i="24" s="1"/>
  <c r="Q84" i="24"/>
  <c r="AB84" i="24"/>
  <c r="I85" i="24"/>
  <c r="P85" i="24"/>
  <c r="AA85" i="24" s="1"/>
  <c r="Q85" i="24"/>
  <c r="AB85" i="24"/>
  <c r="I86" i="24"/>
  <c r="P86" i="24"/>
  <c r="AA86" i="24" s="1"/>
  <c r="Q86" i="24"/>
  <c r="AB86" i="24"/>
  <c r="I87" i="24"/>
  <c r="P87" i="24"/>
  <c r="AA87" i="24" s="1"/>
  <c r="Q87" i="24"/>
  <c r="AB87" i="24"/>
  <c r="I88" i="24"/>
  <c r="P88" i="24"/>
  <c r="AA88" i="24" s="1"/>
  <c r="Q88" i="24"/>
  <c r="AB88" i="24"/>
  <c r="I89" i="24"/>
  <c r="P89" i="24"/>
  <c r="AA89" i="24" s="1"/>
  <c r="Q89" i="24"/>
  <c r="AB89" i="24"/>
  <c r="I90" i="24"/>
  <c r="P90" i="24"/>
  <c r="AA90" i="24" s="1"/>
  <c r="Q90" i="24"/>
  <c r="AB90" i="24"/>
  <c r="I91" i="24"/>
  <c r="P91" i="24"/>
  <c r="AA91" i="24" s="1"/>
  <c r="Q91" i="24"/>
  <c r="AB91" i="24"/>
  <c r="I92" i="24"/>
  <c r="P92" i="24"/>
  <c r="AA92" i="24" s="1"/>
  <c r="Q92" i="24"/>
  <c r="AB92" i="24"/>
  <c r="I93" i="24"/>
  <c r="P93" i="24"/>
  <c r="AA93" i="24" s="1"/>
  <c r="Q93" i="24"/>
  <c r="AB93" i="24"/>
  <c r="I94" i="24"/>
  <c r="P94" i="24"/>
  <c r="AA94" i="24" s="1"/>
  <c r="Q94" i="24"/>
  <c r="AB94" i="24"/>
  <c r="I95" i="24"/>
  <c r="P95" i="24"/>
  <c r="AA95" i="24" s="1"/>
  <c r="Q95" i="24"/>
  <c r="AB95" i="24"/>
  <c r="I96" i="24"/>
  <c r="P96" i="24"/>
  <c r="AA96" i="24" s="1"/>
  <c r="Q96" i="24"/>
  <c r="AB96" i="24"/>
  <c r="I97" i="24"/>
  <c r="P97" i="24"/>
  <c r="AA97" i="24" s="1"/>
  <c r="Q97" i="24"/>
  <c r="AB97" i="24"/>
  <c r="I98" i="24"/>
  <c r="P98" i="24"/>
  <c r="AA98" i="24" s="1"/>
  <c r="Q98" i="24"/>
  <c r="AB98" i="24"/>
  <c r="I99" i="24"/>
  <c r="P99" i="24"/>
  <c r="AA99" i="24" s="1"/>
  <c r="Q99" i="24"/>
  <c r="AB99" i="24"/>
  <c r="I100" i="24"/>
  <c r="P100" i="24"/>
  <c r="AA100" i="24" s="1"/>
  <c r="Q100" i="24"/>
  <c r="AB100" i="24"/>
  <c r="I101" i="24"/>
  <c r="P101" i="24"/>
  <c r="AA101" i="24" s="1"/>
  <c r="Q101" i="24"/>
  <c r="AB101" i="24"/>
  <c r="I102" i="24"/>
  <c r="P102" i="24"/>
  <c r="AA102" i="24" s="1"/>
  <c r="Q102" i="24"/>
  <c r="AB102" i="24"/>
  <c r="I103" i="24"/>
  <c r="P103" i="24"/>
  <c r="AA103" i="24" s="1"/>
  <c r="Q103" i="24"/>
  <c r="AB103" i="24"/>
  <c r="I104" i="24"/>
  <c r="P104" i="24"/>
  <c r="AA104" i="24" s="1"/>
  <c r="Q104" i="24"/>
  <c r="AB104" i="24"/>
  <c r="I105" i="24"/>
  <c r="P105" i="24"/>
  <c r="AA105" i="24" s="1"/>
  <c r="Q105" i="24"/>
  <c r="AB105" i="24"/>
  <c r="I106" i="24"/>
  <c r="P106" i="24"/>
  <c r="AA106" i="24" s="1"/>
  <c r="Q106" i="24"/>
  <c r="AB106" i="24"/>
  <c r="I107" i="24"/>
  <c r="P107" i="24"/>
  <c r="AA107" i="24" s="1"/>
  <c r="Q107" i="24"/>
  <c r="AB107" i="24"/>
  <c r="I108" i="24"/>
  <c r="P108" i="24"/>
  <c r="AA108" i="24" s="1"/>
  <c r="Q108" i="24"/>
  <c r="AB108" i="24"/>
  <c r="I109" i="24"/>
  <c r="P109" i="24"/>
  <c r="AA109" i="24" s="1"/>
  <c r="Q109" i="24"/>
  <c r="AB109" i="24"/>
  <c r="I110" i="24"/>
  <c r="P110" i="24"/>
  <c r="AA110" i="24" s="1"/>
  <c r="Q110" i="24"/>
  <c r="AB110" i="24"/>
  <c r="I111" i="24"/>
  <c r="P111" i="24"/>
  <c r="AA111" i="24" s="1"/>
  <c r="Q111" i="24"/>
  <c r="AB111" i="24"/>
  <c r="I112" i="24"/>
  <c r="P112" i="24"/>
  <c r="AA112" i="24" s="1"/>
  <c r="Q112" i="24"/>
  <c r="AB112" i="24"/>
  <c r="I113" i="24"/>
  <c r="P113" i="24"/>
  <c r="AA113" i="24" s="1"/>
  <c r="Q113" i="24"/>
  <c r="AB113" i="24"/>
  <c r="I114" i="24"/>
  <c r="P114" i="24"/>
  <c r="AA114" i="24" s="1"/>
  <c r="Q114" i="24"/>
  <c r="AB114" i="24"/>
  <c r="I115" i="24"/>
  <c r="P115" i="24"/>
  <c r="AA115" i="24" s="1"/>
  <c r="Q115" i="24"/>
  <c r="AB115" i="24"/>
  <c r="I116" i="24"/>
  <c r="P116" i="24"/>
  <c r="AA116" i="24" s="1"/>
  <c r="Q116" i="24"/>
  <c r="AB116" i="24"/>
  <c r="I117" i="24"/>
  <c r="P117" i="24"/>
  <c r="AA117" i="24" s="1"/>
  <c r="Q117" i="24"/>
  <c r="AB117" i="24"/>
  <c r="I118" i="24"/>
  <c r="P118" i="24"/>
  <c r="AA118" i="24" s="1"/>
  <c r="Q118" i="24"/>
  <c r="AB118" i="24"/>
  <c r="I119" i="24"/>
  <c r="P119" i="24"/>
  <c r="AA119" i="24" s="1"/>
  <c r="Q119" i="24"/>
  <c r="AB119" i="24"/>
  <c r="I120" i="24"/>
  <c r="P120" i="24"/>
  <c r="AA120" i="24" s="1"/>
  <c r="Q120" i="24"/>
  <c r="AB120" i="24"/>
  <c r="I121" i="24"/>
  <c r="P121" i="24"/>
  <c r="AA121" i="24" s="1"/>
  <c r="Q121" i="24"/>
  <c r="AB121" i="24"/>
  <c r="I122" i="24"/>
  <c r="P122" i="24"/>
  <c r="AA122" i="24" s="1"/>
  <c r="Q122" i="24"/>
  <c r="AB122" i="24"/>
  <c r="I123" i="24"/>
  <c r="P123" i="24"/>
  <c r="AA123" i="24" s="1"/>
  <c r="Q123" i="24"/>
  <c r="AB123" i="24"/>
  <c r="I124" i="24"/>
  <c r="P124" i="24"/>
  <c r="AA124" i="24" s="1"/>
  <c r="Q124" i="24"/>
  <c r="AB124" i="24"/>
  <c r="I125" i="24"/>
  <c r="P125" i="24"/>
  <c r="AA125" i="24" s="1"/>
  <c r="Q125" i="24"/>
  <c r="AB125" i="24"/>
  <c r="I126" i="24"/>
  <c r="P126" i="24"/>
  <c r="AA126" i="24" s="1"/>
  <c r="Q126" i="24"/>
  <c r="AB126" i="24"/>
  <c r="I127" i="24"/>
  <c r="P127" i="24"/>
  <c r="AA127" i="24" s="1"/>
  <c r="Q127" i="24"/>
  <c r="AB127" i="24"/>
  <c r="I128" i="24"/>
  <c r="P128" i="24"/>
  <c r="AA128" i="24" s="1"/>
  <c r="Q128" i="24"/>
  <c r="AB128" i="24"/>
  <c r="I129" i="24"/>
  <c r="P129" i="24"/>
  <c r="AA129" i="24" s="1"/>
  <c r="Q129" i="24"/>
  <c r="AB129" i="24"/>
  <c r="I130" i="24"/>
  <c r="P130" i="24"/>
  <c r="AA130" i="24" s="1"/>
  <c r="Q130" i="24"/>
  <c r="AB130" i="24"/>
  <c r="I131" i="24"/>
  <c r="P131" i="24"/>
  <c r="AA131" i="24" s="1"/>
  <c r="Q131" i="24"/>
  <c r="AB131" i="24"/>
  <c r="I132" i="24"/>
  <c r="P132" i="24"/>
  <c r="AA132" i="24" s="1"/>
  <c r="Q132" i="24"/>
  <c r="AB132" i="24"/>
  <c r="I133" i="24"/>
  <c r="P133" i="24"/>
  <c r="AA133" i="24" s="1"/>
  <c r="Q133" i="24"/>
  <c r="AB133" i="24"/>
  <c r="I134" i="24"/>
  <c r="P134" i="24"/>
  <c r="AA134" i="24" s="1"/>
  <c r="Q134" i="24"/>
  <c r="AB134" i="24"/>
  <c r="I135" i="24"/>
  <c r="P135" i="24"/>
  <c r="AA135" i="24" s="1"/>
  <c r="Q135" i="24"/>
  <c r="AB135" i="24"/>
  <c r="I136" i="24"/>
  <c r="P136" i="24"/>
  <c r="AA136" i="24" s="1"/>
  <c r="Q136" i="24"/>
  <c r="AB136" i="24"/>
  <c r="I137" i="24"/>
  <c r="P137" i="24"/>
  <c r="AA137" i="24" s="1"/>
  <c r="Q137" i="24"/>
  <c r="AB137" i="24"/>
  <c r="I138" i="24"/>
  <c r="P138" i="24"/>
  <c r="AA138" i="24" s="1"/>
  <c r="Q138" i="24"/>
  <c r="AB138" i="24"/>
  <c r="I139" i="24"/>
  <c r="P139" i="24"/>
  <c r="AA139" i="24" s="1"/>
  <c r="Q139" i="24"/>
  <c r="AB139" i="24"/>
  <c r="I140" i="24"/>
  <c r="P140" i="24"/>
  <c r="AA140" i="24" s="1"/>
  <c r="Q140" i="24"/>
  <c r="AB140" i="24"/>
  <c r="I141" i="24"/>
  <c r="P141" i="24"/>
  <c r="AA141" i="24" s="1"/>
  <c r="Q141" i="24"/>
  <c r="AB141" i="24"/>
  <c r="I142" i="24"/>
  <c r="P142" i="24"/>
  <c r="AA142" i="24" s="1"/>
  <c r="Q142" i="24"/>
  <c r="AB142" i="24"/>
  <c r="I143" i="24"/>
  <c r="P143" i="24"/>
  <c r="AA143" i="24" s="1"/>
  <c r="Q143" i="24"/>
  <c r="AB143" i="24"/>
  <c r="I144" i="24"/>
  <c r="P144" i="24"/>
  <c r="AA144" i="24" s="1"/>
  <c r="Q144" i="24"/>
  <c r="AB144" i="24"/>
  <c r="I145" i="24"/>
  <c r="P145" i="24"/>
  <c r="AA145" i="24" s="1"/>
  <c r="Q145" i="24"/>
  <c r="AB145" i="24"/>
  <c r="I146" i="24"/>
  <c r="P146" i="24"/>
  <c r="AA146" i="24" s="1"/>
  <c r="Q146" i="24"/>
  <c r="AB146" i="24"/>
  <c r="I147" i="24"/>
  <c r="P147" i="24"/>
  <c r="AA147" i="24" s="1"/>
  <c r="Q147" i="24"/>
  <c r="AB147" i="24"/>
  <c r="I148" i="24"/>
  <c r="P148" i="24"/>
  <c r="AA148" i="24" s="1"/>
  <c r="Q148" i="24"/>
  <c r="AB148" i="24"/>
  <c r="I149" i="24"/>
  <c r="P149" i="24"/>
  <c r="AA149" i="24" s="1"/>
  <c r="Q149" i="24"/>
  <c r="AB149" i="24"/>
  <c r="I150" i="24"/>
  <c r="P150" i="24"/>
  <c r="AA150" i="24" s="1"/>
  <c r="Q150" i="24"/>
  <c r="AB150" i="24"/>
  <c r="I151" i="24"/>
  <c r="P151" i="24"/>
  <c r="AA151" i="24" s="1"/>
  <c r="Q151" i="24"/>
  <c r="AB151" i="24"/>
  <c r="I152" i="24"/>
  <c r="P152" i="24"/>
  <c r="AA152" i="24" s="1"/>
  <c r="Q152" i="24"/>
  <c r="AB152" i="24"/>
  <c r="I153" i="24"/>
  <c r="P153" i="24"/>
  <c r="AA153" i="24" s="1"/>
  <c r="Q153" i="24"/>
  <c r="AB153" i="24"/>
  <c r="I154" i="24"/>
  <c r="P154" i="24"/>
  <c r="AA154" i="24" s="1"/>
  <c r="Q154" i="24"/>
  <c r="AB154" i="24"/>
  <c r="I155" i="24"/>
  <c r="P155" i="24"/>
  <c r="AA155" i="24" s="1"/>
  <c r="Q155" i="24"/>
  <c r="AB155" i="24"/>
  <c r="I156" i="24"/>
  <c r="P156" i="24"/>
  <c r="AA156" i="24" s="1"/>
  <c r="Q156" i="24"/>
  <c r="AB156" i="24"/>
  <c r="I157" i="24"/>
  <c r="P157" i="24"/>
  <c r="AA157" i="24" s="1"/>
  <c r="Q157" i="24"/>
  <c r="AB157" i="24"/>
  <c r="I158" i="24"/>
  <c r="P158" i="24"/>
  <c r="AA158" i="24" s="1"/>
  <c r="Q158" i="24"/>
  <c r="AB158" i="24"/>
  <c r="I159" i="24"/>
  <c r="P159" i="24"/>
  <c r="AA159" i="24" s="1"/>
  <c r="Q159" i="24"/>
  <c r="AB159" i="24"/>
  <c r="I160" i="24"/>
  <c r="P160" i="24"/>
  <c r="AA160" i="24" s="1"/>
  <c r="Q160" i="24"/>
  <c r="AB160" i="24"/>
  <c r="I161" i="24"/>
  <c r="P161" i="24"/>
  <c r="AA161" i="24" s="1"/>
  <c r="Q161" i="24"/>
  <c r="AB161" i="24"/>
  <c r="I162" i="24"/>
  <c r="P162" i="24"/>
  <c r="AA162" i="24" s="1"/>
  <c r="Q162" i="24"/>
  <c r="AB162" i="24"/>
  <c r="I163" i="24"/>
  <c r="P163" i="24"/>
  <c r="AA163" i="24" s="1"/>
  <c r="Q163" i="24"/>
  <c r="AB163" i="24"/>
  <c r="I164" i="24"/>
  <c r="P164" i="24"/>
  <c r="AA164" i="24" s="1"/>
  <c r="Q164" i="24"/>
  <c r="AB164" i="24"/>
  <c r="I165" i="24"/>
  <c r="P165" i="24"/>
  <c r="AA165" i="24" s="1"/>
  <c r="Q165" i="24"/>
  <c r="AB165" i="24"/>
  <c r="I166" i="24"/>
  <c r="P166" i="24"/>
  <c r="AA166" i="24" s="1"/>
  <c r="Q166" i="24"/>
  <c r="AB166" i="24"/>
  <c r="I167" i="24"/>
  <c r="P167" i="24"/>
  <c r="AA167" i="24" s="1"/>
  <c r="Q167" i="24"/>
  <c r="AB167" i="24"/>
  <c r="I168" i="24"/>
  <c r="P168" i="24"/>
  <c r="AA168" i="24" s="1"/>
  <c r="Q168" i="24"/>
  <c r="AB168" i="24"/>
  <c r="I169" i="24"/>
  <c r="P169" i="24"/>
  <c r="AA169" i="24" s="1"/>
  <c r="Q169" i="24"/>
  <c r="AB169" i="24"/>
  <c r="I170" i="24"/>
  <c r="P170" i="24"/>
  <c r="AA170" i="24" s="1"/>
  <c r="Q170" i="24"/>
  <c r="AB170" i="24"/>
  <c r="I171" i="24"/>
  <c r="P171" i="24"/>
  <c r="AA171" i="24" s="1"/>
  <c r="Q171" i="24"/>
  <c r="AB171" i="24"/>
  <c r="I172" i="24"/>
  <c r="P172" i="24"/>
  <c r="AA172" i="24" s="1"/>
  <c r="Q172" i="24"/>
  <c r="AB172" i="24"/>
  <c r="I173" i="24"/>
  <c r="P173" i="24"/>
  <c r="AA173" i="24" s="1"/>
  <c r="Q173" i="24"/>
  <c r="AB173" i="24"/>
  <c r="I174" i="24"/>
  <c r="P174" i="24"/>
  <c r="AA174" i="24" s="1"/>
  <c r="Q174" i="24"/>
  <c r="AB174" i="24"/>
  <c r="I175" i="24"/>
  <c r="P175" i="24"/>
  <c r="AA175" i="24" s="1"/>
  <c r="Q175" i="24"/>
  <c r="AB175" i="24"/>
  <c r="I176" i="24"/>
  <c r="P176" i="24"/>
  <c r="AA176" i="24" s="1"/>
  <c r="Q176" i="24"/>
  <c r="AB176" i="24"/>
  <c r="I177" i="24"/>
  <c r="P177" i="24"/>
  <c r="AA177" i="24" s="1"/>
  <c r="Q177" i="24"/>
  <c r="AB177" i="24"/>
  <c r="I178" i="24"/>
  <c r="P178" i="24"/>
  <c r="AA178" i="24" s="1"/>
  <c r="Q178" i="24"/>
  <c r="AB178" i="24"/>
  <c r="I179" i="24"/>
  <c r="P179" i="24"/>
  <c r="Q179" i="24"/>
  <c r="AA179" i="24"/>
  <c r="AB179" i="24"/>
  <c r="I180" i="24"/>
  <c r="P180" i="24"/>
  <c r="Q180" i="24"/>
  <c r="AA180" i="24"/>
  <c r="AB180" i="24"/>
  <c r="I181" i="24"/>
  <c r="P181" i="24"/>
  <c r="AA181" i="24" s="1"/>
  <c r="Q181" i="24"/>
  <c r="AB181" i="24"/>
  <c r="I182" i="24"/>
  <c r="P182" i="24"/>
  <c r="AA182" i="24" s="1"/>
  <c r="Q182" i="24"/>
  <c r="AB182" i="24"/>
  <c r="I183" i="24"/>
  <c r="P183" i="24"/>
  <c r="AA183" i="24" s="1"/>
  <c r="Q183" i="24"/>
  <c r="AB183" i="24"/>
  <c r="I184" i="24"/>
  <c r="P184" i="24"/>
  <c r="AA184" i="24" s="1"/>
  <c r="Q184" i="24"/>
  <c r="AB184" i="24"/>
  <c r="I185" i="24"/>
  <c r="P185" i="24"/>
  <c r="AA185" i="24" s="1"/>
  <c r="Q185" i="24"/>
  <c r="AB185" i="24"/>
  <c r="I186" i="24"/>
  <c r="P186" i="24"/>
  <c r="AA186" i="24" s="1"/>
  <c r="Q186" i="24"/>
  <c r="AB186" i="24"/>
  <c r="I187" i="24"/>
  <c r="P187" i="24"/>
  <c r="AA187" i="24" s="1"/>
  <c r="Q187" i="24"/>
  <c r="AB187" i="24"/>
  <c r="I188" i="24"/>
  <c r="P188" i="24"/>
  <c r="AA188" i="24" s="1"/>
  <c r="Q188" i="24"/>
  <c r="AB188" i="24"/>
  <c r="I189" i="24"/>
  <c r="P189" i="24"/>
  <c r="AA189" i="24" s="1"/>
  <c r="Q189" i="24"/>
  <c r="AB189" i="24"/>
  <c r="I190" i="24"/>
  <c r="P190" i="24"/>
  <c r="AA190" i="24" s="1"/>
  <c r="Q190" i="24"/>
  <c r="AB190" i="24"/>
  <c r="I191" i="24"/>
  <c r="P191" i="24"/>
  <c r="AA191" i="24" s="1"/>
  <c r="Q191" i="24"/>
  <c r="AB191" i="24"/>
  <c r="I192" i="24"/>
  <c r="P192" i="24"/>
  <c r="AA192" i="24" s="1"/>
  <c r="Q192" i="24"/>
  <c r="AB192" i="24"/>
  <c r="I193" i="24"/>
  <c r="P193" i="24"/>
  <c r="AA193" i="24" s="1"/>
  <c r="Q193" i="24"/>
  <c r="AB193" i="24"/>
  <c r="I194" i="24"/>
  <c r="P194" i="24"/>
  <c r="AA194" i="24" s="1"/>
  <c r="Q194" i="24"/>
  <c r="AB194" i="24"/>
  <c r="I195" i="24"/>
  <c r="P195" i="24"/>
  <c r="AA195" i="24" s="1"/>
  <c r="Q195" i="24"/>
  <c r="AB195" i="24"/>
  <c r="I196" i="24"/>
  <c r="P196" i="24"/>
  <c r="AA196" i="24" s="1"/>
  <c r="Q196" i="24"/>
  <c r="AB196" i="24"/>
  <c r="I197" i="24"/>
  <c r="P197" i="24"/>
  <c r="AA197" i="24" s="1"/>
  <c r="Q197" i="24"/>
  <c r="AB197" i="24"/>
  <c r="I198" i="24"/>
  <c r="P198" i="24"/>
  <c r="AA198" i="24" s="1"/>
  <c r="Q198" i="24"/>
  <c r="AB198" i="24"/>
  <c r="I199" i="24"/>
  <c r="P199" i="24"/>
  <c r="AA199" i="24" s="1"/>
  <c r="Q199" i="24"/>
  <c r="AB199" i="24"/>
  <c r="I200" i="24"/>
  <c r="P200" i="24"/>
  <c r="AA200" i="24" s="1"/>
  <c r="Q200" i="24"/>
  <c r="AB200" i="24"/>
  <c r="I201" i="24"/>
  <c r="P201" i="24"/>
  <c r="AA201" i="24" s="1"/>
  <c r="Q201" i="24"/>
  <c r="AB201" i="24"/>
  <c r="I202" i="24"/>
  <c r="P202" i="24"/>
  <c r="AA202" i="24" s="1"/>
  <c r="Q202" i="24"/>
  <c r="AB202" i="24"/>
  <c r="I203" i="24"/>
  <c r="P203" i="24"/>
  <c r="AA203" i="24" s="1"/>
  <c r="Q203" i="24"/>
  <c r="AB203" i="24"/>
  <c r="I204" i="24"/>
  <c r="P204" i="24"/>
  <c r="AA204" i="24" s="1"/>
  <c r="Q204" i="24"/>
  <c r="AB204" i="24"/>
  <c r="I205" i="24"/>
  <c r="P205" i="24"/>
  <c r="AA205" i="24" s="1"/>
  <c r="Q205" i="24"/>
  <c r="AB205" i="24"/>
  <c r="I206" i="24"/>
  <c r="P206" i="24"/>
  <c r="AA206" i="24" s="1"/>
  <c r="Q206" i="24"/>
  <c r="AB206" i="24"/>
  <c r="I207" i="24"/>
  <c r="P207" i="24"/>
  <c r="AA207" i="24" s="1"/>
  <c r="Q207" i="24"/>
  <c r="AB207" i="24"/>
  <c r="I208" i="24"/>
  <c r="P208" i="24"/>
  <c r="AA208" i="24" s="1"/>
  <c r="Q208" i="24"/>
  <c r="AB208" i="24"/>
  <c r="I209" i="24"/>
  <c r="P209" i="24"/>
  <c r="AA209" i="24" s="1"/>
  <c r="Q209" i="24"/>
  <c r="AB209" i="24"/>
  <c r="I210" i="24"/>
  <c r="P210" i="24"/>
  <c r="AA210" i="24" s="1"/>
  <c r="Q210" i="24"/>
  <c r="AB210" i="24"/>
  <c r="I211" i="24"/>
  <c r="P211" i="24"/>
  <c r="AA211" i="24" s="1"/>
  <c r="Q211" i="24"/>
  <c r="AB211" i="24"/>
  <c r="I212" i="24"/>
  <c r="P212" i="24"/>
  <c r="AA212" i="24" s="1"/>
  <c r="Q212" i="24"/>
  <c r="AB212" i="24"/>
  <c r="I213" i="24"/>
  <c r="P213" i="24"/>
  <c r="AA213" i="24" s="1"/>
  <c r="Q213" i="24"/>
  <c r="AB213" i="24"/>
  <c r="I214" i="24"/>
  <c r="P214" i="24"/>
  <c r="AA214" i="24" s="1"/>
  <c r="Q214" i="24"/>
  <c r="AB214" i="24"/>
  <c r="I215" i="24"/>
  <c r="P215" i="24"/>
  <c r="AA215" i="24" s="1"/>
  <c r="Q215" i="24"/>
  <c r="AB215" i="24"/>
  <c r="I216" i="24"/>
  <c r="P216" i="24"/>
  <c r="AA216" i="24" s="1"/>
  <c r="Q216" i="24"/>
  <c r="AB216" i="24"/>
  <c r="I217" i="24"/>
  <c r="P217" i="24"/>
  <c r="AA217" i="24" s="1"/>
  <c r="Q217" i="24"/>
  <c r="AB217" i="24"/>
  <c r="I218" i="24"/>
  <c r="P218" i="24"/>
  <c r="AA218" i="24" s="1"/>
  <c r="Q218" i="24"/>
  <c r="AB218" i="24"/>
  <c r="I219" i="24"/>
  <c r="P219" i="24"/>
  <c r="AA219" i="24" s="1"/>
  <c r="Q219" i="24"/>
  <c r="AB219" i="24"/>
  <c r="I220" i="24"/>
  <c r="P220" i="24"/>
  <c r="AA220" i="24" s="1"/>
  <c r="Q220" i="24"/>
  <c r="AB220" i="24"/>
  <c r="I221" i="24"/>
  <c r="P221" i="24"/>
  <c r="AA221" i="24" s="1"/>
  <c r="Q221" i="24"/>
  <c r="AB221" i="24"/>
  <c r="I222" i="24"/>
  <c r="P222" i="24"/>
  <c r="AA222" i="24" s="1"/>
  <c r="Q222" i="24"/>
  <c r="AB222" i="24"/>
  <c r="I223" i="24"/>
  <c r="P223" i="24"/>
  <c r="AA223" i="24" s="1"/>
  <c r="Q223" i="24"/>
  <c r="AB223" i="24"/>
  <c r="I224" i="24"/>
  <c r="P224" i="24"/>
  <c r="AA224" i="24" s="1"/>
  <c r="Q224" i="24"/>
  <c r="AB224" i="24"/>
  <c r="I225" i="24"/>
  <c r="P225" i="24"/>
  <c r="AA225" i="24" s="1"/>
  <c r="Q225" i="24"/>
  <c r="AB225" i="24"/>
  <c r="I226" i="24"/>
  <c r="P226" i="24"/>
  <c r="AA226" i="24" s="1"/>
  <c r="Q226" i="24"/>
  <c r="AB226" i="24"/>
  <c r="I227" i="24"/>
  <c r="P227" i="24"/>
  <c r="AA227" i="24" s="1"/>
  <c r="Q227" i="24"/>
  <c r="AB227" i="24"/>
  <c r="I228" i="24"/>
  <c r="P228" i="24"/>
  <c r="AA228" i="24" s="1"/>
  <c r="Q228" i="24"/>
  <c r="AB228" i="24"/>
  <c r="I229" i="24"/>
  <c r="P229" i="24"/>
  <c r="AA229" i="24" s="1"/>
  <c r="Q229" i="24"/>
  <c r="AB229" i="24"/>
  <c r="I230" i="24"/>
  <c r="P230" i="24"/>
  <c r="AA230" i="24" s="1"/>
  <c r="Q230" i="24"/>
  <c r="AB230" i="24"/>
  <c r="I231" i="24"/>
  <c r="P231" i="24"/>
  <c r="AA231" i="24" s="1"/>
  <c r="Q231" i="24"/>
  <c r="AB231" i="24"/>
  <c r="I232" i="24"/>
  <c r="P232" i="24"/>
  <c r="AA232" i="24" s="1"/>
  <c r="Q232" i="24"/>
  <c r="AB232" i="24"/>
  <c r="I233" i="24"/>
  <c r="P233" i="24"/>
  <c r="AA233" i="24" s="1"/>
  <c r="Q233" i="24"/>
  <c r="AB233" i="24"/>
  <c r="I234" i="24"/>
  <c r="P234" i="24"/>
  <c r="AA234" i="24" s="1"/>
  <c r="Q234" i="24"/>
  <c r="AB234" i="24"/>
  <c r="I235" i="24"/>
  <c r="P235" i="24"/>
  <c r="AA235" i="24" s="1"/>
  <c r="Q235" i="24"/>
  <c r="AB235" i="24"/>
  <c r="I236" i="24"/>
  <c r="P236" i="24"/>
  <c r="AA236" i="24" s="1"/>
  <c r="Q236" i="24"/>
  <c r="AB236" i="24"/>
  <c r="I237" i="24"/>
  <c r="P237" i="24"/>
  <c r="AA237" i="24" s="1"/>
  <c r="Q237" i="24"/>
  <c r="AB237" i="24"/>
  <c r="I238" i="24"/>
  <c r="P238" i="24"/>
  <c r="AA238" i="24" s="1"/>
  <c r="Q238" i="24"/>
  <c r="AB238" i="24"/>
  <c r="I239" i="24"/>
  <c r="P239" i="24"/>
  <c r="AA239" i="24" s="1"/>
  <c r="Q239" i="24"/>
  <c r="AB239" i="24"/>
  <c r="I240" i="24"/>
  <c r="P240" i="24"/>
  <c r="AA240" i="24" s="1"/>
  <c r="Q240" i="24"/>
  <c r="AB240" i="24"/>
  <c r="I241" i="24"/>
  <c r="P241" i="24"/>
  <c r="AA241" i="24" s="1"/>
  <c r="Q241" i="24"/>
  <c r="AB241" i="24"/>
  <c r="I242" i="24"/>
  <c r="P242" i="24"/>
  <c r="AA242" i="24" s="1"/>
  <c r="Q242" i="24"/>
  <c r="AB242" i="24"/>
  <c r="I243" i="24"/>
  <c r="P243" i="24"/>
  <c r="AA243" i="24" s="1"/>
  <c r="Q243" i="24"/>
  <c r="AB243" i="24"/>
  <c r="I244" i="24"/>
  <c r="P244" i="24"/>
  <c r="AA244" i="24" s="1"/>
  <c r="Q244" i="24"/>
  <c r="AB244" i="24"/>
  <c r="I245" i="24"/>
  <c r="P245" i="24"/>
  <c r="AA245" i="24" s="1"/>
  <c r="Q245" i="24"/>
  <c r="AB245" i="24"/>
  <c r="I246" i="24"/>
  <c r="P246" i="24"/>
  <c r="AA246" i="24" s="1"/>
  <c r="Q246" i="24"/>
  <c r="AB246" i="24"/>
  <c r="I247" i="24"/>
  <c r="P247" i="24"/>
  <c r="AA247" i="24" s="1"/>
  <c r="Q247" i="24"/>
  <c r="AB247" i="24"/>
  <c r="I248" i="24"/>
  <c r="P248" i="24"/>
  <c r="AA248" i="24" s="1"/>
  <c r="Q248" i="24"/>
  <c r="AB248" i="24"/>
  <c r="I249" i="24"/>
  <c r="P249" i="24"/>
  <c r="AA249" i="24" s="1"/>
  <c r="Q249" i="24"/>
  <c r="AB249" i="24"/>
  <c r="I250" i="24"/>
  <c r="P250" i="24"/>
  <c r="AA250" i="24" s="1"/>
  <c r="Q250" i="24"/>
  <c r="AB250" i="24"/>
  <c r="I251" i="24"/>
  <c r="P251" i="24"/>
  <c r="AA251" i="24" s="1"/>
  <c r="Q251" i="24"/>
  <c r="AB251" i="24"/>
  <c r="I252" i="24"/>
  <c r="P252" i="24"/>
  <c r="AA252" i="24" s="1"/>
  <c r="Q252" i="24"/>
  <c r="AB252" i="24"/>
  <c r="I253" i="24"/>
  <c r="P253" i="24"/>
  <c r="AA253" i="24" s="1"/>
  <c r="Q253" i="24"/>
  <c r="AB253" i="24"/>
  <c r="I254" i="24"/>
  <c r="P254" i="24"/>
  <c r="AA254" i="24" s="1"/>
  <c r="Q254" i="24"/>
  <c r="AB254" i="24"/>
  <c r="I255" i="24"/>
  <c r="P255" i="24"/>
  <c r="AA255" i="24" s="1"/>
  <c r="Q255" i="24"/>
  <c r="AB255" i="24"/>
  <c r="I256" i="24"/>
  <c r="P256" i="24"/>
  <c r="AA256" i="24" s="1"/>
  <c r="Q256" i="24"/>
  <c r="AB256" i="24"/>
  <c r="I257" i="24"/>
  <c r="P257" i="24"/>
  <c r="AA257" i="24" s="1"/>
  <c r="Q257" i="24"/>
  <c r="AB257" i="24"/>
  <c r="I258" i="24"/>
  <c r="P258" i="24"/>
  <c r="AA258" i="24" s="1"/>
  <c r="Q258" i="24"/>
  <c r="AB258" i="24"/>
  <c r="I259" i="24"/>
  <c r="P259" i="24"/>
  <c r="AA259" i="24" s="1"/>
  <c r="Q259" i="24"/>
  <c r="AB259" i="24"/>
  <c r="I260" i="24"/>
  <c r="P260" i="24"/>
  <c r="Q260" i="24"/>
  <c r="AA260" i="24"/>
  <c r="AB260" i="24"/>
  <c r="I261" i="24"/>
  <c r="P261" i="24"/>
  <c r="AA261" i="24" s="1"/>
  <c r="Q261" i="24"/>
  <c r="AB261" i="24"/>
  <c r="I262" i="24"/>
  <c r="P262" i="24"/>
  <c r="AA262" i="24" s="1"/>
  <c r="Q262" i="24"/>
  <c r="AB262" i="24"/>
  <c r="I263" i="24"/>
  <c r="P263" i="24"/>
  <c r="AA263" i="24" s="1"/>
  <c r="Q263" i="24"/>
  <c r="AB263" i="24"/>
  <c r="I264" i="24"/>
  <c r="P264" i="24"/>
  <c r="AA264" i="24" s="1"/>
  <c r="Q264" i="24"/>
  <c r="AB264" i="24"/>
  <c r="I265" i="24"/>
  <c r="P265" i="24"/>
  <c r="AA265" i="24" s="1"/>
  <c r="Q265" i="24"/>
  <c r="AB265" i="24"/>
  <c r="I266" i="24"/>
  <c r="P266" i="24"/>
  <c r="AA266" i="24" s="1"/>
  <c r="Q266" i="24"/>
  <c r="AB266" i="24"/>
  <c r="I267" i="24"/>
  <c r="P267" i="24"/>
  <c r="AA267" i="24" s="1"/>
  <c r="Q267" i="24"/>
  <c r="AB267" i="24"/>
  <c r="I268" i="24"/>
  <c r="P268" i="24"/>
  <c r="AA268" i="24" s="1"/>
  <c r="Q268" i="24"/>
  <c r="AB268" i="24"/>
  <c r="I269" i="24"/>
  <c r="P269" i="24"/>
  <c r="AA269" i="24" s="1"/>
  <c r="Q269" i="24"/>
  <c r="AB269" i="24"/>
  <c r="I270" i="24"/>
  <c r="P270" i="24"/>
  <c r="AA270" i="24" s="1"/>
  <c r="Q270" i="24"/>
  <c r="AB270" i="24"/>
  <c r="I271" i="24"/>
  <c r="P271" i="24"/>
  <c r="AA271" i="24" s="1"/>
  <c r="Q271" i="24"/>
  <c r="AB271" i="24"/>
  <c r="I272" i="24"/>
  <c r="P272" i="24"/>
  <c r="AA272" i="24" s="1"/>
  <c r="Q272" i="24"/>
  <c r="AB272" i="24"/>
  <c r="I273" i="24"/>
  <c r="P273" i="24"/>
  <c r="AA273" i="24" s="1"/>
  <c r="Q273" i="24"/>
  <c r="AB273" i="24"/>
  <c r="I274" i="24"/>
  <c r="P274" i="24"/>
  <c r="AA274" i="24" s="1"/>
  <c r="Q274" i="24"/>
  <c r="AB274" i="24"/>
  <c r="I275" i="24"/>
  <c r="P275" i="24"/>
  <c r="AA275" i="24" s="1"/>
  <c r="Q275" i="24"/>
  <c r="AB275" i="24"/>
  <c r="I276" i="24"/>
  <c r="P276" i="24"/>
  <c r="AA276" i="24" s="1"/>
  <c r="Q276" i="24"/>
  <c r="AB276" i="24"/>
  <c r="I277" i="24"/>
  <c r="P277" i="24"/>
  <c r="AA277" i="24" s="1"/>
  <c r="Q277" i="24"/>
  <c r="AB277" i="24"/>
  <c r="I278" i="24"/>
  <c r="P278" i="24"/>
  <c r="AA278" i="24" s="1"/>
  <c r="Q278" i="24"/>
  <c r="AB278" i="24"/>
  <c r="I279" i="24"/>
  <c r="P279" i="24"/>
  <c r="AA279" i="24" s="1"/>
  <c r="Q279" i="24"/>
  <c r="AB279" i="24"/>
  <c r="I280" i="24"/>
  <c r="P280" i="24"/>
  <c r="Q280" i="24"/>
  <c r="AA280" i="24"/>
  <c r="AB280" i="24"/>
  <c r="I281" i="24"/>
  <c r="P281" i="24"/>
  <c r="AA281" i="24" s="1"/>
  <c r="Q281" i="24"/>
  <c r="AB281" i="24"/>
  <c r="I282" i="24"/>
  <c r="P282" i="24"/>
  <c r="AA282" i="24" s="1"/>
  <c r="Q282" i="24"/>
  <c r="AB282" i="24"/>
  <c r="I283" i="24"/>
  <c r="P283" i="24"/>
  <c r="AA283" i="24" s="1"/>
  <c r="Q283" i="24"/>
  <c r="AB283" i="24"/>
  <c r="I284" i="24"/>
  <c r="P284" i="24"/>
  <c r="AA284" i="24" s="1"/>
  <c r="Q284" i="24"/>
  <c r="AB284" i="24"/>
  <c r="I285" i="24"/>
  <c r="P285" i="24"/>
  <c r="AA285" i="24" s="1"/>
  <c r="Q285" i="24"/>
  <c r="AB285" i="24"/>
  <c r="I286" i="24"/>
  <c r="P286" i="24"/>
  <c r="AA286" i="24" s="1"/>
  <c r="Q286" i="24"/>
  <c r="AB286" i="24"/>
  <c r="I287" i="24"/>
  <c r="P287" i="24"/>
  <c r="AA287" i="24" s="1"/>
  <c r="Q287" i="24"/>
  <c r="AB287" i="24"/>
  <c r="I288" i="24"/>
  <c r="P288" i="24"/>
  <c r="AA288" i="24" s="1"/>
  <c r="Q288" i="24"/>
  <c r="AB288" i="24"/>
  <c r="I289" i="24"/>
  <c r="P289" i="24"/>
  <c r="AA289" i="24" s="1"/>
  <c r="Q289" i="24"/>
  <c r="AB289" i="24"/>
  <c r="I290" i="24"/>
  <c r="P290" i="24"/>
  <c r="AA290" i="24" s="1"/>
  <c r="Q290" i="24"/>
  <c r="AB290" i="24"/>
  <c r="I291" i="24"/>
  <c r="P291" i="24"/>
  <c r="Q291" i="24"/>
  <c r="AA291" i="24"/>
  <c r="AB291" i="24"/>
  <c r="I292" i="24"/>
  <c r="P292" i="24"/>
  <c r="AA292" i="24" s="1"/>
  <c r="Q292" i="24"/>
  <c r="AB292" i="24"/>
  <c r="I293" i="24"/>
  <c r="P293" i="24"/>
  <c r="AA293" i="24" s="1"/>
  <c r="Q293" i="24"/>
  <c r="AB293" i="24"/>
  <c r="I294" i="24"/>
  <c r="P294" i="24"/>
  <c r="AA294" i="24" s="1"/>
  <c r="Q294" i="24"/>
  <c r="AB294" i="24"/>
  <c r="I295" i="24"/>
  <c r="P295" i="24"/>
  <c r="AA295" i="24" s="1"/>
  <c r="Q295" i="24"/>
  <c r="AB295" i="24"/>
  <c r="I296" i="24"/>
  <c r="P296" i="24"/>
  <c r="AA296" i="24" s="1"/>
  <c r="Q296" i="24"/>
  <c r="AB296" i="24"/>
  <c r="I297" i="24"/>
  <c r="P297" i="24"/>
  <c r="AA297" i="24" s="1"/>
  <c r="Q297" i="24"/>
  <c r="AB297" i="24"/>
  <c r="I298" i="24"/>
  <c r="P298" i="24"/>
  <c r="AA298" i="24" s="1"/>
  <c r="Q298" i="24"/>
  <c r="AB298" i="24"/>
  <c r="I299" i="24"/>
  <c r="P299" i="24"/>
  <c r="AA299" i="24" s="1"/>
  <c r="Q299" i="24"/>
  <c r="AB299" i="24"/>
  <c r="I300" i="24"/>
  <c r="P300" i="24"/>
  <c r="AA300" i="24" s="1"/>
  <c r="Q300" i="24"/>
  <c r="AB300" i="24"/>
  <c r="I301" i="24"/>
  <c r="P301" i="24"/>
  <c r="AA301" i="24" s="1"/>
  <c r="Q301" i="24"/>
  <c r="AB301" i="24"/>
  <c r="I302" i="24"/>
  <c r="P302" i="24"/>
  <c r="AA302" i="24" s="1"/>
  <c r="Q302" i="24"/>
  <c r="AB302" i="24"/>
  <c r="I303" i="24"/>
  <c r="P303" i="24"/>
  <c r="AA303" i="24" s="1"/>
  <c r="Q303" i="24"/>
  <c r="AB303" i="24"/>
  <c r="I304" i="24"/>
  <c r="P304" i="24"/>
  <c r="AA304" i="24" s="1"/>
  <c r="Q304" i="24"/>
  <c r="AB304" i="24"/>
  <c r="I305" i="24"/>
  <c r="P305" i="24"/>
  <c r="AA305" i="24" s="1"/>
  <c r="Q305" i="24"/>
  <c r="AB305" i="24"/>
  <c r="I306" i="24"/>
  <c r="P306" i="24"/>
  <c r="AA306" i="24" s="1"/>
  <c r="Q306" i="24"/>
  <c r="AB306" i="24"/>
  <c r="I307" i="24"/>
  <c r="P307" i="24"/>
  <c r="AA307" i="24" s="1"/>
  <c r="Q307" i="24"/>
  <c r="AB307" i="24"/>
  <c r="I308" i="24"/>
  <c r="P308" i="24"/>
  <c r="AA308" i="24" s="1"/>
  <c r="Q308" i="24"/>
  <c r="AB308" i="24"/>
  <c r="I309" i="24"/>
  <c r="P309" i="24"/>
  <c r="AA309" i="24" s="1"/>
  <c r="Q309" i="24"/>
  <c r="AB309" i="24"/>
  <c r="I310" i="24"/>
  <c r="P310" i="24"/>
  <c r="AA310" i="24" s="1"/>
  <c r="Q310" i="24"/>
  <c r="AB310" i="24"/>
  <c r="I311" i="24"/>
  <c r="P311" i="24"/>
  <c r="AA311" i="24" s="1"/>
  <c r="Q311" i="24"/>
  <c r="AB311" i="24"/>
  <c r="I312" i="24"/>
  <c r="P312" i="24"/>
  <c r="AA312" i="24" s="1"/>
  <c r="Q312" i="24"/>
  <c r="AB312" i="24"/>
  <c r="I313" i="24"/>
  <c r="P313" i="24"/>
  <c r="AA313" i="24" s="1"/>
  <c r="Q313" i="24"/>
  <c r="AB313" i="24"/>
  <c r="I314" i="24"/>
  <c r="P314" i="24"/>
  <c r="AA314" i="24" s="1"/>
  <c r="Q314" i="24"/>
  <c r="AB314" i="24"/>
  <c r="I315" i="24"/>
  <c r="P315" i="24"/>
  <c r="AA315" i="24" s="1"/>
  <c r="Q315" i="24"/>
  <c r="AB315" i="24"/>
  <c r="I316" i="24"/>
  <c r="P316" i="24"/>
  <c r="AA316" i="24" s="1"/>
  <c r="Q316" i="24"/>
  <c r="AB316" i="24"/>
  <c r="I317" i="24"/>
  <c r="P317" i="24"/>
  <c r="AA317" i="24" s="1"/>
  <c r="Q317" i="24"/>
  <c r="AB317" i="24"/>
  <c r="I318" i="24"/>
  <c r="P318" i="24"/>
  <c r="AA318" i="24" s="1"/>
  <c r="Q318" i="24"/>
  <c r="AB318" i="24"/>
  <c r="I319" i="24"/>
  <c r="P319" i="24"/>
  <c r="AA319" i="24" s="1"/>
  <c r="Q319" i="24"/>
  <c r="AB319" i="24"/>
  <c r="I320" i="24"/>
  <c r="P320" i="24"/>
  <c r="AA320" i="24" s="1"/>
  <c r="Q320" i="24"/>
  <c r="AB320" i="24"/>
  <c r="I321" i="24"/>
  <c r="P321" i="24"/>
  <c r="AA321" i="24" s="1"/>
  <c r="Q321" i="24"/>
  <c r="AB321" i="24"/>
  <c r="I322" i="24"/>
  <c r="P322" i="24"/>
  <c r="AA322" i="24" s="1"/>
  <c r="Q322" i="24"/>
  <c r="AB322" i="24"/>
  <c r="I323" i="24"/>
  <c r="P323" i="24"/>
  <c r="AA323" i="24" s="1"/>
  <c r="Q323" i="24"/>
  <c r="AB323" i="24"/>
  <c r="I324" i="24"/>
  <c r="P324" i="24"/>
  <c r="AA324" i="24" s="1"/>
  <c r="Q324" i="24"/>
  <c r="AB324" i="24"/>
  <c r="I325" i="24"/>
  <c r="P325" i="24"/>
  <c r="AA325" i="24" s="1"/>
  <c r="Q325" i="24"/>
  <c r="AB325" i="24"/>
  <c r="I326" i="24"/>
  <c r="P326" i="24"/>
  <c r="AA326" i="24" s="1"/>
  <c r="Q326" i="24"/>
  <c r="AB326" i="24"/>
  <c r="I327" i="24"/>
  <c r="P327" i="24"/>
  <c r="AA327" i="24" s="1"/>
  <c r="Q327" i="24"/>
  <c r="AB327" i="24"/>
  <c r="I328" i="24"/>
  <c r="P328" i="24"/>
  <c r="AA328" i="24" s="1"/>
  <c r="Q328" i="24"/>
  <c r="AB328" i="24"/>
  <c r="I329" i="24"/>
  <c r="P329" i="24"/>
  <c r="AA329" i="24" s="1"/>
  <c r="Q329" i="24"/>
  <c r="AB329" i="24"/>
  <c r="I330" i="24"/>
  <c r="P330" i="24"/>
  <c r="AA330" i="24" s="1"/>
  <c r="Q330" i="24"/>
  <c r="AB330" i="24"/>
  <c r="I331" i="24"/>
  <c r="P331" i="24"/>
  <c r="AA331" i="24" s="1"/>
  <c r="Q331" i="24"/>
  <c r="AB331" i="24"/>
  <c r="I332" i="24"/>
  <c r="P332" i="24"/>
  <c r="AA332" i="24" s="1"/>
  <c r="Q332" i="24"/>
  <c r="AB332" i="24"/>
  <c r="I333" i="24"/>
  <c r="P333" i="24"/>
  <c r="AA333" i="24" s="1"/>
  <c r="Q333" i="24"/>
  <c r="AB333" i="24"/>
  <c r="I334" i="24"/>
  <c r="P334" i="24"/>
  <c r="AA334" i="24" s="1"/>
  <c r="Q334" i="24"/>
  <c r="AB334" i="24"/>
  <c r="I335" i="24"/>
  <c r="P335" i="24"/>
  <c r="AA335" i="24" s="1"/>
  <c r="Q335" i="24"/>
  <c r="AB335" i="24"/>
  <c r="I336" i="24"/>
  <c r="P336" i="24"/>
  <c r="AA336" i="24" s="1"/>
  <c r="Q336" i="24"/>
  <c r="AB336" i="24"/>
  <c r="I337" i="24"/>
  <c r="P337" i="24"/>
  <c r="AA337" i="24" s="1"/>
  <c r="Q337" i="24"/>
  <c r="AB337" i="24"/>
  <c r="I338" i="24"/>
  <c r="P338" i="24"/>
  <c r="AA338" i="24" s="1"/>
  <c r="Q338" i="24"/>
  <c r="AB338" i="24"/>
  <c r="I339" i="24"/>
  <c r="P339" i="24"/>
  <c r="AA339" i="24" s="1"/>
  <c r="Q339" i="24"/>
  <c r="AB339" i="24"/>
  <c r="I340" i="24"/>
  <c r="P340" i="24"/>
  <c r="AA340" i="24" s="1"/>
  <c r="Q340" i="24"/>
  <c r="AB340" i="24"/>
  <c r="I341" i="24"/>
  <c r="P341" i="24"/>
  <c r="AA341" i="24" s="1"/>
  <c r="Q341" i="24"/>
  <c r="AB341" i="24"/>
  <c r="I342" i="24"/>
  <c r="P342" i="24"/>
  <c r="AA342" i="24" s="1"/>
  <c r="Q342" i="24"/>
  <c r="AB342" i="24"/>
  <c r="I343" i="24"/>
  <c r="P343" i="24"/>
  <c r="AA343" i="24" s="1"/>
  <c r="Q343" i="24"/>
  <c r="AB343" i="24"/>
  <c r="I344" i="24"/>
  <c r="P344" i="24"/>
  <c r="AA344" i="24" s="1"/>
  <c r="Q344" i="24"/>
  <c r="AB344" i="24"/>
  <c r="I345" i="24"/>
  <c r="P345" i="24"/>
  <c r="AA345" i="24" s="1"/>
  <c r="Q345" i="24"/>
  <c r="AB345" i="24"/>
  <c r="I346" i="24"/>
  <c r="P346" i="24"/>
  <c r="AA346" i="24" s="1"/>
  <c r="Q346" i="24"/>
  <c r="AB346" i="24"/>
  <c r="I347" i="24"/>
  <c r="P347" i="24"/>
  <c r="AA347" i="24" s="1"/>
  <c r="Q347" i="24"/>
  <c r="AB347" i="24"/>
  <c r="I348" i="24"/>
  <c r="P348" i="24"/>
  <c r="AA348" i="24" s="1"/>
  <c r="Q348" i="24"/>
  <c r="AB348" i="24"/>
  <c r="I349" i="24"/>
  <c r="P349" i="24"/>
  <c r="AA349" i="24" s="1"/>
  <c r="Q349" i="24"/>
  <c r="AB349" i="24"/>
  <c r="I350" i="24"/>
  <c r="P350" i="24"/>
  <c r="AA350" i="24" s="1"/>
  <c r="Q350" i="24"/>
  <c r="AB350" i="24"/>
  <c r="I351" i="24"/>
  <c r="P351" i="24"/>
  <c r="AA351" i="24" s="1"/>
  <c r="Q351" i="24"/>
  <c r="AB351" i="24"/>
  <c r="I352" i="24"/>
  <c r="P352" i="24"/>
  <c r="AA352" i="24" s="1"/>
  <c r="Q352" i="24"/>
  <c r="AB352" i="24"/>
  <c r="I353" i="24"/>
  <c r="P353" i="24"/>
  <c r="AA353" i="24" s="1"/>
  <c r="Q353" i="24"/>
  <c r="AB353" i="24"/>
  <c r="I354" i="24"/>
  <c r="P354" i="24"/>
  <c r="AA354" i="24" s="1"/>
  <c r="Q354" i="24"/>
  <c r="AB354" i="24"/>
  <c r="I355" i="24"/>
  <c r="P355" i="24"/>
  <c r="AA355" i="24" s="1"/>
  <c r="Q355" i="24"/>
  <c r="AB355" i="24"/>
  <c r="I356" i="24"/>
  <c r="P356" i="24"/>
  <c r="AA356" i="24" s="1"/>
  <c r="Q356" i="24"/>
  <c r="AB356" i="24"/>
  <c r="I357" i="24"/>
  <c r="P357" i="24"/>
  <c r="AA357" i="24" s="1"/>
  <c r="Q357" i="24"/>
  <c r="AB357" i="24"/>
  <c r="I358" i="24"/>
  <c r="P358" i="24"/>
  <c r="AA358" i="24" s="1"/>
  <c r="Q358" i="24"/>
  <c r="AB358" i="24"/>
  <c r="I359" i="24"/>
  <c r="P359" i="24"/>
  <c r="Q359" i="24"/>
  <c r="AA359" i="24"/>
  <c r="AB359" i="24"/>
  <c r="I360" i="24"/>
  <c r="P360" i="24"/>
  <c r="AA360" i="24" s="1"/>
  <c r="Q360" i="24"/>
  <c r="AB360" i="24"/>
  <c r="I361" i="24"/>
  <c r="P361" i="24"/>
  <c r="AA361" i="24" s="1"/>
  <c r="Q361" i="24"/>
  <c r="AB361" i="24"/>
  <c r="I362" i="24"/>
  <c r="P362" i="24"/>
  <c r="AA362" i="24" s="1"/>
  <c r="Q362" i="24"/>
  <c r="AB362" i="24"/>
  <c r="I363" i="24"/>
  <c r="P363" i="24"/>
  <c r="AA363" i="24" s="1"/>
  <c r="Q363" i="24"/>
  <c r="AB363" i="24"/>
  <c r="I364" i="24"/>
  <c r="P364" i="24"/>
  <c r="AA364" i="24" s="1"/>
  <c r="Q364" i="24"/>
  <c r="AB364" i="24"/>
  <c r="I365" i="24"/>
  <c r="P365" i="24"/>
  <c r="AA365" i="24" s="1"/>
  <c r="Q365" i="24"/>
  <c r="AB365" i="24"/>
  <c r="I366" i="24"/>
  <c r="P366" i="24"/>
  <c r="AA366" i="24" s="1"/>
  <c r="Q366" i="24"/>
  <c r="AB366" i="24"/>
  <c r="I367" i="24"/>
  <c r="P367" i="24"/>
  <c r="AA367" i="24" s="1"/>
  <c r="Q367" i="24"/>
  <c r="AB367" i="24"/>
  <c r="I368" i="24"/>
  <c r="P368" i="24"/>
  <c r="AA368" i="24" s="1"/>
  <c r="Q368" i="24"/>
  <c r="AB368" i="24"/>
  <c r="I369" i="24"/>
  <c r="P369" i="24"/>
  <c r="AA369" i="24" s="1"/>
  <c r="Q369" i="24"/>
  <c r="AB369" i="24"/>
  <c r="I370" i="24"/>
  <c r="P370" i="24"/>
  <c r="AA370" i="24" s="1"/>
  <c r="Q370" i="24"/>
  <c r="AB370" i="24"/>
  <c r="I371" i="24"/>
  <c r="P371" i="24"/>
  <c r="AA371" i="24" s="1"/>
  <c r="Q371" i="24"/>
  <c r="AB371" i="24"/>
  <c r="I372" i="24"/>
  <c r="P372" i="24"/>
  <c r="AA372" i="24" s="1"/>
  <c r="Q372" i="24"/>
  <c r="AB372" i="24"/>
  <c r="I373" i="24"/>
  <c r="P373" i="24"/>
  <c r="AA373" i="24" s="1"/>
  <c r="Q373" i="24"/>
  <c r="AB373" i="24"/>
  <c r="I374" i="24"/>
  <c r="P374" i="24"/>
  <c r="AA374" i="24" s="1"/>
  <c r="Q374" i="24"/>
  <c r="AB374" i="24"/>
  <c r="I375" i="24"/>
  <c r="P375" i="24"/>
  <c r="AA375" i="24" s="1"/>
  <c r="Q375" i="24"/>
  <c r="AB375" i="24"/>
  <c r="I376" i="24"/>
  <c r="P376" i="24"/>
  <c r="AA376" i="24" s="1"/>
  <c r="Q376" i="24"/>
  <c r="AB376" i="24"/>
  <c r="I377" i="24"/>
  <c r="P377" i="24"/>
  <c r="AA377" i="24" s="1"/>
  <c r="Q377" i="24"/>
  <c r="AB377" i="24"/>
  <c r="I378" i="24"/>
  <c r="P378" i="24"/>
  <c r="AA378" i="24" s="1"/>
  <c r="Q378" i="24"/>
  <c r="AB378" i="24"/>
  <c r="I379" i="24"/>
  <c r="P379" i="24"/>
  <c r="AA379" i="24" s="1"/>
  <c r="Q379" i="24"/>
  <c r="AB379" i="24"/>
  <c r="I380" i="24"/>
  <c r="P380" i="24"/>
  <c r="Q380" i="24"/>
  <c r="AA380" i="24"/>
  <c r="AB380" i="24"/>
  <c r="I381" i="24"/>
  <c r="P381" i="24"/>
  <c r="AA381" i="24" s="1"/>
  <c r="Q381" i="24"/>
  <c r="AB381" i="24"/>
  <c r="I382" i="24"/>
  <c r="P382" i="24"/>
  <c r="AA382" i="24" s="1"/>
  <c r="Q382" i="24"/>
  <c r="AB382" i="24"/>
  <c r="I383" i="24"/>
  <c r="P383" i="24"/>
  <c r="AA383" i="24" s="1"/>
  <c r="Q383" i="24"/>
  <c r="AB383" i="24"/>
  <c r="I384" i="24"/>
  <c r="P384" i="24"/>
  <c r="AA384" i="24" s="1"/>
  <c r="Q384" i="24"/>
  <c r="AB384" i="24"/>
  <c r="I385" i="24"/>
  <c r="P385" i="24"/>
  <c r="AA385" i="24" s="1"/>
  <c r="Q385" i="24"/>
  <c r="AB385" i="24"/>
  <c r="I386" i="24"/>
  <c r="P386" i="24"/>
  <c r="AA386" i="24" s="1"/>
  <c r="Q386" i="24"/>
  <c r="AB386" i="24"/>
  <c r="I387" i="24"/>
  <c r="P387" i="24"/>
  <c r="AA387" i="24" s="1"/>
  <c r="Q387" i="24"/>
  <c r="AB387" i="24"/>
  <c r="I388" i="24"/>
  <c r="P388" i="24"/>
  <c r="AA388" i="24" s="1"/>
  <c r="Q388" i="24"/>
  <c r="AB388" i="24"/>
  <c r="I389" i="24"/>
  <c r="P389" i="24"/>
  <c r="AA389" i="24" s="1"/>
  <c r="Q389" i="24"/>
  <c r="AB389" i="24"/>
  <c r="I390" i="24"/>
  <c r="P390" i="24"/>
  <c r="AA390" i="24" s="1"/>
  <c r="Q390" i="24"/>
  <c r="AB390" i="24"/>
  <c r="I391" i="24"/>
  <c r="P391" i="24"/>
  <c r="AA391" i="24" s="1"/>
  <c r="Q391" i="24"/>
  <c r="AB391" i="24"/>
  <c r="I392" i="24"/>
  <c r="P392" i="24"/>
  <c r="AA392" i="24" s="1"/>
  <c r="Q392" i="24"/>
  <c r="AB392" i="24"/>
  <c r="I393" i="24"/>
  <c r="P393" i="24"/>
  <c r="AA393" i="24" s="1"/>
  <c r="Q393" i="24"/>
  <c r="AB393" i="24"/>
  <c r="I394" i="24"/>
  <c r="P394" i="24"/>
  <c r="AA394" i="24" s="1"/>
  <c r="Q394" i="24"/>
  <c r="AB394" i="24"/>
  <c r="I395" i="24"/>
  <c r="P395" i="24"/>
  <c r="AA395" i="24" s="1"/>
  <c r="Q395" i="24"/>
  <c r="AB395" i="24"/>
  <c r="I396" i="24"/>
  <c r="P396" i="24"/>
  <c r="AA396" i="24" s="1"/>
  <c r="Q396" i="24"/>
  <c r="AB396" i="24"/>
  <c r="I397" i="24"/>
  <c r="P397" i="24"/>
  <c r="AA397" i="24" s="1"/>
  <c r="Q397" i="24"/>
  <c r="AB397" i="24"/>
  <c r="I398" i="24"/>
  <c r="P398" i="24"/>
  <c r="AA398" i="24" s="1"/>
  <c r="Q398" i="24"/>
  <c r="AB398" i="24"/>
  <c r="I399" i="24"/>
  <c r="P399" i="24"/>
  <c r="AA399" i="24" s="1"/>
  <c r="Q399" i="24"/>
  <c r="AB399" i="24"/>
  <c r="I400" i="24"/>
  <c r="P400" i="24"/>
  <c r="AA400" i="24" s="1"/>
  <c r="Q400" i="24"/>
  <c r="AB400" i="24"/>
  <c r="I401" i="24"/>
  <c r="P401" i="24"/>
  <c r="AA401" i="24" s="1"/>
  <c r="Q401" i="24"/>
  <c r="AB401" i="24"/>
  <c r="I402" i="24"/>
  <c r="P402" i="24"/>
  <c r="AA402" i="24" s="1"/>
  <c r="Q402" i="24"/>
  <c r="AB402" i="24"/>
  <c r="I403" i="24"/>
  <c r="P403" i="24"/>
  <c r="AA403" i="24" s="1"/>
  <c r="Q403" i="24"/>
  <c r="AB403" i="24"/>
  <c r="I404" i="24"/>
  <c r="P404" i="24"/>
  <c r="AA404" i="24" s="1"/>
  <c r="Q404" i="24"/>
  <c r="AB404" i="24"/>
  <c r="I405" i="24"/>
  <c r="P405" i="24"/>
  <c r="AA405" i="24" s="1"/>
  <c r="Q405" i="24"/>
  <c r="AB405" i="24"/>
  <c r="I406" i="24"/>
  <c r="P406" i="24"/>
  <c r="AA406" i="24" s="1"/>
  <c r="Q406" i="24"/>
  <c r="AB406" i="24"/>
  <c r="I407" i="24"/>
  <c r="P407" i="24"/>
  <c r="AA407" i="24" s="1"/>
  <c r="Q407" i="24"/>
  <c r="AB407" i="24"/>
  <c r="I408" i="24"/>
  <c r="P408" i="24"/>
  <c r="AA408" i="24" s="1"/>
  <c r="Q408" i="24"/>
  <c r="AB408" i="24"/>
  <c r="I409" i="24"/>
  <c r="P409" i="24"/>
  <c r="AA409" i="24" s="1"/>
  <c r="Q409" i="24"/>
  <c r="AB409" i="24"/>
  <c r="I410" i="24"/>
  <c r="P410" i="24"/>
  <c r="AA410" i="24" s="1"/>
  <c r="Q410" i="24"/>
  <c r="AB410" i="24"/>
  <c r="I411" i="24"/>
  <c r="P411" i="24"/>
  <c r="AA411" i="24" s="1"/>
  <c r="Q411" i="24"/>
  <c r="AB411" i="24"/>
  <c r="I412" i="24"/>
  <c r="P412" i="24"/>
  <c r="AA412" i="24" s="1"/>
  <c r="Q412" i="24"/>
  <c r="AB412" i="24"/>
  <c r="I413" i="24"/>
  <c r="P413" i="24"/>
  <c r="AA413" i="24" s="1"/>
  <c r="Q413" i="24"/>
  <c r="AB413" i="24"/>
  <c r="I414" i="24"/>
  <c r="P414" i="24"/>
  <c r="AA414" i="24" s="1"/>
  <c r="Q414" i="24"/>
  <c r="AB414" i="24"/>
  <c r="I415" i="24"/>
  <c r="P415" i="24"/>
  <c r="AA415" i="24" s="1"/>
  <c r="Q415" i="24"/>
  <c r="AB415" i="24"/>
  <c r="I416" i="24"/>
  <c r="P416" i="24"/>
  <c r="AA416" i="24" s="1"/>
  <c r="Q416" i="24"/>
  <c r="AB416" i="24"/>
  <c r="I417" i="24"/>
  <c r="P417" i="24"/>
  <c r="AA417" i="24" s="1"/>
  <c r="Q417" i="24"/>
  <c r="AB417" i="24"/>
  <c r="I418" i="24"/>
  <c r="P418" i="24"/>
  <c r="AA418" i="24" s="1"/>
  <c r="Q418" i="24"/>
  <c r="AB418" i="24"/>
  <c r="I419" i="24"/>
  <c r="P419" i="24"/>
  <c r="AA419" i="24" s="1"/>
  <c r="Q419" i="24"/>
  <c r="AB419" i="24"/>
  <c r="I420" i="24"/>
  <c r="P420" i="24"/>
  <c r="AA420" i="24" s="1"/>
  <c r="Q420" i="24"/>
  <c r="AB420" i="24"/>
  <c r="I421" i="24"/>
  <c r="P421" i="24"/>
  <c r="AA421" i="24" s="1"/>
  <c r="Q421" i="24"/>
  <c r="AB421" i="24"/>
  <c r="I422" i="24"/>
  <c r="P422" i="24"/>
  <c r="AA422" i="24" s="1"/>
  <c r="Q422" i="24"/>
  <c r="AB422" i="24"/>
  <c r="I423" i="24"/>
  <c r="P423" i="24"/>
  <c r="Q423" i="24"/>
  <c r="AA423" i="24"/>
  <c r="AB423" i="24"/>
  <c r="I424" i="24"/>
  <c r="P424" i="24"/>
  <c r="AA424" i="24" s="1"/>
  <c r="Q424" i="24"/>
  <c r="AB424" i="24"/>
  <c r="I425" i="24"/>
  <c r="P425" i="24"/>
  <c r="AA425" i="24" s="1"/>
  <c r="Q425" i="24"/>
  <c r="AB425" i="24"/>
  <c r="I426" i="24"/>
  <c r="P426" i="24"/>
  <c r="AA426" i="24" s="1"/>
  <c r="Q426" i="24"/>
  <c r="AB426" i="24"/>
  <c r="I427" i="24"/>
  <c r="P427" i="24"/>
  <c r="AA427" i="24" s="1"/>
  <c r="Q427" i="24"/>
  <c r="AB427" i="24"/>
  <c r="I428" i="24"/>
  <c r="P428" i="24"/>
  <c r="AA428" i="24" s="1"/>
  <c r="Q428" i="24"/>
  <c r="AB428" i="24"/>
  <c r="I429" i="24"/>
  <c r="P429" i="24"/>
  <c r="AA429" i="24" s="1"/>
  <c r="Q429" i="24"/>
  <c r="AB429" i="24"/>
  <c r="I430" i="24"/>
  <c r="P430" i="24"/>
  <c r="AA430" i="24" s="1"/>
  <c r="Q430" i="24"/>
  <c r="AB430" i="24"/>
  <c r="I431" i="24"/>
  <c r="P431" i="24"/>
  <c r="AA431" i="24" s="1"/>
  <c r="Q431" i="24"/>
  <c r="AB431" i="24"/>
  <c r="I432" i="24"/>
  <c r="P432" i="24"/>
  <c r="AA432" i="24" s="1"/>
  <c r="Q432" i="24"/>
  <c r="AB432" i="24"/>
  <c r="I433" i="24"/>
  <c r="P433" i="24"/>
  <c r="AA433" i="24" s="1"/>
  <c r="Q433" i="24"/>
  <c r="AB433" i="24"/>
  <c r="I434" i="24"/>
  <c r="P434" i="24"/>
  <c r="AA434" i="24" s="1"/>
  <c r="Q434" i="24"/>
  <c r="AB434" i="24"/>
  <c r="I435" i="24"/>
  <c r="P435" i="24"/>
  <c r="AA435" i="24" s="1"/>
  <c r="Q435" i="24"/>
  <c r="AB435" i="24"/>
  <c r="I436" i="24"/>
  <c r="P436" i="24"/>
  <c r="AA436" i="24" s="1"/>
  <c r="Q436" i="24"/>
  <c r="AB436" i="24"/>
  <c r="I437" i="24"/>
  <c r="P437" i="24"/>
  <c r="AA437" i="24" s="1"/>
  <c r="Q437" i="24"/>
  <c r="AB437" i="24"/>
  <c r="I438" i="24"/>
  <c r="P438" i="24"/>
  <c r="AA438" i="24" s="1"/>
  <c r="Q438" i="24"/>
  <c r="AB438" i="24"/>
  <c r="I439" i="24"/>
  <c r="P439" i="24"/>
  <c r="AA439" i="24" s="1"/>
  <c r="Q439" i="24"/>
  <c r="AB439" i="24"/>
  <c r="I440" i="24"/>
  <c r="P440" i="24"/>
  <c r="AA440" i="24" s="1"/>
  <c r="Q440" i="24"/>
  <c r="AB440" i="24"/>
  <c r="I441" i="24"/>
  <c r="P441" i="24"/>
  <c r="AA441" i="24" s="1"/>
  <c r="Q441" i="24"/>
  <c r="AB441" i="24"/>
  <c r="I442" i="24"/>
  <c r="P442" i="24"/>
  <c r="AA442" i="24" s="1"/>
  <c r="Q442" i="24"/>
  <c r="AB442" i="24"/>
  <c r="I443" i="24"/>
  <c r="P443" i="24"/>
  <c r="AA443" i="24" s="1"/>
  <c r="Q443" i="24"/>
  <c r="AB443" i="24"/>
  <c r="I444" i="24"/>
  <c r="P444" i="24"/>
  <c r="AA444" i="24" s="1"/>
  <c r="Q444" i="24"/>
  <c r="AB444" i="24"/>
  <c r="I445" i="24"/>
  <c r="P445" i="24"/>
  <c r="AA445" i="24" s="1"/>
  <c r="Q445" i="24"/>
  <c r="AB445" i="24"/>
  <c r="I446" i="24"/>
  <c r="P446" i="24"/>
  <c r="AA446" i="24" s="1"/>
  <c r="Q446" i="24"/>
  <c r="AB446" i="24"/>
  <c r="I447" i="24"/>
  <c r="P447" i="24"/>
  <c r="AA447" i="24" s="1"/>
  <c r="Q447" i="24"/>
  <c r="AB447" i="24"/>
  <c r="I448" i="24"/>
  <c r="P448" i="24"/>
  <c r="AA448" i="24" s="1"/>
  <c r="Q448" i="24"/>
  <c r="AB448" i="24"/>
  <c r="I449" i="24"/>
  <c r="P449" i="24"/>
  <c r="AA449" i="24" s="1"/>
  <c r="Q449" i="24"/>
  <c r="AB449" i="24"/>
  <c r="I450" i="24"/>
  <c r="P450" i="24"/>
  <c r="AA450" i="24" s="1"/>
  <c r="Q450" i="24"/>
  <c r="AB450" i="24"/>
  <c r="I451" i="24"/>
  <c r="P451" i="24"/>
  <c r="AA451" i="24" s="1"/>
  <c r="Q451" i="24"/>
  <c r="AB451" i="24"/>
  <c r="I452" i="24"/>
  <c r="P452" i="24"/>
  <c r="AA452" i="24" s="1"/>
  <c r="Q452" i="24"/>
  <c r="AB452" i="24"/>
  <c r="I453" i="24"/>
  <c r="P453" i="24"/>
  <c r="AA453" i="24" s="1"/>
  <c r="Q453" i="24"/>
  <c r="AB453" i="24"/>
  <c r="I454" i="24"/>
  <c r="P454" i="24"/>
  <c r="AA454" i="24" s="1"/>
  <c r="Q454" i="24"/>
  <c r="AB454" i="24"/>
  <c r="I455" i="24"/>
  <c r="P455" i="24"/>
  <c r="Q455" i="24"/>
  <c r="AA455" i="24"/>
  <c r="AB455" i="24"/>
  <c r="I456" i="24"/>
  <c r="P456" i="24"/>
  <c r="AA456" i="24" s="1"/>
  <c r="Q456" i="24"/>
  <c r="AB456" i="24"/>
  <c r="I457" i="24"/>
  <c r="P457" i="24"/>
  <c r="AA457" i="24" s="1"/>
  <c r="Q457" i="24"/>
  <c r="AB457" i="24"/>
  <c r="I458" i="24"/>
  <c r="P458" i="24"/>
  <c r="AA458" i="24" s="1"/>
  <c r="Q458" i="24"/>
  <c r="AB458" i="24"/>
  <c r="I459" i="24"/>
  <c r="P459" i="24"/>
  <c r="AA459" i="24" s="1"/>
  <c r="Q459" i="24"/>
  <c r="AB459" i="24"/>
  <c r="I460" i="24"/>
  <c r="P460" i="24"/>
  <c r="AA460" i="24" s="1"/>
  <c r="Q460" i="24"/>
  <c r="AB460" i="24"/>
  <c r="I461" i="24"/>
  <c r="P461" i="24"/>
  <c r="AA461" i="24" s="1"/>
  <c r="Q461" i="24"/>
  <c r="AB461" i="24"/>
  <c r="I462" i="24"/>
  <c r="P462" i="24"/>
  <c r="AA462" i="24" s="1"/>
  <c r="Q462" i="24"/>
  <c r="AB462" i="24"/>
  <c r="I463" i="24"/>
  <c r="P463" i="24"/>
  <c r="AA463" i="24" s="1"/>
  <c r="Q463" i="24"/>
  <c r="AB463" i="24"/>
  <c r="I464" i="24"/>
  <c r="P464" i="24"/>
  <c r="AA464" i="24" s="1"/>
  <c r="Q464" i="24"/>
  <c r="AB464" i="24"/>
  <c r="I465" i="24"/>
  <c r="P465" i="24"/>
  <c r="AA465" i="24" s="1"/>
  <c r="Q465" i="24"/>
  <c r="AB465" i="24"/>
  <c r="I466" i="24"/>
  <c r="P466" i="24"/>
  <c r="AA466" i="24" s="1"/>
  <c r="Q466" i="24"/>
  <c r="AB466" i="24"/>
  <c r="I467" i="24"/>
  <c r="P467" i="24"/>
  <c r="AA467" i="24" s="1"/>
  <c r="Q467" i="24"/>
  <c r="AB467" i="24"/>
  <c r="I468" i="24"/>
  <c r="P468" i="24"/>
  <c r="AA468" i="24" s="1"/>
  <c r="Q468" i="24"/>
  <c r="AB468" i="24"/>
  <c r="I469" i="24"/>
  <c r="P469" i="24"/>
  <c r="AA469" i="24" s="1"/>
  <c r="Q469" i="24"/>
  <c r="AB469" i="24"/>
  <c r="I470" i="24"/>
  <c r="P470" i="24"/>
  <c r="AA470" i="24" s="1"/>
  <c r="Q470" i="24"/>
  <c r="AB470" i="24"/>
  <c r="I471" i="24"/>
  <c r="P471" i="24"/>
  <c r="AA471" i="24" s="1"/>
  <c r="Q471" i="24"/>
  <c r="AB471" i="24"/>
  <c r="I472" i="24"/>
  <c r="P472" i="24"/>
  <c r="AA472" i="24" s="1"/>
  <c r="Q472" i="24"/>
  <c r="AB472" i="24"/>
  <c r="I473" i="24"/>
  <c r="P473" i="24"/>
  <c r="AA473" i="24" s="1"/>
  <c r="Q473" i="24"/>
  <c r="AB473" i="24"/>
  <c r="I474" i="24"/>
  <c r="P474" i="24"/>
  <c r="AA474" i="24" s="1"/>
  <c r="Q474" i="24"/>
  <c r="AB474" i="24"/>
  <c r="I475" i="24"/>
  <c r="P475" i="24"/>
  <c r="AA475" i="24" s="1"/>
  <c r="Q475" i="24"/>
  <c r="AB475" i="24"/>
  <c r="I476" i="24"/>
  <c r="P476" i="24"/>
  <c r="AA476" i="24" s="1"/>
  <c r="Q476" i="24"/>
  <c r="AB476" i="24"/>
  <c r="I477" i="24"/>
  <c r="P477" i="24"/>
  <c r="AA477" i="24" s="1"/>
  <c r="Q477" i="24"/>
  <c r="AB477" i="24"/>
  <c r="I478" i="24"/>
  <c r="P478" i="24"/>
  <c r="AA478" i="24" s="1"/>
  <c r="Q478" i="24"/>
  <c r="AB478" i="24"/>
  <c r="I479" i="24"/>
  <c r="P479" i="24"/>
  <c r="AA479" i="24" s="1"/>
  <c r="Q479" i="24"/>
  <c r="AB479" i="24"/>
  <c r="I480" i="24"/>
  <c r="P480" i="24"/>
  <c r="AA480" i="24" s="1"/>
  <c r="Q480" i="24"/>
  <c r="AB480" i="24"/>
  <c r="I481" i="24"/>
  <c r="P481" i="24"/>
  <c r="AA481" i="24" s="1"/>
  <c r="Q481" i="24"/>
  <c r="AB481" i="24"/>
  <c r="I482" i="24"/>
  <c r="P482" i="24"/>
  <c r="AA482" i="24" s="1"/>
  <c r="Q482" i="24"/>
  <c r="AB482" i="24"/>
  <c r="I483" i="24"/>
  <c r="P483" i="24"/>
  <c r="AA483" i="24" s="1"/>
  <c r="Q483" i="24"/>
  <c r="AB483" i="24"/>
  <c r="I484" i="24"/>
  <c r="P484" i="24"/>
  <c r="AA484" i="24" s="1"/>
  <c r="Q484" i="24"/>
  <c r="AB484" i="24"/>
  <c r="I485" i="24"/>
  <c r="P485" i="24"/>
  <c r="AA485" i="24" s="1"/>
  <c r="Q485" i="24"/>
  <c r="AB485" i="24"/>
  <c r="I486" i="24"/>
  <c r="P486" i="24"/>
  <c r="AA486" i="24" s="1"/>
  <c r="Q486" i="24"/>
  <c r="AB486" i="24"/>
  <c r="I487" i="24"/>
  <c r="P487" i="24"/>
  <c r="Q487" i="24"/>
  <c r="AA487" i="24"/>
  <c r="AB487" i="24"/>
  <c r="I488" i="24"/>
  <c r="P488" i="24"/>
  <c r="AA488" i="24" s="1"/>
  <c r="Q488" i="24"/>
  <c r="AB488" i="24"/>
  <c r="I489" i="24"/>
  <c r="P489" i="24"/>
  <c r="AA489" i="24" s="1"/>
  <c r="Q489" i="24"/>
  <c r="AB489" i="24"/>
  <c r="I490" i="24"/>
  <c r="P490" i="24"/>
  <c r="AA490" i="24" s="1"/>
  <c r="Q490" i="24"/>
  <c r="AB490" i="24"/>
  <c r="I491" i="24"/>
  <c r="P491" i="24"/>
  <c r="AA491" i="24" s="1"/>
  <c r="Q491" i="24"/>
  <c r="AB491" i="24"/>
  <c r="I492" i="24"/>
  <c r="P492" i="24"/>
  <c r="AA492" i="24" s="1"/>
  <c r="Q492" i="24"/>
  <c r="AB492" i="24"/>
  <c r="I493" i="24"/>
  <c r="P493" i="24"/>
  <c r="AA493" i="24" s="1"/>
  <c r="Q493" i="24"/>
  <c r="AB493" i="24"/>
  <c r="I494" i="24"/>
  <c r="P494" i="24"/>
  <c r="AA494" i="24" s="1"/>
  <c r="Q494" i="24"/>
  <c r="AB494" i="24"/>
  <c r="I495" i="24"/>
  <c r="P495" i="24"/>
  <c r="AA495" i="24" s="1"/>
  <c r="Q495" i="24"/>
  <c r="AB495" i="24"/>
  <c r="I496" i="24"/>
  <c r="P496" i="24"/>
  <c r="AA496" i="24" s="1"/>
  <c r="Q496" i="24"/>
  <c r="AB496" i="24"/>
  <c r="I497" i="24"/>
  <c r="P497" i="24"/>
  <c r="AA497" i="24" s="1"/>
  <c r="Q497" i="24"/>
  <c r="AB497" i="24"/>
  <c r="I498" i="24"/>
  <c r="P498" i="24"/>
  <c r="AA498" i="24" s="1"/>
  <c r="Q498" i="24"/>
  <c r="AB498" i="24"/>
  <c r="I499" i="24"/>
  <c r="P499" i="24"/>
  <c r="AA499" i="24" s="1"/>
  <c r="Q499" i="24"/>
  <c r="AB499" i="24"/>
  <c r="I500" i="24"/>
  <c r="P500" i="24"/>
  <c r="AA500" i="24" s="1"/>
  <c r="Q500" i="24"/>
  <c r="AB500" i="24"/>
  <c r="Q7" i="2" l="1"/>
  <c r="Q9" i="2"/>
  <c r="Q11" i="2"/>
  <c r="Q13" i="2"/>
  <c r="Q15" i="2"/>
  <c r="Q17" i="2"/>
  <c r="Q19" i="2"/>
  <c r="Q21" i="2"/>
  <c r="Q23" i="2"/>
  <c r="Q25" i="2"/>
  <c r="Q27" i="2"/>
  <c r="Q29" i="2"/>
  <c r="Q31" i="2"/>
  <c r="T12" i="2"/>
  <c r="T26" i="2"/>
  <c r="R7" i="2"/>
  <c r="R9" i="2"/>
  <c r="R11" i="2"/>
  <c r="R13" i="2"/>
  <c r="R15" i="2"/>
  <c r="R17" i="2"/>
  <c r="R19" i="2"/>
  <c r="R21" i="2"/>
  <c r="R23" i="2"/>
  <c r="R25" i="2"/>
  <c r="R27" i="2"/>
  <c r="R29" i="2"/>
  <c r="R31" i="2"/>
  <c r="T16" i="2"/>
  <c r="T24" i="2"/>
  <c r="S7" i="2"/>
  <c r="S9" i="2"/>
  <c r="S11" i="2"/>
  <c r="S13" i="2"/>
  <c r="S15" i="2"/>
  <c r="S17" i="2"/>
  <c r="S19" i="2"/>
  <c r="S21" i="2"/>
  <c r="S23" i="2"/>
  <c r="S25" i="2"/>
  <c r="S27" i="2"/>
  <c r="S29" i="2"/>
  <c r="S31" i="2"/>
  <c r="T10" i="2"/>
  <c r="T22" i="2"/>
  <c r="T7" i="2"/>
  <c r="T9" i="2"/>
  <c r="T11" i="2"/>
  <c r="T13" i="2"/>
  <c r="T15" i="2"/>
  <c r="T17" i="2"/>
  <c r="T19" i="2"/>
  <c r="T21" i="2"/>
  <c r="T23" i="2"/>
  <c r="T25" i="2"/>
  <c r="T27" i="2"/>
  <c r="T29" i="2"/>
  <c r="T31" i="2"/>
  <c r="Q6" i="2"/>
  <c r="Q8" i="2"/>
  <c r="Q10" i="2"/>
  <c r="Q12" i="2"/>
  <c r="Q14" i="2"/>
  <c r="Q16" i="2"/>
  <c r="Q18" i="2"/>
  <c r="Q20" i="2"/>
  <c r="Q22" i="2"/>
  <c r="Q24" i="2"/>
  <c r="Q26" i="2"/>
  <c r="Q28" i="2"/>
  <c r="Q30" i="2"/>
  <c r="T5" i="2"/>
  <c r="T14" i="2"/>
  <c r="T30" i="2"/>
  <c r="R6" i="2"/>
  <c r="R8" i="2"/>
  <c r="R10" i="2"/>
  <c r="R12" i="2"/>
  <c r="R14" i="2"/>
  <c r="R16" i="2"/>
  <c r="R18" i="2"/>
  <c r="R20" i="2"/>
  <c r="R22" i="2"/>
  <c r="R24" i="2"/>
  <c r="R26" i="2"/>
  <c r="R28" i="2"/>
  <c r="R30" i="2"/>
  <c r="S5" i="2"/>
  <c r="T6" i="2"/>
  <c r="T20" i="2"/>
  <c r="T28" i="2"/>
  <c r="S6" i="2"/>
  <c r="S8" i="2"/>
  <c r="S10" i="2"/>
  <c r="S12" i="2"/>
  <c r="S14" i="2"/>
  <c r="S16" i="2"/>
  <c r="S18" i="2"/>
  <c r="S20" i="2"/>
  <c r="S22" i="2"/>
  <c r="S24" i="2"/>
  <c r="S26" i="2"/>
  <c r="S28" i="2"/>
  <c r="S30" i="2"/>
  <c r="R5" i="2"/>
  <c r="T8" i="2"/>
  <c r="T18" i="2"/>
  <c r="Q5" i="2"/>
  <c r="Q6" i="24"/>
  <c r="V68" i="3"/>
  <c r="U21" i="2" l="1"/>
  <c r="U20" i="2"/>
  <c r="AH6" i="24"/>
  <c r="AH7" i="24"/>
  <c r="AH8" i="24"/>
  <c r="AH9" i="24"/>
  <c r="AH10" i="24"/>
  <c r="AH11" i="24"/>
  <c r="AH12" i="24"/>
  <c r="AH13" i="24"/>
  <c r="AH14" i="24"/>
  <c r="AH15" i="24"/>
  <c r="AH16" i="24"/>
  <c r="AH17" i="24"/>
  <c r="AH18" i="24"/>
  <c r="AH19" i="24"/>
  <c r="AH20" i="24"/>
  <c r="AH21" i="24"/>
  <c r="AH22" i="24"/>
  <c r="AH23" i="24"/>
  <c r="AH24" i="24"/>
  <c r="AH25" i="24"/>
  <c r="AH26" i="24"/>
  <c r="AH27" i="24"/>
  <c r="AH28" i="24"/>
  <c r="AH29" i="24"/>
  <c r="AH30" i="24"/>
  <c r="AH31" i="24"/>
  <c r="AH32" i="24"/>
  <c r="AH33" i="24"/>
  <c r="AH34" i="24"/>
  <c r="AH35" i="24"/>
  <c r="AH36" i="24"/>
  <c r="AH37" i="24"/>
  <c r="AH38" i="24"/>
  <c r="AH39" i="24"/>
  <c r="AH40" i="24"/>
  <c r="AH41" i="24"/>
  <c r="AH42" i="24"/>
  <c r="AH43" i="24"/>
  <c r="AH44" i="24"/>
  <c r="AH45" i="24"/>
  <c r="AH46" i="24"/>
  <c r="AH47" i="24"/>
  <c r="AH48" i="24"/>
  <c r="AH49" i="24"/>
  <c r="AH50" i="24"/>
  <c r="AH51" i="24"/>
  <c r="AH52" i="24"/>
  <c r="AH53" i="24"/>
  <c r="AH54" i="24"/>
  <c r="AH55" i="24"/>
  <c r="AH56" i="24"/>
  <c r="AH57" i="24"/>
  <c r="AH58" i="24"/>
  <c r="AH59" i="24"/>
  <c r="AH60" i="24"/>
  <c r="AH61" i="24"/>
  <c r="AH62" i="24"/>
  <c r="AH63" i="24"/>
  <c r="AH64" i="24"/>
  <c r="AH65" i="24"/>
  <c r="AH66" i="24"/>
  <c r="AH67" i="24"/>
  <c r="AH68" i="24"/>
  <c r="AH69" i="24"/>
  <c r="AH70" i="24"/>
  <c r="AH71" i="24"/>
  <c r="AH72" i="24"/>
  <c r="AH73" i="24"/>
  <c r="AH74" i="24"/>
  <c r="AH75" i="24"/>
  <c r="AH76" i="24"/>
  <c r="AH77" i="24"/>
  <c r="AH78" i="24"/>
  <c r="AH79" i="24"/>
  <c r="AH80" i="24"/>
  <c r="AH81" i="24"/>
  <c r="AH82" i="24"/>
  <c r="AH83" i="24"/>
  <c r="AH84" i="24"/>
  <c r="AH85" i="24"/>
  <c r="AH86" i="24"/>
  <c r="AH87" i="24"/>
  <c r="AH88" i="24"/>
  <c r="AH89" i="24"/>
  <c r="AH90" i="24"/>
  <c r="AH91" i="24"/>
  <c r="AH92" i="24"/>
  <c r="AH93" i="24"/>
  <c r="AH94" i="24"/>
  <c r="AH95" i="24"/>
  <c r="AH96" i="24"/>
  <c r="AH97" i="24"/>
  <c r="AH98" i="24"/>
  <c r="AH99" i="24"/>
  <c r="AH100" i="24"/>
  <c r="AH101" i="24"/>
  <c r="AH102" i="24"/>
  <c r="AH103" i="24"/>
  <c r="AH104" i="24"/>
  <c r="AH105" i="24"/>
  <c r="AH106" i="24"/>
  <c r="AH107" i="24"/>
  <c r="AH108" i="24"/>
  <c r="AH109" i="24"/>
  <c r="AH110" i="24"/>
  <c r="AH111" i="24"/>
  <c r="AH112" i="24"/>
  <c r="AH113" i="24"/>
  <c r="AH114" i="24"/>
  <c r="AH115" i="24"/>
  <c r="AH116" i="24"/>
  <c r="AH117" i="24"/>
  <c r="AH118" i="24"/>
  <c r="AH119" i="24"/>
  <c r="AH120" i="24"/>
  <c r="AH121" i="24"/>
  <c r="AH122" i="24"/>
  <c r="AH123" i="24"/>
  <c r="AH124" i="24"/>
  <c r="AH125" i="24"/>
  <c r="AH126" i="24"/>
  <c r="AH127" i="24"/>
  <c r="AH128" i="24"/>
  <c r="AH129" i="24"/>
  <c r="AH130" i="24"/>
  <c r="AH131" i="24"/>
  <c r="AH132" i="24"/>
  <c r="AH133" i="24"/>
  <c r="AH134" i="24"/>
  <c r="AH135" i="24"/>
  <c r="AH136" i="24"/>
  <c r="AH137" i="24"/>
  <c r="AH138" i="24"/>
  <c r="AH139" i="24"/>
  <c r="AH140" i="24"/>
  <c r="AH141" i="24"/>
  <c r="AH142" i="24"/>
  <c r="AH143" i="24"/>
  <c r="AH144" i="24"/>
  <c r="AH145" i="24"/>
  <c r="AH146" i="24"/>
  <c r="AH147" i="24"/>
  <c r="AH148" i="24"/>
  <c r="AH149" i="24"/>
  <c r="AH150" i="24"/>
  <c r="AH151" i="24"/>
  <c r="AH152" i="24"/>
  <c r="AH153" i="24"/>
  <c r="AH154" i="24"/>
  <c r="AH155" i="24"/>
  <c r="AH156" i="24"/>
  <c r="AH157" i="24"/>
  <c r="AH158" i="24"/>
  <c r="AH159" i="24"/>
  <c r="AH160" i="24"/>
  <c r="AH161" i="24"/>
  <c r="AH162" i="24"/>
  <c r="AH163" i="24"/>
  <c r="AH164" i="24"/>
  <c r="AH165" i="24"/>
  <c r="AH166" i="24"/>
  <c r="AH167" i="24"/>
  <c r="AH168" i="24"/>
  <c r="AH169" i="24"/>
  <c r="AH170" i="24"/>
  <c r="AH171" i="24"/>
  <c r="AH172" i="24"/>
  <c r="AH173" i="24"/>
  <c r="AH174" i="24"/>
  <c r="AH175" i="24"/>
  <c r="AH176" i="24"/>
  <c r="AH177" i="24"/>
  <c r="AH178" i="24"/>
  <c r="AH179" i="24"/>
  <c r="AH180" i="24"/>
  <c r="AH181" i="24"/>
  <c r="AH182" i="24"/>
  <c r="AH183" i="24"/>
  <c r="AH184" i="24"/>
  <c r="AH185" i="24"/>
  <c r="AH186" i="24"/>
  <c r="AH187" i="24"/>
  <c r="AH188" i="24"/>
  <c r="AH189" i="24"/>
  <c r="AH190" i="24"/>
  <c r="AH191" i="24"/>
  <c r="AH192" i="24"/>
  <c r="AH193" i="24"/>
  <c r="AH194" i="24"/>
  <c r="AH195" i="24"/>
  <c r="AH196" i="24"/>
  <c r="AH197" i="24"/>
  <c r="AH198" i="24"/>
  <c r="AH199" i="24"/>
  <c r="AH200" i="24"/>
  <c r="AH201" i="24"/>
  <c r="AH202" i="24"/>
  <c r="AH203" i="24"/>
  <c r="AH204" i="24"/>
  <c r="AH205" i="24"/>
  <c r="AH206" i="24"/>
  <c r="AH207" i="24"/>
  <c r="AH208" i="24"/>
  <c r="AH209" i="24"/>
  <c r="AH210" i="24"/>
  <c r="AH211" i="24"/>
  <c r="AH212" i="24"/>
  <c r="AH213" i="24"/>
  <c r="AH214" i="24"/>
  <c r="AH215" i="24"/>
  <c r="AH216" i="24"/>
  <c r="AH217" i="24"/>
  <c r="AH218" i="24"/>
  <c r="AH219" i="24"/>
  <c r="AH220" i="24"/>
  <c r="AH221" i="24"/>
  <c r="AH222" i="24"/>
  <c r="AH223" i="24"/>
  <c r="AH224" i="24"/>
  <c r="AH225" i="24"/>
  <c r="AH226" i="24"/>
  <c r="AH227" i="24"/>
  <c r="AH228" i="24"/>
  <c r="AH229" i="24"/>
  <c r="AH230" i="24"/>
  <c r="AH231" i="24"/>
  <c r="AH232" i="24"/>
  <c r="AH233" i="24"/>
  <c r="AH234" i="24"/>
  <c r="AH235" i="24"/>
  <c r="AH236" i="24"/>
  <c r="AH237" i="24"/>
  <c r="AH238" i="24"/>
  <c r="AH239" i="24"/>
  <c r="AH240" i="24"/>
  <c r="AH241" i="24"/>
  <c r="AH242" i="24"/>
  <c r="AH243" i="24"/>
  <c r="AH244" i="24"/>
  <c r="AH245" i="24"/>
  <c r="AH246" i="24"/>
  <c r="AH247" i="24"/>
  <c r="AH248" i="24"/>
  <c r="AH249" i="24"/>
  <c r="AH250" i="24"/>
  <c r="AH251" i="24"/>
  <c r="AH252" i="24"/>
  <c r="AH253" i="24"/>
  <c r="AH254" i="24"/>
  <c r="AH255" i="24"/>
  <c r="AH256" i="24"/>
  <c r="AH257" i="24"/>
  <c r="AH258" i="24"/>
  <c r="AH259" i="24"/>
  <c r="AH260" i="24"/>
  <c r="AH261" i="24"/>
  <c r="AH262" i="24"/>
  <c r="AH263" i="24"/>
  <c r="AH264" i="24"/>
  <c r="AH265" i="24"/>
  <c r="AH266" i="24"/>
  <c r="AH267" i="24"/>
  <c r="AH268" i="24"/>
  <c r="AH269" i="24"/>
  <c r="AH270" i="24"/>
  <c r="AH271" i="24"/>
  <c r="AH272" i="24"/>
  <c r="AH273" i="24"/>
  <c r="AH274" i="24"/>
  <c r="AH275" i="24"/>
  <c r="AH276" i="24"/>
  <c r="AH277" i="24"/>
  <c r="AH278" i="24"/>
  <c r="AH279" i="24"/>
  <c r="AH280" i="24"/>
  <c r="AH281" i="24"/>
  <c r="AH282" i="24"/>
  <c r="AH283" i="24"/>
  <c r="AH284" i="24"/>
  <c r="AH285" i="24"/>
  <c r="AH286" i="24"/>
  <c r="AH287" i="24"/>
  <c r="AH288" i="24"/>
  <c r="AH289" i="24"/>
  <c r="AH290" i="24"/>
  <c r="AH291" i="24"/>
  <c r="AH292" i="24"/>
  <c r="AH293" i="24"/>
  <c r="AH294" i="24"/>
  <c r="AH295" i="24"/>
  <c r="AH296" i="24"/>
  <c r="AH297" i="24"/>
  <c r="AH298" i="24"/>
  <c r="AH299" i="24"/>
  <c r="AH300" i="24"/>
  <c r="AH301" i="24"/>
  <c r="AH302" i="24"/>
  <c r="AH303" i="24"/>
  <c r="AH304" i="24"/>
  <c r="AH305" i="24"/>
  <c r="AH306" i="24"/>
  <c r="AH307" i="24"/>
  <c r="AH308" i="24"/>
  <c r="AH309" i="24"/>
  <c r="AH310" i="24"/>
  <c r="AH311" i="24"/>
  <c r="AH312" i="24"/>
  <c r="AH313" i="24"/>
  <c r="AH314" i="24"/>
  <c r="AH315" i="24"/>
  <c r="AH316" i="24"/>
  <c r="AH317" i="24"/>
  <c r="AH318" i="24"/>
  <c r="AH319" i="24"/>
  <c r="AH320" i="24"/>
  <c r="AH321" i="24"/>
  <c r="AH322" i="24"/>
  <c r="AH323" i="24"/>
  <c r="AH324" i="24"/>
  <c r="AH325" i="24"/>
  <c r="AH326" i="24"/>
  <c r="AH327" i="24"/>
  <c r="AH328" i="24"/>
  <c r="AH329" i="24"/>
  <c r="AH330" i="24"/>
  <c r="AH331" i="24"/>
  <c r="AH332" i="24"/>
  <c r="AH333" i="24"/>
  <c r="AH334" i="24"/>
  <c r="AH335" i="24"/>
  <c r="AH336" i="24"/>
  <c r="AH337" i="24"/>
  <c r="AH338" i="24"/>
  <c r="AH339" i="24"/>
  <c r="AH340" i="24"/>
  <c r="AH341" i="24"/>
  <c r="AH342" i="24"/>
  <c r="AH343" i="24"/>
  <c r="AH344" i="24"/>
  <c r="AH345" i="24"/>
  <c r="AH346" i="24"/>
  <c r="AH347" i="24"/>
  <c r="AH348" i="24"/>
  <c r="AH349" i="24"/>
  <c r="AH350" i="24"/>
  <c r="AH351" i="24"/>
  <c r="AH352" i="24"/>
  <c r="AH353" i="24"/>
  <c r="AH354" i="24"/>
  <c r="AH355" i="24"/>
  <c r="AH356" i="24"/>
  <c r="AH357" i="24"/>
  <c r="AH358" i="24"/>
  <c r="AH359" i="24"/>
  <c r="AH360" i="24"/>
  <c r="AH361" i="24"/>
  <c r="AH362" i="24"/>
  <c r="AH363" i="24"/>
  <c r="AH364" i="24"/>
  <c r="AH365" i="24"/>
  <c r="AH366" i="24"/>
  <c r="AH367" i="24"/>
  <c r="AH368" i="24"/>
  <c r="AH369" i="24"/>
  <c r="AH370" i="24"/>
  <c r="AH371" i="24"/>
  <c r="AH372" i="24"/>
  <c r="AH373" i="24"/>
  <c r="AH374" i="24"/>
  <c r="AH375" i="24"/>
  <c r="AH376" i="24"/>
  <c r="AH377" i="24"/>
  <c r="AH378" i="24"/>
  <c r="AH379" i="24"/>
  <c r="AH380" i="24"/>
  <c r="AH381" i="24"/>
  <c r="AH382" i="24"/>
  <c r="AH383" i="24"/>
  <c r="AH384" i="24"/>
  <c r="AH385" i="24"/>
  <c r="AH386" i="24"/>
  <c r="AH387" i="24"/>
  <c r="AH388" i="24"/>
  <c r="AH389" i="24"/>
  <c r="AH390" i="24"/>
  <c r="AH391" i="24"/>
  <c r="AH392" i="24"/>
  <c r="AH393" i="24"/>
  <c r="AH394" i="24"/>
  <c r="AH395" i="24"/>
  <c r="AH396" i="24"/>
  <c r="AH397" i="24"/>
  <c r="AH398" i="24"/>
  <c r="AH399" i="24"/>
  <c r="AH400" i="24"/>
  <c r="AH401" i="24"/>
  <c r="AH402" i="24"/>
  <c r="AH403" i="24"/>
  <c r="AH404" i="24"/>
  <c r="AH405" i="24"/>
  <c r="AH406" i="24"/>
  <c r="AH407" i="24"/>
  <c r="AH408" i="24"/>
  <c r="AH409" i="24"/>
  <c r="AH410" i="24"/>
  <c r="AH411" i="24"/>
  <c r="AH412" i="24"/>
  <c r="AH413" i="24"/>
  <c r="AH414" i="24"/>
  <c r="AH415" i="24"/>
  <c r="AH416" i="24"/>
  <c r="AH417" i="24"/>
  <c r="AH418" i="24"/>
  <c r="AH419" i="24"/>
  <c r="AH420" i="24"/>
  <c r="AH421" i="24"/>
  <c r="AH422" i="24"/>
  <c r="AH423" i="24"/>
  <c r="AH424" i="24"/>
  <c r="AH425" i="24"/>
  <c r="AH426" i="24"/>
  <c r="AH427" i="24"/>
  <c r="AH428" i="24"/>
  <c r="AH429" i="24"/>
  <c r="AH430" i="24"/>
  <c r="AH431" i="24"/>
  <c r="AH432" i="24"/>
  <c r="AH433" i="24"/>
  <c r="AH434" i="24"/>
  <c r="AH435" i="24"/>
  <c r="AH436" i="24"/>
  <c r="AH437" i="24"/>
  <c r="AH438" i="24"/>
  <c r="AH439" i="24"/>
  <c r="AH440" i="24"/>
  <c r="AH441" i="24"/>
  <c r="AH442" i="24"/>
  <c r="AH443" i="24"/>
  <c r="AH444" i="24"/>
  <c r="AH445" i="24"/>
  <c r="AH446" i="24"/>
  <c r="AH447" i="24"/>
  <c r="AH448" i="24"/>
  <c r="AH449" i="24"/>
  <c r="AH450" i="24"/>
  <c r="AH451" i="24"/>
  <c r="AH452" i="24"/>
  <c r="AH453" i="24"/>
  <c r="AH454" i="24"/>
  <c r="AH455" i="24"/>
  <c r="AH456" i="24"/>
  <c r="AH457" i="24"/>
  <c r="AH458" i="24"/>
  <c r="AH459" i="24"/>
  <c r="AH460" i="24"/>
  <c r="AH461" i="24"/>
  <c r="AH462" i="24"/>
  <c r="AH463" i="24"/>
  <c r="AH464" i="24"/>
  <c r="AH465" i="24"/>
  <c r="AH466" i="24"/>
  <c r="AH467" i="24"/>
  <c r="AH468" i="24"/>
  <c r="AH469" i="24"/>
  <c r="AH470" i="24"/>
  <c r="AH471" i="24"/>
  <c r="AH472" i="24"/>
  <c r="AH473" i="24"/>
  <c r="AH474" i="24"/>
  <c r="AH475" i="24"/>
  <c r="AH476" i="24"/>
  <c r="AH477" i="24"/>
  <c r="AH478" i="24"/>
  <c r="AH479" i="24"/>
  <c r="AH480" i="24"/>
  <c r="AH481" i="24"/>
  <c r="AH482" i="24"/>
  <c r="AH483" i="24"/>
  <c r="AH484" i="24"/>
  <c r="AH485" i="24"/>
  <c r="AH486" i="24"/>
  <c r="AH487" i="24"/>
  <c r="AH488" i="24"/>
  <c r="AH489" i="24"/>
  <c r="AH490" i="24"/>
  <c r="AH491" i="24"/>
  <c r="AH492" i="24"/>
  <c r="AH493" i="24"/>
  <c r="AH494" i="24"/>
  <c r="AH495" i="24"/>
  <c r="AH496" i="24"/>
  <c r="AH497" i="24"/>
  <c r="AH498" i="24"/>
  <c r="AH499" i="24"/>
  <c r="AH500" i="24"/>
  <c r="AK6" i="24" l="1"/>
  <c r="AB6" i="24" s="1"/>
  <c r="AK7" i="24"/>
  <c r="AK8" i="24"/>
  <c r="AK9" i="24"/>
  <c r="AK10" i="24"/>
  <c r="AK11" i="24"/>
  <c r="AK12" i="24"/>
  <c r="AK13" i="24"/>
  <c r="AK14" i="24"/>
  <c r="AK15" i="24"/>
  <c r="AK16" i="24"/>
  <c r="AK17" i="24"/>
  <c r="AK18" i="24"/>
  <c r="AK19" i="24"/>
  <c r="AK20" i="24"/>
  <c r="AK21" i="24"/>
  <c r="AK22" i="24"/>
  <c r="AK23" i="24"/>
  <c r="AK24" i="24"/>
  <c r="AK25" i="24"/>
  <c r="AK26" i="24"/>
  <c r="AK27" i="24"/>
  <c r="AK28" i="24"/>
  <c r="AK29" i="24"/>
  <c r="AK30" i="24"/>
  <c r="AK31" i="24"/>
  <c r="AK32" i="24"/>
  <c r="AK33" i="24"/>
  <c r="AK34" i="24"/>
  <c r="AK35" i="24"/>
  <c r="AK36" i="24"/>
  <c r="AK37" i="24"/>
  <c r="AK38" i="24"/>
  <c r="AK39" i="24"/>
  <c r="AK40" i="24"/>
  <c r="AK41" i="24"/>
  <c r="AK42" i="24"/>
  <c r="AK43" i="24"/>
  <c r="AK44" i="24"/>
  <c r="AK45" i="24"/>
  <c r="AK46" i="24"/>
  <c r="AK47" i="24"/>
  <c r="AK48" i="24"/>
  <c r="AK49" i="24"/>
  <c r="AK50" i="24"/>
  <c r="AK51" i="24"/>
  <c r="AK52" i="24"/>
  <c r="AK53" i="24"/>
  <c r="AK54" i="24"/>
  <c r="AK55" i="24"/>
  <c r="AK56" i="24"/>
  <c r="AK57" i="24"/>
  <c r="AK58" i="24"/>
  <c r="AK59" i="24"/>
  <c r="AK60" i="24"/>
  <c r="AK61" i="24"/>
  <c r="AK62" i="24"/>
  <c r="AK63" i="24"/>
  <c r="AK64" i="24"/>
  <c r="AK65" i="24"/>
  <c r="AK66" i="24"/>
  <c r="AK67" i="24"/>
  <c r="AK68" i="24"/>
  <c r="AK69" i="24"/>
  <c r="AK70" i="24"/>
  <c r="AK71" i="24"/>
  <c r="AK72" i="24"/>
  <c r="AK73" i="24"/>
  <c r="AK74" i="24"/>
  <c r="AK75" i="24"/>
  <c r="AK76" i="24"/>
  <c r="AK77" i="24"/>
  <c r="AK78" i="24"/>
  <c r="AK79" i="24"/>
  <c r="AK80" i="24"/>
  <c r="AK81" i="24"/>
  <c r="AK82" i="24"/>
  <c r="AK83" i="24"/>
  <c r="AK84" i="24"/>
  <c r="AK85" i="24"/>
  <c r="AK86" i="24"/>
  <c r="AK87" i="24"/>
  <c r="AK88" i="24"/>
  <c r="AK89" i="24"/>
  <c r="AK90" i="24"/>
  <c r="AK91" i="24"/>
  <c r="AK92" i="24"/>
  <c r="AK93" i="24"/>
  <c r="AK94" i="24"/>
  <c r="AK95" i="24"/>
  <c r="AK96" i="24"/>
  <c r="AK97" i="24"/>
  <c r="AK98" i="24"/>
  <c r="AK99" i="24"/>
  <c r="AK100" i="24"/>
  <c r="AK101" i="24"/>
  <c r="AK102" i="24"/>
  <c r="AK103" i="24"/>
  <c r="AK104" i="24"/>
  <c r="AK105" i="24"/>
  <c r="AK106" i="24"/>
  <c r="AK107" i="24"/>
  <c r="AK108" i="24"/>
  <c r="AK109" i="24"/>
  <c r="AK110" i="24"/>
  <c r="AK111" i="24"/>
  <c r="AK112" i="24"/>
  <c r="AK113" i="24"/>
  <c r="AK114" i="24"/>
  <c r="AK115" i="24"/>
  <c r="AK116" i="24"/>
  <c r="AK117" i="24"/>
  <c r="AK118" i="24"/>
  <c r="AK119" i="24"/>
  <c r="AK120" i="24"/>
  <c r="AK121" i="24"/>
  <c r="AK122" i="24"/>
  <c r="AK123" i="24"/>
  <c r="AK124" i="24"/>
  <c r="AK125" i="24"/>
  <c r="AK126" i="24"/>
  <c r="AK127" i="24"/>
  <c r="AK128" i="24"/>
  <c r="AK129" i="24"/>
  <c r="AK130" i="24"/>
  <c r="AK131" i="24"/>
  <c r="AK132" i="24"/>
  <c r="AK133" i="24"/>
  <c r="AK134" i="24"/>
  <c r="AK135" i="24"/>
  <c r="AK136" i="24"/>
  <c r="AK137" i="24"/>
  <c r="AK138" i="24"/>
  <c r="AK139" i="24"/>
  <c r="AK140" i="24"/>
  <c r="AK141" i="24"/>
  <c r="AK142" i="24"/>
  <c r="AK143" i="24"/>
  <c r="AK144" i="24"/>
  <c r="AK145" i="24"/>
  <c r="AK146" i="24"/>
  <c r="AK147" i="24"/>
  <c r="AK148" i="24"/>
  <c r="AK149" i="24"/>
  <c r="AK150" i="24"/>
  <c r="AK151" i="24"/>
  <c r="AK152" i="24"/>
  <c r="AK153" i="24"/>
  <c r="AK154" i="24"/>
  <c r="AK155" i="24"/>
  <c r="AK156" i="24"/>
  <c r="AK157" i="24"/>
  <c r="AK158" i="24"/>
  <c r="AK159" i="24"/>
  <c r="AK160" i="24"/>
  <c r="AK161" i="24"/>
  <c r="AK162" i="24"/>
  <c r="AK163" i="24"/>
  <c r="AK164" i="24"/>
  <c r="AK165" i="24"/>
  <c r="AK166" i="24"/>
  <c r="AK167" i="24"/>
  <c r="AK168" i="24"/>
  <c r="AK169" i="24"/>
  <c r="AK170" i="24"/>
  <c r="AK171" i="24"/>
  <c r="AK172" i="24"/>
  <c r="AK173" i="24"/>
  <c r="AK174" i="24"/>
  <c r="AK175" i="24"/>
  <c r="AK176" i="24"/>
  <c r="AK177" i="24"/>
  <c r="AK178" i="24"/>
  <c r="AK179" i="24"/>
  <c r="AK180" i="24"/>
  <c r="AK181" i="24"/>
  <c r="AK182" i="24"/>
  <c r="AK183" i="24"/>
  <c r="AK184" i="24"/>
  <c r="AK185" i="24"/>
  <c r="AK186" i="24"/>
  <c r="AK187" i="24"/>
  <c r="AK188" i="24"/>
  <c r="AK189" i="24"/>
  <c r="AK190" i="24"/>
  <c r="AK191" i="24"/>
  <c r="AK192" i="24"/>
  <c r="AK193" i="24"/>
  <c r="AK194" i="24"/>
  <c r="AK195" i="24"/>
  <c r="AK196" i="24"/>
  <c r="AK197" i="24"/>
  <c r="AK198" i="24"/>
  <c r="AK199" i="24"/>
  <c r="AK200" i="24"/>
  <c r="AK201" i="24"/>
  <c r="AK202" i="24"/>
  <c r="AK203" i="24"/>
  <c r="AK204" i="24"/>
  <c r="AK205" i="24"/>
  <c r="AK206" i="24"/>
  <c r="AK207" i="24"/>
  <c r="AK208" i="24"/>
  <c r="AK209" i="24"/>
  <c r="AK210" i="24"/>
  <c r="AK211" i="24"/>
  <c r="AK212" i="24"/>
  <c r="AK213" i="24"/>
  <c r="AK214" i="24"/>
  <c r="AK215" i="24"/>
  <c r="AK216" i="24"/>
  <c r="AK217" i="24"/>
  <c r="AK218" i="24"/>
  <c r="AK219" i="24"/>
  <c r="AK220" i="24"/>
  <c r="AK221" i="24"/>
  <c r="AK222" i="24"/>
  <c r="AK223" i="24"/>
  <c r="AK224" i="24"/>
  <c r="AK225" i="24"/>
  <c r="AK226" i="24"/>
  <c r="AK227" i="24"/>
  <c r="AK228" i="24"/>
  <c r="AK229" i="24"/>
  <c r="AK230" i="24"/>
  <c r="AK231" i="24"/>
  <c r="AK232" i="24"/>
  <c r="AK233" i="24"/>
  <c r="AK234" i="24"/>
  <c r="AK235" i="24"/>
  <c r="AK236" i="24"/>
  <c r="AK237" i="24"/>
  <c r="AK238" i="24"/>
  <c r="AK239" i="24"/>
  <c r="AK240" i="24"/>
  <c r="AK241" i="24"/>
  <c r="AK242" i="24"/>
  <c r="AK243" i="24"/>
  <c r="AK244" i="24"/>
  <c r="AK245" i="24"/>
  <c r="AK246" i="24"/>
  <c r="AK247" i="24"/>
  <c r="AK248" i="24"/>
  <c r="AK249" i="24"/>
  <c r="AK250" i="24"/>
  <c r="AK251" i="24"/>
  <c r="AK252" i="24"/>
  <c r="AK253" i="24"/>
  <c r="AK254" i="24"/>
  <c r="AK255" i="24"/>
  <c r="AK256" i="24"/>
  <c r="AK257" i="24"/>
  <c r="AK258" i="24"/>
  <c r="AK259" i="24"/>
  <c r="AK260" i="24"/>
  <c r="AK261" i="24"/>
  <c r="AK262" i="24"/>
  <c r="AK263" i="24"/>
  <c r="AK264" i="24"/>
  <c r="AK265" i="24"/>
  <c r="AK266" i="24"/>
  <c r="AK267" i="24"/>
  <c r="AK268" i="24"/>
  <c r="AK269" i="24"/>
  <c r="AK270" i="24"/>
  <c r="AK271" i="24"/>
  <c r="AK272" i="24"/>
  <c r="AK273" i="24"/>
  <c r="AK274" i="24"/>
  <c r="AK275" i="24"/>
  <c r="AK276" i="24"/>
  <c r="AK277" i="24"/>
  <c r="AK278" i="24"/>
  <c r="AK279" i="24"/>
  <c r="AK280" i="24"/>
  <c r="AK281" i="24"/>
  <c r="AK282" i="24"/>
  <c r="AK283" i="24"/>
  <c r="AK284" i="24"/>
  <c r="AK285" i="24"/>
  <c r="AK286" i="24"/>
  <c r="AK287" i="24"/>
  <c r="AK288" i="24"/>
  <c r="AK289" i="24"/>
  <c r="AK290" i="24"/>
  <c r="AK291" i="24"/>
  <c r="AK292" i="24"/>
  <c r="AK293" i="24"/>
  <c r="AK294" i="24"/>
  <c r="AK295" i="24"/>
  <c r="AK296" i="24"/>
  <c r="AK297" i="24"/>
  <c r="AK298" i="24"/>
  <c r="AK299" i="24"/>
  <c r="AK300" i="24"/>
  <c r="AK301" i="24"/>
  <c r="AK302" i="24"/>
  <c r="AK303" i="24"/>
  <c r="AK304" i="24"/>
  <c r="AK305" i="24"/>
  <c r="AK306" i="24"/>
  <c r="AK307" i="24"/>
  <c r="AK308" i="24"/>
  <c r="AK309" i="24"/>
  <c r="AK310" i="24"/>
  <c r="AK311" i="24"/>
  <c r="AK312" i="24"/>
  <c r="AK313" i="24"/>
  <c r="AK314" i="24"/>
  <c r="AK315" i="24"/>
  <c r="AK316" i="24"/>
  <c r="AK317" i="24"/>
  <c r="AK318" i="24"/>
  <c r="AK319" i="24"/>
  <c r="AK320" i="24"/>
  <c r="AK321" i="24"/>
  <c r="AK322" i="24"/>
  <c r="AK323" i="24"/>
  <c r="AK324" i="24"/>
  <c r="AK325" i="24"/>
  <c r="AK326" i="24"/>
  <c r="AK327" i="24"/>
  <c r="AK328" i="24"/>
  <c r="AK329" i="24"/>
  <c r="AK330" i="24"/>
  <c r="AK331" i="24"/>
  <c r="AK332" i="24"/>
  <c r="AK333" i="24"/>
  <c r="AK334" i="24"/>
  <c r="AK335" i="24"/>
  <c r="AK336" i="24"/>
  <c r="AK337" i="24"/>
  <c r="AK338" i="24"/>
  <c r="AK339" i="24"/>
  <c r="AK340" i="24"/>
  <c r="AK341" i="24"/>
  <c r="AK342" i="24"/>
  <c r="AK343" i="24"/>
  <c r="AK344" i="24"/>
  <c r="AK345" i="24"/>
  <c r="AK346" i="24"/>
  <c r="AK347" i="24"/>
  <c r="AK348" i="24"/>
  <c r="AK349" i="24"/>
  <c r="AK350" i="24"/>
  <c r="AK351" i="24"/>
  <c r="AK352" i="24"/>
  <c r="AK353" i="24"/>
  <c r="AK354" i="24"/>
  <c r="AK355" i="24"/>
  <c r="AK356" i="24"/>
  <c r="AK357" i="24"/>
  <c r="AK358" i="24"/>
  <c r="AK359" i="24"/>
  <c r="AK360" i="24"/>
  <c r="AK361" i="24"/>
  <c r="AK362" i="24"/>
  <c r="AK363" i="24"/>
  <c r="AK364" i="24"/>
  <c r="AK365" i="24"/>
  <c r="AK366" i="24"/>
  <c r="AK367" i="24"/>
  <c r="AK368" i="24"/>
  <c r="AK369" i="24"/>
  <c r="AK370" i="24"/>
  <c r="AK371" i="24"/>
  <c r="AK372" i="24"/>
  <c r="AK373" i="24"/>
  <c r="AK374" i="24"/>
  <c r="AK375" i="24"/>
  <c r="AK376" i="24"/>
  <c r="AK377" i="24"/>
  <c r="AK378" i="24"/>
  <c r="AK379" i="24"/>
  <c r="AK380" i="24"/>
  <c r="AK381" i="24"/>
  <c r="AK382" i="24"/>
  <c r="AK383" i="24"/>
  <c r="AK384" i="24"/>
  <c r="AK385" i="24"/>
  <c r="AK386" i="24"/>
  <c r="AK387" i="24"/>
  <c r="AK388" i="24"/>
  <c r="AK389" i="24"/>
  <c r="AK390" i="24"/>
  <c r="AK391" i="24"/>
  <c r="AK392" i="24"/>
  <c r="AK393" i="24"/>
  <c r="AK394" i="24"/>
  <c r="AK395" i="24"/>
  <c r="AK396" i="24"/>
  <c r="AK397" i="24"/>
  <c r="AK398" i="24"/>
  <c r="AK399" i="24"/>
  <c r="AK400" i="24"/>
  <c r="AK401" i="24"/>
  <c r="AK402" i="24"/>
  <c r="AK403" i="24"/>
  <c r="AK404" i="24"/>
  <c r="AK405" i="24"/>
  <c r="AK406" i="24"/>
  <c r="AK407" i="24"/>
  <c r="AK408" i="24"/>
  <c r="AK409" i="24"/>
  <c r="AK410" i="24"/>
  <c r="AK411" i="24"/>
  <c r="AK412" i="24"/>
  <c r="AK413" i="24"/>
  <c r="AK414" i="24"/>
  <c r="AK415" i="24"/>
  <c r="AK416" i="24"/>
  <c r="AK417" i="24"/>
  <c r="AK418" i="24"/>
  <c r="AK419" i="24"/>
  <c r="AK420" i="24"/>
  <c r="AK421" i="24"/>
  <c r="AK422" i="24"/>
  <c r="AK423" i="24"/>
  <c r="AK424" i="24"/>
  <c r="AK425" i="24"/>
  <c r="AK426" i="24"/>
  <c r="AK427" i="24"/>
  <c r="AK428" i="24"/>
  <c r="AK429" i="24"/>
  <c r="AK430" i="24"/>
  <c r="AK431" i="24"/>
  <c r="AK432" i="24"/>
  <c r="AK433" i="24"/>
  <c r="AK434" i="24"/>
  <c r="AK435" i="24"/>
  <c r="AK436" i="24"/>
  <c r="AK437" i="24"/>
  <c r="AK438" i="24"/>
  <c r="AK439" i="24"/>
  <c r="AK440" i="24"/>
  <c r="AK441" i="24"/>
  <c r="AK442" i="24"/>
  <c r="AK443" i="24"/>
  <c r="AK444" i="24"/>
  <c r="AK445" i="24"/>
  <c r="AK446" i="24"/>
  <c r="AK447" i="24"/>
  <c r="AK448" i="24"/>
  <c r="AK449" i="24"/>
  <c r="AK450" i="24"/>
  <c r="AK451" i="24"/>
  <c r="AK452" i="24"/>
  <c r="AK453" i="24"/>
  <c r="AK454" i="24"/>
  <c r="AK455" i="24"/>
  <c r="AK456" i="24"/>
  <c r="AK457" i="24"/>
  <c r="AK458" i="24"/>
  <c r="AK459" i="24"/>
  <c r="AK460" i="24"/>
  <c r="AK461" i="24"/>
  <c r="AK462" i="24"/>
  <c r="AK463" i="24"/>
  <c r="AK464" i="24"/>
  <c r="AK465" i="24"/>
  <c r="AK466" i="24"/>
  <c r="AK467" i="24"/>
  <c r="AK468" i="24"/>
  <c r="AK469" i="24"/>
  <c r="AK470" i="24"/>
  <c r="AK471" i="24"/>
  <c r="AK472" i="24"/>
  <c r="AK473" i="24"/>
  <c r="AK474" i="24"/>
  <c r="AK475" i="24"/>
  <c r="AK476" i="24"/>
  <c r="AK477" i="24"/>
  <c r="AK478" i="24"/>
  <c r="AK479" i="24"/>
  <c r="AK480" i="24"/>
  <c r="AK481" i="24"/>
  <c r="AK482" i="24"/>
  <c r="AK483" i="24"/>
  <c r="AK484" i="24"/>
  <c r="AK485" i="24"/>
  <c r="AK486" i="24"/>
  <c r="AK487" i="24"/>
  <c r="AK488" i="24"/>
  <c r="AK489" i="24"/>
  <c r="AK490" i="24"/>
  <c r="AK491" i="24"/>
  <c r="AK492" i="24"/>
  <c r="AK493" i="24"/>
  <c r="AK494" i="24"/>
  <c r="AK495" i="24"/>
  <c r="AK496" i="24"/>
  <c r="AK497" i="24"/>
  <c r="AK498" i="24"/>
  <c r="AK499" i="24"/>
  <c r="AK500" i="24"/>
  <c r="AK5" i="24"/>
  <c r="L5" i="5"/>
  <c r="T5" i="5" s="1"/>
  <c r="L6" i="5"/>
  <c r="T6" i="5" s="1"/>
  <c r="L7" i="5"/>
  <c r="T7" i="5" s="1"/>
  <c r="L8" i="5"/>
  <c r="T8" i="5" s="1"/>
  <c r="L9" i="5"/>
  <c r="T9" i="5" s="1"/>
  <c r="L10" i="5"/>
  <c r="T10" i="5" s="1"/>
  <c r="L11" i="5"/>
  <c r="T11" i="5" s="1"/>
  <c r="L12" i="5"/>
  <c r="T12" i="5" s="1"/>
  <c r="L13" i="5"/>
  <c r="T13" i="5" s="1"/>
  <c r="L14" i="5"/>
  <c r="T14" i="5" s="1"/>
  <c r="L15" i="5"/>
  <c r="T15" i="5" s="1"/>
  <c r="L16" i="5"/>
  <c r="T16" i="5" s="1"/>
  <c r="L17" i="5"/>
  <c r="T17" i="5" s="1"/>
  <c r="L18" i="5"/>
  <c r="T18" i="5" s="1"/>
  <c r="L19" i="5"/>
  <c r="T19" i="5" s="1"/>
  <c r="L20" i="5"/>
  <c r="T20" i="5" s="1"/>
  <c r="L21" i="5"/>
  <c r="T21" i="5" s="1"/>
  <c r="L22" i="5"/>
  <c r="T22" i="5" s="1"/>
  <c r="L23" i="5"/>
  <c r="T23" i="5" s="1"/>
  <c r="L24" i="5"/>
  <c r="T24" i="5" s="1"/>
  <c r="L25" i="5"/>
  <c r="T25" i="5" s="1"/>
  <c r="L26" i="5"/>
  <c r="T26" i="5" s="1"/>
  <c r="L27" i="5"/>
  <c r="T27" i="5" s="1"/>
  <c r="L28" i="5"/>
  <c r="T28" i="5" s="1"/>
  <c r="L29" i="5"/>
  <c r="T29" i="5" s="1"/>
  <c r="L30" i="5"/>
  <c r="T30" i="5" s="1"/>
  <c r="L31" i="5"/>
  <c r="T31" i="5" s="1"/>
  <c r="L32" i="5"/>
  <c r="T32" i="5" s="1"/>
  <c r="L33" i="5"/>
  <c r="T33" i="5" s="1"/>
  <c r="L34" i="5"/>
  <c r="T34" i="5" s="1"/>
  <c r="L35" i="5"/>
  <c r="T35" i="5" s="1"/>
  <c r="L36" i="5"/>
  <c r="T36" i="5" s="1"/>
  <c r="L37" i="5"/>
  <c r="T37" i="5" s="1"/>
  <c r="L38" i="5"/>
  <c r="T38" i="5" s="1"/>
  <c r="L39" i="5"/>
  <c r="T39" i="5" s="1"/>
  <c r="L40" i="5"/>
  <c r="T40" i="5" s="1"/>
  <c r="L41" i="5"/>
  <c r="T41" i="5" s="1"/>
  <c r="L42" i="5"/>
  <c r="T42" i="5" s="1"/>
  <c r="L43" i="5"/>
  <c r="T43" i="5" s="1"/>
  <c r="L44" i="5"/>
  <c r="T44" i="5" s="1"/>
  <c r="L45" i="5"/>
  <c r="T45" i="5" s="1"/>
  <c r="L46" i="5"/>
  <c r="T46" i="5" s="1"/>
  <c r="L47" i="5"/>
  <c r="T47" i="5" s="1"/>
  <c r="L48" i="5"/>
  <c r="T48" i="5" s="1"/>
  <c r="L49" i="5"/>
  <c r="T49" i="5" s="1"/>
  <c r="L50" i="5"/>
  <c r="T50" i="5" s="1"/>
  <c r="L51" i="5"/>
  <c r="T51" i="5" s="1"/>
  <c r="L52" i="5"/>
  <c r="T52" i="5" s="1"/>
  <c r="L53" i="5"/>
  <c r="T53" i="5" s="1"/>
  <c r="AI6" i="24"/>
  <c r="I6" i="24" s="1"/>
  <c r="AJ6" i="24"/>
  <c r="AI7" i="24"/>
  <c r="AJ7" i="24"/>
  <c r="AI8" i="24"/>
  <c r="AJ8" i="24"/>
  <c r="AI9" i="24"/>
  <c r="AJ9" i="24"/>
  <c r="AI10" i="24"/>
  <c r="AJ10" i="24"/>
  <c r="AI11" i="24"/>
  <c r="AJ11" i="24"/>
  <c r="AI12" i="24"/>
  <c r="AJ12" i="24"/>
  <c r="AI13" i="24"/>
  <c r="AJ13" i="24"/>
  <c r="AI14" i="24"/>
  <c r="AJ14" i="24"/>
  <c r="AI15" i="24"/>
  <c r="AJ15" i="24"/>
  <c r="AI16" i="24"/>
  <c r="AJ16" i="24"/>
  <c r="AI17" i="24"/>
  <c r="AJ17" i="24"/>
  <c r="AI18" i="24"/>
  <c r="AJ18" i="24"/>
  <c r="AI19" i="24"/>
  <c r="AJ19" i="24"/>
  <c r="AI20" i="24"/>
  <c r="AJ20" i="24"/>
  <c r="AI21" i="24"/>
  <c r="AJ21" i="24"/>
  <c r="AI22" i="24"/>
  <c r="AJ22" i="24"/>
  <c r="AI23" i="24"/>
  <c r="AJ23" i="24"/>
  <c r="AI24" i="24"/>
  <c r="AJ24" i="24"/>
  <c r="AI25" i="24"/>
  <c r="AJ25" i="24"/>
  <c r="AI26" i="24"/>
  <c r="AJ26" i="24"/>
  <c r="AI27" i="24"/>
  <c r="AJ27" i="24"/>
  <c r="AI28" i="24"/>
  <c r="AJ28" i="24"/>
  <c r="AI29" i="24"/>
  <c r="AJ29" i="24"/>
  <c r="AI30" i="24"/>
  <c r="AJ30" i="24"/>
  <c r="AI31" i="24"/>
  <c r="AJ31" i="24"/>
  <c r="AI32" i="24"/>
  <c r="AJ32" i="24"/>
  <c r="AI33" i="24"/>
  <c r="AJ33" i="24"/>
  <c r="AI34" i="24"/>
  <c r="AJ34" i="24"/>
  <c r="AI35" i="24"/>
  <c r="AJ35" i="24"/>
  <c r="AI36" i="24"/>
  <c r="AJ36" i="24"/>
  <c r="AI37" i="24"/>
  <c r="AJ37" i="24"/>
  <c r="AI38" i="24"/>
  <c r="AJ38" i="24"/>
  <c r="AI39" i="24"/>
  <c r="AJ39" i="24"/>
  <c r="AI40" i="24"/>
  <c r="AJ40" i="24"/>
  <c r="AI41" i="24"/>
  <c r="AJ41" i="24"/>
  <c r="AI42" i="24"/>
  <c r="AJ42" i="24"/>
  <c r="AI43" i="24"/>
  <c r="AJ43" i="24"/>
  <c r="AI44" i="24"/>
  <c r="AJ44" i="24"/>
  <c r="AI45" i="24"/>
  <c r="AJ45" i="24"/>
  <c r="AI46" i="24"/>
  <c r="AJ46" i="24"/>
  <c r="AI47" i="24"/>
  <c r="AJ47" i="24"/>
  <c r="AI48" i="24"/>
  <c r="AJ48" i="24"/>
  <c r="AI49" i="24"/>
  <c r="AJ49" i="24"/>
  <c r="AI50" i="24"/>
  <c r="AJ50" i="24"/>
  <c r="AI51" i="24"/>
  <c r="AJ51" i="24"/>
  <c r="AI52" i="24"/>
  <c r="AJ52" i="24"/>
  <c r="AI53" i="24"/>
  <c r="AJ53" i="24"/>
  <c r="AI54" i="24"/>
  <c r="AJ54" i="24"/>
  <c r="AI55" i="24"/>
  <c r="AJ55" i="24"/>
  <c r="AI56" i="24"/>
  <c r="AJ56" i="24"/>
  <c r="AI57" i="24"/>
  <c r="AJ57" i="24"/>
  <c r="AI58" i="24"/>
  <c r="AJ58" i="24"/>
  <c r="AI59" i="24"/>
  <c r="AJ59" i="24"/>
  <c r="AI60" i="24"/>
  <c r="AJ60" i="24"/>
  <c r="AI61" i="24"/>
  <c r="AJ61" i="24"/>
  <c r="AI62" i="24"/>
  <c r="AJ62" i="24"/>
  <c r="AI63" i="24"/>
  <c r="AJ63" i="24"/>
  <c r="AI64" i="24"/>
  <c r="AJ64" i="24"/>
  <c r="AI65" i="24"/>
  <c r="AJ65" i="24"/>
  <c r="AI66" i="24"/>
  <c r="AJ66" i="24"/>
  <c r="AI67" i="24"/>
  <c r="AJ67" i="24"/>
  <c r="AI68" i="24"/>
  <c r="AJ68" i="24"/>
  <c r="AI69" i="24"/>
  <c r="AJ69" i="24"/>
  <c r="AI70" i="24"/>
  <c r="AJ70" i="24"/>
  <c r="AI71" i="24"/>
  <c r="AJ71" i="24"/>
  <c r="AI72" i="24"/>
  <c r="AJ72" i="24"/>
  <c r="AI73" i="24"/>
  <c r="AJ73" i="24"/>
  <c r="AI74" i="24"/>
  <c r="AJ74" i="24"/>
  <c r="AI75" i="24"/>
  <c r="AJ75" i="24"/>
  <c r="AI76" i="24"/>
  <c r="AJ76" i="24"/>
  <c r="AI77" i="24"/>
  <c r="AJ77" i="24"/>
  <c r="AI78" i="24"/>
  <c r="AJ78" i="24"/>
  <c r="AI79" i="24"/>
  <c r="AJ79" i="24"/>
  <c r="AI80" i="24"/>
  <c r="AJ80" i="24"/>
  <c r="AI81" i="24"/>
  <c r="AJ81" i="24"/>
  <c r="AI82" i="24"/>
  <c r="AJ82" i="24"/>
  <c r="AI83" i="24"/>
  <c r="AJ83" i="24"/>
  <c r="AI84" i="24"/>
  <c r="AJ84" i="24"/>
  <c r="AI85" i="24"/>
  <c r="AJ85" i="24"/>
  <c r="AI86" i="24"/>
  <c r="AJ86" i="24"/>
  <c r="AI87" i="24"/>
  <c r="AJ87" i="24"/>
  <c r="AI88" i="24"/>
  <c r="AJ88" i="24"/>
  <c r="AI89" i="24"/>
  <c r="AJ89" i="24"/>
  <c r="AI90" i="24"/>
  <c r="AJ90" i="24"/>
  <c r="AI91" i="24"/>
  <c r="AJ91" i="24"/>
  <c r="AI92" i="24"/>
  <c r="AJ92" i="24"/>
  <c r="AI93" i="24"/>
  <c r="AJ93" i="24"/>
  <c r="AI94" i="24"/>
  <c r="AJ94" i="24"/>
  <c r="AI95" i="24"/>
  <c r="AJ95" i="24"/>
  <c r="AI96" i="24"/>
  <c r="AJ96" i="24"/>
  <c r="AI97" i="24"/>
  <c r="AJ97" i="24"/>
  <c r="AI98" i="24"/>
  <c r="AJ98" i="24"/>
  <c r="AI99" i="24"/>
  <c r="AJ99" i="24"/>
  <c r="AI100" i="24"/>
  <c r="AJ100" i="24"/>
  <c r="AI101" i="24"/>
  <c r="AJ101" i="24"/>
  <c r="AI102" i="24"/>
  <c r="AJ102" i="24"/>
  <c r="AI103" i="24"/>
  <c r="AJ103" i="24"/>
  <c r="AI104" i="24"/>
  <c r="AJ104" i="24"/>
  <c r="AI105" i="24"/>
  <c r="AJ105" i="24"/>
  <c r="AI106" i="24"/>
  <c r="AJ106" i="24"/>
  <c r="AI107" i="24"/>
  <c r="AJ107" i="24"/>
  <c r="AI108" i="24"/>
  <c r="AJ108" i="24"/>
  <c r="AI109" i="24"/>
  <c r="AJ109" i="24"/>
  <c r="AI110" i="24"/>
  <c r="AJ110" i="24"/>
  <c r="AI111" i="24"/>
  <c r="AJ111" i="24"/>
  <c r="AI112" i="24"/>
  <c r="AJ112" i="24"/>
  <c r="AI113" i="24"/>
  <c r="AJ113" i="24"/>
  <c r="AI114" i="24"/>
  <c r="AJ114" i="24"/>
  <c r="AI115" i="24"/>
  <c r="AJ115" i="24"/>
  <c r="AI116" i="24"/>
  <c r="AJ116" i="24"/>
  <c r="AI117" i="24"/>
  <c r="AJ117" i="24"/>
  <c r="AI118" i="24"/>
  <c r="AJ118" i="24"/>
  <c r="AI119" i="24"/>
  <c r="AJ119" i="24"/>
  <c r="AI120" i="24"/>
  <c r="AJ120" i="24"/>
  <c r="AI121" i="24"/>
  <c r="AJ121" i="24"/>
  <c r="AI122" i="24"/>
  <c r="AJ122" i="24"/>
  <c r="AI123" i="24"/>
  <c r="AJ123" i="24"/>
  <c r="AI124" i="24"/>
  <c r="AJ124" i="24"/>
  <c r="AI125" i="24"/>
  <c r="AJ125" i="24"/>
  <c r="AI126" i="24"/>
  <c r="AJ126" i="24"/>
  <c r="AI127" i="24"/>
  <c r="AJ127" i="24"/>
  <c r="AI128" i="24"/>
  <c r="AJ128" i="24"/>
  <c r="AI129" i="24"/>
  <c r="AJ129" i="24"/>
  <c r="AI130" i="24"/>
  <c r="AJ130" i="24"/>
  <c r="AI131" i="24"/>
  <c r="AJ131" i="24"/>
  <c r="AI132" i="24"/>
  <c r="AJ132" i="24"/>
  <c r="AI133" i="24"/>
  <c r="AJ133" i="24"/>
  <c r="AI134" i="24"/>
  <c r="AJ134" i="24"/>
  <c r="AI135" i="24"/>
  <c r="AJ135" i="24"/>
  <c r="AI136" i="24"/>
  <c r="AJ136" i="24"/>
  <c r="AI137" i="24"/>
  <c r="AJ137" i="24"/>
  <c r="AI138" i="24"/>
  <c r="AJ138" i="24"/>
  <c r="AI139" i="24"/>
  <c r="AJ139" i="24"/>
  <c r="AI140" i="24"/>
  <c r="AJ140" i="24"/>
  <c r="AI141" i="24"/>
  <c r="AJ141" i="24"/>
  <c r="AI142" i="24"/>
  <c r="AJ142" i="24"/>
  <c r="AI143" i="24"/>
  <c r="AJ143" i="24"/>
  <c r="AI144" i="24"/>
  <c r="AJ144" i="24"/>
  <c r="AI145" i="24"/>
  <c r="AJ145" i="24"/>
  <c r="AI146" i="24"/>
  <c r="AJ146" i="24"/>
  <c r="AI147" i="24"/>
  <c r="AJ147" i="24"/>
  <c r="AI148" i="24"/>
  <c r="AJ148" i="24"/>
  <c r="AI149" i="24"/>
  <c r="AJ149" i="24"/>
  <c r="AI150" i="24"/>
  <c r="AJ150" i="24"/>
  <c r="AI151" i="24"/>
  <c r="AJ151" i="24"/>
  <c r="AI152" i="24"/>
  <c r="AJ152" i="24"/>
  <c r="AI153" i="24"/>
  <c r="AJ153" i="24"/>
  <c r="AI154" i="24"/>
  <c r="AJ154" i="24"/>
  <c r="AI155" i="24"/>
  <c r="AJ155" i="24"/>
  <c r="AI156" i="24"/>
  <c r="AJ156" i="24"/>
  <c r="AI157" i="24"/>
  <c r="AJ157" i="24"/>
  <c r="AI158" i="24"/>
  <c r="AJ158" i="24"/>
  <c r="AI159" i="24"/>
  <c r="AJ159" i="24"/>
  <c r="AI160" i="24"/>
  <c r="AJ160" i="24"/>
  <c r="AI161" i="24"/>
  <c r="AJ161" i="24"/>
  <c r="AI162" i="24"/>
  <c r="AJ162" i="24"/>
  <c r="AI163" i="24"/>
  <c r="AJ163" i="24"/>
  <c r="AI164" i="24"/>
  <c r="AJ164" i="24"/>
  <c r="AI165" i="24"/>
  <c r="AJ165" i="24"/>
  <c r="AI166" i="24"/>
  <c r="AJ166" i="24"/>
  <c r="AI167" i="24"/>
  <c r="AJ167" i="24"/>
  <c r="AI168" i="24"/>
  <c r="AJ168" i="24"/>
  <c r="AI169" i="24"/>
  <c r="AJ169" i="24"/>
  <c r="AI170" i="24"/>
  <c r="AJ170" i="24"/>
  <c r="AI171" i="24"/>
  <c r="AJ171" i="24"/>
  <c r="AI172" i="24"/>
  <c r="AJ172" i="24"/>
  <c r="AI173" i="24"/>
  <c r="AJ173" i="24"/>
  <c r="AI174" i="24"/>
  <c r="AJ174" i="24"/>
  <c r="AI175" i="24"/>
  <c r="AJ175" i="24"/>
  <c r="AI176" i="24"/>
  <c r="AJ176" i="24"/>
  <c r="AI177" i="24"/>
  <c r="AJ177" i="24"/>
  <c r="AI178" i="24"/>
  <c r="AJ178" i="24"/>
  <c r="AI179" i="24"/>
  <c r="AJ179" i="24"/>
  <c r="AI180" i="24"/>
  <c r="AJ180" i="24"/>
  <c r="AI181" i="24"/>
  <c r="AJ181" i="24"/>
  <c r="AI182" i="24"/>
  <c r="AJ182" i="24"/>
  <c r="AI183" i="24"/>
  <c r="AJ183" i="24"/>
  <c r="AI184" i="24"/>
  <c r="AJ184" i="24"/>
  <c r="AI185" i="24"/>
  <c r="AJ185" i="24"/>
  <c r="AI186" i="24"/>
  <c r="AJ186" i="24"/>
  <c r="AI187" i="24"/>
  <c r="AJ187" i="24"/>
  <c r="AI188" i="24"/>
  <c r="AJ188" i="24"/>
  <c r="AI189" i="24"/>
  <c r="AJ189" i="24"/>
  <c r="AI190" i="24"/>
  <c r="AJ190" i="24"/>
  <c r="AI191" i="24"/>
  <c r="AJ191" i="24"/>
  <c r="AI192" i="24"/>
  <c r="AJ192" i="24"/>
  <c r="AI193" i="24"/>
  <c r="AJ193" i="24"/>
  <c r="AI194" i="24"/>
  <c r="AJ194" i="24"/>
  <c r="AI195" i="24"/>
  <c r="AJ195" i="24"/>
  <c r="AI196" i="24"/>
  <c r="AJ196" i="24"/>
  <c r="AI197" i="24"/>
  <c r="AJ197" i="24"/>
  <c r="AI198" i="24"/>
  <c r="AJ198" i="24"/>
  <c r="AI199" i="24"/>
  <c r="AJ199" i="24"/>
  <c r="AI200" i="24"/>
  <c r="AJ200" i="24"/>
  <c r="AI201" i="24"/>
  <c r="AJ201" i="24"/>
  <c r="AI202" i="24"/>
  <c r="AJ202" i="24"/>
  <c r="AI203" i="24"/>
  <c r="AJ203" i="24"/>
  <c r="AI204" i="24"/>
  <c r="AJ204" i="24"/>
  <c r="AI205" i="24"/>
  <c r="AJ205" i="24"/>
  <c r="AI206" i="24"/>
  <c r="AJ206" i="24"/>
  <c r="AI207" i="24"/>
  <c r="AJ207" i="24"/>
  <c r="AI208" i="24"/>
  <c r="AJ208" i="24"/>
  <c r="AI209" i="24"/>
  <c r="AJ209" i="24"/>
  <c r="AI210" i="24"/>
  <c r="AJ210" i="24"/>
  <c r="AI211" i="24"/>
  <c r="AJ211" i="24"/>
  <c r="AI212" i="24"/>
  <c r="AJ212" i="24"/>
  <c r="AI213" i="24"/>
  <c r="AJ213" i="24"/>
  <c r="AI214" i="24"/>
  <c r="AJ214" i="24"/>
  <c r="AI215" i="24"/>
  <c r="AJ215" i="24"/>
  <c r="AI216" i="24"/>
  <c r="AJ216" i="24"/>
  <c r="AI217" i="24"/>
  <c r="AJ217" i="24"/>
  <c r="AI218" i="24"/>
  <c r="AJ218" i="24"/>
  <c r="AI219" i="24"/>
  <c r="AJ219" i="24"/>
  <c r="AI220" i="24"/>
  <c r="AJ220" i="24"/>
  <c r="AI221" i="24"/>
  <c r="AJ221" i="24"/>
  <c r="AI222" i="24"/>
  <c r="AJ222" i="24"/>
  <c r="AI223" i="24"/>
  <c r="AJ223" i="24"/>
  <c r="AI224" i="24"/>
  <c r="AJ224" i="24"/>
  <c r="AI225" i="24"/>
  <c r="AJ225" i="24"/>
  <c r="AI226" i="24"/>
  <c r="AJ226" i="24"/>
  <c r="AI227" i="24"/>
  <c r="AJ227" i="24"/>
  <c r="AI228" i="24"/>
  <c r="AJ228" i="24"/>
  <c r="AI229" i="24"/>
  <c r="AJ229" i="24"/>
  <c r="AI230" i="24"/>
  <c r="AJ230" i="24"/>
  <c r="AI231" i="24"/>
  <c r="AJ231" i="24"/>
  <c r="AI232" i="24"/>
  <c r="AJ232" i="24"/>
  <c r="AI233" i="24"/>
  <c r="AJ233" i="24"/>
  <c r="AI234" i="24"/>
  <c r="AJ234" i="24"/>
  <c r="AI235" i="24"/>
  <c r="AJ235" i="24"/>
  <c r="AI236" i="24"/>
  <c r="AJ236" i="24"/>
  <c r="AI237" i="24"/>
  <c r="AJ237" i="24"/>
  <c r="AI238" i="24"/>
  <c r="AJ238" i="24"/>
  <c r="AI239" i="24"/>
  <c r="AJ239" i="24"/>
  <c r="AI240" i="24"/>
  <c r="AJ240" i="24"/>
  <c r="AI241" i="24"/>
  <c r="AJ241" i="24"/>
  <c r="AI242" i="24"/>
  <c r="AJ242" i="24"/>
  <c r="AI243" i="24"/>
  <c r="AJ243" i="24"/>
  <c r="AI244" i="24"/>
  <c r="AJ244" i="24"/>
  <c r="AI245" i="24"/>
  <c r="AJ245" i="24"/>
  <c r="AI246" i="24"/>
  <c r="AJ246" i="24"/>
  <c r="AI247" i="24"/>
  <c r="AJ247" i="24"/>
  <c r="AI248" i="24"/>
  <c r="AJ248" i="24"/>
  <c r="AI249" i="24"/>
  <c r="AJ249" i="24"/>
  <c r="AI250" i="24"/>
  <c r="AJ250" i="24"/>
  <c r="AI251" i="24"/>
  <c r="AJ251" i="24"/>
  <c r="AI252" i="24"/>
  <c r="AJ252" i="24"/>
  <c r="AI253" i="24"/>
  <c r="AJ253" i="24"/>
  <c r="AI254" i="24"/>
  <c r="AJ254" i="24"/>
  <c r="AI255" i="24"/>
  <c r="AJ255" i="24"/>
  <c r="AI256" i="24"/>
  <c r="AJ256" i="24"/>
  <c r="AI257" i="24"/>
  <c r="AJ257" i="24"/>
  <c r="AI258" i="24"/>
  <c r="AJ258" i="24"/>
  <c r="AI259" i="24"/>
  <c r="AJ259" i="24"/>
  <c r="AI260" i="24"/>
  <c r="AJ260" i="24"/>
  <c r="AI261" i="24"/>
  <c r="AJ261" i="24"/>
  <c r="AI262" i="24"/>
  <c r="AJ262" i="24"/>
  <c r="AI263" i="24"/>
  <c r="AJ263" i="24"/>
  <c r="AI264" i="24"/>
  <c r="AJ264" i="24"/>
  <c r="AI265" i="24"/>
  <c r="AJ265" i="24"/>
  <c r="AI266" i="24"/>
  <c r="AJ266" i="24"/>
  <c r="AI267" i="24"/>
  <c r="AJ267" i="24"/>
  <c r="AI268" i="24"/>
  <c r="AJ268" i="24"/>
  <c r="AI269" i="24"/>
  <c r="AJ269" i="24"/>
  <c r="AI270" i="24"/>
  <c r="AJ270" i="24"/>
  <c r="AI271" i="24"/>
  <c r="AJ271" i="24"/>
  <c r="AI272" i="24"/>
  <c r="AJ272" i="24"/>
  <c r="AI273" i="24"/>
  <c r="AJ273" i="24"/>
  <c r="AI274" i="24"/>
  <c r="AJ274" i="24"/>
  <c r="AI275" i="24"/>
  <c r="AJ275" i="24"/>
  <c r="AI276" i="24"/>
  <c r="AJ276" i="24"/>
  <c r="AI277" i="24"/>
  <c r="AJ277" i="24"/>
  <c r="AI278" i="24"/>
  <c r="AJ278" i="24"/>
  <c r="AI279" i="24"/>
  <c r="AJ279" i="24"/>
  <c r="AI280" i="24"/>
  <c r="AJ280" i="24"/>
  <c r="AI281" i="24"/>
  <c r="AJ281" i="24"/>
  <c r="AI282" i="24"/>
  <c r="AJ282" i="24"/>
  <c r="AI283" i="24"/>
  <c r="AJ283" i="24"/>
  <c r="AI284" i="24"/>
  <c r="AJ284" i="24"/>
  <c r="AI285" i="24"/>
  <c r="AJ285" i="24"/>
  <c r="AI286" i="24"/>
  <c r="AJ286" i="24"/>
  <c r="AI287" i="24"/>
  <c r="AJ287" i="24"/>
  <c r="AI288" i="24"/>
  <c r="AJ288" i="24"/>
  <c r="AI289" i="24"/>
  <c r="AJ289" i="24"/>
  <c r="AI290" i="24"/>
  <c r="AJ290" i="24"/>
  <c r="AI291" i="24"/>
  <c r="AJ291" i="24"/>
  <c r="AI292" i="24"/>
  <c r="AJ292" i="24"/>
  <c r="AI293" i="24"/>
  <c r="AJ293" i="24"/>
  <c r="AI294" i="24"/>
  <c r="AJ294" i="24"/>
  <c r="AI295" i="24"/>
  <c r="AJ295" i="24"/>
  <c r="AI296" i="24"/>
  <c r="AJ296" i="24"/>
  <c r="AI297" i="24"/>
  <c r="AJ297" i="24"/>
  <c r="AI298" i="24"/>
  <c r="AJ298" i="24"/>
  <c r="AI299" i="24"/>
  <c r="AJ299" i="24"/>
  <c r="AI300" i="24"/>
  <c r="AJ300" i="24"/>
  <c r="AI301" i="24"/>
  <c r="AJ301" i="24"/>
  <c r="AI302" i="24"/>
  <c r="AJ302" i="24"/>
  <c r="AI303" i="24"/>
  <c r="AJ303" i="24"/>
  <c r="AI304" i="24"/>
  <c r="AJ304" i="24"/>
  <c r="AI305" i="24"/>
  <c r="AJ305" i="24"/>
  <c r="AI306" i="24"/>
  <c r="AJ306" i="24"/>
  <c r="AI307" i="24"/>
  <c r="AJ307" i="24"/>
  <c r="AI308" i="24"/>
  <c r="AJ308" i="24"/>
  <c r="AI309" i="24"/>
  <c r="AJ309" i="24"/>
  <c r="AI310" i="24"/>
  <c r="AJ310" i="24"/>
  <c r="AI311" i="24"/>
  <c r="AJ311" i="24"/>
  <c r="AI312" i="24"/>
  <c r="AJ312" i="24"/>
  <c r="AI313" i="24"/>
  <c r="AJ313" i="24"/>
  <c r="AI314" i="24"/>
  <c r="AJ314" i="24"/>
  <c r="AI315" i="24"/>
  <c r="AJ315" i="24"/>
  <c r="AI316" i="24"/>
  <c r="AJ316" i="24"/>
  <c r="AI317" i="24"/>
  <c r="AJ317" i="24"/>
  <c r="AI318" i="24"/>
  <c r="AJ318" i="24"/>
  <c r="AI319" i="24"/>
  <c r="AJ319" i="24"/>
  <c r="AI320" i="24"/>
  <c r="AJ320" i="24"/>
  <c r="AI321" i="24"/>
  <c r="AJ321" i="24"/>
  <c r="AI322" i="24"/>
  <c r="AJ322" i="24"/>
  <c r="AI323" i="24"/>
  <c r="AJ323" i="24"/>
  <c r="AI324" i="24"/>
  <c r="AJ324" i="24"/>
  <c r="AI325" i="24"/>
  <c r="AJ325" i="24"/>
  <c r="AI326" i="24"/>
  <c r="AJ326" i="24"/>
  <c r="AI327" i="24"/>
  <c r="AJ327" i="24"/>
  <c r="AI328" i="24"/>
  <c r="AJ328" i="24"/>
  <c r="AI329" i="24"/>
  <c r="AJ329" i="24"/>
  <c r="AI330" i="24"/>
  <c r="AJ330" i="24"/>
  <c r="AI331" i="24"/>
  <c r="AJ331" i="24"/>
  <c r="AI332" i="24"/>
  <c r="AJ332" i="24"/>
  <c r="AI333" i="24"/>
  <c r="AJ333" i="24"/>
  <c r="AI334" i="24"/>
  <c r="AJ334" i="24"/>
  <c r="AI335" i="24"/>
  <c r="AJ335" i="24"/>
  <c r="AI336" i="24"/>
  <c r="AJ336" i="24"/>
  <c r="AI337" i="24"/>
  <c r="AJ337" i="24"/>
  <c r="AI338" i="24"/>
  <c r="AJ338" i="24"/>
  <c r="AI339" i="24"/>
  <c r="AJ339" i="24"/>
  <c r="AI340" i="24"/>
  <c r="AJ340" i="24"/>
  <c r="AI341" i="24"/>
  <c r="AJ341" i="24"/>
  <c r="AI342" i="24"/>
  <c r="AJ342" i="24"/>
  <c r="AI343" i="24"/>
  <c r="AJ343" i="24"/>
  <c r="AI344" i="24"/>
  <c r="AJ344" i="24"/>
  <c r="AI345" i="24"/>
  <c r="AJ345" i="24"/>
  <c r="AI346" i="24"/>
  <c r="AJ346" i="24"/>
  <c r="AI347" i="24"/>
  <c r="AJ347" i="24"/>
  <c r="AI348" i="24"/>
  <c r="AJ348" i="24"/>
  <c r="AI349" i="24"/>
  <c r="AJ349" i="24"/>
  <c r="AI350" i="24"/>
  <c r="AJ350" i="24"/>
  <c r="AI351" i="24"/>
  <c r="AJ351" i="24"/>
  <c r="AI352" i="24"/>
  <c r="AJ352" i="24"/>
  <c r="AI353" i="24"/>
  <c r="AJ353" i="24"/>
  <c r="AI354" i="24"/>
  <c r="AJ354" i="24"/>
  <c r="AI355" i="24"/>
  <c r="AJ355" i="24"/>
  <c r="AI356" i="24"/>
  <c r="AJ356" i="24"/>
  <c r="AI357" i="24"/>
  <c r="AJ357" i="24"/>
  <c r="AI358" i="24"/>
  <c r="AJ358" i="24"/>
  <c r="AI359" i="24"/>
  <c r="AJ359" i="24"/>
  <c r="AI360" i="24"/>
  <c r="AJ360" i="24"/>
  <c r="AI361" i="24"/>
  <c r="AJ361" i="24"/>
  <c r="AI362" i="24"/>
  <c r="AJ362" i="24"/>
  <c r="AI363" i="24"/>
  <c r="AJ363" i="24"/>
  <c r="AI364" i="24"/>
  <c r="AJ364" i="24"/>
  <c r="AI365" i="24"/>
  <c r="AJ365" i="24"/>
  <c r="AI366" i="24"/>
  <c r="AJ366" i="24"/>
  <c r="AI367" i="24"/>
  <c r="AJ367" i="24"/>
  <c r="AI368" i="24"/>
  <c r="AJ368" i="24"/>
  <c r="AI369" i="24"/>
  <c r="AJ369" i="24"/>
  <c r="AI370" i="24"/>
  <c r="AJ370" i="24"/>
  <c r="AI371" i="24"/>
  <c r="AJ371" i="24"/>
  <c r="AI372" i="24"/>
  <c r="AJ372" i="24"/>
  <c r="AI373" i="24"/>
  <c r="AJ373" i="24"/>
  <c r="AI374" i="24"/>
  <c r="AJ374" i="24"/>
  <c r="AI375" i="24"/>
  <c r="AJ375" i="24"/>
  <c r="AI376" i="24"/>
  <c r="AJ376" i="24"/>
  <c r="AI377" i="24"/>
  <c r="AJ377" i="24"/>
  <c r="AI378" i="24"/>
  <c r="AJ378" i="24"/>
  <c r="AI379" i="24"/>
  <c r="AJ379" i="24"/>
  <c r="AI380" i="24"/>
  <c r="AJ380" i="24"/>
  <c r="AI381" i="24"/>
  <c r="AJ381" i="24"/>
  <c r="AI382" i="24"/>
  <c r="AJ382" i="24"/>
  <c r="AI383" i="24"/>
  <c r="AJ383" i="24"/>
  <c r="AI384" i="24"/>
  <c r="AJ384" i="24"/>
  <c r="AI385" i="24"/>
  <c r="AJ385" i="24"/>
  <c r="AI386" i="24"/>
  <c r="AJ386" i="24"/>
  <c r="AI387" i="24"/>
  <c r="AJ387" i="24"/>
  <c r="AI388" i="24"/>
  <c r="AJ388" i="24"/>
  <c r="AI389" i="24"/>
  <c r="AJ389" i="24"/>
  <c r="AI390" i="24"/>
  <c r="AJ390" i="24"/>
  <c r="AI391" i="24"/>
  <c r="AJ391" i="24"/>
  <c r="AI392" i="24"/>
  <c r="AJ392" i="24"/>
  <c r="AI393" i="24"/>
  <c r="AJ393" i="24"/>
  <c r="AI394" i="24"/>
  <c r="AJ394" i="24"/>
  <c r="AI395" i="24"/>
  <c r="AJ395" i="24"/>
  <c r="AI396" i="24"/>
  <c r="AJ396" i="24"/>
  <c r="AI397" i="24"/>
  <c r="AJ397" i="24"/>
  <c r="AI398" i="24"/>
  <c r="AJ398" i="24"/>
  <c r="AI399" i="24"/>
  <c r="AJ399" i="24"/>
  <c r="AI400" i="24"/>
  <c r="AJ400" i="24"/>
  <c r="AI401" i="24"/>
  <c r="AJ401" i="24"/>
  <c r="AI402" i="24"/>
  <c r="AJ402" i="24"/>
  <c r="AI403" i="24"/>
  <c r="AJ403" i="24"/>
  <c r="AI404" i="24"/>
  <c r="AJ404" i="24"/>
  <c r="AI405" i="24"/>
  <c r="AJ405" i="24"/>
  <c r="AI406" i="24"/>
  <c r="AJ406" i="24"/>
  <c r="AI407" i="24"/>
  <c r="AJ407" i="24"/>
  <c r="AI408" i="24"/>
  <c r="AJ408" i="24"/>
  <c r="AI409" i="24"/>
  <c r="AJ409" i="24"/>
  <c r="AI410" i="24"/>
  <c r="AJ410" i="24"/>
  <c r="AI411" i="24"/>
  <c r="AJ411" i="24"/>
  <c r="AI412" i="24"/>
  <c r="AJ412" i="24"/>
  <c r="AI413" i="24"/>
  <c r="AJ413" i="24"/>
  <c r="AI414" i="24"/>
  <c r="AJ414" i="24"/>
  <c r="AI415" i="24"/>
  <c r="AJ415" i="24"/>
  <c r="AI416" i="24"/>
  <c r="AJ416" i="24"/>
  <c r="AI417" i="24"/>
  <c r="AJ417" i="24"/>
  <c r="AI418" i="24"/>
  <c r="AJ418" i="24"/>
  <c r="AI419" i="24"/>
  <c r="AJ419" i="24"/>
  <c r="AI420" i="24"/>
  <c r="AJ420" i="24"/>
  <c r="AI421" i="24"/>
  <c r="AJ421" i="24"/>
  <c r="AI422" i="24"/>
  <c r="AJ422" i="24"/>
  <c r="AI423" i="24"/>
  <c r="AJ423" i="24"/>
  <c r="AI424" i="24"/>
  <c r="AJ424" i="24"/>
  <c r="AI425" i="24"/>
  <c r="AJ425" i="24"/>
  <c r="AI426" i="24"/>
  <c r="AJ426" i="24"/>
  <c r="AI427" i="24"/>
  <c r="AJ427" i="24"/>
  <c r="AI428" i="24"/>
  <c r="AJ428" i="24"/>
  <c r="AI429" i="24"/>
  <c r="AJ429" i="24"/>
  <c r="AI430" i="24"/>
  <c r="AJ430" i="24"/>
  <c r="AI431" i="24"/>
  <c r="AJ431" i="24"/>
  <c r="AI432" i="24"/>
  <c r="AJ432" i="24"/>
  <c r="AI433" i="24"/>
  <c r="AJ433" i="24"/>
  <c r="AI434" i="24"/>
  <c r="AJ434" i="24"/>
  <c r="AI435" i="24"/>
  <c r="AJ435" i="24"/>
  <c r="AI436" i="24"/>
  <c r="AJ436" i="24"/>
  <c r="AI437" i="24"/>
  <c r="AJ437" i="24"/>
  <c r="AI438" i="24"/>
  <c r="AJ438" i="24"/>
  <c r="AI439" i="24"/>
  <c r="AJ439" i="24"/>
  <c r="AI440" i="24"/>
  <c r="AJ440" i="24"/>
  <c r="AI441" i="24"/>
  <c r="AJ441" i="24"/>
  <c r="AI442" i="24"/>
  <c r="AJ442" i="24"/>
  <c r="AI443" i="24"/>
  <c r="AJ443" i="24"/>
  <c r="AI444" i="24"/>
  <c r="AJ444" i="24"/>
  <c r="AI445" i="24"/>
  <c r="AJ445" i="24"/>
  <c r="AI446" i="24"/>
  <c r="AJ446" i="24"/>
  <c r="AI447" i="24"/>
  <c r="AJ447" i="24"/>
  <c r="AI448" i="24"/>
  <c r="AJ448" i="24"/>
  <c r="AI449" i="24"/>
  <c r="AJ449" i="24"/>
  <c r="AI450" i="24"/>
  <c r="AJ450" i="24"/>
  <c r="AI451" i="24"/>
  <c r="AJ451" i="24"/>
  <c r="AI452" i="24"/>
  <c r="AJ452" i="24"/>
  <c r="T5" i="18"/>
  <c r="C51" i="2"/>
  <c r="C52" i="2"/>
  <c r="C53" i="2"/>
  <c r="C54" i="2"/>
  <c r="C55" i="2"/>
  <c r="C56" i="2"/>
  <c r="C50" i="3" s="1"/>
  <c r="C57" i="2"/>
  <c r="C58" i="2"/>
  <c r="N9" i="28"/>
  <c r="Y9" i="28" s="1"/>
  <c r="O9" i="28"/>
  <c r="W9" i="28" s="1"/>
  <c r="N10" i="28"/>
  <c r="Y10" i="28" s="1"/>
  <c r="O10" i="28"/>
  <c r="W10" i="28" s="1"/>
  <c r="N11" i="28"/>
  <c r="Y11" i="28" s="1"/>
  <c r="O11" i="28"/>
  <c r="W11" i="28" s="1"/>
  <c r="N12" i="28"/>
  <c r="Y12" i="28" s="1"/>
  <c r="O12" i="28"/>
  <c r="W12" i="28" s="1"/>
  <c r="N13" i="28"/>
  <c r="Y13" i="28" s="1"/>
  <c r="O13" i="28"/>
  <c r="W13" i="28" s="1"/>
  <c r="N14" i="28"/>
  <c r="Y14" i="28" s="1"/>
  <c r="O14" i="28"/>
  <c r="W14" i="28" s="1"/>
  <c r="N15" i="28"/>
  <c r="Y15" i="28" s="1"/>
  <c r="O15" i="28"/>
  <c r="W15" i="28" s="1"/>
  <c r="N16" i="28"/>
  <c r="Y16" i="28" s="1"/>
  <c r="O16" i="28"/>
  <c r="W16" i="28" s="1"/>
  <c r="N17" i="28"/>
  <c r="Y17" i="28" s="1"/>
  <c r="O17" i="28"/>
  <c r="W17" i="28" s="1"/>
  <c r="N18" i="28"/>
  <c r="Y18" i="28" s="1"/>
  <c r="O18" i="28"/>
  <c r="W18" i="28" s="1"/>
  <c r="N19" i="28"/>
  <c r="Y19" i="28" s="1"/>
  <c r="O19" i="28"/>
  <c r="W19" i="28" s="1"/>
  <c r="N20" i="28"/>
  <c r="Y20" i="28" s="1"/>
  <c r="O20" i="28"/>
  <c r="W20" i="28" s="1"/>
  <c r="N21" i="28"/>
  <c r="Y21" i="28" s="1"/>
  <c r="O21" i="28"/>
  <c r="W21" i="28" s="1"/>
  <c r="N22" i="28"/>
  <c r="Y22" i="28" s="1"/>
  <c r="O22" i="28"/>
  <c r="W22" i="28" s="1"/>
  <c r="N23" i="28"/>
  <c r="Y23" i="28" s="1"/>
  <c r="O23" i="28"/>
  <c r="W23" i="28" s="1"/>
  <c r="N24" i="28"/>
  <c r="Y24" i="28" s="1"/>
  <c r="O24" i="28"/>
  <c r="W24" i="28" s="1"/>
  <c r="N25" i="28"/>
  <c r="Y25" i="28" s="1"/>
  <c r="O25" i="28"/>
  <c r="W25" i="28" s="1"/>
  <c r="N26" i="28"/>
  <c r="Y26" i="28" s="1"/>
  <c r="O26" i="28"/>
  <c r="W26" i="28" s="1"/>
  <c r="N27" i="28"/>
  <c r="Y27" i="28" s="1"/>
  <c r="O27" i="28"/>
  <c r="W27" i="28" s="1"/>
  <c r="N28" i="28"/>
  <c r="Y28" i="28" s="1"/>
  <c r="O28" i="28"/>
  <c r="W28" i="28" s="1"/>
  <c r="N29" i="28"/>
  <c r="Y29" i="28" s="1"/>
  <c r="O29" i="28"/>
  <c r="W29" i="28" s="1"/>
  <c r="N30" i="28"/>
  <c r="Y30" i="28" s="1"/>
  <c r="O30" i="28"/>
  <c r="W30" i="28" s="1"/>
  <c r="N31" i="28"/>
  <c r="Y31" i="28" s="1"/>
  <c r="O31" i="28"/>
  <c r="W31" i="28" s="1"/>
  <c r="N32" i="28"/>
  <c r="Y32" i="28" s="1"/>
  <c r="O32" i="28"/>
  <c r="W32" i="28" s="1"/>
  <c r="N33" i="28"/>
  <c r="Y33" i="28" s="1"/>
  <c r="O33" i="28"/>
  <c r="W33" i="28" s="1"/>
  <c r="N34" i="28"/>
  <c r="Y34" i="28" s="1"/>
  <c r="O34" i="28"/>
  <c r="W34" i="28" s="1"/>
  <c r="N35" i="28"/>
  <c r="Y35" i="28" s="1"/>
  <c r="O35" i="28"/>
  <c r="W35" i="28" s="1"/>
  <c r="N36" i="28"/>
  <c r="Y36" i="28" s="1"/>
  <c r="O36" i="28"/>
  <c r="W36" i="28" s="1"/>
  <c r="N37" i="28"/>
  <c r="Y37" i="28" s="1"/>
  <c r="O37" i="28"/>
  <c r="W37" i="28" s="1"/>
  <c r="N38" i="28"/>
  <c r="Y38" i="28" s="1"/>
  <c r="O38" i="28"/>
  <c r="W38" i="28" s="1"/>
  <c r="N39" i="28"/>
  <c r="Y39" i="28" s="1"/>
  <c r="O39" i="28"/>
  <c r="W39" i="28" s="1"/>
  <c r="N40" i="28"/>
  <c r="Y40" i="28" s="1"/>
  <c r="O40" i="28"/>
  <c r="W40" i="28" s="1"/>
  <c r="N41" i="28"/>
  <c r="Y41" i="28" s="1"/>
  <c r="O41" i="28"/>
  <c r="W41" i="28" s="1"/>
  <c r="N42" i="28"/>
  <c r="Y42" i="28" s="1"/>
  <c r="O42" i="28"/>
  <c r="W42" i="28" s="1"/>
  <c r="N43" i="28"/>
  <c r="Y43" i="28" s="1"/>
  <c r="O43" i="28"/>
  <c r="W43" i="28" s="1"/>
  <c r="N44" i="28"/>
  <c r="Y44" i="28" s="1"/>
  <c r="O44" i="28"/>
  <c r="W44" i="28" s="1"/>
  <c r="N45" i="28"/>
  <c r="Y45" i="28" s="1"/>
  <c r="O45" i="28"/>
  <c r="W45" i="28" s="1"/>
  <c r="N46" i="28"/>
  <c r="Y46" i="28" s="1"/>
  <c r="O46" i="28"/>
  <c r="W46" i="28" s="1"/>
  <c r="N47" i="28"/>
  <c r="Y47" i="28" s="1"/>
  <c r="O47" i="28"/>
  <c r="W47" i="28" s="1"/>
  <c r="N48" i="28"/>
  <c r="Y48" i="28" s="1"/>
  <c r="O48" i="28"/>
  <c r="W48" i="28" s="1"/>
  <c r="N49" i="28"/>
  <c r="Y49" i="28" s="1"/>
  <c r="O49" i="28"/>
  <c r="W49" i="28" s="1"/>
  <c r="N50" i="28"/>
  <c r="Y50" i="28" s="1"/>
  <c r="O50" i="28"/>
  <c r="W50" i="28" s="1"/>
  <c r="N51" i="28"/>
  <c r="Y51" i="28" s="1"/>
  <c r="O51" i="28"/>
  <c r="W51" i="28" s="1"/>
  <c r="N52" i="28"/>
  <c r="Y52" i="28" s="1"/>
  <c r="O52" i="28"/>
  <c r="W52" i="28" s="1"/>
  <c r="N53" i="28"/>
  <c r="Y53" i="28" s="1"/>
  <c r="O53" i="28"/>
  <c r="W53" i="28" s="1"/>
  <c r="N54" i="28"/>
  <c r="Y54" i="28" s="1"/>
  <c r="O54" i="28"/>
  <c r="W54" i="28" s="1"/>
  <c r="N55" i="28"/>
  <c r="Y55" i="28" s="1"/>
  <c r="O55" i="28"/>
  <c r="W55" i="28" s="1"/>
  <c r="N56" i="28"/>
  <c r="Y56" i="28" s="1"/>
  <c r="O56" i="28"/>
  <c r="W56" i="28" s="1"/>
  <c r="N57" i="28"/>
  <c r="Y57" i="28" s="1"/>
  <c r="O57" i="28"/>
  <c r="W57" i="28" s="1"/>
  <c r="N58" i="28"/>
  <c r="Y58" i="28" s="1"/>
  <c r="O58" i="28"/>
  <c r="W58" i="28" s="1"/>
  <c r="N59" i="28"/>
  <c r="Y59" i="28" s="1"/>
  <c r="O59" i="28"/>
  <c r="W59" i="28" s="1"/>
  <c r="N60" i="28"/>
  <c r="Y60" i="28" s="1"/>
  <c r="O60" i="28"/>
  <c r="W60" i="28" s="1"/>
  <c r="N61" i="28"/>
  <c r="Y61" i="28" s="1"/>
  <c r="O61" i="28"/>
  <c r="W61" i="28" s="1"/>
  <c r="N62" i="28"/>
  <c r="Y62" i="28" s="1"/>
  <c r="O62" i="28"/>
  <c r="W62" i="28" s="1"/>
  <c r="N63" i="28"/>
  <c r="Y63" i="28" s="1"/>
  <c r="O63" i="28"/>
  <c r="W63" i="28" s="1"/>
  <c r="N64" i="28"/>
  <c r="Y64" i="28" s="1"/>
  <c r="O64" i="28"/>
  <c r="W64" i="28" s="1"/>
  <c r="N65" i="28"/>
  <c r="Y65" i="28" s="1"/>
  <c r="O65" i="28"/>
  <c r="W65" i="28" s="1"/>
  <c r="N66" i="28"/>
  <c r="Y66" i="28" s="1"/>
  <c r="O66" i="28"/>
  <c r="W66" i="28" s="1"/>
  <c r="N67" i="28"/>
  <c r="Y67" i="28" s="1"/>
  <c r="O67" i="28"/>
  <c r="W67" i="28" s="1"/>
  <c r="D56" i="3"/>
  <c r="F56" i="3" s="1"/>
  <c r="D122" i="3"/>
  <c r="D121" i="3"/>
  <c r="AN6" i="18"/>
  <c r="AN7" i="18"/>
  <c r="AN8" i="18"/>
  <c r="AN9" i="18"/>
  <c r="AN10" i="18"/>
  <c r="AN11" i="18"/>
  <c r="AN12" i="18"/>
  <c r="AN13" i="18"/>
  <c r="AN14" i="18"/>
  <c r="AN15" i="18"/>
  <c r="AN16" i="18"/>
  <c r="AN17" i="18"/>
  <c r="AN18" i="18"/>
  <c r="AN19" i="18"/>
  <c r="AN20" i="18"/>
  <c r="AN21" i="18"/>
  <c r="AN22" i="18"/>
  <c r="AN23" i="18"/>
  <c r="AN24" i="18"/>
  <c r="AN25" i="18"/>
  <c r="AN26" i="18"/>
  <c r="AN27" i="18"/>
  <c r="AN28" i="18"/>
  <c r="AN29" i="18"/>
  <c r="AN30" i="18"/>
  <c r="AN31" i="18"/>
  <c r="AN32" i="18"/>
  <c r="AN33" i="18"/>
  <c r="AN34" i="18"/>
  <c r="AN35" i="18"/>
  <c r="AN36" i="18"/>
  <c r="AN37" i="18"/>
  <c r="AN38" i="18"/>
  <c r="AN39" i="18"/>
  <c r="AN40" i="18"/>
  <c r="AN41" i="18"/>
  <c r="AN42" i="18"/>
  <c r="AN43" i="18"/>
  <c r="AN44" i="18"/>
  <c r="AN45" i="18"/>
  <c r="AN46" i="18"/>
  <c r="AN47" i="18"/>
  <c r="AN48" i="18"/>
  <c r="AN49" i="18"/>
  <c r="AN50" i="18"/>
  <c r="AN51" i="18"/>
  <c r="AN52" i="18"/>
  <c r="AN53" i="18"/>
  <c r="AN54" i="18"/>
  <c r="AN55" i="18"/>
  <c r="AN56" i="18"/>
  <c r="AN57" i="18"/>
  <c r="AN58" i="18"/>
  <c r="AN59" i="18"/>
  <c r="AN60" i="18"/>
  <c r="AN61" i="18"/>
  <c r="AN62" i="18"/>
  <c r="AN63" i="18"/>
  <c r="AN64" i="18"/>
  <c r="AN65" i="18"/>
  <c r="AN66" i="18"/>
  <c r="AN67" i="18"/>
  <c r="AN68" i="18"/>
  <c r="AN69" i="18"/>
  <c r="AN70" i="18"/>
  <c r="AN71" i="18"/>
  <c r="AN72" i="18"/>
  <c r="AN73" i="18"/>
  <c r="AN74" i="18"/>
  <c r="AN75" i="18"/>
  <c r="AN76" i="18"/>
  <c r="AN77" i="18"/>
  <c r="AN78" i="18"/>
  <c r="AN79" i="18"/>
  <c r="AN80" i="18"/>
  <c r="AN81" i="18"/>
  <c r="AN82" i="18"/>
  <c r="AN83" i="18"/>
  <c r="AN84" i="18"/>
  <c r="AN85" i="18"/>
  <c r="AN86" i="18"/>
  <c r="AN87" i="18"/>
  <c r="AN88" i="18"/>
  <c r="AN89" i="18"/>
  <c r="AN90" i="18"/>
  <c r="AN91" i="18"/>
  <c r="AN92" i="18"/>
  <c r="AN93" i="18"/>
  <c r="AN94" i="18"/>
  <c r="AN95" i="18"/>
  <c r="AN96" i="18"/>
  <c r="AN97" i="18"/>
  <c r="AN98" i="18"/>
  <c r="AN99" i="18"/>
  <c r="AN100" i="18"/>
  <c r="AN101" i="18"/>
  <c r="AN102" i="18"/>
  <c r="AN103" i="18"/>
  <c r="AN104" i="18"/>
  <c r="AN105" i="18"/>
  <c r="AN106" i="18"/>
  <c r="AN107" i="18"/>
  <c r="AN108" i="18"/>
  <c r="AN109" i="18"/>
  <c r="AN110" i="18"/>
  <c r="AN111" i="18"/>
  <c r="AN112" i="18"/>
  <c r="AN113" i="18"/>
  <c r="AN114" i="18"/>
  <c r="AN115" i="18"/>
  <c r="AN116" i="18"/>
  <c r="AN117" i="18"/>
  <c r="AN118" i="18"/>
  <c r="AN119" i="18"/>
  <c r="AN120" i="18"/>
  <c r="AN121" i="18"/>
  <c r="AN122" i="18"/>
  <c r="AN123" i="18"/>
  <c r="AN124" i="18"/>
  <c r="AN125" i="18"/>
  <c r="AN126" i="18"/>
  <c r="AN127" i="18"/>
  <c r="AN128" i="18"/>
  <c r="AN129" i="18"/>
  <c r="AN130" i="18"/>
  <c r="AN131" i="18"/>
  <c r="AN132" i="18"/>
  <c r="AN133" i="18"/>
  <c r="AN134" i="18"/>
  <c r="AN135" i="18"/>
  <c r="AN136" i="18"/>
  <c r="AN137" i="18"/>
  <c r="AN138" i="18"/>
  <c r="AN139" i="18"/>
  <c r="AN140" i="18"/>
  <c r="AN141" i="18"/>
  <c r="AN142" i="18"/>
  <c r="AN143" i="18"/>
  <c r="AN144" i="18"/>
  <c r="AN145" i="18"/>
  <c r="AN146" i="18"/>
  <c r="AN147" i="18"/>
  <c r="AN148" i="18"/>
  <c r="AN149" i="18"/>
  <c r="AN150" i="18"/>
  <c r="AN151" i="18"/>
  <c r="AN152" i="18"/>
  <c r="AN153" i="18"/>
  <c r="AN154" i="18"/>
  <c r="AN155" i="18"/>
  <c r="AN156" i="18"/>
  <c r="AN157" i="18"/>
  <c r="AN158" i="18"/>
  <c r="AN159" i="18"/>
  <c r="AN160" i="18"/>
  <c r="AN161" i="18"/>
  <c r="AN162" i="18"/>
  <c r="AN163" i="18"/>
  <c r="AN164" i="18"/>
  <c r="AN165" i="18"/>
  <c r="AN166" i="18"/>
  <c r="AN167" i="18"/>
  <c r="AN168" i="18"/>
  <c r="AN169" i="18"/>
  <c r="AN170" i="18"/>
  <c r="AN171" i="18"/>
  <c r="AN172" i="18"/>
  <c r="AN173" i="18"/>
  <c r="AN174" i="18"/>
  <c r="AN175" i="18"/>
  <c r="AN176" i="18"/>
  <c r="AN177" i="18"/>
  <c r="AN178" i="18"/>
  <c r="AN179" i="18"/>
  <c r="AN180" i="18"/>
  <c r="AN181" i="18"/>
  <c r="AN182" i="18"/>
  <c r="AN183" i="18"/>
  <c r="AN184" i="18"/>
  <c r="AN185" i="18"/>
  <c r="AN186" i="18"/>
  <c r="AN187" i="18"/>
  <c r="AN188" i="18"/>
  <c r="AN189" i="18"/>
  <c r="AN190" i="18"/>
  <c r="AN191" i="18"/>
  <c r="AN192" i="18"/>
  <c r="AN193" i="18"/>
  <c r="AN194" i="18"/>
  <c r="AN195" i="18"/>
  <c r="AN196" i="18"/>
  <c r="AN197" i="18"/>
  <c r="AN198" i="18"/>
  <c r="AN199" i="18"/>
  <c r="AN200" i="18"/>
  <c r="AN201" i="18"/>
  <c r="AN202" i="18"/>
  <c r="AN203" i="18"/>
  <c r="AN204" i="18"/>
  <c r="AN205" i="18"/>
  <c r="AN206" i="18"/>
  <c r="AN207" i="18"/>
  <c r="AN208" i="18"/>
  <c r="AN209" i="18"/>
  <c r="AN210" i="18"/>
  <c r="AN211" i="18"/>
  <c r="AN212" i="18"/>
  <c r="AN213" i="18"/>
  <c r="AN214" i="18"/>
  <c r="AN215" i="18"/>
  <c r="AN216" i="18"/>
  <c r="AN217" i="18"/>
  <c r="AN218" i="18"/>
  <c r="AN219" i="18"/>
  <c r="AN220" i="18"/>
  <c r="AN221" i="18"/>
  <c r="AN222" i="18"/>
  <c r="AN223" i="18"/>
  <c r="AN224" i="18"/>
  <c r="AN225" i="18"/>
  <c r="AN226" i="18"/>
  <c r="AN227" i="18"/>
  <c r="AN228" i="18"/>
  <c r="AN229" i="18"/>
  <c r="AN230" i="18"/>
  <c r="AN231" i="18"/>
  <c r="AN232" i="18"/>
  <c r="AN233" i="18"/>
  <c r="AN234" i="18"/>
  <c r="AN235" i="18"/>
  <c r="AN236" i="18"/>
  <c r="AN237" i="18"/>
  <c r="AN238" i="18"/>
  <c r="AN239" i="18"/>
  <c r="AN240" i="18"/>
  <c r="AN241" i="18"/>
  <c r="AN242" i="18"/>
  <c r="AN243" i="18"/>
  <c r="AN244" i="18"/>
  <c r="AN245" i="18"/>
  <c r="AN246" i="18"/>
  <c r="AN247" i="18"/>
  <c r="AN248" i="18"/>
  <c r="AN249" i="18"/>
  <c r="AN250" i="18"/>
  <c r="AN251" i="18"/>
  <c r="AN252" i="18"/>
  <c r="AN253" i="18"/>
  <c r="AN254" i="18"/>
  <c r="AN255" i="18"/>
  <c r="AN256" i="18"/>
  <c r="AN257" i="18"/>
  <c r="AN258" i="18"/>
  <c r="AN259" i="18"/>
  <c r="AN260" i="18"/>
  <c r="AN261" i="18"/>
  <c r="AN262" i="18"/>
  <c r="AN263" i="18"/>
  <c r="AN264" i="18"/>
  <c r="AN265" i="18"/>
  <c r="AN266" i="18"/>
  <c r="AN267" i="18"/>
  <c r="AN268" i="18"/>
  <c r="AN269" i="18"/>
  <c r="AN270" i="18"/>
  <c r="AN271" i="18"/>
  <c r="AN272" i="18"/>
  <c r="AN273" i="18"/>
  <c r="AN274" i="18"/>
  <c r="AN275" i="18"/>
  <c r="AN276" i="18"/>
  <c r="AN277" i="18"/>
  <c r="AN278" i="18"/>
  <c r="AN279" i="18"/>
  <c r="AN280" i="18"/>
  <c r="AN281" i="18"/>
  <c r="AN282" i="18"/>
  <c r="AN283" i="18"/>
  <c r="AN284" i="18"/>
  <c r="AN285" i="18"/>
  <c r="AN286" i="18"/>
  <c r="AN287" i="18"/>
  <c r="AN288" i="18"/>
  <c r="AN289" i="18"/>
  <c r="AN290" i="18"/>
  <c r="AN291" i="18"/>
  <c r="AN292" i="18"/>
  <c r="AN293" i="18"/>
  <c r="AN294" i="18"/>
  <c r="AN295" i="18"/>
  <c r="AN296" i="18"/>
  <c r="AN297" i="18"/>
  <c r="AN298" i="18"/>
  <c r="AN299" i="18"/>
  <c r="AN300" i="18"/>
  <c r="AN301" i="18"/>
  <c r="AN302" i="18"/>
  <c r="AN303" i="18"/>
  <c r="AN304" i="18"/>
  <c r="AN305" i="18"/>
  <c r="AN306" i="18"/>
  <c r="AN307" i="18"/>
  <c r="AN308" i="18"/>
  <c r="AN309" i="18"/>
  <c r="AN310" i="18"/>
  <c r="AN311" i="18"/>
  <c r="AN312" i="18"/>
  <c r="AN313" i="18"/>
  <c r="AN314" i="18"/>
  <c r="AN315" i="18"/>
  <c r="AN316" i="18"/>
  <c r="AN317" i="18"/>
  <c r="AN318" i="18"/>
  <c r="AN319" i="18"/>
  <c r="AN320" i="18"/>
  <c r="AN321" i="18"/>
  <c r="AN322" i="18"/>
  <c r="AN323" i="18"/>
  <c r="AN324" i="18"/>
  <c r="AN325" i="18"/>
  <c r="AN326" i="18"/>
  <c r="AN327" i="18"/>
  <c r="AN328" i="18"/>
  <c r="AN329" i="18"/>
  <c r="AN330" i="18"/>
  <c r="AN331" i="18"/>
  <c r="AN332" i="18"/>
  <c r="AN333" i="18"/>
  <c r="AN334" i="18"/>
  <c r="AN335" i="18"/>
  <c r="AN336" i="18"/>
  <c r="AN337" i="18"/>
  <c r="AN338" i="18"/>
  <c r="AN339" i="18"/>
  <c r="AN340" i="18"/>
  <c r="AN341" i="18"/>
  <c r="AN342" i="18"/>
  <c r="AN343" i="18"/>
  <c r="AN344" i="18"/>
  <c r="AN345" i="18"/>
  <c r="AN346" i="18"/>
  <c r="AN347" i="18"/>
  <c r="AN348" i="18"/>
  <c r="AN349" i="18"/>
  <c r="AN350" i="18"/>
  <c r="AN351" i="18"/>
  <c r="AN352" i="18"/>
  <c r="AN353" i="18"/>
  <c r="AN354" i="18"/>
  <c r="AN355" i="18"/>
  <c r="AN356" i="18"/>
  <c r="AN357" i="18"/>
  <c r="AN358" i="18"/>
  <c r="AN359" i="18"/>
  <c r="AN360" i="18"/>
  <c r="AN361" i="18"/>
  <c r="AN362" i="18"/>
  <c r="AN363" i="18"/>
  <c r="AN364" i="18"/>
  <c r="AN365" i="18"/>
  <c r="AN366" i="18"/>
  <c r="AN367" i="18"/>
  <c r="AN368" i="18"/>
  <c r="AN369" i="18"/>
  <c r="AN370" i="18"/>
  <c r="AN371" i="18"/>
  <c r="AN372" i="18"/>
  <c r="AN373" i="18"/>
  <c r="AN374" i="18"/>
  <c r="AN375" i="18"/>
  <c r="AN376" i="18"/>
  <c r="AN377" i="18"/>
  <c r="AN378" i="18"/>
  <c r="AN379" i="18"/>
  <c r="AN380" i="18"/>
  <c r="AN381" i="18"/>
  <c r="AN382" i="18"/>
  <c r="AN383" i="18"/>
  <c r="AN384" i="18"/>
  <c r="AN385" i="18"/>
  <c r="AN386" i="18"/>
  <c r="AN387" i="18"/>
  <c r="AN388" i="18"/>
  <c r="AN389" i="18"/>
  <c r="AN390" i="18"/>
  <c r="AN391" i="18"/>
  <c r="AN392" i="18"/>
  <c r="AN393" i="18"/>
  <c r="AN394" i="18"/>
  <c r="AN395" i="18"/>
  <c r="AN396" i="18"/>
  <c r="AN397" i="18"/>
  <c r="AN398" i="18"/>
  <c r="AN399" i="18"/>
  <c r="AN400" i="18"/>
  <c r="AN401" i="18"/>
  <c r="AN402" i="18"/>
  <c r="AN403" i="18"/>
  <c r="AN404" i="18"/>
  <c r="AN405" i="18"/>
  <c r="AN406" i="18"/>
  <c r="AN407" i="18"/>
  <c r="AN408" i="18"/>
  <c r="AN409" i="18"/>
  <c r="AN410" i="18"/>
  <c r="AN411" i="18"/>
  <c r="AN412" i="18"/>
  <c r="AN413" i="18"/>
  <c r="AN414" i="18"/>
  <c r="AN415" i="18"/>
  <c r="AN416" i="18"/>
  <c r="AN417" i="18"/>
  <c r="AN418" i="18"/>
  <c r="AN419" i="18"/>
  <c r="AN420" i="18"/>
  <c r="AN421" i="18"/>
  <c r="AN422" i="18"/>
  <c r="AN423" i="18"/>
  <c r="AN424" i="18"/>
  <c r="AN425" i="18"/>
  <c r="AN426" i="18"/>
  <c r="AN427" i="18"/>
  <c r="AN428" i="18"/>
  <c r="AN429" i="18"/>
  <c r="AN430" i="18"/>
  <c r="AN431" i="18"/>
  <c r="AN432" i="18"/>
  <c r="AN433" i="18"/>
  <c r="AN434" i="18"/>
  <c r="AN435" i="18"/>
  <c r="AN436" i="18"/>
  <c r="AN437" i="18"/>
  <c r="AN438" i="18"/>
  <c r="AN439" i="18"/>
  <c r="AN440" i="18"/>
  <c r="AN441" i="18"/>
  <c r="AN442" i="18"/>
  <c r="AN443" i="18"/>
  <c r="AN444" i="18"/>
  <c r="AN445" i="18"/>
  <c r="AN446" i="18"/>
  <c r="AN447" i="18"/>
  <c r="AN448" i="18"/>
  <c r="AN449" i="18"/>
  <c r="AN450" i="18"/>
  <c r="AN451" i="18"/>
  <c r="AN452" i="18"/>
  <c r="AN453" i="18"/>
  <c r="AN454" i="18"/>
  <c r="AN455" i="18"/>
  <c r="AN456" i="18"/>
  <c r="AN457" i="18"/>
  <c r="AN458" i="18"/>
  <c r="AN459" i="18"/>
  <c r="AN460" i="18"/>
  <c r="AN461" i="18"/>
  <c r="AN462" i="18"/>
  <c r="AN463" i="18"/>
  <c r="AN5" i="18"/>
  <c r="K5" i="18" s="1"/>
  <c r="K4" i="18" s="1"/>
  <c r="J21" i="3"/>
  <c r="AO69" i="18" s="1"/>
  <c r="AP69" i="18" s="1"/>
  <c r="B4" i="25"/>
  <c r="B3" i="25"/>
  <c r="G78" i="25"/>
  <c r="F78" i="25"/>
  <c r="E78" i="25"/>
  <c r="D78" i="25"/>
  <c r="C78" i="25"/>
  <c r="G77" i="25"/>
  <c r="F77" i="25"/>
  <c r="E77" i="25"/>
  <c r="D77" i="25"/>
  <c r="C77" i="25"/>
  <c r="G76" i="25"/>
  <c r="F76" i="25"/>
  <c r="E76" i="25"/>
  <c r="D76" i="25"/>
  <c r="C76" i="25"/>
  <c r="G75" i="25"/>
  <c r="F75" i="25"/>
  <c r="E75" i="25"/>
  <c r="D75" i="25"/>
  <c r="C75" i="25"/>
  <c r="D59" i="3"/>
  <c r="AI58" i="3"/>
  <c r="AF62" i="3" s="1"/>
  <c r="AG58" i="3"/>
  <c r="AE62" i="3" s="1"/>
  <c r="AE58" i="3"/>
  <c r="AD62" i="3" s="1"/>
  <c r="F63" i="2"/>
  <c r="F64" i="2"/>
  <c r="F65" i="2"/>
  <c r="F66" i="2"/>
  <c r="F67" i="2"/>
  <c r="F68" i="2"/>
  <c r="F69" i="2"/>
  <c r="F70" i="2"/>
  <c r="F62" i="2"/>
  <c r="D63" i="2"/>
  <c r="D64" i="2"/>
  <c r="D65" i="2"/>
  <c r="D66" i="2"/>
  <c r="D67" i="2"/>
  <c r="D68" i="2"/>
  <c r="D69" i="2"/>
  <c r="D70" i="2"/>
  <c r="D62" i="2"/>
  <c r="G7" i="28"/>
  <c r="V7" i="28"/>
  <c r="N8" i="28"/>
  <c r="Y8" i="28" s="1"/>
  <c r="I200" i="21"/>
  <c r="I199" i="21"/>
  <c r="I198" i="21"/>
  <c r="I197" i="21"/>
  <c r="I196"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7"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C71" i="2"/>
  <c r="C50" i="2"/>
  <c r="C49" i="2"/>
  <c r="C48" i="2"/>
  <c r="C45" i="2"/>
  <c r="C44" i="2"/>
  <c r="C43" i="2"/>
  <c r="C42" i="2"/>
  <c r="C41" i="2"/>
  <c r="C40" i="2"/>
  <c r="C39" i="2"/>
  <c r="C38" i="2"/>
  <c r="C37" i="2"/>
  <c r="C36" i="2"/>
  <c r="C35" i="2"/>
  <c r="C34" i="2"/>
  <c r="F31" i="2"/>
  <c r="E31" i="2"/>
  <c r="D31" i="2"/>
  <c r="C31" i="2"/>
  <c r="F30" i="2"/>
  <c r="E30" i="2"/>
  <c r="D30" i="2"/>
  <c r="C30" i="2"/>
  <c r="F29" i="2"/>
  <c r="E29" i="2"/>
  <c r="D29" i="2"/>
  <c r="C29" i="2"/>
  <c r="F28" i="2"/>
  <c r="E28" i="2"/>
  <c r="D28" i="2"/>
  <c r="C28" i="2"/>
  <c r="F27" i="2"/>
  <c r="E27" i="2"/>
  <c r="D27" i="2"/>
  <c r="C27" i="2"/>
  <c r="F26" i="2"/>
  <c r="E26" i="2"/>
  <c r="D26" i="2"/>
  <c r="C26" i="2"/>
  <c r="F25" i="2"/>
  <c r="E25" i="2"/>
  <c r="D25" i="2"/>
  <c r="C25" i="2"/>
  <c r="F24" i="2"/>
  <c r="E24" i="2"/>
  <c r="D24" i="2"/>
  <c r="C24" i="2"/>
  <c r="F23" i="2"/>
  <c r="E23" i="2"/>
  <c r="D23" i="2"/>
  <c r="C23" i="2"/>
  <c r="F22" i="2"/>
  <c r="E22" i="2"/>
  <c r="D22" i="2"/>
  <c r="C22" i="2"/>
  <c r="F19" i="2"/>
  <c r="E19" i="2"/>
  <c r="D19" i="2"/>
  <c r="C19" i="2"/>
  <c r="F18" i="2"/>
  <c r="E18" i="2"/>
  <c r="D18" i="2"/>
  <c r="C18" i="2"/>
  <c r="F17" i="2"/>
  <c r="E17" i="2"/>
  <c r="D17" i="2"/>
  <c r="C17" i="2"/>
  <c r="F16" i="2"/>
  <c r="E16" i="2"/>
  <c r="D16" i="2"/>
  <c r="C16" i="2"/>
  <c r="F15" i="2"/>
  <c r="E15" i="2"/>
  <c r="D15" i="2"/>
  <c r="C15" i="2"/>
  <c r="F14" i="2"/>
  <c r="E14" i="2"/>
  <c r="D14" i="2"/>
  <c r="C14" i="2"/>
  <c r="F13" i="2"/>
  <c r="E13" i="2"/>
  <c r="D13" i="2"/>
  <c r="C13" i="2"/>
  <c r="F12" i="2"/>
  <c r="E12" i="2"/>
  <c r="D12" i="2"/>
  <c r="C12" i="2"/>
  <c r="F11" i="2"/>
  <c r="E11" i="2"/>
  <c r="D11" i="2"/>
  <c r="C11" i="2"/>
  <c r="F10" i="2"/>
  <c r="E10" i="2"/>
  <c r="D10" i="2"/>
  <c r="C10" i="2"/>
  <c r="F9" i="2"/>
  <c r="E9" i="2"/>
  <c r="D9" i="2"/>
  <c r="C9" i="2"/>
  <c r="F8" i="2"/>
  <c r="E8" i="2"/>
  <c r="D8" i="2"/>
  <c r="C8" i="2"/>
  <c r="F7" i="2"/>
  <c r="E7" i="2"/>
  <c r="D7" i="2"/>
  <c r="C7" i="2"/>
  <c r="F6" i="2"/>
  <c r="E6" i="2"/>
  <c r="D6" i="2"/>
  <c r="C6" i="2"/>
  <c r="F5" i="2"/>
  <c r="E5" i="2"/>
  <c r="D5" i="2"/>
  <c r="C5" i="2"/>
  <c r="E54" i="5"/>
  <c r="L4" i="5"/>
  <c r="M56" i="3"/>
  <c r="AJ500" i="24"/>
  <c r="AI500" i="24"/>
  <c r="AJ499" i="24"/>
  <c r="AI499" i="24"/>
  <c r="AJ498" i="24"/>
  <c r="AI498" i="24"/>
  <c r="AJ497" i="24"/>
  <c r="AI497" i="24"/>
  <c r="AJ496" i="24"/>
  <c r="AI496" i="24"/>
  <c r="AJ495" i="24"/>
  <c r="AI495" i="24"/>
  <c r="AJ494" i="24"/>
  <c r="AI494" i="24"/>
  <c r="AJ493" i="24"/>
  <c r="AI493" i="24"/>
  <c r="AJ492" i="24"/>
  <c r="AI492" i="24"/>
  <c r="AJ491" i="24"/>
  <c r="AI491" i="24"/>
  <c r="AJ490" i="24"/>
  <c r="AI490" i="24"/>
  <c r="AJ489" i="24"/>
  <c r="AI489" i="24"/>
  <c r="AJ488" i="24"/>
  <c r="AI488" i="24"/>
  <c r="AJ487" i="24"/>
  <c r="AI487" i="24"/>
  <c r="AJ486" i="24"/>
  <c r="AI486" i="24"/>
  <c r="AJ485" i="24"/>
  <c r="AI485" i="24"/>
  <c r="AJ484" i="24"/>
  <c r="AI484" i="24"/>
  <c r="AJ483" i="24"/>
  <c r="AI483" i="24"/>
  <c r="AJ482" i="24"/>
  <c r="AI482" i="24"/>
  <c r="AJ481" i="24"/>
  <c r="AI481" i="24"/>
  <c r="AJ480" i="24"/>
  <c r="AI480" i="24"/>
  <c r="AJ479" i="24"/>
  <c r="AI479" i="24"/>
  <c r="AJ478" i="24"/>
  <c r="AI478" i="24"/>
  <c r="AJ477" i="24"/>
  <c r="AI477" i="24"/>
  <c r="AJ476" i="24"/>
  <c r="AI476" i="24"/>
  <c r="AJ475" i="24"/>
  <c r="AI475" i="24"/>
  <c r="AJ474" i="24"/>
  <c r="AI474" i="24"/>
  <c r="AJ473" i="24"/>
  <c r="AI473" i="24"/>
  <c r="AJ472" i="24"/>
  <c r="AI472" i="24"/>
  <c r="AJ471" i="24"/>
  <c r="AI471" i="24"/>
  <c r="AJ470" i="24"/>
  <c r="AI470" i="24"/>
  <c r="AJ469" i="24"/>
  <c r="AI469" i="24"/>
  <c r="AJ468" i="24"/>
  <c r="AI468" i="24"/>
  <c r="AJ467" i="24"/>
  <c r="AI467" i="24"/>
  <c r="AJ466" i="24"/>
  <c r="AI466" i="24"/>
  <c r="AJ465" i="24"/>
  <c r="AI465" i="24"/>
  <c r="AJ464" i="24"/>
  <c r="AI464" i="24"/>
  <c r="AJ463" i="24"/>
  <c r="AI463" i="24"/>
  <c r="AJ462" i="24"/>
  <c r="AI462" i="24"/>
  <c r="AJ461" i="24"/>
  <c r="AI461" i="24"/>
  <c r="AJ460" i="24"/>
  <c r="AI460" i="24"/>
  <c r="AJ459" i="24"/>
  <c r="AI459" i="24"/>
  <c r="AJ458" i="24"/>
  <c r="AI458" i="24"/>
  <c r="AJ457" i="24"/>
  <c r="AI457" i="24"/>
  <c r="AJ456" i="24"/>
  <c r="AI456" i="24"/>
  <c r="AJ455" i="24"/>
  <c r="AI455" i="24"/>
  <c r="AJ454" i="24"/>
  <c r="AI454" i="24"/>
  <c r="AJ453" i="24"/>
  <c r="AI453" i="24"/>
  <c r="AJ5" i="24"/>
  <c r="AI5" i="24"/>
  <c r="I5" i="24" s="1"/>
  <c r="P5" i="24"/>
  <c r="X4" i="24"/>
  <c r="G4" i="24"/>
  <c r="AM463" i="18"/>
  <c r="AM462" i="18"/>
  <c r="AM461" i="18"/>
  <c r="AM460" i="18"/>
  <c r="AM459" i="18"/>
  <c r="AM458" i="18"/>
  <c r="AM457" i="18"/>
  <c r="AM456" i="18"/>
  <c r="AM455" i="18"/>
  <c r="AM454" i="18"/>
  <c r="AM453" i="18"/>
  <c r="AM452" i="18"/>
  <c r="AM451" i="18"/>
  <c r="AM450" i="18"/>
  <c r="AM449" i="18"/>
  <c r="AM448" i="18"/>
  <c r="AM447" i="18"/>
  <c r="AM446" i="18"/>
  <c r="AM445" i="18"/>
  <c r="AM444" i="18"/>
  <c r="AM443" i="18"/>
  <c r="AM442" i="18"/>
  <c r="AM441" i="18"/>
  <c r="AM440" i="18"/>
  <c r="AM439" i="18"/>
  <c r="AM438" i="18"/>
  <c r="AM437" i="18"/>
  <c r="AM436" i="18"/>
  <c r="AM435" i="18"/>
  <c r="AM434" i="18"/>
  <c r="AM433" i="18"/>
  <c r="AM432" i="18"/>
  <c r="AM431" i="18"/>
  <c r="AM430" i="18"/>
  <c r="AM429" i="18"/>
  <c r="AM428" i="18"/>
  <c r="AM427" i="18"/>
  <c r="AM426" i="18"/>
  <c r="AM425" i="18"/>
  <c r="AM424" i="18"/>
  <c r="AM423" i="18"/>
  <c r="AM422" i="18"/>
  <c r="AM421" i="18"/>
  <c r="AM420" i="18"/>
  <c r="AM419" i="18"/>
  <c r="AM418" i="18"/>
  <c r="AM417" i="18"/>
  <c r="AM416" i="18"/>
  <c r="AM415" i="18"/>
  <c r="AM414" i="18"/>
  <c r="AM413" i="18"/>
  <c r="AM412" i="18"/>
  <c r="AM411" i="18"/>
  <c r="AM410" i="18"/>
  <c r="AM409" i="18"/>
  <c r="AM408" i="18"/>
  <c r="AM407" i="18"/>
  <c r="AM406" i="18"/>
  <c r="AM405" i="18"/>
  <c r="AM404" i="18"/>
  <c r="AM403" i="18"/>
  <c r="AM402" i="18"/>
  <c r="AM401" i="18"/>
  <c r="AM400" i="18"/>
  <c r="AM399" i="18"/>
  <c r="AM398" i="18"/>
  <c r="AM397" i="18"/>
  <c r="AM396" i="18"/>
  <c r="AM395" i="18"/>
  <c r="AM394" i="18"/>
  <c r="AM393" i="18"/>
  <c r="AM392" i="18"/>
  <c r="AM391" i="18"/>
  <c r="AM390" i="18"/>
  <c r="AM389" i="18"/>
  <c r="AM388" i="18"/>
  <c r="AM387" i="18"/>
  <c r="AM386" i="18"/>
  <c r="AM385" i="18"/>
  <c r="AM384" i="18"/>
  <c r="AM383" i="18"/>
  <c r="AM382" i="18"/>
  <c r="AM381" i="18"/>
  <c r="AM380" i="18"/>
  <c r="AM379" i="18"/>
  <c r="AM378" i="18"/>
  <c r="AM377" i="18"/>
  <c r="AM376" i="18"/>
  <c r="AM375" i="18"/>
  <c r="AM374" i="18"/>
  <c r="AM373" i="18"/>
  <c r="AM372" i="18"/>
  <c r="AM371" i="18"/>
  <c r="AM370" i="18"/>
  <c r="AM369" i="18"/>
  <c r="AM368" i="18"/>
  <c r="AM367" i="18"/>
  <c r="AM366" i="18"/>
  <c r="AM365" i="18"/>
  <c r="AM364" i="18"/>
  <c r="AM363" i="18"/>
  <c r="AM362" i="18"/>
  <c r="AM361" i="18"/>
  <c r="AM360" i="18"/>
  <c r="AM359" i="18"/>
  <c r="AM358" i="18"/>
  <c r="AM357" i="18"/>
  <c r="AM356" i="18"/>
  <c r="AM355" i="18"/>
  <c r="AM354" i="18"/>
  <c r="AM353" i="18"/>
  <c r="AM352" i="18"/>
  <c r="AM351" i="18"/>
  <c r="AM350" i="18"/>
  <c r="AM349" i="18"/>
  <c r="AM348" i="18"/>
  <c r="AM347" i="18"/>
  <c r="AM346" i="18"/>
  <c r="AM345" i="18"/>
  <c r="AM344" i="18"/>
  <c r="AM343" i="18"/>
  <c r="AM342" i="18"/>
  <c r="AM341" i="18"/>
  <c r="AM340" i="18"/>
  <c r="AM339" i="18"/>
  <c r="AM338" i="18"/>
  <c r="AM337" i="18"/>
  <c r="AM336" i="18"/>
  <c r="AM335" i="18"/>
  <c r="AM334" i="18"/>
  <c r="AM333" i="18"/>
  <c r="AM332" i="18"/>
  <c r="AM331" i="18"/>
  <c r="AM330" i="18"/>
  <c r="AM329" i="18"/>
  <c r="AM328" i="18"/>
  <c r="AM327" i="18"/>
  <c r="AM326" i="18"/>
  <c r="AM325" i="18"/>
  <c r="AM324" i="18"/>
  <c r="AM323" i="18"/>
  <c r="AM322" i="18"/>
  <c r="AM321" i="18"/>
  <c r="AM320" i="18"/>
  <c r="AM319" i="18"/>
  <c r="AM318" i="18"/>
  <c r="AM317" i="18"/>
  <c r="AM316" i="18"/>
  <c r="AM315" i="18"/>
  <c r="AM314" i="18"/>
  <c r="AM313" i="18"/>
  <c r="AM312" i="18"/>
  <c r="AM311" i="18"/>
  <c r="AM310" i="18"/>
  <c r="AM309" i="18"/>
  <c r="AM308" i="18"/>
  <c r="AM307" i="18"/>
  <c r="AM306" i="18"/>
  <c r="AM305" i="18"/>
  <c r="AM304" i="18"/>
  <c r="AM303" i="18"/>
  <c r="AM302" i="18"/>
  <c r="AM301" i="18"/>
  <c r="AM300" i="18"/>
  <c r="AM299" i="18"/>
  <c r="AM298" i="18"/>
  <c r="AM297" i="18"/>
  <c r="AM296" i="18"/>
  <c r="AM295" i="18"/>
  <c r="AM294" i="18"/>
  <c r="AM293" i="18"/>
  <c r="AM292" i="18"/>
  <c r="AM291" i="18"/>
  <c r="AM290" i="18"/>
  <c r="AM289" i="18"/>
  <c r="AM288" i="18"/>
  <c r="AM287" i="18"/>
  <c r="AM286" i="18"/>
  <c r="AM285" i="18"/>
  <c r="AM284" i="18"/>
  <c r="AM283" i="18"/>
  <c r="AM282" i="18"/>
  <c r="AM281" i="18"/>
  <c r="AM280" i="18"/>
  <c r="AM279" i="18"/>
  <c r="AM278" i="18"/>
  <c r="AM277" i="18"/>
  <c r="AM276" i="18"/>
  <c r="AM275" i="18"/>
  <c r="AM274" i="18"/>
  <c r="AM273" i="18"/>
  <c r="AM272" i="18"/>
  <c r="AM271" i="18"/>
  <c r="AM270" i="18"/>
  <c r="AM269" i="18"/>
  <c r="AM268" i="18"/>
  <c r="AM267" i="18"/>
  <c r="AM266" i="18"/>
  <c r="AM265" i="18"/>
  <c r="AM264" i="18"/>
  <c r="AM263" i="18"/>
  <c r="AM262" i="18"/>
  <c r="AM261" i="18"/>
  <c r="AM260" i="18"/>
  <c r="AM259" i="18"/>
  <c r="AM258" i="18"/>
  <c r="AM257" i="18"/>
  <c r="AM256" i="18"/>
  <c r="AM255" i="18"/>
  <c r="AM254" i="18"/>
  <c r="AM253" i="18"/>
  <c r="AM252" i="18"/>
  <c r="AM251" i="18"/>
  <c r="AM250" i="18"/>
  <c r="AM249" i="18"/>
  <c r="AM248" i="18"/>
  <c r="AM247" i="18"/>
  <c r="AM246" i="18"/>
  <c r="AM245" i="18"/>
  <c r="AM244" i="18"/>
  <c r="AM243" i="18"/>
  <c r="AM242" i="18"/>
  <c r="AM241" i="18"/>
  <c r="AM240" i="18"/>
  <c r="AM239" i="18"/>
  <c r="AM238" i="18"/>
  <c r="AM237" i="18"/>
  <c r="AM236" i="18"/>
  <c r="AM235" i="18"/>
  <c r="AM234" i="18"/>
  <c r="AM233" i="18"/>
  <c r="AM232" i="18"/>
  <c r="AM231" i="18"/>
  <c r="AM230" i="18"/>
  <c r="AM229" i="18"/>
  <c r="AM228" i="18"/>
  <c r="AM227" i="18"/>
  <c r="AM226" i="18"/>
  <c r="AM225" i="18"/>
  <c r="AM224" i="18"/>
  <c r="AM223" i="18"/>
  <c r="AM222" i="18"/>
  <c r="AM221" i="18"/>
  <c r="AM220" i="18"/>
  <c r="AM219" i="18"/>
  <c r="AM218" i="18"/>
  <c r="AM217" i="18"/>
  <c r="AM216" i="18"/>
  <c r="AM215" i="18"/>
  <c r="AM214" i="18"/>
  <c r="AM213" i="18"/>
  <c r="AM212" i="18"/>
  <c r="AM211" i="18"/>
  <c r="AM210" i="18"/>
  <c r="AM209" i="18"/>
  <c r="AM208" i="18"/>
  <c r="AM207" i="18"/>
  <c r="AM206" i="18"/>
  <c r="AM205" i="18"/>
  <c r="AM204" i="18"/>
  <c r="AM203" i="18"/>
  <c r="AM202" i="18"/>
  <c r="AM201" i="18"/>
  <c r="AM200" i="18"/>
  <c r="AM199" i="18"/>
  <c r="AM198" i="18"/>
  <c r="AM197" i="18"/>
  <c r="AM196" i="18"/>
  <c r="AM195" i="18"/>
  <c r="AM194" i="18"/>
  <c r="AM193" i="18"/>
  <c r="AM192" i="18"/>
  <c r="AM191" i="18"/>
  <c r="AM190" i="18"/>
  <c r="AM189" i="18"/>
  <c r="AM188" i="18"/>
  <c r="AM187" i="18"/>
  <c r="AM186" i="18"/>
  <c r="AM185" i="18"/>
  <c r="AM184" i="18"/>
  <c r="AM183" i="18"/>
  <c r="AM182" i="18"/>
  <c r="AM181" i="18"/>
  <c r="AM180" i="18"/>
  <c r="AM179" i="18"/>
  <c r="AM178" i="18"/>
  <c r="AM177" i="18"/>
  <c r="AM176" i="18"/>
  <c r="AM175" i="18"/>
  <c r="AM174" i="18"/>
  <c r="AM173" i="18"/>
  <c r="AM172" i="18"/>
  <c r="AM171" i="18"/>
  <c r="AM170" i="18"/>
  <c r="AM169" i="18"/>
  <c r="AM168" i="18"/>
  <c r="AM167" i="18"/>
  <c r="AM166" i="18"/>
  <c r="AM165" i="18"/>
  <c r="AM164" i="18"/>
  <c r="AM163" i="18"/>
  <c r="AM162" i="18"/>
  <c r="AM161" i="18"/>
  <c r="AM160" i="18"/>
  <c r="AM159" i="18"/>
  <c r="AM158" i="18"/>
  <c r="AM157" i="18"/>
  <c r="AM156" i="18"/>
  <c r="AM155" i="18"/>
  <c r="AM154" i="18"/>
  <c r="AM153" i="18"/>
  <c r="AM152" i="18"/>
  <c r="AM151" i="18"/>
  <c r="AM150" i="18"/>
  <c r="AM149" i="18"/>
  <c r="AM148" i="18"/>
  <c r="AM147" i="18"/>
  <c r="AM146" i="18"/>
  <c r="AM145" i="18"/>
  <c r="AM144" i="18"/>
  <c r="AM143" i="18"/>
  <c r="AM142" i="18"/>
  <c r="AM141" i="18"/>
  <c r="AM140" i="18"/>
  <c r="AM139" i="18"/>
  <c r="AM138" i="18"/>
  <c r="AM137" i="18"/>
  <c r="AM136" i="18"/>
  <c r="AM135" i="18"/>
  <c r="AM134" i="18"/>
  <c r="AM133" i="18"/>
  <c r="AM132" i="18"/>
  <c r="AM131" i="18"/>
  <c r="AM130" i="18"/>
  <c r="AM129" i="18"/>
  <c r="AM128" i="18"/>
  <c r="AM127" i="18"/>
  <c r="AM126" i="18"/>
  <c r="AM125" i="18"/>
  <c r="AM124" i="18"/>
  <c r="AM123" i="18"/>
  <c r="AM122" i="18"/>
  <c r="AM121" i="18"/>
  <c r="AM120" i="18"/>
  <c r="AM119" i="18"/>
  <c r="AM118" i="18"/>
  <c r="AM117" i="18"/>
  <c r="AM116" i="18"/>
  <c r="AM115" i="18"/>
  <c r="AM114" i="18"/>
  <c r="AM113" i="18"/>
  <c r="AM112" i="18"/>
  <c r="AM111" i="18"/>
  <c r="AM110" i="18"/>
  <c r="AM109" i="18"/>
  <c r="AM108" i="18"/>
  <c r="AM107" i="18"/>
  <c r="AM106" i="18"/>
  <c r="AM105" i="18"/>
  <c r="AM104" i="18"/>
  <c r="AM103" i="18"/>
  <c r="AM102" i="18"/>
  <c r="AM101" i="18"/>
  <c r="AM100" i="18"/>
  <c r="AM99" i="18"/>
  <c r="AM98" i="18"/>
  <c r="AM97" i="18"/>
  <c r="AM96" i="18"/>
  <c r="AM95" i="18"/>
  <c r="AM94" i="18"/>
  <c r="AM93" i="18"/>
  <c r="AM92" i="18"/>
  <c r="AM91" i="18"/>
  <c r="AM90" i="18"/>
  <c r="AM89" i="18"/>
  <c r="AM88" i="18"/>
  <c r="AM87" i="18"/>
  <c r="AM86" i="18"/>
  <c r="AM85" i="18"/>
  <c r="AM84" i="18"/>
  <c r="AM83" i="18"/>
  <c r="AM82" i="18"/>
  <c r="AM81" i="18"/>
  <c r="AM80" i="18"/>
  <c r="AM79" i="18"/>
  <c r="AM78" i="18"/>
  <c r="AM77" i="18"/>
  <c r="AM76" i="18"/>
  <c r="AM75" i="18"/>
  <c r="AM74" i="18"/>
  <c r="AM73" i="18"/>
  <c r="AM72" i="18"/>
  <c r="AM71" i="18"/>
  <c r="AM70" i="18"/>
  <c r="AM69" i="18"/>
  <c r="AM68" i="18"/>
  <c r="AM67" i="18"/>
  <c r="AM66" i="18"/>
  <c r="AM65" i="18"/>
  <c r="AM64" i="18"/>
  <c r="AM63" i="18"/>
  <c r="AM62" i="18"/>
  <c r="AM61" i="18"/>
  <c r="AM60" i="18"/>
  <c r="AM59" i="18"/>
  <c r="AM58" i="18"/>
  <c r="AM57" i="18"/>
  <c r="AM56" i="18"/>
  <c r="AM55" i="18"/>
  <c r="AM54" i="18"/>
  <c r="AM53" i="18"/>
  <c r="AM52" i="18"/>
  <c r="AM51" i="18"/>
  <c r="AM50" i="18"/>
  <c r="AM49" i="18"/>
  <c r="AM48" i="18"/>
  <c r="AM47" i="18"/>
  <c r="AM46" i="18"/>
  <c r="AM45" i="18"/>
  <c r="AM44" i="18"/>
  <c r="AM43" i="18"/>
  <c r="AM42" i="18"/>
  <c r="AM41" i="18"/>
  <c r="AM40" i="18"/>
  <c r="AM39" i="18"/>
  <c r="AM38" i="18"/>
  <c r="AM37" i="18"/>
  <c r="AM36" i="18"/>
  <c r="AM35" i="18"/>
  <c r="AM34" i="18"/>
  <c r="AM33" i="18"/>
  <c r="AM32" i="18"/>
  <c r="AM31" i="18"/>
  <c r="AM30" i="18"/>
  <c r="AM29" i="18"/>
  <c r="AM28" i="18"/>
  <c r="AM27" i="18"/>
  <c r="AM26" i="18"/>
  <c r="AM25" i="18"/>
  <c r="AM24" i="18"/>
  <c r="AM23" i="18"/>
  <c r="AM22" i="18"/>
  <c r="AM21" i="18"/>
  <c r="AM20" i="18"/>
  <c r="AM19" i="18"/>
  <c r="AM18" i="18"/>
  <c r="AM17" i="18"/>
  <c r="AM16" i="18"/>
  <c r="AM15" i="18"/>
  <c r="AM14" i="18"/>
  <c r="AM13" i="18"/>
  <c r="AM12" i="18"/>
  <c r="AM11" i="18"/>
  <c r="AM10" i="18"/>
  <c r="AM9" i="18"/>
  <c r="AM8" i="18"/>
  <c r="AM7" i="18"/>
  <c r="AM6" i="18"/>
  <c r="AF5" i="18"/>
  <c r="AB4" i="18"/>
  <c r="H4" i="18"/>
  <c r="W125" i="3"/>
  <c r="T52" i="3" s="1"/>
  <c r="W124" i="3"/>
  <c r="W123" i="3"/>
  <c r="W122" i="3"/>
  <c r="W121" i="3"/>
  <c r="K100" i="3"/>
  <c r="T100" i="3" s="1"/>
  <c r="U57" i="3"/>
  <c r="M57" i="3"/>
  <c r="D57" i="3"/>
  <c r="F57" i="3" s="1"/>
  <c r="K52" i="3"/>
  <c r="C52" i="3"/>
  <c r="K43" i="3"/>
  <c r="C43" i="3"/>
  <c r="J31" i="3"/>
  <c r="R31" i="3" s="1"/>
  <c r="B8" i="3"/>
  <c r="T4" i="5"/>
  <c r="U56" i="3"/>
  <c r="AD54" i="3"/>
  <c r="N71" i="3" s="1"/>
  <c r="Q5" i="24"/>
  <c r="N49" i="3" s="1"/>
  <c r="AE59" i="3"/>
  <c r="AD63" i="3" s="1"/>
  <c r="AD40" i="3"/>
  <c r="AG59" i="3"/>
  <c r="AE63" i="3" s="1"/>
  <c r="AI59" i="3"/>
  <c r="AF63" i="3" s="1"/>
  <c r="AF40" i="3"/>
  <c r="AH40" i="3"/>
  <c r="AD66" i="3"/>
  <c r="AH66" i="3"/>
  <c r="AF66" i="3"/>
  <c r="AA5" i="24" l="1"/>
  <c r="Q46" i="2" s="1"/>
  <c r="J46" i="2"/>
  <c r="L7" i="2"/>
  <c r="L9" i="2"/>
  <c r="L11" i="2"/>
  <c r="L13" i="2"/>
  <c r="L15" i="2"/>
  <c r="L17" i="2"/>
  <c r="L19" i="2"/>
  <c r="L21" i="2"/>
  <c r="L23" i="2"/>
  <c r="L25" i="2"/>
  <c r="L27" i="2"/>
  <c r="L29" i="2"/>
  <c r="L31" i="2"/>
  <c r="K23" i="2"/>
  <c r="M7" i="2"/>
  <c r="M9" i="2"/>
  <c r="M11" i="2"/>
  <c r="M13" i="2"/>
  <c r="M15" i="2"/>
  <c r="M17" i="2"/>
  <c r="M19" i="2"/>
  <c r="M21" i="2"/>
  <c r="M23" i="2"/>
  <c r="M25" i="2"/>
  <c r="M27" i="2"/>
  <c r="M29" i="2"/>
  <c r="M31" i="2"/>
  <c r="J6" i="2"/>
  <c r="J8" i="2"/>
  <c r="J10" i="2"/>
  <c r="J12" i="2"/>
  <c r="J14" i="2"/>
  <c r="J16" i="2"/>
  <c r="J18" i="2"/>
  <c r="J20" i="2"/>
  <c r="J22" i="2"/>
  <c r="J24" i="2"/>
  <c r="J26" i="2"/>
  <c r="J28" i="2"/>
  <c r="J30" i="2"/>
  <c r="M5" i="2"/>
  <c r="K6" i="2"/>
  <c r="K8" i="2"/>
  <c r="K10" i="2"/>
  <c r="K12" i="2"/>
  <c r="K14" i="2"/>
  <c r="K16" i="2"/>
  <c r="K18" i="2"/>
  <c r="K20" i="2"/>
  <c r="K22" i="2"/>
  <c r="K24" i="2"/>
  <c r="K26" i="2"/>
  <c r="K28" i="2"/>
  <c r="K30" i="2"/>
  <c r="L5" i="2"/>
  <c r="K21" i="2"/>
  <c r="L6" i="2"/>
  <c r="L8" i="2"/>
  <c r="L10" i="2"/>
  <c r="L12" i="2"/>
  <c r="L14" i="2"/>
  <c r="L16" i="2"/>
  <c r="L18" i="2"/>
  <c r="L20" i="2"/>
  <c r="L22" i="2"/>
  <c r="L24" i="2"/>
  <c r="L26" i="2"/>
  <c r="L28" i="2"/>
  <c r="L30" i="2"/>
  <c r="K5" i="2"/>
  <c r="K19" i="2"/>
  <c r="K31" i="2"/>
  <c r="M6" i="2"/>
  <c r="M8" i="2"/>
  <c r="M10" i="2"/>
  <c r="M12" i="2"/>
  <c r="M14" i="2"/>
  <c r="M16" i="2"/>
  <c r="M18" i="2"/>
  <c r="M20" i="2"/>
  <c r="M22" i="2"/>
  <c r="M24" i="2"/>
  <c r="M26" i="2"/>
  <c r="M28" i="2"/>
  <c r="M30" i="2"/>
  <c r="J5" i="2"/>
  <c r="K7" i="2"/>
  <c r="K9" i="2"/>
  <c r="K11" i="2"/>
  <c r="K13" i="2"/>
  <c r="K15" i="2"/>
  <c r="K25" i="2"/>
  <c r="K29" i="2"/>
  <c r="J7" i="2"/>
  <c r="J9" i="2"/>
  <c r="J11" i="2"/>
  <c r="J13" i="2"/>
  <c r="J15" i="2"/>
  <c r="J17" i="2"/>
  <c r="J19" i="2"/>
  <c r="J21" i="2"/>
  <c r="J23" i="2"/>
  <c r="J25" i="2"/>
  <c r="J27" i="2"/>
  <c r="J29" i="2"/>
  <c r="J31" i="2"/>
  <c r="K17" i="2"/>
  <c r="K27" i="2"/>
  <c r="O57" i="3"/>
  <c r="O56" i="3"/>
  <c r="D123" i="3"/>
  <c r="AD123" i="3" s="1"/>
  <c r="AE123" i="3" s="1"/>
  <c r="F71" i="2"/>
  <c r="W56" i="3"/>
  <c r="W57" i="3"/>
  <c r="Y7" i="28"/>
  <c r="N7" i="28"/>
  <c r="K68" i="2"/>
  <c r="K66" i="2"/>
  <c r="M69" i="2"/>
  <c r="M62" i="2"/>
  <c r="M67" i="2"/>
  <c r="M70" i="2"/>
  <c r="K69" i="2"/>
  <c r="K64" i="2"/>
  <c r="K65" i="2"/>
  <c r="M64" i="2"/>
  <c r="M63" i="2"/>
  <c r="M66" i="2"/>
  <c r="K70" i="2"/>
  <c r="K63" i="2"/>
  <c r="K62" i="2"/>
  <c r="K67" i="2"/>
  <c r="D61" i="3"/>
  <c r="F61" i="3" s="1"/>
  <c r="M65" i="2"/>
  <c r="M68" i="2"/>
  <c r="T66" i="2"/>
  <c r="J67" i="2"/>
  <c r="J66" i="2"/>
  <c r="J64" i="2"/>
  <c r="J62" i="2"/>
  <c r="J65" i="2"/>
  <c r="J63" i="2"/>
  <c r="J70" i="2"/>
  <c r="J69" i="2"/>
  <c r="J68" i="2"/>
  <c r="AJ123" i="3"/>
  <c r="AK123" i="3" s="1"/>
  <c r="AF123" i="3"/>
  <c r="AG123" i="3" s="1"/>
  <c r="AH123" i="3" s="1"/>
  <c r="AO320" i="18"/>
  <c r="AP320" i="18" s="1"/>
  <c r="AO201" i="18"/>
  <c r="AP201" i="18" s="1"/>
  <c r="AO49" i="18"/>
  <c r="AP49" i="18" s="1"/>
  <c r="D125" i="3"/>
  <c r="AD125" i="3" s="1"/>
  <c r="AE125" i="3" s="1"/>
  <c r="E52" i="3" s="1"/>
  <c r="D124" i="3"/>
  <c r="AO88" i="18"/>
  <c r="AP88" i="18" s="1"/>
  <c r="AO140" i="18"/>
  <c r="AP140" i="18" s="1"/>
  <c r="AO158" i="18"/>
  <c r="AP158" i="18" s="1"/>
  <c r="AO9" i="18"/>
  <c r="AP9" i="18" s="1"/>
  <c r="AO160" i="18"/>
  <c r="AP160" i="18" s="1"/>
  <c r="AO373" i="18"/>
  <c r="AP373" i="18" s="1"/>
  <c r="AO194" i="18"/>
  <c r="AP194" i="18" s="1"/>
  <c r="R21" i="3"/>
  <c r="AQ128" i="18" s="1"/>
  <c r="AR128" i="18" s="1"/>
  <c r="AO121" i="18"/>
  <c r="AP121" i="18" s="1"/>
  <c r="AO42" i="18"/>
  <c r="AP42" i="18" s="1"/>
  <c r="AO439" i="18"/>
  <c r="AP439" i="18" s="1"/>
  <c r="AO175" i="18"/>
  <c r="AP175" i="18" s="1"/>
  <c r="AO297" i="18"/>
  <c r="AP297" i="18" s="1"/>
  <c r="AO438" i="18"/>
  <c r="AP438" i="18" s="1"/>
  <c r="AO44" i="18"/>
  <c r="AP44" i="18" s="1"/>
  <c r="AO108" i="18"/>
  <c r="AP108" i="18" s="1"/>
  <c r="AO33" i="18"/>
  <c r="AP33" i="18" s="1"/>
  <c r="AO41" i="18"/>
  <c r="AP41" i="18" s="1"/>
  <c r="AO109" i="18"/>
  <c r="AP109" i="18" s="1"/>
  <c r="AO144" i="18"/>
  <c r="AP144" i="18" s="1"/>
  <c r="AO146" i="18"/>
  <c r="AP146" i="18" s="1"/>
  <c r="AO361" i="18"/>
  <c r="AP361" i="18" s="1"/>
  <c r="AO12" i="18"/>
  <c r="AP12" i="18" s="1"/>
  <c r="AO314" i="18"/>
  <c r="AP314" i="18" s="1"/>
  <c r="AO182" i="18"/>
  <c r="AP182" i="18" s="1"/>
  <c r="AO27" i="18"/>
  <c r="AP27" i="18" s="1"/>
  <c r="AO237" i="18"/>
  <c r="AP237" i="18" s="1"/>
  <c r="AO264" i="18"/>
  <c r="AP264" i="18" s="1"/>
  <c r="AO309" i="18"/>
  <c r="AP309" i="18" s="1"/>
  <c r="AO450" i="18"/>
  <c r="AP450" i="18" s="1"/>
  <c r="AO60" i="18"/>
  <c r="AP60" i="18" s="1"/>
  <c r="AO37" i="18"/>
  <c r="AP37" i="18" s="1"/>
  <c r="AO73" i="18"/>
  <c r="AP73" i="18" s="1"/>
  <c r="AO120" i="18"/>
  <c r="AP120" i="18" s="1"/>
  <c r="AO142" i="18"/>
  <c r="AP142" i="18" s="1"/>
  <c r="AO124" i="18"/>
  <c r="AP124" i="18" s="1"/>
  <c r="AO152" i="18"/>
  <c r="AP152" i="18" s="1"/>
  <c r="AO7" i="18"/>
  <c r="AP7" i="18" s="1"/>
  <c r="AO197" i="18"/>
  <c r="AP197" i="18" s="1"/>
  <c r="AO84" i="18"/>
  <c r="AP84" i="18" s="1"/>
  <c r="AO89" i="18"/>
  <c r="AP89" i="18" s="1"/>
  <c r="AO132" i="18"/>
  <c r="AP132" i="18" s="1"/>
  <c r="AO154" i="18"/>
  <c r="AP154" i="18" s="1"/>
  <c r="AO272" i="18"/>
  <c r="AP272" i="18" s="1"/>
  <c r="AO17" i="18"/>
  <c r="AP17" i="18" s="1"/>
  <c r="AO10" i="18"/>
  <c r="AP10" i="18" s="1"/>
  <c r="AO423" i="18"/>
  <c r="AP423" i="18" s="1"/>
  <c r="AO385" i="18"/>
  <c r="AP385" i="18" s="1"/>
  <c r="AO92" i="18"/>
  <c r="AP92" i="18" s="1"/>
  <c r="AO65" i="18"/>
  <c r="AP65" i="18" s="1"/>
  <c r="AO85" i="18"/>
  <c r="AP85" i="18" s="1"/>
  <c r="AO45" i="18"/>
  <c r="AP45" i="18" s="1"/>
  <c r="AO118" i="18"/>
  <c r="AP118" i="18" s="1"/>
  <c r="AO148" i="18"/>
  <c r="AP148" i="18" s="1"/>
  <c r="AO122" i="18"/>
  <c r="AP122" i="18" s="1"/>
  <c r="AO162" i="18"/>
  <c r="AP162" i="18" s="1"/>
  <c r="AO8" i="18"/>
  <c r="AP8" i="18" s="1"/>
  <c r="AO398" i="18"/>
  <c r="AP398" i="18" s="1"/>
  <c r="AO188" i="18"/>
  <c r="AP188" i="18" s="1"/>
  <c r="AO183" i="18"/>
  <c r="AP183" i="18" s="1"/>
  <c r="AO456" i="18"/>
  <c r="AP456" i="18" s="1"/>
  <c r="AO53" i="18"/>
  <c r="AP53" i="18" s="1"/>
  <c r="AO150" i="18"/>
  <c r="AP150" i="18" s="1"/>
  <c r="AO114" i="18"/>
  <c r="AP114" i="18" s="1"/>
  <c r="AO181" i="18"/>
  <c r="AP181" i="18" s="1"/>
  <c r="AO397" i="18"/>
  <c r="AP397" i="18" s="1"/>
  <c r="AO96" i="18"/>
  <c r="AP96" i="18" s="1"/>
  <c r="AO81" i="18"/>
  <c r="AP81" i="18" s="1"/>
  <c r="AO101" i="18"/>
  <c r="AP101" i="18" s="1"/>
  <c r="AO61" i="18"/>
  <c r="AP61" i="18" s="1"/>
  <c r="AO166" i="18"/>
  <c r="AP166" i="18" s="1"/>
  <c r="AO156" i="18"/>
  <c r="AP156" i="18" s="1"/>
  <c r="AO130" i="18"/>
  <c r="AP130" i="18" s="1"/>
  <c r="AO6" i="18"/>
  <c r="AP6" i="18" s="1"/>
  <c r="AO5" i="18"/>
  <c r="AP5" i="18" s="1"/>
  <c r="U5" i="18" s="1"/>
  <c r="AO57" i="18"/>
  <c r="AP57" i="18" s="1"/>
  <c r="AO340" i="18"/>
  <c r="AP340" i="18" s="1"/>
  <c r="AO29" i="18"/>
  <c r="AP29" i="18" s="1"/>
  <c r="AO318" i="18"/>
  <c r="AP318" i="18" s="1"/>
  <c r="AO343" i="18"/>
  <c r="AP343" i="18" s="1"/>
  <c r="AO411" i="18"/>
  <c r="AP411" i="18" s="1"/>
  <c r="AO95" i="18"/>
  <c r="AP95" i="18" s="1"/>
  <c r="AO100" i="18"/>
  <c r="AP100" i="18" s="1"/>
  <c r="AO97" i="18"/>
  <c r="AP97" i="18" s="1"/>
  <c r="AO136" i="18"/>
  <c r="AP136" i="18" s="1"/>
  <c r="AO77" i="18"/>
  <c r="AP77" i="18" s="1"/>
  <c r="AO126" i="18"/>
  <c r="AP126" i="18" s="1"/>
  <c r="AO168" i="18"/>
  <c r="AP168" i="18" s="1"/>
  <c r="AO164" i="18"/>
  <c r="AP164" i="18" s="1"/>
  <c r="AO138" i="18"/>
  <c r="AP138" i="18" s="1"/>
  <c r="AO14" i="18"/>
  <c r="AP14" i="18" s="1"/>
  <c r="AO370" i="18"/>
  <c r="AP370" i="18" s="1"/>
  <c r="AO145" i="18"/>
  <c r="AP145" i="18" s="1"/>
  <c r="AO241" i="18"/>
  <c r="AP241" i="18" s="1"/>
  <c r="AO265" i="18"/>
  <c r="AP265" i="18" s="1"/>
  <c r="AO421" i="18"/>
  <c r="AP421" i="18" s="1"/>
  <c r="AO127" i="18"/>
  <c r="AP127" i="18" s="1"/>
  <c r="AO104" i="18"/>
  <c r="AP104" i="18" s="1"/>
  <c r="AO128" i="18"/>
  <c r="AP128" i="18" s="1"/>
  <c r="AO105" i="18"/>
  <c r="AP105" i="18" s="1"/>
  <c r="AO93" i="18"/>
  <c r="AP93" i="18" s="1"/>
  <c r="AO134" i="18"/>
  <c r="AP134" i="18" s="1"/>
  <c r="AO116" i="18"/>
  <c r="AP116" i="18" s="1"/>
  <c r="L54" i="5"/>
  <c r="AD57" i="3"/>
  <c r="AE57" i="3" s="1"/>
  <c r="AD61" i="3" s="1"/>
  <c r="AD64" i="3" s="1"/>
  <c r="AD65" i="3" s="1"/>
  <c r="AD69" i="3" s="1"/>
  <c r="E66" i="3" s="1"/>
  <c r="F59" i="3"/>
  <c r="C12" i="25"/>
  <c r="T64" i="2"/>
  <c r="D71" i="2"/>
  <c r="C9" i="25"/>
  <c r="D60" i="3"/>
  <c r="T43" i="3"/>
  <c r="G13" i="2"/>
  <c r="G31" i="2"/>
  <c r="AO20" i="18"/>
  <c r="AP20" i="18" s="1"/>
  <c r="AD124" i="3"/>
  <c r="AE124" i="3" s="1"/>
  <c r="AD121" i="3"/>
  <c r="AE121" i="3" s="1"/>
  <c r="AD122" i="3"/>
  <c r="AE122" i="3" s="1"/>
  <c r="C51" i="3"/>
  <c r="E50" i="3"/>
  <c r="K50" i="3"/>
  <c r="E49" i="3"/>
  <c r="E51" i="3"/>
  <c r="Q4" i="24"/>
  <c r="I4" i="24"/>
  <c r="T50" i="3"/>
  <c r="C49" i="3"/>
  <c r="K51" i="3"/>
  <c r="P4" i="24"/>
  <c r="S4" i="18"/>
  <c r="G27" i="2"/>
  <c r="E39" i="3"/>
  <c r="G5" i="2"/>
  <c r="G7" i="2"/>
  <c r="G11" i="2"/>
  <c r="G15" i="2"/>
  <c r="G17" i="2"/>
  <c r="G19" i="2"/>
  <c r="G23" i="2"/>
  <c r="G25" i="2"/>
  <c r="G29" i="2"/>
  <c r="C40" i="3" s="1"/>
  <c r="E42" i="3"/>
  <c r="E41" i="3"/>
  <c r="AF4" i="18"/>
  <c r="E40" i="3"/>
  <c r="G9" i="2"/>
  <c r="G16" i="2"/>
  <c r="G12" i="2"/>
  <c r="G14" i="2"/>
  <c r="G18" i="2"/>
  <c r="G22" i="2"/>
  <c r="G24" i="2"/>
  <c r="G26" i="2"/>
  <c r="G28" i="2"/>
  <c r="C41" i="3" s="1"/>
  <c r="G30" i="2"/>
  <c r="AQ46" i="18"/>
  <c r="AR46" i="18" s="1"/>
  <c r="AJ125" i="3"/>
  <c r="AK125" i="3" s="1"/>
  <c r="V52" i="3" s="1"/>
  <c r="AO451" i="18"/>
  <c r="AP451" i="18" s="1"/>
  <c r="AO437" i="18"/>
  <c r="AP437" i="18" s="1"/>
  <c r="AO396" i="18"/>
  <c r="AP396" i="18" s="1"/>
  <c r="AO354" i="18"/>
  <c r="AP354" i="18" s="1"/>
  <c r="AO338" i="18"/>
  <c r="AP338" i="18" s="1"/>
  <c r="AO298" i="18"/>
  <c r="AP298" i="18" s="1"/>
  <c r="AO284" i="18"/>
  <c r="AP284" i="18" s="1"/>
  <c r="AO258" i="18"/>
  <c r="AP258" i="18" s="1"/>
  <c r="AO251" i="18"/>
  <c r="AP251" i="18" s="1"/>
  <c r="AO244" i="18"/>
  <c r="AP244" i="18" s="1"/>
  <c r="AO236" i="18"/>
  <c r="AP236" i="18" s="1"/>
  <c r="AO216" i="18"/>
  <c r="AP216" i="18" s="1"/>
  <c r="AO208" i="18"/>
  <c r="AP208" i="18" s="1"/>
  <c r="AO200" i="18"/>
  <c r="AP200" i="18" s="1"/>
  <c r="AO174" i="18"/>
  <c r="AP174" i="18" s="1"/>
  <c r="AO153" i="18"/>
  <c r="AP153" i="18" s="1"/>
  <c r="AO133" i="18"/>
  <c r="AP133" i="18" s="1"/>
  <c r="AO106" i="18"/>
  <c r="AP106" i="18" s="1"/>
  <c r="AO103" i="18"/>
  <c r="AP103" i="18" s="1"/>
  <c r="AO98" i="18"/>
  <c r="AP98" i="18" s="1"/>
  <c r="AO86" i="18"/>
  <c r="AP86" i="18" s="1"/>
  <c r="AO78" i="18"/>
  <c r="AP78" i="18" s="1"/>
  <c r="AO70" i="18"/>
  <c r="AP70" i="18" s="1"/>
  <c r="AO62" i="18"/>
  <c r="AP62" i="18" s="1"/>
  <c r="AO22" i="18"/>
  <c r="AP22" i="18" s="1"/>
  <c r="AO425" i="18"/>
  <c r="AP425" i="18" s="1"/>
  <c r="AO402" i="18"/>
  <c r="AP402" i="18" s="1"/>
  <c r="AO360" i="18"/>
  <c r="AP360" i="18" s="1"/>
  <c r="AO215" i="18"/>
  <c r="AP215" i="18" s="1"/>
  <c r="AO414" i="18"/>
  <c r="AP414" i="18" s="1"/>
  <c r="AO233" i="18"/>
  <c r="AP233" i="18" s="1"/>
  <c r="AO278" i="18"/>
  <c r="AP278" i="18" s="1"/>
  <c r="AO179" i="18"/>
  <c r="AP179" i="18" s="1"/>
  <c r="AO457" i="18"/>
  <c r="AP457" i="18" s="1"/>
  <c r="AO213" i="18"/>
  <c r="AP213" i="18" s="1"/>
  <c r="AO271" i="18"/>
  <c r="AP271" i="18" s="1"/>
  <c r="AO283" i="18"/>
  <c r="AP283" i="18" s="1"/>
  <c r="AO299" i="18"/>
  <c r="AP299" i="18" s="1"/>
  <c r="AO315" i="18"/>
  <c r="AP315" i="18" s="1"/>
  <c r="AO355" i="18"/>
  <c r="AP355" i="18" s="1"/>
  <c r="AO367" i="18"/>
  <c r="AP367" i="18" s="1"/>
  <c r="AO379" i="18"/>
  <c r="AP379" i="18" s="1"/>
  <c r="AO407" i="18"/>
  <c r="AP407" i="18" s="1"/>
  <c r="AO440" i="18"/>
  <c r="AP440" i="18" s="1"/>
  <c r="AO448" i="18"/>
  <c r="AP448" i="18" s="1"/>
  <c r="AO325" i="18"/>
  <c r="AP325" i="18" s="1"/>
  <c r="AO337" i="18"/>
  <c r="AP337" i="18" s="1"/>
  <c r="AO349" i="18"/>
  <c r="AP349" i="18" s="1"/>
  <c r="AO426" i="18"/>
  <c r="AP426" i="18" s="1"/>
  <c r="AO35" i="18"/>
  <c r="AP35" i="18" s="1"/>
  <c r="AO51" i="18"/>
  <c r="AP51" i="18" s="1"/>
  <c r="AO67" i="18"/>
  <c r="AP67" i="18" s="1"/>
  <c r="AO79" i="18"/>
  <c r="AP79" i="18" s="1"/>
  <c r="AO169" i="18"/>
  <c r="AP169" i="18" s="1"/>
  <c r="AO135" i="18"/>
  <c r="AP135" i="18" s="1"/>
  <c r="AO36" i="18"/>
  <c r="AP36" i="18" s="1"/>
  <c r="AO52" i="18"/>
  <c r="AP52" i="18" s="1"/>
  <c r="AO68" i="18"/>
  <c r="AP68" i="18" s="1"/>
  <c r="AO76" i="18"/>
  <c r="AP76" i="18" s="1"/>
  <c r="AO435" i="18"/>
  <c r="AP435" i="18" s="1"/>
  <c r="AO380" i="18"/>
  <c r="AP380" i="18" s="1"/>
  <c r="AO374" i="18"/>
  <c r="AP374" i="18" s="1"/>
  <c r="AO324" i="18"/>
  <c r="AP324" i="18" s="1"/>
  <c r="AO296" i="18"/>
  <c r="AP296" i="18" s="1"/>
  <c r="AO282" i="18"/>
  <c r="AP282" i="18" s="1"/>
  <c r="AO270" i="18"/>
  <c r="AP270" i="18" s="1"/>
  <c r="AO228" i="18"/>
  <c r="AP228" i="18" s="1"/>
  <c r="AO222" i="18"/>
  <c r="AP222" i="18" s="1"/>
  <c r="AO180" i="18"/>
  <c r="AP180" i="18" s="1"/>
  <c r="AO161" i="18"/>
  <c r="AP161" i="18" s="1"/>
  <c r="AO54" i="18"/>
  <c r="AP54" i="18" s="1"/>
  <c r="AO24" i="18"/>
  <c r="AP24" i="18" s="1"/>
  <c r="AO19" i="18"/>
  <c r="AP19" i="18" s="1"/>
  <c r="AO280" i="18"/>
  <c r="AP280" i="18" s="1"/>
  <c r="AO326" i="18"/>
  <c r="AP326" i="18" s="1"/>
  <c r="AO406" i="18"/>
  <c r="AP406" i="18" s="1"/>
  <c r="AO247" i="18"/>
  <c r="AP247" i="18" s="1"/>
  <c r="AO453" i="18"/>
  <c r="AP453" i="18" s="1"/>
  <c r="AO257" i="18"/>
  <c r="AP257" i="18" s="1"/>
  <c r="AO195" i="18"/>
  <c r="AP195" i="18" s="1"/>
  <c r="AO463" i="18"/>
  <c r="AP463" i="18" s="1"/>
  <c r="AO191" i="18"/>
  <c r="AP191" i="18" s="1"/>
  <c r="AO286" i="18"/>
  <c r="AP286" i="18" s="1"/>
  <c r="AO229" i="18"/>
  <c r="AP229" i="18" s="1"/>
  <c r="AO331" i="18"/>
  <c r="AP331" i="18" s="1"/>
  <c r="AO399" i="18"/>
  <c r="AP399" i="18" s="1"/>
  <c r="AO277" i="18"/>
  <c r="AP277" i="18" s="1"/>
  <c r="AO289" i="18"/>
  <c r="AP289" i="18" s="1"/>
  <c r="AO301" i="18"/>
  <c r="AP301" i="18" s="1"/>
  <c r="AO313" i="18"/>
  <c r="AP313" i="18" s="1"/>
  <c r="AO377" i="18"/>
  <c r="AP377" i="18" s="1"/>
  <c r="AO419" i="18"/>
  <c r="AP419" i="18" s="1"/>
  <c r="U419" i="18" s="1"/>
  <c r="AO444" i="18"/>
  <c r="AP444" i="18" s="1"/>
  <c r="AO452" i="18"/>
  <c r="AP452" i="18" s="1"/>
  <c r="AO55" i="18"/>
  <c r="AP55" i="18" s="1"/>
  <c r="AO99" i="18"/>
  <c r="AP99" i="18" s="1"/>
  <c r="AO119" i="18"/>
  <c r="AP119" i="18" s="1"/>
  <c r="AO447" i="18"/>
  <c r="AP447" i="18" s="1"/>
  <c r="AO433" i="18"/>
  <c r="AP433" i="18" s="1"/>
  <c r="AO392" i="18"/>
  <c r="AP392" i="18" s="1"/>
  <c r="AO378" i="18"/>
  <c r="AP378" i="18" s="1"/>
  <c r="AO364" i="18"/>
  <c r="AP364" i="18" s="1"/>
  <c r="AO328" i="18"/>
  <c r="AP328" i="18" s="1"/>
  <c r="AO322" i="18"/>
  <c r="AP322" i="18" s="1"/>
  <c r="AO308" i="18"/>
  <c r="AP308" i="18" s="1"/>
  <c r="AO268" i="18"/>
  <c r="AP268" i="18" s="1"/>
  <c r="AO256" i="18"/>
  <c r="AP256" i="18" s="1"/>
  <c r="AO250" i="18"/>
  <c r="AP250" i="18" s="1"/>
  <c r="AO242" i="18"/>
  <c r="AP242" i="18" s="1"/>
  <c r="AO234" i="18"/>
  <c r="AP234" i="18" s="1"/>
  <c r="AO214" i="18"/>
  <c r="AP214" i="18" s="1"/>
  <c r="AO206" i="18"/>
  <c r="AP206" i="18" s="1"/>
  <c r="AO199" i="18"/>
  <c r="AP199" i="18" s="1"/>
  <c r="AO192" i="18"/>
  <c r="AP192" i="18" s="1"/>
  <c r="AO186" i="18"/>
  <c r="AP186" i="18" s="1"/>
  <c r="AO172" i="18"/>
  <c r="AP172" i="18" s="1"/>
  <c r="AO141" i="18"/>
  <c r="AP141" i="18" s="1"/>
  <c r="AO112" i="18"/>
  <c r="AP112" i="18" s="1"/>
  <c r="AO110" i="18"/>
  <c r="AP110" i="18" s="1"/>
  <c r="AO38" i="18"/>
  <c r="AP38" i="18" s="1"/>
  <c r="AO30" i="18"/>
  <c r="AP30" i="18" s="1"/>
  <c r="AO28" i="18"/>
  <c r="AP28" i="18" s="1"/>
  <c r="AO16" i="18"/>
  <c r="AP16" i="18" s="1"/>
  <c r="AO11" i="18"/>
  <c r="AP11" i="18" s="1"/>
  <c r="AO217" i="18"/>
  <c r="AP217" i="18" s="1"/>
  <c r="AO185" i="18"/>
  <c r="AP185" i="18" s="1"/>
  <c r="AO336" i="18"/>
  <c r="AP336" i="18" s="1"/>
  <c r="AO358" i="18"/>
  <c r="AP358" i="18" s="1"/>
  <c r="AO177" i="18"/>
  <c r="AP177" i="18" s="1"/>
  <c r="AO288" i="18"/>
  <c r="AP288" i="18" s="1"/>
  <c r="AO207" i="18"/>
  <c r="AP207" i="18" s="1"/>
  <c r="AO310" i="18"/>
  <c r="AP310" i="18" s="1"/>
  <c r="AO275" i="18"/>
  <c r="AP275" i="18" s="1"/>
  <c r="AO287" i="18"/>
  <c r="AP287" i="18" s="1"/>
  <c r="AO303" i="18"/>
  <c r="AP303" i="18" s="1"/>
  <c r="AO319" i="18"/>
  <c r="AP319" i="18" s="1"/>
  <c r="AO347" i="18"/>
  <c r="AP347" i="18" s="1"/>
  <c r="AO371" i="18"/>
  <c r="AP371" i="18" s="1"/>
  <c r="AO415" i="18"/>
  <c r="AP415" i="18" s="1"/>
  <c r="AO167" i="18"/>
  <c r="AP167" i="18" s="1"/>
  <c r="AO269" i="18"/>
  <c r="AP269" i="18" s="1"/>
  <c r="AO329" i="18"/>
  <c r="AP329" i="18" s="1"/>
  <c r="AO353" i="18"/>
  <c r="AP353" i="18" s="1"/>
  <c r="AO365" i="18"/>
  <c r="AP365" i="18" s="1"/>
  <c r="AO401" i="18"/>
  <c r="AP401" i="18" s="1"/>
  <c r="AO454" i="18"/>
  <c r="AP454" i="18" s="1"/>
  <c r="AO39" i="18"/>
  <c r="AP39" i="18" s="1"/>
  <c r="AO83" i="18"/>
  <c r="AP83" i="18" s="1"/>
  <c r="AO147" i="18"/>
  <c r="AP147" i="18" s="1"/>
  <c r="AO32" i="18"/>
  <c r="AP32" i="18" s="1"/>
  <c r="AO461" i="18"/>
  <c r="AP461" i="18" s="1"/>
  <c r="AO431" i="18"/>
  <c r="AP431" i="18" s="1"/>
  <c r="AO390" i="18"/>
  <c r="AP390" i="18" s="1"/>
  <c r="AO362" i="18"/>
  <c r="AP362" i="18" s="1"/>
  <c r="AO348" i="18"/>
  <c r="AP348" i="18" s="1"/>
  <c r="AO294" i="18"/>
  <c r="AP294" i="18" s="1"/>
  <c r="AO198" i="18"/>
  <c r="AP198" i="18" s="1"/>
  <c r="AO178" i="18"/>
  <c r="AP178" i="18" s="1"/>
  <c r="AO163" i="18"/>
  <c r="AP163" i="18" s="1"/>
  <c r="AO125" i="18"/>
  <c r="AP125" i="18" s="1"/>
  <c r="AO117" i="18"/>
  <c r="AP117" i="18" s="1"/>
  <c r="AO107" i="18"/>
  <c r="AP107" i="18" s="1"/>
  <c r="AO90" i="18"/>
  <c r="AP90" i="18" s="1"/>
  <c r="AO82" i="18"/>
  <c r="AP82" i="18" s="1"/>
  <c r="AO74" i="18"/>
  <c r="AP74" i="18" s="1"/>
  <c r="AO66" i="18"/>
  <c r="AP66" i="18" s="1"/>
  <c r="AO21" i="18"/>
  <c r="AP21" i="18" s="1"/>
  <c r="AO187" i="18"/>
  <c r="AP187" i="18" s="1"/>
  <c r="AO350" i="18"/>
  <c r="AP350" i="18" s="1"/>
  <c r="AO231" i="18"/>
  <c r="AP231" i="18" s="1"/>
  <c r="AO449" i="18"/>
  <c r="AP449" i="18" s="1"/>
  <c r="AO304" i="18"/>
  <c r="AP304" i="18" s="1"/>
  <c r="AO171" i="18"/>
  <c r="AP171" i="18" s="1"/>
  <c r="AO189" i="18"/>
  <c r="AP189" i="18" s="1"/>
  <c r="AO420" i="18"/>
  <c r="AP420" i="18" s="1"/>
  <c r="AO211" i="18"/>
  <c r="AP211" i="18" s="1"/>
  <c r="AO193" i="18"/>
  <c r="AP193" i="18" s="1"/>
  <c r="AO366" i="18"/>
  <c r="AP366" i="18" s="1"/>
  <c r="AO312" i="18"/>
  <c r="AP312" i="18" s="1"/>
  <c r="AO245" i="18"/>
  <c r="AP245" i="18" s="1"/>
  <c r="AO266" i="18"/>
  <c r="AP266" i="18" s="1"/>
  <c r="AO263" i="18"/>
  <c r="AP263" i="18" s="1"/>
  <c r="AO335" i="18"/>
  <c r="AP335" i="18" s="1"/>
  <c r="AO359" i="18"/>
  <c r="AP359" i="18" s="1"/>
  <c r="AO391" i="18"/>
  <c r="AP391" i="18" s="1"/>
  <c r="AO403" i="18"/>
  <c r="AP403" i="18" s="1"/>
  <c r="AO409" i="18"/>
  <c r="AP409" i="18" s="1"/>
  <c r="AO281" i="18"/>
  <c r="AP281" i="18" s="1"/>
  <c r="AO317" i="18"/>
  <c r="AP317" i="18" s="1"/>
  <c r="AO389" i="18"/>
  <c r="AP389" i="18" s="1"/>
  <c r="AO458" i="18"/>
  <c r="AP458" i="18" s="1"/>
  <c r="AO430" i="18"/>
  <c r="AP430" i="18" s="1"/>
  <c r="AO442" i="18"/>
  <c r="AP442" i="18" s="1"/>
  <c r="AO26" i="18"/>
  <c r="AP26" i="18" s="1"/>
  <c r="AO59" i="18"/>
  <c r="AP59" i="18" s="1"/>
  <c r="AO71" i="18"/>
  <c r="AP71" i="18" s="1"/>
  <c r="AO131" i="18"/>
  <c r="AP131" i="18" s="1"/>
  <c r="AO139" i="18"/>
  <c r="AP139" i="18" s="1"/>
  <c r="AO155" i="18"/>
  <c r="AP155" i="18" s="1"/>
  <c r="AO40" i="18"/>
  <c r="AP40" i="18" s="1"/>
  <c r="AO56" i="18"/>
  <c r="AP56" i="18" s="1"/>
  <c r="AO64" i="18"/>
  <c r="AP64" i="18" s="1"/>
  <c r="AO459" i="18"/>
  <c r="AP459" i="18" s="1"/>
  <c r="AO429" i="18"/>
  <c r="AP429" i="18" s="1"/>
  <c r="AO404" i="18"/>
  <c r="AP404" i="18" s="1"/>
  <c r="AO388" i="18"/>
  <c r="AP388" i="18" s="1"/>
  <c r="AO346" i="18"/>
  <c r="AP346" i="18" s="1"/>
  <c r="AO330" i="18"/>
  <c r="AP330" i="18" s="1"/>
  <c r="AO306" i="18"/>
  <c r="AP306" i="18" s="1"/>
  <c r="AO292" i="18"/>
  <c r="AP292" i="18" s="1"/>
  <c r="AO254" i="18"/>
  <c r="AP254" i="18" s="1"/>
  <c r="AO248" i="18"/>
  <c r="AP248" i="18" s="1"/>
  <c r="AO240" i="18"/>
  <c r="AP240" i="18" s="1"/>
  <c r="AO232" i="18"/>
  <c r="AP232" i="18" s="1"/>
  <c r="AO226" i="18"/>
  <c r="AP226" i="18" s="1"/>
  <c r="AO220" i="18"/>
  <c r="AP220" i="18" s="1"/>
  <c r="AO212" i="18"/>
  <c r="AP212" i="18" s="1"/>
  <c r="AO204" i="18"/>
  <c r="AP204" i="18" s="1"/>
  <c r="AO170" i="18"/>
  <c r="AP170" i="18" s="1"/>
  <c r="AO157" i="18"/>
  <c r="AP157" i="18" s="1"/>
  <c r="AO149" i="18"/>
  <c r="AP149" i="18" s="1"/>
  <c r="AO46" i="18"/>
  <c r="AP46" i="18" s="1"/>
  <c r="AO23" i="18"/>
  <c r="AP23" i="18" s="1"/>
  <c r="AO18" i="18"/>
  <c r="AP18" i="18" s="1"/>
  <c r="AO13" i="18"/>
  <c r="AP13" i="18" s="1"/>
  <c r="AO302" i="18"/>
  <c r="AP302" i="18" s="1"/>
  <c r="AO205" i="18"/>
  <c r="AP205" i="18" s="1"/>
  <c r="AO394" i="18"/>
  <c r="AP394" i="18" s="1"/>
  <c r="AO249" i="18"/>
  <c r="AP249" i="18" s="1"/>
  <c r="AO418" i="18"/>
  <c r="AP418" i="18" s="1"/>
  <c r="U418" i="18" s="1"/>
  <c r="AO203" i="18"/>
  <c r="AP203" i="18" s="1"/>
  <c r="AO445" i="18"/>
  <c r="AP445" i="18" s="1"/>
  <c r="AO227" i="18"/>
  <c r="AP227" i="18" s="1"/>
  <c r="AO368" i="18"/>
  <c r="AP368" i="18" s="1"/>
  <c r="AO223" i="18"/>
  <c r="AP223" i="18" s="1"/>
  <c r="AO300" i="18"/>
  <c r="AP300" i="18" s="1"/>
  <c r="AO291" i="18"/>
  <c r="AP291" i="18" s="1"/>
  <c r="AO307" i="18"/>
  <c r="AP307" i="18" s="1"/>
  <c r="AO323" i="18"/>
  <c r="AP323" i="18" s="1"/>
  <c r="AO383" i="18"/>
  <c r="AP383" i="18" s="1"/>
  <c r="AO424" i="18"/>
  <c r="AP424" i="18" s="1"/>
  <c r="AO261" i="18"/>
  <c r="AP261" i="18" s="1"/>
  <c r="AO305" i="18"/>
  <c r="AP305" i="18" s="1"/>
  <c r="AO341" i="18"/>
  <c r="AP341" i="18" s="1"/>
  <c r="AO369" i="18"/>
  <c r="AP369" i="18" s="1"/>
  <c r="AO381" i="18"/>
  <c r="AP381" i="18" s="1"/>
  <c r="AO428" i="18"/>
  <c r="AP428" i="18" s="1"/>
  <c r="AO460" i="18"/>
  <c r="AP460" i="18" s="1"/>
  <c r="AO462" i="18"/>
  <c r="AP462" i="18" s="1"/>
  <c r="AO43" i="18"/>
  <c r="AP43" i="18" s="1"/>
  <c r="AO87" i="18"/>
  <c r="AP87" i="18" s="1"/>
  <c r="AO115" i="18"/>
  <c r="AP115" i="18" s="1"/>
  <c r="AO123" i="18"/>
  <c r="AP123" i="18" s="1"/>
  <c r="AO48" i="18"/>
  <c r="AP48" i="18" s="1"/>
  <c r="AO72" i="18"/>
  <c r="AP72" i="18" s="1"/>
  <c r="AO443" i="18"/>
  <c r="AP443" i="18" s="1"/>
  <c r="AO427" i="18"/>
  <c r="AP427" i="18" s="1"/>
  <c r="AO386" i="18"/>
  <c r="AP386" i="18" s="1"/>
  <c r="AO344" i="18"/>
  <c r="AP344" i="18" s="1"/>
  <c r="AO290" i="18"/>
  <c r="AP290" i="18" s="1"/>
  <c r="AO276" i="18"/>
  <c r="AP276" i="18" s="1"/>
  <c r="AO196" i="18"/>
  <c r="AP196" i="18" s="1"/>
  <c r="AO190" i="18"/>
  <c r="AP190" i="18" s="1"/>
  <c r="AO184" i="18"/>
  <c r="AP184" i="18" s="1"/>
  <c r="AO176" i="18"/>
  <c r="AP176" i="18" s="1"/>
  <c r="AO165" i="18"/>
  <c r="AP165" i="18" s="1"/>
  <c r="AO137" i="18"/>
  <c r="AP137" i="18" s="1"/>
  <c r="AO129" i="18"/>
  <c r="AP129" i="18" s="1"/>
  <c r="AO102" i="18"/>
  <c r="AP102" i="18" s="1"/>
  <c r="AO334" i="18"/>
  <c r="AP334" i="18" s="1"/>
  <c r="AO173" i="18"/>
  <c r="AP173" i="18" s="1"/>
  <c r="AO352" i="18"/>
  <c r="AP352" i="18" s="1"/>
  <c r="AO235" i="18"/>
  <c r="AP235" i="18" s="1"/>
  <c r="AO408" i="18"/>
  <c r="AP408" i="18" s="1"/>
  <c r="AO221" i="18"/>
  <c r="AP221" i="18" s="1"/>
  <c r="AO243" i="18"/>
  <c r="AP243" i="18" s="1"/>
  <c r="AO209" i="18"/>
  <c r="AP209" i="18" s="1"/>
  <c r="AO239" i="18"/>
  <c r="AP239" i="18" s="1"/>
  <c r="AO332" i="18"/>
  <c r="AP332" i="18" s="1"/>
  <c r="AO267" i="18"/>
  <c r="AP267" i="18" s="1"/>
  <c r="AO279" i="18"/>
  <c r="AP279" i="18" s="1"/>
  <c r="AO339" i="18"/>
  <c r="AP339" i="18" s="1"/>
  <c r="AO351" i="18"/>
  <c r="AP351" i="18" s="1"/>
  <c r="AO395" i="18"/>
  <c r="AP395" i="18" s="1"/>
  <c r="AO273" i="18"/>
  <c r="AP273" i="18" s="1"/>
  <c r="AO293" i="18"/>
  <c r="AP293" i="18" s="1"/>
  <c r="AO321" i="18"/>
  <c r="AP321" i="18" s="1"/>
  <c r="AO333" i="18"/>
  <c r="AP333" i="18" s="1"/>
  <c r="AO357" i="18"/>
  <c r="AP357" i="18" s="1"/>
  <c r="AO393" i="18"/>
  <c r="AP393" i="18" s="1"/>
  <c r="AO405" i="18"/>
  <c r="AP405" i="18" s="1"/>
  <c r="AO413" i="18"/>
  <c r="AP413" i="18" s="1"/>
  <c r="AO434" i="18"/>
  <c r="AP434" i="18" s="1"/>
  <c r="AO446" i="18"/>
  <c r="AP446" i="18" s="1"/>
  <c r="AO75" i="18"/>
  <c r="AP75" i="18" s="1"/>
  <c r="AO91" i="18"/>
  <c r="AP91" i="18" s="1"/>
  <c r="AO80" i="18"/>
  <c r="AP80" i="18" s="1"/>
  <c r="AO455" i="18"/>
  <c r="AP455" i="18" s="1"/>
  <c r="AO400" i="18"/>
  <c r="AP400" i="18" s="1"/>
  <c r="AO372" i="18"/>
  <c r="AP372" i="18" s="1"/>
  <c r="AO356" i="18"/>
  <c r="AP356" i="18" s="1"/>
  <c r="AO342" i="18"/>
  <c r="AP342" i="18" s="1"/>
  <c r="AO316" i="18"/>
  <c r="AP316" i="18" s="1"/>
  <c r="AO274" i="18"/>
  <c r="AP274" i="18" s="1"/>
  <c r="AO260" i="18"/>
  <c r="AP260" i="18" s="1"/>
  <c r="AO252" i="18"/>
  <c r="AP252" i="18" s="1"/>
  <c r="AO246" i="18"/>
  <c r="AP246" i="18" s="1"/>
  <c r="AO238" i="18"/>
  <c r="AP238" i="18" s="1"/>
  <c r="AO230" i="18"/>
  <c r="AP230" i="18" s="1"/>
  <c r="AO224" i="18"/>
  <c r="AP224" i="18" s="1"/>
  <c r="AO218" i="18"/>
  <c r="AP218" i="18" s="1"/>
  <c r="AO210" i="18"/>
  <c r="AP210" i="18" s="1"/>
  <c r="AO202" i="18"/>
  <c r="AP202" i="18" s="1"/>
  <c r="AO113" i="18"/>
  <c r="AP113" i="18" s="1"/>
  <c r="AO111" i="18"/>
  <c r="AP111" i="18" s="1"/>
  <c r="AO94" i="18"/>
  <c r="AP94" i="18" s="1"/>
  <c r="AO58" i="18"/>
  <c r="AP58" i="18" s="1"/>
  <c r="AO50" i="18"/>
  <c r="AP50" i="18" s="1"/>
  <c r="AO34" i="18"/>
  <c r="AP34" i="18" s="1"/>
  <c r="AO25" i="18"/>
  <c r="AP25" i="18" s="1"/>
  <c r="AO15" i="18"/>
  <c r="AP15" i="18" s="1"/>
  <c r="AO416" i="18"/>
  <c r="AP416" i="18" s="1"/>
  <c r="AO255" i="18"/>
  <c r="AP255" i="18" s="1"/>
  <c r="AO412" i="18"/>
  <c r="AP412" i="18" s="1"/>
  <c r="AO410" i="18"/>
  <c r="AP410" i="18" s="1"/>
  <c r="AO219" i="18"/>
  <c r="AP219" i="18" s="1"/>
  <c r="AO441" i="18"/>
  <c r="AP441" i="18" s="1"/>
  <c r="AO376" i="18"/>
  <c r="AP376" i="18" s="1"/>
  <c r="AO259" i="18"/>
  <c r="AP259" i="18" s="1"/>
  <c r="AO253" i="18"/>
  <c r="AP253" i="18" s="1"/>
  <c r="AO225" i="18"/>
  <c r="AP225" i="18" s="1"/>
  <c r="AO384" i="18"/>
  <c r="AP384" i="18" s="1"/>
  <c r="AO262" i="18"/>
  <c r="AP262" i="18" s="1"/>
  <c r="AO382" i="18"/>
  <c r="AP382" i="18" s="1"/>
  <c r="AO295" i="18"/>
  <c r="AP295" i="18" s="1"/>
  <c r="AO311" i="18"/>
  <c r="AP311" i="18" s="1"/>
  <c r="AO327" i="18"/>
  <c r="AP327" i="18" s="1"/>
  <c r="AO363" i="18"/>
  <c r="AP363" i="18" s="1"/>
  <c r="AO375" i="18"/>
  <c r="AP375" i="18" s="1"/>
  <c r="AO387" i="18"/>
  <c r="AP387" i="18" s="1"/>
  <c r="AO432" i="18"/>
  <c r="AP432" i="18" s="1"/>
  <c r="AO417" i="18"/>
  <c r="AP417" i="18" s="1"/>
  <c r="U417" i="18" s="1"/>
  <c r="AO285" i="18"/>
  <c r="AP285" i="18" s="1"/>
  <c r="AO345" i="18"/>
  <c r="AP345" i="18" s="1"/>
  <c r="AO436" i="18"/>
  <c r="AP436" i="18" s="1"/>
  <c r="AO422" i="18"/>
  <c r="AP422" i="18" s="1"/>
  <c r="AO31" i="18"/>
  <c r="AP31" i="18" s="1"/>
  <c r="AO47" i="18"/>
  <c r="AP47" i="18" s="1"/>
  <c r="AO63" i="18"/>
  <c r="AP63" i="18" s="1"/>
  <c r="AO143" i="18"/>
  <c r="AP143" i="18" s="1"/>
  <c r="AO151" i="18"/>
  <c r="AP151" i="18" s="1"/>
  <c r="AO159" i="18"/>
  <c r="AP159" i="18" s="1"/>
  <c r="AQ261" i="18"/>
  <c r="AR261" i="18" s="1"/>
  <c r="AQ216" i="18"/>
  <c r="AR216" i="18" s="1"/>
  <c r="AQ276" i="18"/>
  <c r="AR276" i="18" s="1"/>
  <c r="AQ163" i="18"/>
  <c r="AR163" i="18" s="1"/>
  <c r="AQ454" i="18"/>
  <c r="AR454" i="18" s="1"/>
  <c r="AQ121" i="18"/>
  <c r="AR121" i="18" s="1"/>
  <c r="AQ364" i="18"/>
  <c r="AR364" i="18" s="1"/>
  <c r="AQ62" i="18"/>
  <c r="AR62" i="18" s="1"/>
  <c r="AQ145" i="18"/>
  <c r="AR145" i="18" s="1"/>
  <c r="AQ103" i="18"/>
  <c r="AR103" i="18" s="1"/>
  <c r="AF124" i="3"/>
  <c r="AG124" i="3" s="1"/>
  <c r="AH124" i="3" s="1"/>
  <c r="AF125" i="3"/>
  <c r="AG125" i="3" s="1"/>
  <c r="AH125" i="3" s="1"/>
  <c r="N52" i="3" s="1"/>
  <c r="AJ121" i="3"/>
  <c r="AK121" i="3" s="1"/>
  <c r="AJ122" i="3"/>
  <c r="AK122" i="3" s="1"/>
  <c r="AF121" i="3"/>
  <c r="AG121" i="3" s="1"/>
  <c r="AH121" i="3" s="1"/>
  <c r="AJ124" i="3"/>
  <c r="AK124" i="3" s="1"/>
  <c r="AF122" i="3"/>
  <c r="AG122" i="3" s="1"/>
  <c r="AH122" i="3" s="1"/>
  <c r="G6" i="2"/>
  <c r="G8" i="2"/>
  <c r="G10" i="2"/>
  <c r="AB5" i="24" l="1"/>
  <c r="V49" i="3" s="1"/>
  <c r="V53" i="3" s="1"/>
  <c r="N21" i="2"/>
  <c r="N20" i="2"/>
  <c r="N30" i="2"/>
  <c r="AD59" i="3"/>
  <c r="F9" i="25"/>
  <c r="L9" i="25" s="1"/>
  <c r="B8" i="25"/>
  <c r="N22" i="2"/>
  <c r="U4" i="18"/>
  <c r="C42" i="3"/>
  <c r="R63" i="2"/>
  <c r="R65" i="2"/>
  <c r="T63" i="2"/>
  <c r="R70" i="2"/>
  <c r="T65" i="2"/>
  <c r="N12" i="2"/>
  <c r="I9" i="25"/>
  <c r="N10" i="2"/>
  <c r="M71" i="2"/>
  <c r="K71" i="2"/>
  <c r="C14" i="25"/>
  <c r="T62" i="2"/>
  <c r="M61" i="3"/>
  <c r="F14" i="25" s="1"/>
  <c r="R69" i="2"/>
  <c r="R64" i="2"/>
  <c r="R68" i="2"/>
  <c r="T70" i="2"/>
  <c r="R67" i="2"/>
  <c r="T69" i="2"/>
  <c r="T67" i="2"/>
  <c r="T68" i="2"/>
  <c r="R62" i="2"/>
  <c r="R66" i="2"/>
  <c r="M59" i="3"/>
  <c r="O59" i="3" s="1"/>
  <c r="J71" i="2"/>
  <c r="M60" i="3"/>
  <c r="Q64" i="2"/>
  <c r="Q63" i="2"/>
  <c r="Q62" i="2"/>
  <c r="Q70" i="2"/>
  <c r="Q69" i="2"/>
  <c r="Q68" i="2"/>
  <c r="Q67" i="2"/>
  <c r="Q66" i="2"/>
  <c r="Q65" i="2"/>
  <c r="AQ107" i="18"/>
  <c r="AR107" i="18" s="1"/>
  <c r="AQ206" i="18"/>
  <c r="AR206" i="18" s="1"/>
  <c r="AQ244" i="18"/>
  <c r="AR244" i="18" s="1"/>
  <c r="AQ331" i="18"/>
  <c r="AR331" i="18" s="1"/>
  <c r="AQ348" i="18"/>
  <c r="AR348" i="18" s="1"/>
  <c r="AQ291" i="18"/>
  <c r="AR291" i="18" s="1"/>
  <c r="AQ293" i="18"/>
  <c r="AR293" i="18" s="1"/>
  <c r="AQ354" i="18"/>
  <c r="AR354" i="18" s="1"/>
  <c r="AQ180" i="18"/>
  <c r="AR180" i="18" s="1"/>
  <c r="AQ315" i="18"/>
  <c r="AR315" i="18" s="1"/>
  <c r="AQ355" i="18"/>
  <c r="AR355" i="18" s="1"/>
  <c r="AQ347" i="18"/>
  <c r="AR347" i="18" s="1"/>
  <c r="AQ307" i="18"/>
  <c r="AR307" i="18" s="1"/>
  <c r="AQ357" i="18"/>
  <c r="AR357" i="18" s="1"/>
  <c r="AQ222" i="18"/>
  <c r="AR222" i="18" s="1"/>
  <c r="AQ299" i="18"/>
  <c r="AR299" i="18" s="1"/>
  <c r="AQ282" i="18"/>
  <c r="AR282" i="18" s="1"/>
  <c r="AQ309" i="18"/>
  <c r="AR309" i="18" s="1"/>
  <c r="AQ184" i="18"/>
  <c r="AR184" i="18" s="1"/>
  <c r="AQ212" i="18"/>
  <c r="AR212" i="18" s="1"/>
  <c r="AQ174" i="18"/>
  <c r="AR174" i="18" s="1"/>
  <c r="AQ413" i="18"/>
  <c r="AR413" i="18" s="1"/>
  <c r="AQ373" i="18"/>
  <c r="AR373" i="18" s="1"/>
  <c r="AQ248" i="18"/>
  <c r="AR248" i="18" s="1"/>
  <c r="AQ277" i="18"/>
  <c r="AR277" i="18" s="1"/>
  <c r="AQ238" i="18"/>
  <c r="AR238" i="18" s="1"/>
  <c r="AQ200" i="18"/>
  <c r="AR200" i="18" s="1"/>
  <c r="AQ436" i="18"/>
  <c r="AR436" i="18" s="1"/>
  <c r="AQ325" i="18"/>
  <c r="AR325" i="18" s="1"/>
  <c r="AQ426" i="18"/>
  <c r="AR426" i="18" s="1"/>
  <c r="AQ389" i="18"/>
  <c r="AR389" i="18" s="1"/>
  <c r="AQ341" i="18"/>
  <c r="AR341" i="18" s="1"/>
  <c r="AQ431" i="18"/>
  <c r="AR431" i="18" s="1"/>
  <c r="AQ421" i="18"/>
  <c r="AR421" i="18" s="1"/>
  <c r="AQ153" i="18"/>
  <c r="AR153" i="18" s="1"/>
  <c r="AQ113" i="18"/>
  <c r="AR113" i="18" s="1"/>
  <c r="AQ442" i="18"/>
  <c r="AR442" i="18" s="1"/>
  <c r="AQ339" i="18"/>
  <c r="AR339" i="18" s="1"/>
  <c r="AQ50" i="18"/>
  <c r="AR50" i="18" s="1"/>
  <c r="AQ94" i="18"/>
  <c r="AR94" i="18" s="1"/>
  <c r="AQ166" i="18"/>
  <c r="AR166" i="18" s="1"/>
  <c r="AQ316" i="18"/>
  <c r="AR316" i="18" s="1"/>
  <c r="AQ133" i="18"/>
  <c r="AR133" i="18" s="1"/>
  <c r="AQ34" i="18"/>
  <c r="AR34" i="18" s="1"/>
  <c r="AQ401" i="18"/>
  <c r="AR401" i="18" s="1"/>
  <c r="AQ438" i="18"/>
  <c r="AR438" i="18" s="1"/>
  <c r="AQ387" i="18"/>
  <c r="AR387" i="18" s="1"/>
  <c r="AQ321" i="18"/>
  <c r="AR321" i="18" s="1"/>
  <c r="AQ97" i="18"/>
  <c r="AR97" i="18" s="1"/>
  <c r="AQ23" i="18"/>
  <c r="AR23" i="18" s="1"/>
  <c r="AQ462" i="18"/>
  <c r="AR462" i="18" s="1"/>
  <c r="AQ254" i="18"/>
  <c r="AR254" i="18" s="1"/>
  <c r="AQ353" i="18"/>
  <c r="AR353" i="18" s="1"/>
  <c r="AQ337" i="18"/>
  <c r="AR337" i="18" s="1"/>
  <c r="AQ284" i="18"/>
  <c r="AR284" i="18" s="1"/>
  <c r="AQ268" i="18"/>
  <c r="AR268" i="18" s="1"/>
  <c r="AQ150" i="18"/>
  <c r="AR150" i="18" s="1"/>
  <c r="AQ9" i="18"/>
  <c r="AR9" i="18" s="1"/>
  <c r="AQ12" i="18"/>
  <c r="AR12" i="18" s="1"/>
  <c r="AQ5" i="18"/>
  <c r="AR5" i="18" s="1"/>
  <c r="AG5" i="18" s="1"/>
  <c r="AQ369" i="18"/>
  <c r="AR369" i="18" s="1"/>
  <c r="AQ228" i="18"/>
  <c r="AR228" i="18" s="1"/>
  <c r="AQ275" i="18"/>
  <c r="AR275" i="18" s="1"/>
  <c r="AQ260" i="18"/>
  <c r="AR260" i="18" s="1"/>
  <c r="AQ30" i="18"/>
  <c r="AR30" i="18" s="1"/>
  <c r="AQ267" i="18"/>
  <c r="AR267" i="18" s="1"/>
  <c r="AQ132" i="18"/>
  <c r="AR132" i="18" s="1"/>
  <c r="AQ27" i="18"/>
  <c r="AR27" i="18" s="1"/>
  <c r="AQ305" i="18"/>
  <c r="AR305" i="18" s="1"/>
  <c r="AQ409" i="18"/>
  <c r="AR409" i="18" s="1"/>
  <c r="AQ289" i="18"/>
  <c r="AR289" i="18" s="1"/>
  <c r="AQ196" i="18"/>
  <c r="AR196" i="18" s="1"/>
  <c r="AQ232" i="18"/>
  <c r="AR232" i="18" s="1"/>
  <c r="AQ273" i="18"/>
  <c r="AR273" i="18" s="1"/>
  <c r="AQ78" i="18"/>
  <c r="AR78" i="18" s="1"/>
  <c r="AQ148" i="18"/>
  <c r="AR148" i="18" s="1"/>
  <c r="AQ126" i="18"/>
  <c r="AR126" i="18" s="1"/>
  <c r="AQ190" i="18"/>
  <c r="AR190" i="18" s="1"/>
  <c r="AQ371" i="18"/>
  <c r="AR371" i="18" s="1"/>
  <c r="AQ379" i="18"/>
  <c r="AR379" i="18" s="1"/>
  <c r="AQ161" i="18"/>
  <c r="AR161" i="18" s="1"/>
  <c r="AQ395" i="18"/>
  <c r="AR395" i="18" s="1"/>
  <c r="AQ89" i="18"/>
  <c r="AR89" i="18" s="1"/>
  <c r="AQ98" i="18"/>
  <c r="AR98" i="18" s="1"/>
  <c r="AQ122" i="18"/>
  <c r="AR122" i="18" s="1"/>
  <c r="AQ156" i="18"/>
  <c r="AR156" i="18" s="1"/>
  <c r="AQ403" i="18"/>
  <c r="AR403" i="18" s="1"/>
  <c r="AQ356" i="18"/>
  <c r="AR356" i="18" s="1"/>
  <c r="AQ274" i="18"/>
  <c r="AR274" i="18" s="1"/>
  <c r="AQ129" i="18"/>
  <c r="AR129" i="18" s="1"/>
  <c r="AQ392" i="18"/>
  <c r="AR392" i="18" s="1"/>
  <c r="AQ69" i="18"/>
  <c r="AR69" i="18" s="1"/>
  <c r="AQ93" i="18"/>
  <c r="AR93" i="18" s="1"/>
  <c r="AQ49" i="18"/>
  <c r="AR49" i="18" s="1"/>
  <c r="AQ66" i="18"/>
  <c r="AR66" i="18" s="1"/>
  <c r="AQ435" i="18"/>
  <c r="AR435" i="18" s="1"/>
  <c r="AQ149" i="18"/>
  <c r="AR149" i="18" s="1"/>
  <c r="AQ292" i="18"/>
  <c r="AR292" i="18" s="1"/>
  <c r="AQ385" i="18"/>
  <c r="AR385" i="18" s="1"/>
  <c r="AQ109" i="18"/>
  <c r="AR109" i="18" s="1"/>
  <c r="AQ160" i="18"/>
  <c r="AR160" i="18" s="1"/>
  <c r="AQ117" i="18"/>
  <c r="AR117" i="18" s="1"/>
  <c r="AQ134" i="18"/>
  <c r="AR134" i="18" s="1"/>
  <c r="AQ116" i="18"/>
  <c r="AR116" i="18" s="1"/>
  <c r="AQ25" i="18"/>
  <c r="AR25" i="18" s="1"/>
  <c r="AQ13" i="18"/>
  <c r="AR13" i="18" s="1"/>
  <c r="AQ119" i="18"/>
  <c r="AR119" i="18" s="1"/>
  <c r="AQ186" i="18"/>
  <c r="AR186" i="18" s="1"/>
  <c r="AQ51" i="18"/>
  <c r="AR51" i="18" s="1"/>
  <c r="AQ67" i="18"/>
  <c r="AR67" i="18" s="1"/>
  <c r="AQ155" i="18"/>
  <c r="AR155" i="18" s="1"/>
  <c r="AQ63" i="18"/>
  <c r="AR63" i="18" s="1"/>
  <c r="AQ32" i="18"/>
  <c r="AR32" i="18" s="1"/>
  <c r="AQ64" i="18"/>
  <c r="AR64" i="18" s="1"/>
  <c r="AQ96" i="18"/>
  <c r="AR96" i="18" s="1"/>
  <c r="AQ144" i="18"/>
  <c r="AR144" i="18" s="1"/>
  <c r="AQ195" i="18"/>
  <c r="AR195" i="18" s="1"/>
  <c r="AQ427" i="18"/>
  <c r="AR427" i="18" s="1"/>
  <c r="AQ383" i="18"/>
  <c r="AR383" i="18" s="1"/>
  <c r="AQ430" i="18"/>
  <c r="AR430" i="18" s="1"/>
  <c r="AQ394" i="18"/>
  <c r="AR394" i="18" s="1"/>
  <c r="AQ362" i="18"/>
  <c r="AR362" i="18" s="1"/>
  <c r="AQ437" i="18"/>
  <c r="AR437" i="18" s="1"/>
  <c r="AQ381" i="18"/>
  <c r="AR381" i="18" s="1"/>
  <c r="AQ376" i="18"/>
  <c r="AR376" i="18" s="1"/>
  <c r="AQ326" i="18"/>
  <c r="AR326" i="18" s="1"/>
  <c r="AQ294" i="18"/>
  <c r="AR294" i="18" s="1"/>
  <c r="AQ396" i="18"/>
  <c r="AR396" i="18" s="1"/>
  <c r="AQ317" i="18"/>
  <c r="AR317" i="18" s="1"/>
  <c r="AQ440" i="18"/>
  <c r="AR440" i="18" s="1"/>
  <c r="AQ340" i="18"/>
  <c r="AR340" i="18" s="1"/>
  <c r="AQ304" i="18"/>
  <c r="AR304" i="18" s="1"/>
  <c r="AQ295" i="18"/>
  <c r="AR295" i="18" s="1"/>
  <c r="AQ217" i="18"/>
  <c r="AR217" i="18" s="1"/>
  <c r="AQ280" i="18"/>
  <c r="AR280" i="18" s="1"/>
  <c r="AQ239" i="18"/>
  <c r="AR239" i="18" s="1"/>
  <c r="AQ201" i="18"/>
  <c r="AR201" i="18" s="1"/>
  <c r="AQ319" i="18"/>
  <c r="AR319" i="18" s="1"/>
  <c r="AQ246" i="18"/>
  <c r="AR246" i="18" s="1"/>
  <c r="AQ211" i="18"/>
  <c r="AR211" i="18" s="1"/>
  <c r="AQ37" i="18"/>
  <c r="AR37" i="18" s="1"/>
  <c r="AQ85" i="18"/>
  <c r="AR85" i="18" s="1"/>
  <c r="AQ169" i="18"/>
  <c r="AR169" i="18" s="1"/>
  <c r="AQ6" i="18"/>
  <c r="AR6" i="18" s="1"/>
  <c r="AG6" i="18" s="1"/>
  <c r="AQ82" i="18"/>
  <c r="AR82" i="18" s="1"/>
  <c r="AQ162" i="18"/>
  <c r="AR162" i="18" s="1"/>
  <c r="AQ22" i="18"/>
  <c r="AR22" i="18" s="1"/>
  <c r="AQ68" i="18"/>
  <c r="AR68" i="18" s="1"/>
  <c r="AQ423" i="18"/>
  <c r="AR423" i="18" s="1"/>
  <c r="AQ422" i="18"/>
  <c r="AR422" i="18" s="1"/>
  <c r="AQ358" i="18"/>
  <c r="AR358" i="18" s="1"/>
  <c r="AQ377" i="18"/>
  <c r="AR377" i="18" s="1"/>
  <c r="AQ363" i="18"/>
  <c r="AR363" i="18" s="1"/>
  <c r="AQ290" i="18"/>
  <c r="AR290" i="18" s="1"/>
  <c r="AQ313" i="18"/>
  <c r="AR313" i="18" s="1"/>
  <c r="AQ336" i="18"/>
  <c r="AR336" i="18" s="1"/>
  <c r="AQ283" i="18"/>
  <c r="AR283" i="18" s="1"/>
  <c r="AQ272" i="18"/>
  <c r="AR272" i="18" s="1"/>
  <c r="AQ197" i="18"/>
  <c r="AR197" i="18" s="1"/>
  <c r="AQ242" i="18"/>
  <c r="AR242" i="18" s="1"/>
  <c r="AQ101" i="18"/>
  <c r="AR101" i="18" s="1"/>
  <c r="AQ170" i="18"/>
  <c r="AR170" i="18" s="1"/>
  <c r="AQ233" i="18"/>
  <c r="AR233" i="18" s="1"/>
  <c r="AQ57" i="18"/>
  <c r="AR57" i="18" s="1"/>
  <c r="AQ146" i="18"/>
  <c r="AR146" i="18" s="1"/>
  <c r="AQ127" i="18"/>
  <c r="AR127" i="18" s="1"/>
  <c r="AQ241" i="18"/>
  <c r="AR241" i="18" s="1"/>
  <c r="AQ59" i="18"/>
  <c r="AR59" i="18" s="1"/>
  <c r="AQ83" i="18"/>
  <c r="AR83" i="18" s="1"/>
  <c r="AQ171" i="18"/>
  <c r="AR171" i="18" s="1"/>
  <c r="AQ79" i="18"/>
  <c r="AR79" i="18" s="1"/>
  <c r="AQ36" i="18"/>
  <c r="AR36" i="18" s="1"/>
  <c r="AQ100" i="18"/>
  <c r="AR100" i="18" s="1"/>
  <c r="AQ152" i="18"/>
  <c r="AR152" i="18" s="1"/>
  <c r="AQ199" i="18"/>
  <c r="AR199" i="18" s="1"/>
  <c r="AQ375" i="18"/>
  <c r="AR375" i="18" s="1"/>
  <c r="AQ390" i="18"/>
  <c r="AR390" i="18" s="1"/>
  <c r="AQ433" i="18"/>
  <c r="AR433" i="18" s="1"/>
  <c r="AQ322" i="18"/>
  <c r="AR322" i="18" s="1"/>
  <c r="AQ380" i="18"/>
  <c r="AR380" i="18" s="1"/>
  <c r="AQ416" i="18"/>
  <c r="AR416" i="18" s="1"/>
  <c r="AQ300" i="18"/>
  <c r="AR300" i="18" s="1"/>
  <c r="AQ213" i="18"/>
  <c r="AR213" i="18" s="1"/>
  <c r="AQ235" i="18"/>
  <c r="AR235" i="18" s="1"/>
  <c r="AQ303" i="18"/>
  <c r="AR303" i="18" s="1"/>
  <c r="AQ207" i="18"/>
  <c r="AR207" i="18" s="1"/>
  <c r="AQ14" i="18"/>
  <c r="AR14" i="18" s="1"/>
  <c r="AQ16" i="18"/>
  <c r="AR16" i="18" s="1"/>
  <c r="AQ257" i="18"/>
  <c r="AR257" i="18" s="1"/>
  <c r="AQ99" i="18"/>
  <c r="AR99" i="18" s="1"/>
  <c r="AQ104" i="18"/>
  <c r="AR104" i="18" s="1"/>
  <c r="AQ461" i="18"/>
  <c r="AR461" i="18" s="1"/>
  <c r="AQ460" i="18"/>
  <c r="AR460" i="18" s="1"/>
  <c r="AQ20" i="18"/>
  <c r="AR20" i="18" s="1"/>
  <c r="AQ28" i="18"/>
  <c r="AR28" i="18" s="1"/>
  <c r="AQ158" i="18"/>
  <c r="AR158" i="18" s="1"/>
  <c r="AQ17" i="18"/>
  <c r="AR17" i="18" s="1"/>
  <c r="AQ151" i="18"/>
  <c r="AR151" i="18" s="1"/>
  <c r="AQ91" i="18"/>
  <c r="AR91" i="18" s="1"/>
  <c r="AQ178" i="18"/>
  <c r="AR178" i="18" s="1"/>
  <c r="AQ123" i="18"/>
  <c r="AR123" i="18" s="1"/>
  <c r="AQ31" i="18"/>
  <c r="AR31" i="18" s="1"/>
  <c r="AQ229" i="18"/>
  <c r="AR229" i="18" s="1"/>
  <c r="AQ48" i="18"/>
  <c r="AR48" i="18" s="1"/>
  <c r="AQ80" i="18"/>
  <c r="AR80" i="18" s="1"/>
  <c r="AQ112" i="18"/>
  <c r="AR112" i="18" s="1"/>
  <c r="AQ176" i="18"/>
  <c r="AR176" i="18" s="1"/>
  <c r="AQ451" i="18"/>
  <c r="AR451" i="18" s="1"/>
  <c r="AQ411" i="18"/>
  <c r="AR411" i="18" s="1"/>
  <c r="AQ453" i="18"/>
  <c r="AR453" i="18" s="1"/>
  <c r="AQ410" i="18"/>
  <c r="AR410" i="18" s="1"/>
  <c r="AQ378" i="18"/>
  <c r="AR378" i="18" s="1"/>
  <c r="AQ452" i="18"/>
  <c r="AR452" i="18" s="1"/>
  <c r="AQ417" i="18"/>
  <c r="AR417" i="18" s="1"/>
  <c r="AQ459" i="18"/>
  <c r="AR459" i="18" s="1"/>
  <c r="AQ342" i="18"/>
  <c r="AR342" i="18" s="1"/>
  <c r="AQ310" i="18"/>
  <c r="AR310" i="18" s="1"/>
  <c r="AQ270" i="18"/>
  <c r="AR270" i="18" s="1"/>
  <c r="AQ349" i="18"/>
  <c r="AR349" i="18" s="1"/>
  <c r="AQ285" i="18"/>
  <c r="AR285" i="18" s="1"/>
  <c r="AQ367" i="18"/>
  <c r="AR367" i="18" s="1"/>
  <c r="AQ324" i="18"/>
  <c r="AR324" i="18" s="1"/>
  <c r="AQ455" i="18"/>
  <c r="AR455" i="18" s="1"/>
  <c r="AQ240" i="18"/>
  <c r="AR240" i="18" s="1"/>
  <c r="AQ198" i="18"/>
  <c r="AR198" i="18" s="1"/>
  <c r="AQ255" i="18"/>
  <c r="AR255" i="18" s="1"/>
  <c r="AQ224" i="18"/>
  <c r="AR224" i="18" s="1"/>
  <c r="AQ185" i="18"/>
  <c r="AR185" i="18" s="1"/>
  <c r="AQ271" i="18"/>
  <c r="AR271" i="18" s="1"/>
  <c r="AQ226" i="18"/>
  <c r="AR226" i="18" s="1"/>
  <c r="AQ188" i="18"/>
  <c r="AR188" i="18" s="1"/>
  <c r="AQ65" i="18"/>
  <c r="AR65" i="18" s="1"/>
  <c r="AQ137" i="18"/>
  <c r="AR137" i="18" s="1"/>
  <c r="AQ420" i="18"/>
  <c r="AR420" i="18" s="1"/>
  <c r="AQ54" i="18"/>
  <c r="AR54" i="18" s="1"/>
  <c r="AQ106" i="18"/>
  <c r="AR106" i="18" s="1"/>
  <c r="AQ210" i="18"/>
  <c r="AR210" i="18" s="1"/>
  <c r="AQ445" i="18"/>
  <c r="AR445" i="18" s="1"/>
  <c r="AQ269" i="18"/>
  <c r="AR269" i="18" s="1"/>
  <c r="AQ327" i="18"/>
  <c r="AR327" i="18" s="1"/>
  <c r="AQ247" i="18"/>
  <c r="AR247" i="18" s="1"/>
  <c r="AQ258" i="18"/>
  <c r="AR258" i="18" s="1"/>
  <c r="AQ29" i="18"/>
  <c r="AR29" i="18" s="1"/>
  <c r="AQ444" i="18"/>
  <c r="AR444" i="18" s="1"/>
  <c r="AQ130" i="18"/>
  <c r="AR130" i="18" s="1"/>
  <c r="AQ298" i="18"/>
  <c r="AR298" i="18" s="1"/>
  <c r="AQ344" i="18"/>
  <c r="AR344" i="18" s="1"/>
  <c r="AQ372" i="18"/>
  <c r="AR372" i="18" s="1"/>
  <c r="AQ335" i="18"/>
  <c r="AR335" i="18" s="1"/>
  <c r="AQ33" i="18"/>
  <c r="AR33" i="18" s="1"/>
  <c r="AQ448" i="18"/>
  <c r="AR448" i="18" s="1"/>
  <c r="AQ323" i="18"/>
  <c r="AR323" i="18" s="1"/>
  <c r="AQ41" i="18"/>
  <c r="AR41" i="18" s="1"/>
  <c r="AQ7" i="18"/>
  <c r="AR7" i="18" s="1"/>
  <c r="AQ135" i="18"/>
  <c r="AR135" i="18" s="1"/>
  <c r="AQ71" i="18"/>
  <c r="AR71" i="18" s="1"/>
  <c r="AQ72" i="18"/>
  <c r="AR72" i="18" s="1"/>
  <c r="AQ168" i="18"/>
  <c r="AR168" i="18" s="1"/>
  <c r="AQ419" i="18"/>
  <c r="AR419" i="18" s="1"/>
  <c r="AQ118" i="18"/>
  <c r="AR118" i="18" s="1"/>
  <c r="AQ19" i="18"/>
  <c r="AR19" i="18" s="1"/>
  <c r="AQ159" i="18"/>
  <c r="AR159" i="18" s="1"/>
  <c r="AQ11" i="18"/>
  <c r="AR11" i="18" s="1"/>
  <c r="AQ237" i="18"/>
  <c r="AR237" i="18" s="1"/>
  <c r="AQ131" i="18"/>
  <c r="AR131" i="18" s="1"/>
  <c r="AQ39" i="18"/>
  <c r="AR39" i="18" s="1"/>
  <c r="AQ245" i="18"/>
  <c r="AR245" i="18" s="1"/>
  <c r="AQ52" i="18"/>
  <c r="AR52" i="18" s="1"/>
  <c r="AQ84" i="18"/>
  <c r="AR84" i="18" s="1"/>
  <c r="AQ124" i="18"/>
  <c r="AR124" i="18" s="1"/>
  <c r="AQ179" i="18"/>
  <c r="AR179" i="18" s="1"/>
  <c r="AQ447" i="18"/>
  <c r="AR447" i="18" s="1"/>
  <c r="AQ407" i="18"/>
  <c r="AR407" i="18" s="1"/>
  <c r="AQ450" i="18"/>
  <c r="AR450" i="18" s="1"/>
  <c r="AQ406" i="18"/>
  <c r="AR406" i="18" s="1"/>
  <c r="AQ374" i="18"/>
  <c r="AR374" i="18" s="1"/>
  <c r="AQ449" i="18"/>
  <c r="AR449" i="18" s="1"/>
  <c r="AQ405" i="18"/>
  <c r="AR405" i="18" s="1"/>
  <c r="AQ432" i="18"/>
  <c r="AR432" i="18" s="1"/>
  <c r="AQ338" i="18"/>
  <c r="AR338" i="18" s="1"/>
  <c r="AQ306" i="18"/>
  <c r="AR306" i="18" s="1"/>
  <c r="AQ266" i="18"/>
  <c r="AR266" i="18" s="1"/>
  <c r="AQ345" i="18"/>
  <c r="AR345" i="18" s="1"/>
  <c r="AQ281" i="18"/>
  <c r="AR281" i="18" s="1"/>
  <c r="AQ359" i="18"/>
  <c r="AR359" i="18" s="1"/>
  <c r="AQ320" i="18"/>
  <c r="AR320" i="18" s="1"/>
  <c r="AQ343" i="18"/>
  <c r="AR343" i="18" s="1"/>
  <c r="AQ236" i="18"/>
  <c r="AR236" i="18" s="1"/>
  <c r="AQ194" i="18"/>
  <c r="AR194" i="18" s="1"/>
  <c r="AQ251" i="18"/>
  <c r="AR251" i="18" s="1"/>
  <c r="AQ220" i="18"/>
  <c r="AR220" i="18" s="1"/>
  <c r="AQ181" i="18"/>
  <c r="AR181" i="18" s="1"/>
  <c r="AQ263" i="18"/>
  <c r="AR263" i="18" s="1"/>
  <c r="AQ223" i="18"/>
  <c r="AR223" i="18" s="1"/>
  <c r="AQ21" i="18"/>
  <c r="AR21" i="18" s="1"/>
  <c r="AQ73" i="18"/>
  <c r="AR73" i="18" s="1"/>
  <c r="AQ141" i="18"/>
  <c r="AR141" i="18" s="1"/>
  <c r="AQ424" i="18"/>
  <c r="AR424" i="18" s="1"/>
  <c r="AQ58" i="18"/>
  <c r="AR58" i="18" s="1"/>
  <c r="AQ110" i="18"/>
  <c r="AR110" i="18" s="1"/>
  <c r="AQ214" i="18"/>
  <c r="AR214" i="18" s="1"/>
  <c r="AQ47" i="18"/>
  <c r="AR47" i="18" s="1"/>
  <c r="AQ56" i="18"/>
  <c r="AR56" i="18" s="1"/>
  <c r="AQ88" i="18"/>
  <c r="AR88" i="18" s="1"/>
  <c r="AQ187" i="18"/>
  <c r="AR187" i="18" s="1"/>
  <c r="AQ443" i="18"/>
  <c r="AR443" i="18" s="1"/>
  <c r="AQ446" i="18"/>
  <c r="AR446" i="18" s="1"/>
  <c r="AQ402" i="18"/>
  <c r="AR402" i="18" s="1"/>
  <c r="AQ397" i="18"/>
  <c r="AR397" i="18" s="1"/>
  <c r="AQ428" i="18"/>
  <c r="AR428" i="18" s="1"/>
  <c r="AQ302" i="18"/>
  <c r="AR302" i="18" s="1"/>
  <c r="AQ262" i="18"/>
  <c r="AR262" i="18" s="1"/>
  <c r="AQ352" i="18"/>
  <c r="AR352" i="18" s="1"/>
  <c r="AQ312" i="18"/>
  <c r="AR312" i="18" s="1"/>
  <c r="AQ404" i="18"/>
  <c r="AR404" i="18" s="1"/>
  <c r="AQ208" i="18"/>
  <c r="AR208" i="18" s="1"/>
  <c r="AQ219" i="18"/>
  <c r="AR219" i="18" s="1"/>
  <c r="AQ77" i="18"/>
  <c r="AR77" i="18" s="1"/>
  <c r="AQ70" i="18"/>
  <c r="AR70" i="18" s="1"/>
  <c r="AQ218" i="18"/>
  <c r="AR218" i="18" s="1"/>
  <c r="AQ311" i="18"/>
  <c r="AR311" i="18" s="1"/>
  <c r="AQ215" i="18"/>
  <c r="AR215" i="18" s="1"/>
  <c r="AQ74" i="18"/>
  <c r="AR74" i="18" s="1"/>
  <c r="AQ173" i="18"/>
  <c r="AR173" i="18" s="1"/>
  <c r="AQ86" i="18"/>
  <c r="AR86" i="18" s="1"/>
  <c r="AQ167" i="18"/>
  <c r="AR167" i="18" s="1"/>
  <c r="AQ35" i="18"/>
  <c r="AR35" i="18" s="1"/>
  <c r="AQ253" i="18"/>
  <c r="AR253" i="18" s="1"/>
  <c r="AQ139" i="18"/>
  <c r="AR139" i="18" s="1"/>
  <c r="AQ8" i="18"/>
  <c r="AR8" i="18" s="1"/>
  <c r="AQ136" i="18"/>
  <c r="AR136" i="18" s="1"/>
  <c r="AQ399" i="18"/>
  <c r="AR399" i="18" s="1"/>
  <c r="AQ370" i="18"/>
  <c r="AR370" i="18" s="1"/>
  <c r="AQ334" i="18"/>
  <c r="AR334" i="18" s="1"/>
  <c r="AQ333" i="18"/>
  <c r="AR333" i="18" s="1"/>
  <c r="AQ225" i="18"/>
  <c r="AR225" i="18" s="1"/>
  <c r="AQ351" i="18"/>
  <c r="AR351" i="18" s="1"/>
  <c r="AQ157" i="18"/>
  <c r="AR157" i="18" s="1"/>
  <c r="AQ329" i="18"/>
  <c r="AR329" i="18" s="1"/>
  <c r="AQ221" i="18"/>
  <c r="AR221" i="18" s="1"/>
  <c r="AQ204" i="18"/>
  <c r="AR204" i="18" s="1"/>
  <c r="AQ250" i="18"/>
  <c r="AR250" i="18" s="1"/>
  <c r="AQ81" i="18"/>
  <c r="AR81" i="18" s="1"/>
  <c r="AQ142" i="18"/>
  <c r="AR142" i="18" s="1"/>
  <c r="AQ120" i="18"/>
  <c r="AR120" i="18" s="1"/>
  <c r="AQ164" i="18"/>
  <c r="AR164" i="18" s="1"/>
  <c r="AQ138" i="18"/>
  <c r="AR138" i="18" s="1"/>
  <c r="AQ15" i="18"/>
  <c r="AR15" i="18" s="1"/>
  <c r="AQ175" i="18"/>
  <c r="AR175" i="18" s="1"/>
  <c r="AQ43" i="18"/>
  <c r="AR43" i="18" s="1"/>
  <c r="AQ388" i="18"/>
  <c r="AR388" i="18" s="1"/>
  <c r="AQ147" i="18"/>
  <c r="AR147" i="18" s="1"/>
  <c r="AQ55" i="18"/>
  <c r="AR55" i="18" s="1"/>
  <c r="AQ24" i="18"/>
  <c r="AR24" i="18" s="1"/>
  <c r="AQ60" i="18"/>
  <c r="AR60" i="18" s="1"/>
  <c r="AQ92" i="18"/>
  <c r="AR92" i="18" s="1"/>
  <c r="AQ140" i="18"/>
  <c r="AR140" i="18" s="1"/>
  <c r="AQ191" i="18"/>
  <c r="AR191" i="18" s="1"/>
  <c r="AQ439" i="18"/>
  <c r="AR439" i="18" s="1"/>
  <c r="AQ391" i="18"/>
  <c r="AR391" i="18" s="1"/>
  <c r="AQ434" i="18"/>
  <c r="AR434" i="18" s="1"/>
  <c r="AQ398" i="18"/>
  <c r="AR398" i="18" s="1"/>
  <c r="AQ366" i="18"/>
  <c r="AR366" i="18" s="1"/>
  <c r="AQ441" i="18"/>
  <c r="AR441" i="18" s="1"/>
  <c r="AQ393" i="18"/>
  <c r="AR393" i="18" s="1"/>
  <c r="AQ408" i="18"/>
  <c r="AR408" i="18" s="1"/>
  <c r="AQ330" i="18"/>
  <c r="AR330" i="18" s="1"/>
  <c r="AQ412" i="18"/>
  <c r="AR412" i="18" s="1"/>
  <c r="AQ265" i="18"/>
  <c r="AR265" i="18" s="1"/>
  <c r="AQ308" i="18"/>
  <c r="AR308" i="18" s="1"/>
  <c r="AQ243" i="18"/>
  <c r="AR243" i="18" s="1"/>
  <c r="AQ165" i="18"/>
  <c r="AR165" i="18" s="1"/>
  <c r="AQ87" i="18"/>
  <c r="AR87" i="18" s="1"/>
  <c r="AQ108" i="18"/>
  <c r="AR108" i="18" s="1"/>
  <c r="AQ382" i="18"/>
  <c r="AR382" i="18" s="1"/>
  <c r="AQ346" i="18"/>
  <c r="AR346" i="18" s="1"/>
  <c r="AQ297" i="18"/>
  <c r="AR297" i="18" s="1"/>
  <c r="AQ252" i="18"/>
  <c r="AR252" i="18" s="1"/>
  <c r="AQ189" i="18"/>
  <c r="AR189" i="18" s="1"/>
  <c r="AQ61" i="18"/>
  <c r="AR61" i="18" s="1"/>
  <c r="AQ102" i="18"/>
  <c r="AR102" i="18" s="1"/>
  <c r="AQ53" i="18"/>
  <c r="AR53" i="18" s="1"/>
  <c r="AQ18" i="18"/>
  <c r="AR18" i="18" s="1"/>
  <c r="AQ115" i="18"/>
  <c r="AR115" i="18" s="1"/>
  <c r="AQ172" i="18"/>
  <c r="AR172" i="18" s="1"/>
  <c r="AQ463" i="18"/>
  <c r="AR463" i="18" s="1"/>
  <c r="AQ318" i="18"/>
  <c r="AR318" i="18" s="1"/>
  <c r="AQ400" i="18"/>
  <c r="AR400" i="18" s="1"/>
  <c r="AQ209" i="18"/>
  <c r="AR209" i="18" s="1"/>
  <c r="AQ287" i="18"/>
  <c r="AR287" i="18" s="1"/>
  <c r="AQ105" i="18"/>
  <c r="AR105" i="18" s="1"/>
  <c r="AQ183" i="18"/>
  <c r="AR183" i="18" s="1"/>
  <c r="AQ249" i="18"/>
  <c r="AR249" i="18" s="1"/>
  <c r="AQ458" i="18"/>
  <c r="AR458" i="18" s="1"/>
  <c r="AQ314" i="18"/>
  <c r="AR314" i="18" s="1"/>
  <c r="AQ384" i="18"/>
  <c r="AR384" i="18" s="1"/>
  <c r="AQ205" i="18"/>
  <c r="AR205" i="18" s="1"/>
  <c r="AQ279" i="18"/>
  <c r="AR279" i="18" s="1"/>
  <c r="AQ125" i="18"/>
  <c r="AR125" i="18" s="1"/>
  <c r="AQ95" i="18"/>
  <c r="AR95" i="18" s="1"/>
  <c r="AQ286" i="18"/>
  <c r="AR286" i="18" s="1"/>
  <c r="AQ234" i="18"/>
  <c r="AR234" i="18" s="1"/>
  <c r="AQ45" i="18"/>
  <c r="AR45" i="18" s="1"/>
  <c r="AQ456" i="18"/>
  <c r="AR456" i="18" s="1"/>
  <c r="AQ202" i="18"/>
  <c r="AR202" i="18" s="1"/>
  <c r="AQ415" i="18"/>
  <c r="AR415" i="18" s="1"/>
  <c r="AQ429" i="18"/>
  <c r="AR429" i="18" s="1"/>
  <c r="AQ332" i="18"/>
  <c r="AR332" i="18" s="1"/>
  <c r="AQ264" i="18"/>
  <c r="AR264" i="18" s="1"/>
  <c r="AQ177" i="18"/>
  <c r="AR177" i="18" s="1"/>
  <c r="AQ10" i="18"/>
  <c r="AR10" i="18" s="1"/>
  <c r="AQ111" i="18"/>
  <c r="AR111" i="18" s="1"/>
  <c r="AQ457" i="18"/>
  <c r="AR457" i="18" s="1"/>
  <c r="AQ425" i="18"/>
  <c r="AR425" i="18" s="1"/>
  <c r="AQ278" i="18"/>
  <c r="AR278" i="18" s="1"/>
  <c r="AQ328" i="18"/>
  <c r="AR328" i="18" s="1"/>
  <c r="AQ259" i="18"/>
  <c r="AR259" i="18" s="1"/>
  <c r="AQ230" i="18"/>
  <c r="AR230" i="18" s="1"/>
  <c r="AQ182" i="18"/>
  <c r="AR182" i="18" s="1"/>
  <c r="AQ40" i="18"/>
  <c r="AR40" i="18" s="1"/>
  <c r="AQ418" i="18"/>
  <c r="AR418" i="18" s="1"/>
  <c r="AQ365" i="18"/>
  <c r="AR365" i="18" s="1"/>
  <c r="AQ368" i="18"/>
  <c r="AR368" i="18" s="1"/>
  <c r="AQ296" i="18"/>
  <c r="AR296" i="18" s="1"/>
  <c r="AQ231" i="18"/>
  <c r="AR231" i="18" s="1"/>
  <c r="AQ38" i="18"/>
  <c r="AR38" i="18" s="1"/>
  <c r="AQ143" i="18"/>
  <c r="AR143" i="18" s="1"/>
  <c r="AQ361" i="18"/>
  <c r="AR361" i="18" s="1"/>
  <c r="AQ227" i="18"/>
  <c r="AR227" i="18" s="1"/>
  <c r="AQ42" i="18"/>
  <c r="AR42" i="18" s="1"/>
  <c r="AQ203" i="18"/>
  <c r="AR203" i="18" s="1"/>
  <c r="AQ114" i="18"/>
  <c r="AR114" i="18" s="1"/>
  <c r="AQ44" i="18"/>
  <c r="AR44" i="18" s="1"/>
  <c r="AQ414" i="18"/>
  <c r="AR414" i="18" s="1"/>
  <c r="AQ360" i="18"/>
  <c r="AR360" i="18" s="1"/>
  <c r="AQ288" i="18"/>
  <c r="AR288" i="18" s="1"/>
  <c r="AQ192" i="18"/>
  <c r="AR192" i="18" s="1"/>
  <c r="AQ154" i="18"/>
  <c r="AR154" i="18" s="1"/>
  <c r="AQ75" i="18"/>
  <c r="AR75" i="18" s="1"/>
  <c r="AQ76" i="18"/>
  <c r="AR76" i="18" s="1"/>
  <c r="AQ386" i="18"/>
  <c r="AR386" i="18" s="1"/>
  <c r="AQ350" i="18"/>
  <c r="AR350" i="18" s="1"/>
  <c r="AQ301" i="18"/>
  <c r="AR301" i="18" s="1"/>
  <c r="AQ256" i="18"/>
  <c r="AR256" i="18" s="1"/>
  <c r="AQ193" i="18"/>
  <c r="AR193" i="18" s="1"/>
  <c r="AQ90" i="18"/>
  <c r="AR90" i="18" s="1"/>
  <c r="N6" i="2"/>
  <c r="N7" i="2"/>
  <c r="F60" i="3"/>
  <c r="C13" i="25"/>
  <c r="AD58" i="3"/>
  <c r="D62" i="3"/>
  <c r="F62" i="3" s="1"/>
  <c r="N5" i="2"/>
  <c r="N18" i="2"/>
  <c r="N16" i="2"/>
  <c r="N27" i="2"/>
  <c r="N23" i="2"/>
  <c r="N26" i="2"/>
  <c r="N11" i="2"/>
  <c r="N8" i="2"/>
  <c r="N13" i="2"/>
  <c r="N9" i="2"/>
  <c r="N28" i="2"/>
  <c r="K41" i="3" s="1"/>
  <c r="N31" i="2"/>
  <c r="N17" i="2"/>
  <c r="N14" i="2"/>
  <c r="N24" i="2"/>
  <c r="N25" i="2"/>
  <c r="N15" i="2"/>
  <c r="N19" i="2"/>
  <c r="N29" i="2"/>
  <c r="K40" i="3" s="1"/>
  <c r="AE126" i="3"/>
  <c r="E43" i="3" s="1"/>
  <c r="E44" i="3" s="1"/>
  <c r="C7" i="25" s="1"/>
  <c r="K49" i="3"/>
  <c r="E8" i="25" s="1"/>
  <c r="E53" i="3"/>
  <c r="C8" i="25" s="1"/>
  <c r="N53" i="3"/>
  <c r="F8" i="25" s="1"/>
  <c r="AH126" i="3"/>
  <c r="N43" i="3" s="1"/>
  <c r="AE50" i="3" s="1"/>
  <c r="T51" i="3"/>
  <c r="AA4" i="24"/>
  <c r="AQ26" i="18"/>
  <c r="AR26" i="18" s="1"/>
  <c r="AK126" i="3"/>
  <c r="V43" i="3" s="1"/>
  <c r="C39" i="3"/>
  <c r="B7" i="25" l="1"/>
  <c r="K42" i="3"/>
  <c r="K8" i="25"/>
  <c r="T71" i="2"/>
  <c r="AF59" i="3"/>
  <c r="O61" i="3"/>
  <c r="M62" i="3"/>
  <c r="O62" i="3" s="1"/>
  <c r="L14" i="25"/>
  <c r="R71" i="2"/>
  <c r="AF57" i="3"/>
  <c r="AG57" i="3" s="1"/>
  <c r="AE61" i="3" s="1"/>
  <c r="AE64" i="3" s="1"/>
  <c r="AE65" i="3" s="1"/>
  <c r="AE69" i="3" s="1"/>
  <c r="N66" i="3" s="1"/>
  <c r="U60" i="3"/>
  <c r="U61" i="3"/>
  <c r="W61" i="3" s="1"/>
  <c r="U59" i="3"/>
  <c r="W59" i="3" s="1"/>
  <c r="F12" i="25"/>
  <c r="L12" i="25" s="1"/>
  <c r="O60" i="3"/>
  <c r="F13" i="25"/>
  <c r="L13" i="25" s="1"/>
  <c r="AF58" i="3"/>
  <c r="Q71" i="2"/>
  <c r="U29" i="2"/>
  <c r="T40" i="3" s="1"/>
  <c r="K39" i="3"/>
  <c r="U14" i="2"/>
  <c r="T49" i="3"/>
  <c r="H8" i="25" s="1"/>
  <c r="U22" i="2"/>
  <c r="U7" i="2"/>
  <c r="AG4" i="18"/>
  <c r="AF50" i="3"/>
  <c r="AD50" i="3"/>
  <c r="N54" i="3"/>
  <c r="AE40" i="3" s="1"/>
  <c r="N44" i="3"/>
  <c r="N45" i="3" s="1"/>
  <c r="V54" i="3"/>
  <c r="AG40" i="3" s="1"/>
  <c r="I8" i="25"/>
  <c r="AB4" i="24"/>
  <c r="E54" i="3"/>
  <c r="AC40" i="3" s="1"/>
  <c r="L8" i="25"/>
  <c r="E45" i="3"/>
  <c r="E65" i="3" s="1"/>
  <c r="U13" i="2"/>
  <c r="U19" i="2"/>
  <c r="U28" i="2"/>
  <c r="T41" i="3" s="1"/>
  <c r="U6" i="2"/>
  <c r="U8" i="2"/>
  <c r="U5" i="2"/>
  <c r="U10" i="2"/>
  <c r="U15" i="2"/>
  <c r="U23" i="2"/>
  <c r="U12" i="2"/>
  <c r="U18" i="2"/>
  <c r="U9" i="2"/>
  <c r="U25" i="2"/>
  <c r="U31" i="2"/>
  <c r="U16" i="2"/>
  <c r="U17" i="2"/>
  <c r="U30" i="2"/>
  <c r="U24" i="2"/>
  <c r="U11" i="2"/>
  <c r="U26" i="2"/>
  <c r="U27" i="2"/>
  <c r="E7" i="25" l="1"/>
  <c r="K7" i="25" s="1"/>
  <c r="AH57" i="3"/>
  <c r="AI57" i="3" s="1"/>
  <c r="AF61" i="3" s="1"/>
  <c r="AF64" i="3" s="1"/>
  <c r="AF65" i="3" s="1"/>
  <c r="AF69" i="3" s="1"/>
  <c r="V66" i="3" s="1"/>
  <c r="I12" i="25"/>
  <c r="U62" i="3"/>
  <c r="W62" i="3" s="1"/>
  <c r="AH59" i="3"/>
  <c r="I14" i="25"/>
  <c r="AH58" i="3"/>
  <c r="I13" i="25"/>
  <c r="W60" i="3"/>
  <c r="V44" i="3"/>
  <c r="V45" i="3" s="1"/>
  <c r="F7" i="25"/>
  <c r="L7" i="25" s="1"/>
  <c r="E64" i="3"/>
  <c r="AC66" i="3"/>
  <c r="AD51" i="3"/>
  <c r="T39" i="3"/>
  <c r="T42" i="3"/>
  <c r="N64" i="3"/>
  <c r="N65" i="3"/>
  <c r="AE66" i="3"/>
  <c r="AE51" i="3"/>
  <c r="I7" i="25" l="1"/>
  <c r="E68" i="3"/>
  <c r="C16" i="25" s="1"/>
  <c r="H7" i="25"/>
  <c r="AH69" i="3"/>
  <c r="F16" i="25" s="1"/>
  <c r="N69" i="3"/>
  <c r="AG66" i="3"/>
  <c r="AF51" i="3"/>
  <c r="V65" i="3"/>
  <c r="V64" i="3"/>
  <c r="V67" i="3" s="1"/>
  <c r="AH70" i="3" l="1"/>
  <c r="AH71" i="3" s="1"/>
  <c r="N68" i="3" s="1"/>
  <c r="I16" i="25" s="1"/>
  <c r="L16" i="25"/>
  <c r="I17" i="25"/>
</calcChain>
</file>

<file path=xl/sharedStrings.xml><?xml version="1.0" encoding="utf-8"?>
<sst xmlns="http://schemas.openxmlformats.org/spreadsheetml/2006/main" count="677" uniqueCount="372">
  <si>
    <t>Date</t>
  </si>
  <si>
    <t>Work Type</t>
  </si>
  <si>
    <t>Pages read</t>
  </si>
  <si>
    <t>Attendance at court</t>
  </si>
  <si>
    <t>A</t>
  </si>
  <si>
    <t>B</t>
  </si>
  <si>
    <t>C</t>
  </si>
  <si>
    <t>Grade</t>
  </si>
  <si>
    <t>Disbursements</t>
  </si>
  <si>
    <t>ROC reference</t>
  </si>
  <si>
    <t>Payment number</t>
  </si>
  <si>
    <t>FAO Criminal Cases Unit:</t>
  </si>
  <si>
    <t>Please use the above email address for any contact or queries in the first instance</t>
  </si>
  <si>
    <t xml:space="preserve">Key contact </t>
  </si>
  <si>
    <t>Contact email</t>
  </si>
  <si>
    <t>Contact telephone</t>
  </si>
  <si>
    <t>Court</t>
  </si>
  <si>
    <t>Net total</t>
  </si>
  <si>
    <t>Hours/Items paid</t>
  </si>
  <si>
    <t>Preparation</t>
  </si>
  <si>
    <t>Travel &amp; waiting</t>
  </si>
  <si>
    <t>Routine</t>
  </si>
  <si>
    <t>Litigator profit costs claimed</t>
  </si>
  <si>
    <t>liable to VAT</t>
  </si>
  <si>
    <t>not liable to VAT</t>
  </si>
  <si>
    <t>Total for VAT</t>
  </si>
  <si>
    <t>VAT claimed</t>
  </si>
  <si>
    <t>VAT paid</t>
  </si>
  <si>
    <t>Overall total paid</t>
  </si>
  <si>
    <t>Verified</t>
  </si>
  <si>
    <t>The Legal Aid Agency is entitled to look behind all claims to establish their authenticity and will instigate proceedings on claims found to be false, inaccurate or misleading.</t>
  </si>
  <si>
    <t>Relevant determination comments</t>
  </si>
  <si>
    <t>Provided</t>
  </si>
  <si>
    <t>Can't verify</t>
  </si>
  <si>
    <t>Yes</t>
  </si>
  <si>
    <t>No</t>
  </si>
  <si>
    <t>Part Pay</t>
  </si>
  <si>
    <t>Work paid</t>
  </si>
  <si>
    <t>Time paid</t>
  </si>
  <si>
    <t>Grade paid</t>
  </si>
  <si>
    <t xml:space="preserve">To pay </t>
  </si>
  <si>
    <t>Part pay time</t>
  </si>
  <si>
    <t>Part pay grade</t>
  </si>
  <si>
    <t>Claim detail</t>
  </si>
  <si>
    <t>Time claimed</t>
  </si>
  <si>
    <t>Disbursements paid</t>
  </si>
  <si>
    <t>Details</t>
  </si>
  <si>
    <t>Part pay net value</t>
  </si>
  <si>
    <t>Total net paid</t>
  </si>
  <si>
    <t>Invoice reference</t>
  </si>
  <si>
    <t>Determination notes</t>
  </si>
  <si>
    <t>To pay</t>
  </si>
  <si>
    <t>Breakdown by grade</t>
  </si>
  <si>
    <t>Task total</t>
  </si>
  <si>
    <t>The supporting attendance notes will be submitted by:</t>
  </si>
  <si>
    <t>We will contact you to provide details of where the material should be posted. Please do not submit material until we request it as this will delay the processing of your claim.</t>
  </si>
  <si>
    <t>LAA Determination Notes</t>
  </si>
  <si>
    <t>Initials</t>
  </si>
  <si>
    <t>This claim is above my sign off limit and has been referred to</t>
  </si>
  <si>
    <t>for approval</t>
  </si>
  <si>
    <t>insert name of CM/SCM as appropriate</t>
  </si>
  <si>
    <t>Disbursements claimed - you must provide supporting evidence for items over £20</t>
  </si>
  <si>
    <t>QC</t>
  </si>
  <si>
    <t>Junior</t>
  </si>
  <si>
    <t xml:space="preserve">Verified as </t>
  </si>
  <si>
    <t>Advocates</t>
  </si>
  <si>
    <t>Written work</t>
  </si>
  <si>
    <t>Attendance</t>
  </si>
  <si>
    <t>Subsidiary fees</t>
  </si>
  <si>
    <t>Sentence</t>
  </si>
  <si>
    <t>Conviction</t>
  </si>
  <si>
    <t>SAF</t>
  </si>
  <si>
    <t>Total time paid</t>
  </si>
  <si>
    <t>Extra time to pay</t>
  </si>
  <si>
    <t>Hours/Items claimed</t>
  </si>
  <si>
    <t>Litigator profit costs determined</t>
  </si>
  <si>
    <t>Total hours/
items paid</t>
  </si>
  <si>
    <t>Review</t>
  </si>
  <si>
    <t>Review?</t>
  </si>
  <si>
    <t>Provider Review Comments</t>
  </si>
  <si>
    <t>Part pay role</t>
  </si>
  <si>
    <t>Part pay amount</t>
  </si>
  <si>
    <t>Net sum paid</t>
  </si>
  <si>
    <t>Role paid</t>
  </si>
  <si>
    <t>Extra to pay</t>
  </si>
  <si>
    <t>Total sum paid</t>
  </si>
  <si>
    <t>Net claim</t>
  </si>
  <si>
    <t>VAT applicable</t>
  </si>
  <si>
    <t>Provider review comments</t>
  </si>
  <si>
    <t>LAA Review Notes</t>
  </si>
  <si>
    <t>Total net payment</t>
  </si>
  <si>
    <t>Extra amount to pay</t>
  </si>
  <si>
    <t>Amount to pay</t>
  </si>
  <si>
    <t>Travel</t>
  </si>
  <si>
    <t>VAT number (if appropriate)</t>
  </si>
  <si>
    <t>Approved by SCM/CM</t>
  </si>
  <si>
    <t>insert name of SCM/CM as appropriate</t>
  </si>
  <si>
    <t>Total amount paid</t>
  </si>
  <si>
    <t>Prep: Other</t>
  </si>
  <si>
    <t>Basic trial fee</t>
  </si>
  <si>
    <t>General review reasons</t>
  </si>
  <si>
    <t xml:space="preserve">General review representations </t>
  </si>
  <si>
    <t>Refresher fee</t>
  </si>
  <si>
    <t>Reason for not providing</t>
  </si>
  <si>
    <t>D</t>
  </si>
  <si>
    <t>Expected payment</t>
  </si>
  <si>
    <t>Overall total net payment</t>
  </si>
  <si>
    <t>Extra routine items paid on review</t>
  </si>
  <si>
    <t>Confirm Rate</t>
  </si>
  <si>
    <t>Hourly Rate</t>
  </si>
  <si>
    <t>National 1:</t>
  </si>
  <si>
    <t>Band A</t>
  </si>
  <si>
    <t>Band B</t>
  </si>
  <si>
    <t>Band C</t>
  </si>
  <si>
    <t>Band D</t>
  </si>
  <si>
    <t>Essex</t>
  </si>
  <si>
    <t>London 1</t>
  </si>
  <si>
    <t>Norwich City</t>
  </si>
  <si>
    <t>London 2</t>
  </si>
  <si>
    <t>Bristol</t>
  </si>
  <si>
    <t>Cambridge City</t>
  </si>
  <si>
    <t>London 3</t>
  </si>
  <si>
    <t>Watford</t>
  </si>
  <si>
    <t>National 1</t>
  </si>
  <si>
    <t>Dorset</t>
  </si>
  <si>
    <t>Wiltshire</t>
  </si>
  <si>
    <t>National 2</t>
  </si>
  <si>
    <t>Amount claimed</t>
  </si>
  <si>
    <r>
      <t xml:space="preserve">Hourly rate paid
</t>
    </r>
    <r>
      <rPr>
        <b/>
        <sz val="9"/>
        <rFont val="Arial"/>
        <family val="2"/>
      </rPr>
      <t>(if different)</t>
    </r>
  </si>
  <si>
    <t>Items claimed</t>
  </si>
  <si>
    <t>Items paid</t>
  </si>
  <si>
    <r>
      <t xml:space="preserve">Rate paid </t>
    </r>
    <r>
      <rPr>
        <b/>
        <sz val="10"/>
        <color theme="1"/>
        <rFont val="Arial"/>
        <family val="2"/>
      </rPr>
      <t>(if different)</t>
    </r>
  </si>
  <si>
    <t>Total items paid</t>
  </si>
  <si>
    <t>Extra items paid</t>
  </si>
  <si>
    <r>
      <t xml:space="preserve">Hourly rate paid
</t>
    </r>
    <r>
      <rPr>
        <b/>
        <sz val="9"/>
        <rFont val="Arial"/>
        <family val="2"/>
      </rPr>
      <t>(if different) NB this rate will apply to the total time paid under this task</t>
    </r>
  </si>
  <si>
    <t>Total due following review</t>
  </si>
  <si>
    <t>Previous payment to be deducted</t>
  </si>
  <si>
    <t>Guideline rate</t>
  </si>
  <si>
    <t xml:space="preserve">Hourly rate claimed
</t>
  </si>
  <si>
    <t>VAT claimed?</t>
  </si>
  <si>
    <t>Rate claimed</t>
  </si>
  <si>
    <t>I confirm I have checked that:</t>
  </si>
  <si>
    <r>
      <rPr>
        <sz val="12"/>
        <color theme="1"/>
        <rFont val="Symbol"/>
        <family val="1"/>
        <charset val="2"/>
      </rPr>
      <t>·</t>
    </r>
    <r>
      <rPr>
        <sz val="12"/>
        <color theme="1"/>
        <rFont val="Arial"/>
        <family val="2"/>
      </rPr>
      <t xml:space="preserve"> All compulsory information is included </t>
    </r>
  </si>
  <si>
    <r>
      <rPr>
        <sz val="12"/>
        <color theme="1"/>
        <rFont val="Symbol"/>
        <family val="1"/>
        <charset val="2"/>
      </rPr>
      <t>·</t>
    </r>
    <r>
      <rPr>
        <sz val="12"/>
        <color theme="1"/>
        <rFont val="Arial"/>
        <family val="2"/>
      </rPr>
      <t xml:space="preserve"> The claim is in decimal format</t>
    </r>
  </si>
  <si>
    <r>
      <rPr>
        <sz val="12"/>
        <color theme="1"/>
        <rFont val="Symbol"/>
        <family val="1"/>
        <charset val="2"/>
      </rPr>
      <t>·</t>
    </r>
    <r>
      <rPr>
        <sz val="12"/>
        <color theme="1"/>
        <rFont val="Arial"/>
        <family val="2"/>
      </rPr>
      <t xml:space="preserve"> The declaration section has been completed</t>
    </r>
  </si>
  <si>
    <t>If necessary, you can use this sheet to convert time in HH:MM format to the decimal format required for submission of your claim. It will only recalculate times entered in the correct format eg 01:30 rather than just 1 or 1.30</t>
  </si>
  <si>
    <t>Paste times in HH:MM format into this column</t>
  </si>
  <si>
    <t>Time in decimal format will be shown here</t>
  </si>
  <si>
    <t>Billing DX address (postcode if not on DX)</t>
  </si>
  <si>
    <t>Address on order (if different to above)</t>
  </si>
  <si>
    <t>Your reference (20 character limit)</t>
  </si>
  <si>
    <t>privateprosecution@justice.gov.uk</t>
  </si>
  <si>
    <t>Should you require further lines please email your partially completed spreadsheet to private prosecution@justice.gov.uk and we will extend the form for you.</t>
  </si>
  <si>
    <t>Litigator name</t>
  </si>
  <si>
    <t>Prosecutor name</t>
  </si>
  <si>
    <t>Prosecutor address</t>
  </si>
  <si>
    <t>Should VAT apply to Junior Counsel's claim (Led/Alone)?</t>
  </si>
  <si>
    <t>Should VAT apply to Junior Counsel's claim (Leading)?</t>
  </si>
  <si>
    <t>Ldg Junior</t>
  </si>
  <si>
    <t>Litigator</t>
  </si>
  <si>
    <t>Prosecutor</t>
  </si>
  <si>
    <t>Please use privateprosecution@justice.gov.uk noting there is an attachment limit of 10MB per email</t>
  </si>
  <si>
    <r>
      <rPr>
        <b/>
        <sz val="14"/>
        <color rgb="FFFF0000"/>
        <rFont val="Arial"/>
        <family val="2"/>
      </rPr>
      <t>*</t>
    </r>
    <r>
      <rPr>
        <b/>
        <sz val="12"/>
        <color rgb="FFFF0000"/>
        <rFont val="Arial"/>
        <family val="2"/>
      </rPr>
      <t xml:space="preserve"> </t>
    </r>
    <r>
      <rPr>
        <b/>
        <sz val="12"/>
        <rFont val="Arial"/>
        <family val="2"/>
      </rPr>
      <t xml:space="preserve">Litigators location </t>
    </r>
    <r>
      <rPr>
        <b/>
        <sz val="12"/>
        <color theme="1"/>
        <rFont val="Arial"/>
        <family val="2"/>
      </rPr>
      <t xml:space="preserve">  </t>
    </r>
    <r>
      <rPr>
        <b/>
        <sz val="10"/>
        <color theme="1"/>
        <rFont val="Arial"/>
        <family val="2"/>
      </rPr>
      <t>(p</t>
    </r>
    <r>
      <rPr>
        <b/>
        <sz val="10"/>
        <color indexed="8"/>
        <rFont val="Arial"/>
        <family val="2"/>
      </rPr>
      <t>lease choose from the drop down)</t>
    </r>
  </si>
  <si>
    <t>Task Total</t>
  </si>
  <si>
    <t>Costs order - s.17 central funds</t>
  </si>
  <si>
    <t>Costs order - s.18 defendant (if any)</t>
  </si>
  <si>
    <t>Retainer</t>
  </si>
  <si>
    <t>Case Summary</t>
  </si>
  <si>
    <t>Counsel fee note(s)</t>
  </si>
  <si>
    <t>Counsel work log(s)</t>
  </si>
  <si>
    <t>Counsel brief</t>
  </si>
  <si>
    <t>Counsel advice(s) (if any)</t>
  </si>
  <si>
    <t>Investigator fee note(s) (if any)</t>
  </si>
  <si>
    <t>Investigator work log(s) (if any)</t>
  </si>
  <si>
    <t>Disbursement(s) invoice(s) and receipt(s)</t>
  </si>
  <si>
    <t>Prosecutor  costs determined</t>
  </si>
  <si>
    <t>Attendance notes</t>
  </si>
  <si>
    <t>Correspondence File</t>
  </si>
  <si>
    <t>Employed Barrister(s) practicing certificate(s)</t>
  </si>
  <si>
    <t>Advocacy</t>
  </si>
  <si>
    <t xml:space="preserve">Routine correspondence and telephone calls items paid </t>
  </si>
  <si>
    <t>Employee/Agent initials</t>
  </si>
  <si>
    <t>Total Deductions</t>
  </si>
  <si>
    <t>Costs Capped at</t>
  </si>
  <si>
    <t>% apportionment to pay (change if needed)</t>
  </si>
  <si>
    <r>
      <rPr>
        <b/>
        <sz val="16"/>
        <color rgb="FFFF0000"/>
        <rFont val="Arial"/>
        <family val="2"/>
      </rPr>
      <t>*</t>
    </r>
    <r>
      <rPr>
        <b/>
        <sz val="12"/>
        <color theme="1"/>
        <rFont val="Arial"/>
        <family val="2"/>
      </rPr>
      <t xml:space="preserve"> Date of proceedings</t>
    </r>
  </si>
  <si>
    <t>Prosecutor Costs</t>
  </si>
  <si>
    <t>Prep: Consider prosecutor case file</t>
  </si>
  <si>
    <t>Prep: Prepare advice</t>
  </si>
  <si>
    <t>Prep: Draft information and summons</t>
  </si>
  <si>
    <t>Prep: Draft Schedule offences</t>
  </si>
  <si>
    <t>Prep: Prepare AI bundle</t>
  </si>
  <si>
    <t>Prep: Prepare witness statement(s)</t>
  </si>
  <si>
    <t>Prep: Prepare exhibit(s)</t>
  </si>
  <si>
    <t>Prep: Prepare case summary</t>
  </si>
  <si>
    <t>Prep: Prepare disclosure</t>
  </si>
  <si>
    <t>Prep: Consider advice or skeleton argument</t>
  </si>
  <si>
    <t>Prep: Prepare Schedule unused – non-sensitive</t>
  </si>
  <si>
    <t>Prep: Prepare Schedule unused – sensitive</t>
  </si>
  <si>
    <t>Prep: non-routine correspondence</t>
  </si>
  <si>
    <t>Prep: non-routine telephone calls</t>
  </si>
  <si>
    <t>Attend: conference prosecutor</t>
  </si>
  <si>
    <t>Attend: conference prosecutor and Counsel</t>
  </si>
  <si>
    <t>Attend: conference Counsel</t>
  </si>
  <si>
    <t>Attend: Witness</t>
  </si>
  <si>
    <t>Attend: Court hearing</t>
  </si>
  <si>
    <t>Attend: Other</t>
  </si>
  <si>
    <t>Attend: conference litigator</t>
  </si>
  <si>
    <t>Counsel</t>
  </si>
  <si>
    <t>Prep: Prepare advice and or skeleton argument</t>
  </si>
  <si>
    <t>Prep: Consider brief and or papers</t>
  </si>
  <si>
    <t>Attend: conference prosecutor and litigator</t>
  </si>
  <si>
    <t>Breakdown by Role</t>
  </si>
  <si>
    <t>Jnr</t>
  </si>
  <si>
    <t>Leading Jnr</t>
  </si>
  <si>
    <t>* The client has either seen or is aware of this claim for costs and has authorised the total sum being claimed</t>
  </si>
  <si>
    <t>* This work has not been and will not be the subject of any other claim for remuneration under central funds</t>
  </si>
  <si>
    <t>* The claim includes all central funds costs incurred in the case, including those of any other solicitor instructed and all disbursements incurred</t>
  </si>
  <si>
    <t>* The claim excludes all non-central funds costs allowed or disallowed in the case pursuant to the Prosecution of Offences Act 1985, Part II, Sections 18, 19(1) and (2), 19A and 19B</t>
  </si>
  <si>
    <t>* You have provided all non-central funds costs orders and costs details</t>
  </si>
  <si>
    <t>NB – you should still complete the claim with details of the work undertaken</t>
  </si>
  <si>
    <t>%</t>
  </si>
  <si>
    <t>Full Names</t>
  </si>
  <si>
    <t>Admission Date</t>
  </si>
  <si>
    <t>Peer review signed of by</t>
  </si>
  <si>
    <t>Any amendments after peer review?</t>
  </si>
  <si>
    <t>Disbursements (any reductions and why?)</t>
  </si>
  <si>
    <t>Grade D</t>
  </si>
  <si>
    <t>Grade C</t>
  </si>
  <si>
    <t>Grade B</t>
  </si>
  <si>
    <t>Grade A</t>
  </si>
  <si>
    <t>Rates</t>
  </si>
  <si>
    <t>Summary of case</t>
  </si>
  <si>
    <t>Assessment</t>
  </si>
  <si>
    <t>Disbursements assessed</t>
  </si>
  <si>
    <t>Disbursements claimed</t>
  </si>
  <si>
    <t>Prosecutors profit costs assessed</t>
  </si>
  <si>
    <t>Prosecutors profit costs claimed</t>
  </si>
  <si>
    <t>Litigators profit costs assessed</t>
  </si>
  <si>
    <t>Litigators profit costs claimed</t>
  </si>
  <si>
    <t>Preparation hours assessed</t>
  </si>
  <si>
    <t>Profit Costs Assessed</t>
  </si>
  <si>
    <t>Cost</t>
  </si>
  <si>
    <t xml:space="preserve">Preparation Hours </t>
  </si>
  <si>
    <t>Profit Costs Claimed</t>
  </si>
  <si>
    <t>Litigator Name</t>
  </si>
  <si>
    <t>Case number</t>
  </si>
  <si>
    <t>PEER REVIEW</t>
  </si>
  <si>
    <t>Litigator profit costs (as apportioned)</t>
  </si>
  <si>
    <t>Litigator profit costs paid (as apportioned)</t>
  </si>
  <si>
    <t>Prosecutor profit costs (as apportioned)</t>
  </si>
  <si>
    <t>Prosecutor profit costs paid (as apportioned)</t>
  </si>
  <si>
    <t>Costs (as apportioned)</t>
  </si>
  <si>
    <t>Total Advocates costs claimed</t>
  </si>
  <si>
    <t>Prosecutor costs determined</t>
  </si>
  <si>
    <t>Total net claim (as apportioned)</t>
  </si>
  <si>
    <t>Expected payment (as apportioned)</t>
  </si>
  <si>
    <t>Basic Fee Total</t>
  </si>
  <si>
    <t>Defendants Name</t>
  </si>
  <si>
    <t xml:space="preserve">Work claimed  </t>
  </si>
  <si>
    <t>Counsel role</t>
  </si>
  <si>
    <t>Net sum claimed</t>
  </si>
  <si>
    <t>Should you require further lines please email your partially completed spreadsheet to privateprosecution@justice.gov.uk and we will extend the form for you.</t>
  </si>
  <si>
    <r>
      <rPr>
        <b/>
        <sz val="16"/>
        <color rgb="FFFF0000"/>
        <rFont val="Arial"/>
        <family val="2"/>
      </rPr>
      <t>*</t>
    </r>
    <r>
      <rPr>
        <b/>
        <sz val="12"/>
        <color theme="1"/>
        <rFont val="Arial"/>
        <family val="2"/>
      </rPr>
      <t xml:space="preserve"> Trial Length (No. of days)</t>
    </r>
  </si>
  <si>
    <t>Litigators Costs</t>
  </si>
  <si>
    <t>Waiting</t>
  </si>
  <si>
    <t>Fee earner</t>
  </si>
  <si>
    <t>RE-DETERMINATION</t>
  </si>
  <si>
    <t>REDET</t>
  </si>
  <si>
    <t>Profit Costs Re-determined</t>
  </si>
  <si>
    <t>Preparation hours re-det</t>
  </si>
  <si>
    <t>Re-determination</t>
  </si>
  <si>
    <t>Preliminary decision on litigators costs including grade of fee earner</t>
  </si>
  <si>
    <t>Preliminary decision on prosecutors costs including investigation costs</t>
  </si>
  <si>
    <t>DETERMINATION</t>
  </si>
  <si>
    <t>AMOUNT NOT PAID (CLAIM - DETERMINATION - REDET)</t>
  </si>
  <si>
    <t>Total Cost as Apportioned</t>
  </si>
  <si>
    <t>Total VAT</t>
  </si>
  <si>
    <t>Total</t>
  </si>
  <si>
    <t>Insert value in £</t>
  </si>
  <si>
    <t>Declaration - By selecting yes  (on the right) you certify that:</t>
  </si>
  <si>
    <t>* In the case of a claim by a client for direct payment, you declare that you have provided full and truthful information and that this is the only claim you will make either directly or through a solicitor</t>
  </si>
  <si>
    <t>Case Number, URN (if Common Platform) or LIBRA Number</t>
  </si>
  <si>
    <t>Pre 01/10/2021</t>
  </si>
  <si>
    <t>Dates</t>
  </si>
  <si>
    <t>From 01/10/2021 onwards</t>
  </si>
  <si>
    <t>Berkshire</t>
  </si>
  <si>
    <t>Birkenhead</t>
  </si>
  <si>
    <t>Buckinghamshire</t>
  </si>
  <si>
    <t>Birmingham (Inner)</t>
  </si>
  <si>
    <t>Hampshire (and Isle of Wight)</t>
  </si>
  <si>
    <t>Cardiff (Inner)</t>
  </si>
  <si>
    <t>Kent</t>
  </si>
  <si>
    <t>Leeds (Inner) (within 2km of City Art Gallery)</t>
  </si>
  <si>
    <t>Middlesex</t>
  </si>
  <si>
    <t>Liverpool</t>
  </si>
  <si>
    <t>Oxfordshire</t>
  </si>
  <si>
    <t>Manchester (Central)</t>
  </si>
  <si>
    <t>Suffolk</t>
  </si>
  <si>
    <t>Newcastle City (within 2m of St Nicholas Cathedral)</t>
  </si>
  <si>
    <t>Surrey</t>
  </si>
  <si>
    <t>Sussex</t>
  </si>
  <si>
    <t>Nottingham City</t>
  </si>
  <si>
    <t>National 2.  All places not included in London 1 to 3 and National 1</t>
  </si>
  <si>
    <t>Further clarification on areas can be found here: https://www.gov.uk/guidance/solicitors-guideline-hourly-rates</t>
  </si>
  <si>
    <t>Very heavy commercial and corporate work by centrally based London firms.  Not restricted to any particular postcode</t>
  </si>
  <si>
    <t>City and Cemtral London.  Postcodes EC1 to 4, W1, WC1, WC2 and SW1</t>
  </si>
  <si>
    <t>Outer London.  All other London boroughs, plus Dartford and Gravesend.</t>
  </si>
  <si>
    <r>
      <t xml:space="preserve">LAA review notes
</t>
    </r>
    <r>
      <rPr>
        <sz val="10"/>
        <color theme="1"/>
        <rFont val="Arial"/>
        <family val="2"/>
      </rPr>
      <t>(total payment will be shown in the disbursements paid section)</t>
    </r>
  </si>
  <si>
    <r>
      <t xml:space="preserve">Hourly rate paid
</t>
    </r>
    <r>
      <rPr>
        <sz val="9"/>
        <rFont val="Arial"/>
        <family val="2"/>
      </rPr>
      <t>(if different)</t>
    </r>
  </si>
  <si>
    <r>
      <t xml:space="preserve">Change date here if incorrect </t>
    </r>
    <r>
      <rPr>
        <b/>
        <sz val="12"/>
        <color theme="1"/>
        <rFont val="Wingdings 3"/>
        <family val="1"/>
        <charset val="2"/>
      </rPr>
      <t>i</t>
    </r>
  </si>
  <si>
    <t>Advocate</t>
  </si>
  <si>
    <t>Person Claiming</t>
  </si>
  <si>
    <t>S17(2C) / S18(3) amount to be deducted</t>
  </si>
  <si>
    <r>
      <rPr>
        <b/>
        <sz val="16"/>
        <color rgb="FFFF0000"/>
        <rFont val="Arial"/>
        <family val="2"/>
      </rPr>
      <t>*</t>
    </r>
    <r>
      <rPr>
        <b/>
        <sz val="12"/>
        <color theme="1"/>
        <rFont val="Arial"/>
        <family val="2"/>
      </rPr>
      <t xml:space="preserve"> Date of prosecution costs order </t>
    </r>
    <r>
      <rPr>
        <sz val="12"/>
        <color theme="1"/>
        <rFont val="Arial"/>
        <family val="2"/>
      </rPr>
      <t>(</t>
    </r>
    <r>
      <rPr>
        <sz val="10"/>
        <color theme="1"/>
        <rFont val="Arial"/>
        <family val="2"/>
      </rPr>
      <t>you must provide a copy of the order)</t>
    </r>
  </si>
  <si>
    <t>Prosecutor costs claimed</t>
  </si>
  <si>
    <t xml:space="preserve">LAA Review Notes </t>
  </si>
  <si>
    <t>Attend: conference Litigator and Counsel</t>
  </si>
  <si>
    <r>
      <t xml:space="preserve">Hourly rate paid
</t>
    </r>
    <r>
      <rPr>
        <sz val="8"/>
        <rFont val="Arial"/>
        <family val="2"/>
      </rPr>
      <t>(if different) NB this rate will apply to the total time paid under this task</t>
    </r>
  </si>
  <si>
    <t>Attend: Surveillance</t>
  </si>
  <si>
    <t>Attend: Test purchase</t>
  </si>
  <si>
    <t>Attend: Serve summons</t>
  </si>
  <si>
    <t>Attend: Interview defendant</t>
  </si>
  <si>
    <r>
      <t xml:space="preserve">Summary of payment  </t>
    </r>
    <r>
      <rPr>
        <b/>
        <sz val="10"/>
        <color theme="1"/>
        <rFont val="Arial"/>
        <family val="2"/>
      </rPr>
      <t xml:space="preserve">(this will populate automatically once sections marked </t>
    </r>
    <r>
      <rPr>
        <b/>
        <sz val="16"/>
        <color rgb="FFFF0000"/>
        <rFont val="Arial"/>
        <family val="2"/>
      </rPr>
      <t>*</t>
    </r>
    <r>
      <rPr>
        <b/>
        <sz val="10"/>
        <color theme="1"/>
        <rFont val="Arial"/>
        <family val="2"/>
      </rPr>
      <t xml:space="preserve"> are completed)</t>
    </r>
  </si>
  <si>
    <r>
      <t xml:space="preserve">Change date here if incorrect </t>
    </r>
    <r>
      <rPr>
        <b/>
        <sz val="12"/>
        <rFont val="Wingdings 3"/>
        <family val="1"/>
        <charset val="2"/>
      </rPr>
      <t>i</t>
    </r>
  </si>
  <si>
    <r>
      <t xml:space="preserve">Summary following review  </t>
    </r>
    <r>
      <rPr>
        <b/>
        <sz val="10"/>
        <rFont val="Arial"/>
        <family val="2"/>
      </rPr>
      <t xml:space="preserve">(this will populate automatically once sections marked </t>
    </r>
    <r>
      <rPr>
        <b/>
        <sz val="16"/>
        <rFont val="Arial"/>
        <family val="2"/>
      </rPr>
      <t>*</t>
    </r>
    <r>
      <rPr>
        <b/>
        <sz val="10"/>
        <rFont val="Arial"/>
        <family val="2"/>
      </rPr>
      <t xml:space="preserve"> are completed)</t>
    </r>
  </si>
  <si>
    <r>
      <t xml:space="preserve">Rate paid </t>
    </r>
    <r>
      <rPr>
        <sz val="10"/>
        <rFont val="Arial"/>
        <family val="2"/>
      </rPr>
      <t>(if different) NB this will apply to all items paid</t>
    </r>
  </si>
  <si>
    <t>Total Advocates costs allowed</t>
  </si>
  <si>
    <t>KC</t>
  </si>
  <si>
    <t>Should VAT apply to Kings Counsel's claim?</t>
  </si>
  <si>
    <t>Leading Junior</t>
  </si>
  <si>
    <t>Kings Counsel</t>
  </si>
  <si>
    <t xml:space="preserve">Private Prosecution Claim Form </t>
  </si>
  <si>
    <t>Documentation provided to the court at the time of the costs application to include summary schedule, amount specified to the court and details of written application submitted.</t>
  </si>
  <si>
    <r>
      <rPr>
        <b/>
        <sz val="14"/>
        <color rgb="FF000000"/>
        <rFont val="Arial"/>
        <family val="2"/>
      </rPr>
      <t>Fee earners</t>
    </r>
    <r>
      <rPr>
        <b/>
        <sz val="12"/>
        <color indexed="8"/>
        <rFont val="Arial"/>
        <family val="2"/>
      </rPr>
      <t xml:space="preserve">
</t>
    </r>
    <r>
      <rPr>
        <sz val="12"/>
        <color rgb="FF000000"/>
        <rFont val="Arial"/>
        <family val="2"/>
      </rPr>
      <t>(You must provide the names and relevant PQE/relevant experience of all fee earners plus admission dates where applicable, to include justification for any claim at Grade A rates)</t>
    </r>
  </si>
  <si>
    <r>
      <rPr>
        <b/>
        <sz val="14"/>
        <color rgb="FFFF0000"/>
        <rFont val="Arial"/>
        <family val="2"/>
      </rPr>
      <t xml:space="preserve">* </t>
    </r>
    <r>
      <rPr>
        <b/>
        <sz val="14"/>
        <rFont val="Arial"/>
        <family val="2"/>
      </rPr>
      <t>Routine correspondence and telephone calls items claimed</t>
    </r>
    <r>
      <rPr>
        <b/>
        <sz val="12"/>
        <rFont val="Arial"/>
        <family val="2"/>
      </rPr>
      <t xml:space="preserve">
</t>
    </r>
    <r>
      <rPr>
        <sz val="12"/>
        <rFont val="Arial"/>
        <family val="2"/>
      </rPr>
      <t>If you are claiming rates in excess of the SCCO guideline rate for solicitors in your area please provide justification for your claim. Failure to do so may result in the rate allowed being less than that claimed.</t>
    </r>
  </si>
  <si>
    <r>
      <rPr>
        <b/>
        <sz val="14"/>
        <color theme="1"/>
        <rFont val="Arial"/>
        <family val="2"/>
      </rPr>
      <t xml:space="preserve">Summary of claim
</t>
    </r>
    <r>
      <rPr>
        <sz val="12"/>
        <color theme="1"/>
        <rFont val="Arial"/>
        <family val="2"/>
      </rPr>
      <t xml:space="preserve">(this will populate automatically once sections marked </t>
    </r>
    <r>
      <rPr>
        <sz val="12"/>
        <color rgb="FFFF0000"/>
        <rFont val="Arial"/>
        <family val="2"/>
      </rPr>
      <t>*</t>
    </r>
    <r>
      <rPr>
        <sz val="12"/>
        <color theme="1"/>
        <rFont val="Arial"/>
        <family val="2"/>
      </rPr>
      <t xml:space="preserve"> are completed)</t>
    </r>
  </si>
  <si>
    <r>
      <t xml:space="preserve">                                                                                            * </t>
    </r>
    <r>
      <rPr>
        <b/>
        <sz val="12"/>
        <rFont val="Arial"/>
        <family val="2"/>
      </rPr>
      <t xml:space="preserve">Work claimed
</t>
    </r>
    <r>
      <rPr>
        <b/>
        <sz val="14"/>
        <rFont val="Arial"/>
        <family val="2"/>
      </rPr>
      <t>Top Tips:</t>
    </r>
    <r>
      <rPr>
        <b/>
        <sz val="12"/>
        <rFont val="Arial"/>
        <family val="2"/>
      </rPr>
      <t xml:space="preserve">
</t>
    </r>
    <r>
      <rPr>
        <sz val="12"/>
        <rFont val="Arial"/>
        <family val="2"/>
      </rPr>
      <t xml:space="preserve">• Please enter the time claimed in </t>
    </r>
    <r>
      <rPr>
        <b/>
        <sz val="12"/>
        <rFont val="Arial"/>
        <family val="2"/>
      </rPr>
      <t>decimal</t>
    </r>
    <r>
      <rPr>
        <sz val="12"/>
        <rFont val="Arial"/>
        <family val="2"/>
      </rPr>
      <t xml:space="preserve"> hour format rather than HH:MM format</t>
    </r>
  </si>
  <si>
    <r>
      <t xml:space="preserve">                                                                                                                       * </t>
    </r>
    <r>
      <rPr>
        <b/>
        <sz val="12"/>
        <rFont val="Arial"/>
        <family val="2"/>
      </rPr>
      <t xml:space="preserve">Work claimed
</t>
    </r>
    <r>
      <rPr>
        <b/>
        <sz val="14"/>
        <rFont val="Arial"/>
        <family val="2"/>
      </rPr>
      <t xml:space="preserve">Top Tips:
</t>
    </r>
    <r>
      <rPr>
        <sz val="12"/>
        <rFont val="Arial"/>
        <family val="2"/>
      </rPr>
      <t xml:space="preserve">• Please enter the time claimed in </t>
    </r>
    <r>
      <rPr>
        <b/>
        <sz val="12"/>
        <rFont val="Arial"/>
        <family val="2"/>
      </rPr>
      <t>decimal</t>
    </r>
    <r>
      <rPr>
        <sz val="12"/>
        <rFont val="Arial"/>
        <family val="2"/>
      </rPr>
      <t xml:space="preserve"> hour format rather than HH:MM format
• If you are claiming rates in excess of the SCCO guideline rate for solicitors in your area please provide justification for your claim. Failure to do so may result in the rate allowed being less than that claimed.</t>
    </r>
  </si>
  <si>
    <t>* Where apportionment of costs is required by the order or otherwise, you have confirmed the percentage apportionment to be applied (please note if no order has been issued with regard to apportionment this box should be left blank)</t>
  </si>
  <si>
    <t>Role</t>
  </si>
  <si>
    <r>
      <t xml:space="preserve">Grade paid
</t>
    </r>
    <r>
      <rPr>
        <sz val="8"/>
        <rFont val="Arial"/>
        <family val="2"/>
      </rPr>
      <t>Must be entered</t>
    </r>
  </si>
  <si>
    <t>* The total amount, including solicitor fees, counsel fees, disbursements and VAT, which the client has paid or is liable to pay in  respect of their legal fees in this matter is:</t>
  </si>
  <si>
    <t>* You have provided all mandatory supporting evidence and accept that failure to provide this will result in the return of your claim
*II certify to the best of my knowledge and belief that this is the only claim in this case, submitted by or on behalf of the claimant, for these costs to be paid from Central Funds, and that no other claim from Central Funds for these costs has been or will be made through me.</t>
  </si>
  <si>
    <t>Work type assessed</t>
  </si>
  <si>
    <t>Work type reviewed</t>
  </si>
  <si>
    <t>Counsels name (initials only)</t>
  </si>
  <si>
    <t>It is compulsory that you complete the relevant supporting information box at the bottom of this claim form before submitting.</t>
  </si>
  <si>
    <r>
      <rPr>
        <b/>
        <sz val="14"/>
        <color rgb="FF000000"/>
        <rFont val="Arial"/>
        <family val="2"/>
      </rPr>
      <t xml:space="preserve">Relevant supporting information </t>
    </r>
    <r>
      <rPr>
        <b/>
        <sz val="12"/>
        <color indexed="8"/>
        <rFont val="Arial"/>
        <family val="2"/>
      </rPr>
      <t xml:space="preserve">
</t>
    </r>
    <r>
      <rPr>
        <sz val="12"/>
        <color rgb="FF000000"/>
        <rFont val="Arial"/>
        <family val="2"/>
      </rPr>
      <t>(It is compulsory that this box is completed. Failing to do so may affect the outcome of the claim or cause the claim to be rejected.)</t>
    </r>
  </si>
  <si>
    <t>Claim submission check box</t>
  </si>
  <si>
    <t>Action required</t>
  </si>
  <si>
    <t>Tick</t>
  </si>
  <si>
    <t>Have all mandatory documents been provided?</t>
  </si>
  <si>
    <t>Has the relevant supporting information box been provided?</t>
  </si>
  <si>
    <r>
      <t>Mandatory documents</t>
    </r>
    <r>
      <rPr>
        <b/>
        <sz val="12"/>
        <color rgb="FF000000"/>
        <rFont val="Arial"/>
        <family val="2"/>
      </rPr>
      <t xml:space="preserve">
</t>
    </r>
    <r>
      <rPr>
        <sz val="12"/>
        <color rgb="FF000000"/>
        <rFont val="Arial"/>
        <family val="2"/>
      </rPr>
      <t>(Failing to provide mandatory documents will result in the claim being rejected and no payment made.)</t>
    </r>
  </si>
  <si>
    <r>
      <t xml:space="preserve">Supporting documents
</t>
    </r>
    <r>
      <rPr>
        <sz val="12"/>
        <rFont val="Arial"/>
        <family val="2"/>
      </rPr>
      <t>(Failing to provide supporting documents may result in the claim being assessed but reduced.)</t>
    </r>
  </si>
  <si>
    <t>Have all fee earner details been provided?</t>
  </si>
  <si>
    <t>Prep: Prepare IDPC bundle</t>
  </si>
  <si>
    <t>Prep: Prepare brief to Counsel</t>
  </si>
  <si>
    <t>Prep: Prepare Schedule unused</t>
  </si>
  <si>
    <t>Prep: Prepare cost schedule</t>
  </si>
  <si>
    <t>Prep: Internal communication</t>
  </si>
  <si>
    <t>Prep: Scheduling, chronologies and other analysis documents</t>
  </si>
  <si>
    <t>Prep: Correspondence file</t>
  </si>
  <si>
    <t>Prep: Cost schedule</t>
  </si>
  <si>
    <t>Has the declaration been completed?</t>
  </si>
  <si>
    <t>From 01/01/2024 onwards</t>
  </si>
  <si>
    <t>KC/Leading/Led/Alone</t>
  </si>
  <si>
    <t>Prep: General investigation enquiries</t>
  </si>
  <si>
    <t>Prep: Open source enquiries</t>
  </si>
  <si>
    <t>July 2025 v4.1.9</t>
  </si>
  <si>
    <t>Updates include:
S18 deduction corrected
Auto filter enabled
Pages read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</si>
</sst>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dd/mm/yyyy;@"/>
    <numFmt numFmtId="166" formatCode="0.0"/>
    <numFmt numFmtId="167" formatCode="dd/mm/yy;@"/>
    <numFmt numFmtId="168" formatCode="#,##0.0"/>
  </numFmts>
  <fonts count="50">
    <font>
      <sz val="11"/>
      <color theme="1"/>
      <name val="Calibri"/>
      <family val="2"/>
      <scheme val="minor"/>
    </font>
    <font>
      <b/>
      <sz val="12"/>
      <name val="Arial"/>
      <family val="2"/>
    </font>
    <font>
      <sz val="12"/>
      <name val="Arial"/>
      <family val="2"/>
    </font>
    <font>
      <sz val="12"/>
      <color theme="1"/>
      <name val="Arial"/>
      <family val="2"/>
    </font>
    <font>
      <b/>
      <sz val="12"/>
      <color theme="1"/>
      <name val="Arial"/>
      <family val="2"/>
    </font>
    <font>
      <u/>
      <sz val="10"/>
      <color theme="10"/>
      <name val="Arial"/>
      <family val="2"/>
    </font>
    <font>
      <sz val="12"/>
      <color rgb="FFFF0000"/>
      <name val="Arial"/>
      <family val="2"/>
    </font>
    <font>
      <sz val="10"/>
      <color theme="1"/>
      <name val="Arial"/>
      <family val="2"/>
    </font>
    <font>
      <sz val="11"/>
      <color theme="1"/>
      <name val="Arial"/>
      <family val="2"/>
    </font>
    <font>
      <sz val="11"/>
      <name val="Arial"/>
      <family val="2"/>
    </font>
    <font>
      <b/>
      <u/>
      <sz val="11"/>
      <name val="Arial"/>
      <family val="2"/>
    </font>
    <font>
      <b/>
      <sz val="10"/>
      <color theme="1"/>
      <name val="Arial"/>
      <family val="2"/>
    </font>
    <font>
      <b/>
      <u/>
      <sz val="12"/>
      <color theme="1"/>
      <name val="Arial"/>
      <family val="2"/>
    </font>
    <font>
      <b/>
      <sz val="16"/>
      <color theme="1"/>
      <name val="Arial"/>
      <family val="2"/>
    </font>
    <font>
      <b/>
      <sz val="14"/>
      <color rgb="FFFF0000"/>
      <name val="Arial"/>
      <family val="2"/>
    </font>
    <font>
      <b/>
      <sz val="12"/>
      <color rgb="FFFF0000"/>
      <name val="Arial"/>
      <family val="2"/>
    </font>
    <font>
      <b/>
      <sz val="10"/>
      <color indexed="8"/>
      <name val="Arial"/>
      <family val="2"/>
    </font>
    <font>
      <b/>
      <sz val="12"/>
      <color indexed="8"/>
      <name val="Arial"/>
      <family val="2"/>
    </font>
    <font>
      <sz val="12"/>
      <color rgb="FF00B0F0"/>
      <name val="Arial"/>
      <family val="2"/>
    </font>
    <font>
      <sz val="12"/>
      <color theme="1"/>
      <name val="Symbol"/>
      <family val="1"/>
      <charset val="2"/>
    </font>
    <font>
      <sz val="12"/>
      <color theme="1"/>
      <name val="Arial"/>
      <family val="1"/>
      <charset val="2"/>
    </font>
    <font>
      <b/>
      <sz val="11"/>
      <color theme="1"/>
      <name val="Calibri"/>
      <family val="2"/>
      <scheme val="minor"/>
    </font>
    <font>
      <b/>
      <sz val="16"/>
      <color rgb="FFFF0000"/>
      <name val="Arial"/>
      <family val="2"/>
    </font>
    <font>
      <b/>
      <sz val="9"/>
      <name val="Arial"/>
      <family val="2"/>
    </font>
    <font>
      <b/>
      <sz val="12"/>
      <color theme="0" tint="-4.9989318521683403E-2"/>
      <name val="Arial"/>
      <family val="2"/>
    </font>
    <font>
      <sz val="12"/>
      <color theme="0"/>
      <name val="Arial"/>
      <family val="2"/>
    </font>
    <font>
      <b/>
      <sz val="28"/>
      <color rgb="FF000000"/>
      <name val="Calibri"/>
      <family val="2"/>
    </font>
    <font>
      <sz val="11"/>
      <color theme="1"/>
      <name val="Calibri"/>
      <family val="2"/>
    </font>
    <font>
      <b/>
      <sz val="11"/>
      <color rgb="FF000000"/>
      <name val="Calibri"/>
      <family val="2"/>
    </font>
    <font>
      <b/>
      <u/>
      <sz val="12"/>
      <name val="Arial"/>
      <family val="2"/>
    </font>
    <font>
      <sz val="9"/>
      <name val="Arial"/>
      <family val="2"/>
    </font>
    <font>
      <b/>
      <sz val="12"/>
      <color theme="1"/>
      <name val="Wingdings 3"/>
      <family val="1"/>
      <charset val="2"/>
    </font>
    <font>
      <sz val="11"/>
      <color theme="0" tint="-4.9989318521683403E-2"/>
      <name val="Calibri"/>
      <family val="2"/>
      <scheme val="minor"/>
    </font>
    <font>
      <sz val="8"/>
      <name val="Arial"/>
      <family val="2"/>
    </font>
    <font>
      <sz val="11"/>
      <name val="Calibri"/>
      <family val="2"/>
      <scheme val="minor"/>
    </font>
    <font>
      <b/>
      <sz val="12"/>
      <name val="Wingdings 3"/>
      <family val="1"/>
      <charset val="2"/>
    </font>
    <font>
      <b/>
      <sz val="10"/>
      <name val="Arial"/>
      <family val="2"/>
    </font>
    <font>
      <b/>
      <sz val="16"/>
      <name val="Arial"/>
      <family val="2"/>
    </font>
    <font>
      <sz val="10"/>
      <name val="Arial"/>
      <family val="2"/>
    </font>
    <font>
      <u/>
      <sz val="12"/>
      <color theme="10"/>
      <name val="Arial"/>
      <family val="2"/>
    </font>
    <font>
      <b/>
      <sz val="14"/>
      <color indexed="8"/>
      <name val="Arial"/>
      <family val="2"/>
    </font>
    <font>
      <sz val="12"/>
      <color theme="1"/>
      <name val="Calibri"/>
      <family val="2"/>
      <scheme val="minor"/>
    </font>
    <font>
      <sz val="12"/>
      <color theme="0" tint="-4.9989318521683403E-2"/>
      <name val="Arial"/>
      <family val="2"/>
    </font>
    <font>
      <b/>
      <sz val="12"/>
      <color rgb="FF000000"/>
      <name val="Arial"/>
      <family val="2"/>
    </font>
    <font>
      <sz val="12"/>
      <color rgb="FF000000"/>
      <name val="Arial"/>
      <family val="2"/>
    </font>
    <font>
      <b/>
      <sz val="14"/>
      <color rgb="FF000000"/>
      <name val="Arial"/>
      <family val="2"/>
    </font>
    <font>
      <b/>
      <sz val="14"/>
      <name val="Arial"/>
      <family val="2"/>
    </font>
    <font>
      <b/>
      <sz val="14"/>
      <color theme="1"/>
      <name val="Arial"/>
      <family val="2"/>
    </font>
    <font>
      <sz val="22"/>
      <color theme="1"/>
      <name val="Calibri"/>
      <family val="2"/>
      <scheme val="minor"/>
    </font>
    <font>
      <sz val="22"/>
      <color theme="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DC3C3"/>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7"/>
        <bgColor indexed="64"/>
      </patternFill>
    </fill>
    <fill>
      <patternFill patternType="solid">
        <fgColor theme="6" tint="0.79998168889431442"/>
        <bgColor indexed="64"/>
      </patternFill>
    </fill>
    <fill>
      <patternFill patternType="solid">
        <fgColor rgb="FFCFD4FD"/>
        <bgColor indexed="64"/>
      </patternFill>
    </fill>
    <fill>
      <patternFill patternType="solid">
        <fgColor rgb="FFF9D3F4"/>
        <bgColor indexed="64"/>
      </patternFill>
    </fill>
    <fill>
      <patternFill patternType="solid">
        <fgColor rgb="FFFFFF00"/>
        <bgColor indexed="64"/>
      </patternFill>
    </fill>
    <fill>
      <patternFill patternType="solid">
        <fgColor rgb="FFE2EFDA"/>
        <bgColor rgb="FF000000"/>
      </patternFill>
    </fill>
    <fill>
      <patternFill patternType="solid">
        <fgColor rgb="FFCFD4FD"/>
        <bgColor rgb="FF000000"/>
      </patternFill>
    </fill>
    <fill>
      <patternFill patternType="solid">
        <fgColor rgb="FFDDEBF7"/>
        <bgColor rgb="FF000000"/>
      </patternFill>
    </fill>
    <fill>
      <patternFill patternType="solid">
        <fgColor rgb="FFFFD966"/>
        <bgColor rgb="FF000000"/>
      </patternFill>
    </fill>
    <fill>
      <patternFill patternType="solid">
        <fgColor rgb="FFF8CBAD"/>
        <bgColor rgb="FF000000"/>
      </patternFill>
    </fill>
    <fill>
      <patternFill patternType="solid">
        <fgColor theme="7" tint="0.79998168889431442"/>
        <bgColor indexed="64"/>
      </patternFill>
    </fill>
    <fill>
      <patternFill patternType="solid">
        <fgColor rgb="FF9999FF"/>
        <bgColor indexed="64"/>
      </patternFill>
    </fill>
  </fills>
  <borders count="162">
    <border>
      <left/>
      <right/>
      <top/>
      <bottom/>
      <diagonal/>
    </border>
    <border>
      <left/>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style="thin">
        <color auto="1"/>
      </left>
      <right/>
      <top style="thin">
        <color auto="1"/>
      </top>
      <bottom style="thin">
        <color auto="1"/>
      </bottom>
      <diagonal/>
    </border>
    <border>
      <left/>
      <right/>
      <top/>
      <bottom style="thin">
        <color theme="2"/>
      </bottom>
      <diagonal/>
    </border>
    <border>
      <left style="thin">
        <color theme="2"/>
      </left>
      <right/>
      <top style="thin">
        <color theme="2"/>
      </top>
      <bottom style="thin">
        <color theme="0" tint="-0.14999847407452621"/>
      </bottom>
      <diagonal/>
    </border>
    <border>
      <left/>
      <right/>
      <top style="thin">
        <color theme="2"/>
      </top>
      <bottom style="thin">
        <color theme="0" tint="-0.14999847407452621"/>
      </bottom>
      <diagonal/>
    </border>
    <border>
      <left/>
      <right style="thin">
        <color theme="0" tint="-0.14999847407452621"/>
      </right>
      <top style="thin">
        <color theme="2"/>
      </top>
      <bottom style="thin">
        <color theme="0" tint="-0.14999847407452621"/>
      </bottom>
      <diagonal/>
    </border>
    <border>
      <left/>
      <right style="thin">
        <color theme="2"/>
      </right>
      <top style="thin">
        <color theme="2"/>
      </top>
      <bottom style="thin">
        <color theme="0" tint="-0.14999847407452621"/>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right style="thin">
        <color theme="2" tint="-9.9978637043366805E-2"/>
      </right>
      <top/>
      <bottom/>
      <diagonal/>
    </border>
    <border>
      <left/>
      <right/>
      <top/>
      <bottom style="thin">
        <color theme="2" tint="-9.9978637043366805E-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0" tint="-0.14999847407452621"/>
      </right>
      <top/>
      <bottom style="thin">
        <color theme="0" tint="-0.14999847407452621"/>
      </bottom>
      <diagonal/>
    </border>
    <border>
      <left style="thin">
        <color theme="0" tint="-0.14999847407452621"/>
      </left>
      <right style="thin">
        <color theme="2" tint="-9.9978637043366805E-2"/>
      </right>
      <top style="thin">
        <color theme="0" tint="-0.14999847407452621"/>
      </top>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0" tint="-0.14999847407452621"/>
      </bottom>
      <diagonal/>
    </border>
    <border>
      <left/>
      <right/>
      <top style="thin">
        <color theme="2" tint="-9.9978637043366805E-2"/>
      </top>
      <bottom style="thin">
        <color theme="0" tint="-0.14999847407452621"/>
      </bottom>
      <diagonal/>
    </border>
    <border>
      <left/>
      <right style="thin">
        <color theme="2" tint="-9.9978637043366805E-2"/>
      </right>
      <top style="thin">
        <color theme="2" tint="-9.9978637043366805E-2"/>
      </top>
      <bottom style="thin">
        <color theme="0" tint="-0.14999847407452621"/>
      </bottom>
      <diagonal/>
    </border>
    <border>
      <left style="thin">
        <color theme="2" tint="-9.9978637043366805E-2"/>
      </left>
      <right/>
      <top style="thin">
        <color theme="0" tint="-0.14999847407452621"/>
      </top>
      <bottom style="thin">
        <color theme="0" tint="-0.14999847407452621"/>
      </bottom>
      <diagonal/>
    </border>
    <border>
      <left style="thin">
        <color theme="0" tint="-0.14999847407452621"/>
      </left>
      <right style="thin">
        <color theme="2" tint="-9.9978637043366805E-2"/>
      </right>
      <top style="thin">
        <color theme="0" tint="-0.14999847407452621"/>
      </top>
      <bottom style="thin">
        <color theme="0" tint="-0.14999847407452621"/>
      </bottom>
      <diagonal/>
    </border>
    <border>
      <left/>
      <right/>
      <top style="thin">
        <color theme="0" tint="-0.14999847407452621"/>
      </top>
      <bottom style="thin">
        <color theme="2" tint="-9.9978637043366805E-2"/>
      </bottom>
      <diagonal/>
    </border>
    <border>
      <left/>
      <right style="thin">
        <color theme="0" tint="-0.249977111117893"/>
      </right>
      <top/>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14996795556505021"/>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bottom style="thin">
        <color theme="0" tint="-0.149937437055574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9847407452621"/>
      </bottom>
      <diagonal/>
    </border>
    <border>
      <left style="thin">
        <color theme="0" tint="-0.14996795556505021"/>
      </left>
      <right/>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bottom/>
      <diagonal/>
    </border>
    <border>
      <left/>
      <right style="thin">
        <color theme="0" tint="-0.14990691854609822"/>
      </right>
      <top/>
      <bottom style="thin">
        <color theme="0" tint="-0.1499069185460982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diagonal/>
    </border>
    <border>
      <left style="thin">
        <color theme="0" tint="-0.14990691854609822"/>
      </left>
      <right/>
      <top style="thin">
        <color theme="0" tint="-0.14996795556505021"/>
      </top>
      <bottom style="thin">
        <color theme="0" tint="-0.14996795556505021"/>
      </bottom>
      <diagonal/>
    </border>
    <border>
      <left style="thin">
        <color theme="0" tint="-0.14990691854609822"/>
      </left>
      <right/>
      <top style="thin">
        <color theme="0" tint="-0.14996795556505021"/>
      </top>
      <bottom/>
      <diagonal/>
    </border>
    <border>
      <left style="thin">
        <color theme="0" tint="-0.149906918546098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theme="0" tint="-0.249977111117893"/>
      </left>
      <right style="thin">
        <color theme="0" tint="-0.14993743705557422"/>
      </right>
      <top style="thin">
        <color theme="0" tint="-0.14993743705557422"/>
      </top>
      <bottom/>
      <diagonal/>
    </border>
    <border>
      <left/>
      <right style="thin">
        <color theme="0" tint="-0.249977111117893"/>
      </right>
      <top style="thin">
        <color theme="0" tint="-0.14996795556505021"/>
      </top>
      <bottom/>
      <diagonal/>
    </border>
    <border>
      <left style="thin">
        <color theme="0" tint="-0.249977111117893"/>
      </left>
      <right style="thin">
        <color theme="0" tint="-0.14993743705557422"/>
      </right>
      <top style="thin">
        <color theme="0" tint="-0.14993743705557422"/>
      </top>
      <bottom style="thin">
        <color theme="0" tint="-0.14993743705557422"/>
      </bottom>
      <diagonal/>
    </border>
    <border>
      <left/>
      <right style="thin">
        <color theme="0" tint="-0.249977111117893"/>
      </right>
      <top/>
      <bottom style="thin">
        <color theme="0" tint="-0.14993743705557422"/>
      </bottom>
      <diagonal/>
    </border>
    <border>
      <left/>
      <right/>
      <top style="thin">
        <color theme="0" tint="-0.14993743705557422"/>
      </top>
      <bottom style="thin">
        <color theme="0" tint="-0.249977111117893"/>
      </bottom>
      <diagonal/>
    </border>
    <border>
      <left/>
      <right style="thin">
        <color theme="0" tint="-0.249977111117893"/>
      </right>
      <top style="thin">
        <color theme="0" tint="-0.14993743705557422"/>
      </top>
      <bottom style="thin">
        <color theme="0" tint="-0.249977111117893"/>
      </bottom>
      <diagonal/>
    </border>
    <border>
      <left style="thin">
        <color theme="2" tint="-9.9978637043366805E-2"/>
      </left>
      <right/>
      <top/>
      <bottom style="thin">
        <color theme="2" tint="-9.9978637043366805E-2"/>
      </bottom>
      <diagonal/>
    </border>
    <border>
      <left style="thin">
        <color theme="0" tint="-0.249977111117893"/>
      </left>
      <right/>
      <top style="thin">
        <color theme="0" tint="-0.14993743705557422"/>
      </top>
      <bottom style="thin">
        <color theme="0" tint="-0.14999847407452621"/>
      </bottom>
      <diagonal/>
    </border>
    <border>
      <left/>
      <right style="thin">
        <color theme="0" tint="-0.14996795556505021"/>
      </right>
      <top style="thin">
        <color theme="0" tint="-0.14993743705557422"/>
      </top>
      <bottom style="thin">
        <color theme="0" tint="-0.14999847407452621"/>
      </bottom>
      <diagonal/>
    </border>
    <border>
      <left style="thin">
        <color theme="0" tint="-0.14993743705557422"/>
      </left>
      <right/>
      <top style="thin">
        <color theme="0" tint="-0.14993743705557422"/>
      </top>
      <bottom/>
      <diagonal/>
    </border>
    <border>
      <left style="thin">
        <color theme="0" tint="-0.14993743705557422"/>
      </left>
      <right style="thin">
        <color theme="0" tint="-0.14993743705557422"/>
      </right>
      <top style="thin">
        <color theme="0" tint="-0.14999847407452621"/>
      </top>
      <bottom style="thin">
        <color theme="0" tint="-0.14999847407452621"/>
      </bottom>
      <diagonal/>
    </border>
    <border>
      <left style="thin">
        <color theme="0" tint="-0.249977111117893"/>
      </left>
      <right/>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3743705557422"/>
      </left>
      <right/>
      <top style="thin">
        <color theme="0" tint="-0.14999847407452621"/>
      </top>
      <bottom/>
      <diagonal/>
    </border>
    <border>
      <left style="thin">
        <color theme="2" tint="-9.9978637043366805E-2"/>
      </left>
      <right/>
      <top style="thin">
        <color theme="0" tint="-0.1499984740745262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2" tint="-9.9978637043366805E-2"/>
      </left>
      <right/>
      <top/>
      <bottom style="thin">
        <color theme="0" tint="-0.14999847407452621"/>
      </bottom>
      <diagonal/>
    </border>
    <border>
      <left style="thin">
        <color theme="0" tint="-0.14999847407452621"/>
      </left>
      <right style="thin">
        <color theme="2" tint="-9.9978637043366805E-2"/>
      </right>
      <top/>
      <bottom style="thin">
        <color theme="0" tint="-0.14999847407452621"/>
      </bottom>
      <diagonal/>
    </border>
  </borders>
  <cellStyleXfs count="2">
    <xf numFmtId="0" fontId="0" fillId="0" borderId="0"/>
    <xf numFmtId="0" fontId="5" fillId="0" borderId="0" applyNumberFormat="0" applyFill="0" applyBorder="0" applyAlignment="0" applyProtection="0">
      <alignment vertical="top"/>
      <protection locked="0"/>
    </xf>
  </cellStyleXfs>
  <cellXfs count="761">
    <xf numFmtId="0" fontId="0" fillId="0" borderId="0" xfId="0"/>
    <xf numFmtId="0" fontId="3" fillId="5" borderId="0" xfId="0" applyFont="1" applyFill="1" applyAlignment="1" applyProtection="1">
      <alignment horizontal="left" vertical="center"/>
      <protection hidden="1"/>
    </xf>
    <xf numFmtId="0" fontId="3" fillId="4" borderId="0" xfId="0" applyFont="1" applyFill="1"/>
    <xf numFmtId="0" fontId="0" fillId="4" borderId="0" xfId="0" applyFill="1"/>
    <xf numFmtId="0" fontId="18" fillId="4" borderId="0" xfId="0" applyFont="1" applyFill="1"/>
    <xf numFmtId="0" fontId="6" fillId="4" borderId="0" xfId="0" applyFont="1" applyFill="1"/>
    <xf numFmtId="0" fontId="4" fillId="5" borderId="7" xfId="0" applyFont="1" applyFill="1" applyBorder="1" applyAlignment="1" applyProtection="1">
      <alignment horizontal="center" vertical="center"/>
      <protection hidden="1"/>
    </xf>
    <xf numFmtId="0" fontId="3" fillId="5" borderId="5" xfId="0" applyFont="1" applyFill="1" applyBorder="1" applyAlignment="1" applyProtection="1">
      <alignment horizontal="left" vertical="center"/>
      <protection hidden="1"/>
    </xf>
    <xf numFmtId="0" fontId="3" fillId="5" borderId="14" xfId="0" applyFont="1" applyFill="1" applyBorder="1" applyAlignment="1" applyProtection="1">
      <alignment horizontal="left" vertical="center"/>
      <protection hidden="1"/>
    </xf>
    <xf numFmtId="0" fontId="1" fillId="5" borderId="5" xfId="0" applyFont="1" applyFill="1" applyBorder="1" applyAlignment="1" applyProtection="1">
      <alignment horizontal="center" vertical="center" wrapText="1"/>
      <protection hidden="1"/>
    </xf>
    <xf numFmtId="0" fontId="1" fillId="5" borderId="12" xfId="0" applyFont="1" applyFill="1" applyBorder="1" applyAlignment="1" applyProtection="1">
      <alignment horizontal="center" vertical="center" wrapText="1"/>
      <protection hidden="1"/>
    </xf>
    <xf numFmtId="2" fontId="1" fillId="2" borderId="2" xfId="0" applyNumberFormat="1" applyFont="1" applyFill="1" applyBorder="1" applyAlignment="1" applyProtection="1">
      <alignment horizontal="center" vertical="center"/>
      <protection hidden="1"/>
    </xf>
    <xf numFmtId="164" fontId="1" fillId="2" borderId="2" xfId="0" applyNumberFormat="1" applyFont="1" applyFill="1" applyBorder="1" applyAlignment="1" applyProtection="1">
      <alignment horizontal="center" vertical="center"/>
      <protection hidden="1"/>
    </xf>
    <xf numFmtId="2" fontId="1" fillId="2" borderId="2" xfId="0" applyNumberFormat="1" applyFont="1" applyFill="1" applyBorder="1" applyAlignment="1" applyProtection="1">
      <alignment horizontal="center" vertical="center" wrapText="1"/>
      <protection hidden="1"/>
    </xf>
    <xf numFmtId="164" fontId="1" fillId="2" borderId="5" xfId="0" applyNumberFormat="1" applyFont="1" applyFill="1" applyBorder="1" applyAlignment="1" applyProtection="1">
      <alignment horizontal="center" vertical="center"/>
      <protection hidden="1"/>
    </xf>
    <xf numFmtId="0" fontId="10" fillId="5" borderId="5"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164" fontId="4" fillId="5" borderId="20" xfId="0" applyNumberFormat="1" applyFont="1" applyFill="1" applyBorder="1" applyAlignment="1" applyProtection="1">
      <alignment horizontal="center" vertical="center" wrapText="1"/>
      <protection hidden="1"/>
    </xf>
    <xf numFmtId="164" fontId="3" fillId="0" borderId="0" xfId="0" applyNumberFormat="1" applyFont="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14" fontId="3"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center" vertical="center" wrapText="1"/>
      <protection locked="0"/>
    </xf>
    <xf numFmtId="2" fontId="9" fillId="5" borderId="5" xfId="0" applyNumberFormat="1" applyFont="1" applyFill="1" applyBorder="1" applyAlignment="1" applyProtection="1">
      <alignment horizontal="center" vertical="center"/>
      <protection hidden="1"/>
    </xf>
    <xf numFmtId="0" fontId="4" fillId="0" borderId="32" xfId="0" applyFont="1" applyBorder="1" applyAlignment="1" applyProtection="1">
      <alignment horizontal="center" vertical="center" wrapText="1"/>
      <protection hidden="1"/>
    </xf>
    <xf numFmtId="0" fontId="1" fillId="0" borderId="32" xfId="0" applyFont="1" applyBorder="1" applyAlignment="1" applyProtection="1">
      <alignment horizontal="center" vertical="center" wrapText="1"/>
      <protection hidden="1"/>
    </xf>
    <xf numFmtId="0" fontId="1" fillId="5" borderId="42" xfId="0" applyFont="1" applyFill="1" applyBorder="1" applyAlignment="1" applyProtection="1">
      <alignment horizontal="center" vertical="center" wrapText="1"/>
      <protection hidden="1"/>
    </xf>
    <xf numFmtId="2" fontId="3" fillId="0" borderId="0" xfId="0" applyNumberFormat="1" applyFont="1" applyAlignment="1" applyProtection="1">
      <alignment horizontal="center" vertical="center" wrapText="1"/>
      <protection hidden="1"/>
    </xf>
    <xf numFmtId="14" fontId="1" fillId="5" borderId="13" xfId="0" applyNumberFormat="1" applyFont="1" applyFill="1" applyBorder="1" applyAlignment="1" applyProtection="1">
      <alignment horizontal="center" vertical="center" wrapText="1"/>
      <protection hidden="1"/>
    </xf>
    <xf numFmtId="2" fontId="1" fillId="5" borderId="11" xfId="0" applyNumberFormat="1" applyFont="1" applyFill="1" applyBorder="1" applyAlignment="1" applyProtection="1">
      <alignment horizontal="center" vertical="center" wrapText="1"/>
      <protection hidden="1"/>
    </xf>
    <xf numFmtId="2" fontId="1" fillId="5" borderId="53" xfId="0" applyNumberFormat="1" applyFont="1" applyFill="1" applyBorder="1" applyAlignment="1" applyProtection="1">
      <alignment horizontal="center" vertical="center" wrapText="1"/>
      <protection hidden="1"/>
    </xf>
    <xf numFmtId="0" fontId="1" fillId="5" borderId="54" xfId="0" applyFont="1" applyFill="1" applyBorder="1" applyAlignment="1" applyProtection="1">
      <alignment horizontal="center" vertical="center" wrapText="1"/>
      <protection hidden="1"/>
    </xf>
    <xf numFmtId="0" fontId="10" fillId="5" borderId="46" xfId="0" applyFont="1" applyFill="1" applyBorder="1" applyAlignment="1" applyProtection="1">
      <alignment horizontal="center" vertical="center" wrapText="1"/>
      <protection hidden="1"/>
    </xf>
    <xf numFmtId="2" fontId="1" fillId="2" borderId="55" xfId="0" applyNumberFormat="1" applyFont="1" applyFill="1" applyBorder="1" applyAlignment="1" applyProtection="1">
      <alignment horizontal="center" vertical="center" wrapText="1"/>
      <protection hidden="1"/>
    </xf>
    <xf numFmtId="0" fontId="3" fillId="0" borderId="46" xfId="0" applyFont="1" applyBorder="1" applyAlignment="1" applyProtection="1">
      <alignment horizontal="center" vertical="center" wrapText="1"/>
      <protection locked="0"/>
    </xf>
    <xf numFmtId="0" fontId="4" fillId="5" borderId="61" xfId="0" applyFont="1" applyFill="1" applyBorder="1" applyAlignment="1" applyProtection="1">
      <alignment horizontal="center" vertical="center"/>
      <protection hidden="1"/>
    </xf>
    <xf numFmtId="0" fontId="3" fillId="0" borderId="61"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164" fontId="4" fillId="5" borderId="0" xfId="0" applyNumberFormat="1" applyFont="1" applyFill="1" applyAlignment="1" applyProtection="1">
      <alignment horizontal="center" vertical="center" wrapText="1"/>
      <protection hidden="1"/>
    </xf>
    <xf numFmtId="164" fontId="4" fillId="5" borderId="28" xfId="0" applyNumberFormat="1" applyFont="1" applyFill="1" applyBorder="1" applyAlignment="1" applyProtection="1">
      <alignment horizontal="center" vertical="center" wrapText="1"/>
      <protection hidden="1"/>
    </xf>
    <xf numFmtId="0" fontId="4" fillId="5" borderId="28" xfId="0" applyFont="1" applyFill="1" applyBorder="1" applyAlignment="1" applyProtection="1">
      <alignment horizontal="center" vertical="center" wrapText="1"/>
      <protection hidden="1"/>
    </xf>
    <xf numFmtId="164" fontId="12" fillId="0" borderId="27" xfId="0" applyNumberFormat="1" applyFont="1" applyBorder="1" applyAlignment="1" applyProtection="1">
      <alignment horizontal="center" vertical="center"/>
      <protection hidden="1"/>
    </xf>
    <xf numFmtId="164" fontId="0" fillId="2" borderId="0" xfId="0" applyNumberFormat="1" applyFill="1" applyAlignment="1">
      <alignment horizontal="center" vertical="center"/>
    </xf>
    <xf numFmtId="164" fontId="1" fillId="2" borderId="55" xfId="0" applyNumberFormat="1"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protection hidden="1"/>
    </xf>
    <xf numFmtId="0" fontId="4" fillId="12" borderId="37" xfId="0" applyFont="1" applyFill="1" applyBorder="1" applyAlignment="1" applyProtection="1">
      <alignment horizontal="center" vertical="center"/>
      <protection locked="0"/>
    </xf>
    <xf numFmtId="164" fontId="2" fillId="0" borderId="47" xfId="0" applyNumberFormat="1" applyFont="1" applyBorder="1" applyAlignment="1" applyProtection="1">
      <alignment horizontal="center" vertical="center" wrapText="1"/>
      <protection hidden="1"/>
    </xf>
    <xf numFmtId="0" fontId="4" fillId="8" borderId="7" xfId="0" applyFont="1" applyFill="1" applyBorder="1" applyAlignment="1" applyProtection="1">
      <alignment horizontal="center" vertical="center"/>
      <protection hidden="1"/>
    </xf>
    <xf numFmtId="0" fontId="1" fillId="5" borderId="29" xfId="0" applyFont="1" applyFill="1" applyBorder="1" applyAlignment="1" applyProtection="1">
      <alignment horizontal="center" vertical="center" wrapText="1"/>
      <protection hidden="1"/>
    </xf>
    <xf numFmtId="164" fontId="1" fillId="2" borderId="29" xfId="0" applyNumberFormat="1"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2" fontId="1" fillId="2" borderId="29" xfId="0" applyNumberFormat="1" applyFont="1" applyFill="1" applyBorder="1" applyAlignment="1" applyProtection="1">
      <alignment horizontal="center" vertical="center" wrapText="1"/>
      <protection hidden="1"/>
    </xf>
    <xf numFmtId="0" fontId="11" fillId="2" borderId="30" xfId="0" applyFont="1" applyFill="1" applyBorder="1" applyAlignment="1">
      <alignment vertical="center"/>
    </xf>
    <xf numFmtId="0" fontId="7" fillId="2" borderId="31" xfId="0" applyFont="1" applyFill="1" applyBorder="1"/>
    <xf numFmtId="0" fontId="7" fillId="2" borderId="104" xfId="0" applyFont="1" applyFill="1" applyBorder="1"/>
    <xf numFmtId="0" fontId="4" fillId="5" borderId="77" xfId="0" applyFont="1" applyFill="1" applyBorder="1" applyAlignment="1" applyProtection="1">
      <alignment horizontal="center" vertical="center" wrapText="1"/>
      <protection hidden="1"/>
    </xf>
    <xf numFmtId="1" fontId="4" fillId="12" borderId="74" xfId="0" applyNumberFormat="1" applyFont="1" applyFill="1" applyBorder="1" applyAlignment="1" applyProtection="1">
      <alignment horizontal="center" vertical="center"/>
      <protection locked="0"/>
    </xf>
    <xf numFmtId="0" fontId="4" fillId="8" borderId="113" xfId="0" applyFont="1" applyFill="1" applyBorder="1" applyAlignment="1" applyProtection="1">
      <alignment horizontal="center" vertical="center"/>
      <protection hidden="1"/>
    </xf>
    <xf numFmtId="0" fontId="12" fillId="13" borderId="0" xfId="0" applyFont="1" applyFill="1" applyAlignment="1" applyProtection="1">
      <alignment horizontal="center" vertical="center"/>
      <protection hidden="1"/>
    </xf>
    <xf numFmtId="0" fontId="0" fillId="2" borderId="0" xfId="0" applyFill="1" applyAlignment="1" applyProtection="1">
      <alignment vertical="center"/>
      <protection hidden="1"/>
    </xf>
    <xf numFmtId="164" fontId="2" fillId="0" borderId="0" xfId="0" applyNumberFormat="1" applyFont="1" applyAlignment="1" applyProtection="1">
      <alignment horizontal="center" vertical="center" wrapText="1"/>
      <protection hidden="1"/>
    </xf>
    <xf numFmtId="164" fontId="3" fillId="0" borderId="0" xfId="0" applyNumberFormat="1" applyFont="1" applyAlignment="1" applyProtection="1">
      <alignment horizontal="center" vertical="center"/>
      <protection locked="0"/>
    </xf>
    <xf numFmtId="164" fontId="3" fillId="0" borderId="75" xfId="0" applyNumberFormat="1" applyFont="1" applyBorder="1" applyAlignment="1" applyProtection="1">
      <alignment horizontal="center" vertical="center"/>
      <protection locked="0"/>
    </xf>
    <xf numFmtId="2" fontId="2" fillId="0" borderId="47" xfId="0" applyNumberFormat="1" applyFont="1" applyBorder="1" applyAlignment="1" applyProtection="1">
      <alignment horizontal="center" vertical="center" wrapText="1"/>
      <protection hidden="1"/>
    </xf>
    <xf numFmtId="164" fontId="3" fillId="0" borderId="0" xfId="0" applyNumberFormat="1" applyFont="1" applyAlignment="1" applyProtection="1">
      <alignment horizontal="center" vertical="center"/>
      <protection hidden="1"/>
    </xf>
    <xf numFmtId="167" fontId="3" fillId="0" borderId="7" xfId="0" applyNumberFormat="1" applyFont="1" applyBorder="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4" fillId="5" borderId="8" xfId="0" applyFont="1" applyFill="1" applyBorder="1" applyAlignment="1" applyProtection="1">
      <alignment horizontal="center" vertical="center"/>
      <protection hidden="1"/>
    </xf>
    <xf numFmtId="0" fontId="3" fillId="10" borderId="8" xfId="0" applyFont="1" applyFill="1" applyBorder="1" applyAlignment="1" applyProtection="1">
      <alignment horizontal="center" vertical="center" wrapText="1"/>
      <protection hidden="1"/>
    </xf>
    <xf numFmtId="0" fontId="4" fillId="4" borderId="0" xfId="0" applyFont="1" applyFill="1" applyAlignment="1" applyProtection="1">
      <alignment vertical="center"/>
      <protection hidden="1"/>
    </xf>
    <xf numFmtId="20" fontId="3" fillId="0" borderId="0" xfId="0" applyNumberFormat="1" applyFont="1" applyAlignment="1" applyProtection="1">
      <alignment horizontal="center" vertical="center"/>
      <protection locked="0"/>
    </xf>
    <xf numFmtId="2" fontId="3" fillId="0" borderId="0" xfId="0" applyNumberFormat="1" applyFont="1" applyAlignment="1" applyProtection="1">
      <alignment horizontal="center" vertical="center"/>
      <protection hidden="1"/>
    </xf>
    <xf numFmtId="0" fontId="0" fillId="15" borderId="0" xfId="0" applyFill="1" applyProtection="1">
      <protection hidden="1"/>
    </xf>
    <xf numFmtId="0" fontId="0" fillId="15" borderId="0" xfId="0" applyFill="1"/>
    <xf numFmtId="0" fontId="3" fillId="15" borderId="0" xfId="0" applyFont="1" applyFill="1"/>
    <xf numFmtId="0" fontId="3" fillId="15" borderId="0" xfId="0" applyFont="1" applyFill="1" applyProtection="1">
      <protection hidden="1"/>
    </xf>
    <xf numFmtId="0" fontId="0" fillId="15" borderId="0" xfId="0" applyFill="1" applyProtection="1">
      <protection locked="0"/>
    </xf>
    <xf numFmtId="0" fontId="7" fillId="2" borderId="98" xfId="0" applyFont="1" applyFill="1" applyBorder="1" applyAlignment="1">
      <alignment horizontal="center" vertical="center" wrapText="1"/>
    </xf>
    <xf numFmtId="0" fontId="11" fillId="2" borderId="99" xfId="0" applyFont="1" applyFill="1" applyBorder="1" applyAlignment="1">
      <alignment horizontal="center" vertical="center" wrapText="1"/>
    </xf>
    <xf numFmtId="0" fontId="7" fillId="2" borderId="102" xfId="0" applyFont="1" applyFill="1" applyBorder="1" applyAlignment="1">
      <alignment horizontal="center" vertical="center" wrapText="1"/>
    </xf>
    <xf numFmtId="0" fontId="11" fillId="2" borderId="103" xfId="0" applyFont="1" applyFill="1" applyBorder="1" applyAlignment="1">
      <alignment horizontal="center" vertical="center" wrapText="1"/>
    </xf>
    <xf numFmtId="0" fontId="11" fillId="2" borderId="102" xfId="0" applyFont="1" applyFill="1" applyBorder="1" applyAlignment="1">
      <alignment horizontal="center" vertical="center" wrapText="1"/>
    </xf>
    <xf numFmtId="164" fontId="7" fillId="2" borderId="103" xfId="0" applyNumberFormat="1" applyFont="1" applyFill="1" applyBorder="1" applyAlignment="1">
      <alignment horizontal="center" vertical="center" wrapText="1"/>
    </xf>
    <xf numFmtId="0" fontId="4" fillId="5" borderId="8" xfId="0" applyFont="1" applyFill="1" applyBorder="1" applyAlignment="1" applyProtection="1">
      <alignment vertical="center"/>
      <protection hidden="1"/>
    </xf>
    <xf numFmtId="0" fontId="24" fillId="5" borderId="51" xfId="0" applyFont="1" applyFill="1" applyBorder="1" applyAlignment="1" applyProtection="1">
      <alignment horizontal="center" vertical="center" wrapText="1"/>
      <protection hidden="1"/>
    </xf>
    <xf numFmtId="164" fontId="25" fillId="0" borderId="75" xfId="0" applyNumberFormat="1" applyFont="1" applyBorder="1" applyAlignment="1" applyProtection="1">
      <alignment horizontal="center" vertical="center"/>
      <protection hidden="1"/>
    </xf>
    <xf numFmtId="2" fontId="12" fillId="12" borderId="75" xfId="0" applyNumberFormat="1" applyFont="1" applyFill="1" applyBorder="1" applyAlignment="1" applyProtection="1">
      <alignment vertical="center"/>
      <protection hidden="1"/>
    </xf>
    <xf numFmtId="2" fontId="12" fillId="12" borderId="73" xfId="0" applyNumberFormat="1" applyFont="1" applyFill="1" applyBorder="1" applyAlignment="1" applyProtection="1">
      <alignment vertical="center"/>
      <protection hidden="1"/>
    </xf>
    <xf numFmtId="0" fontId="4" fillId="8" borderId="76" xfId="0" applyFont="1"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locked="0" hidden="1"/>
    </xf>
    <xf numFmtId="2" fontId="2" fillId="0" borderId="0" xfId="0" applyNumberFormat="1" applyFont="1" applyAlignment="1" applyProtection="1">
      <alignment horizontal="center" vertical="center" wrapText="1"/>
      <protection locked="0" hidden="1"/>
    </xf>
    <xf numFmtId="166" fontId="2" fillId="0" borderId="0" xfId="0" applyNumberFormat="1" applyFont="1" applyAlignment="1" applyProtection="1">
      <alignment horizontal="center" vertical="center" wrapText="1"/>
      <protection locked="0" hidden="1"/>
    </xf>
    <xf numFmtId="164" fontId="2" fillId="0" borderId="0" xfId="0" applyNumberFormat="1" applyFont="1" applyAlignment="1" applyProtection="1">
      <alignment horizontal="center" vertical="center" wrapText="1"/>
      <protection locked="0" hidden="1"/>
    </xf>
    <xf numFmtId="0" fontId="3" fillId="0" borderId="46" xfId="0" applyFont="1" applyBorder="1" applyAlignment="1" applyProtection="1">
      <alignment horizontal="center" vertical="center" wrapText="1"/>
      <protection locked="0" hidden="1"/>
    </xf>
    <xf numFmtId="2" fontId="4" fillId="12" borderId="29" xfId="0" applyNumberFormat="1" applyFont="1" applyFill="1" applyBorder="1" applyAlignment="1" applyProtection="1">
      <alignment horizontal="center" vertical="center"/>
      <protection locked="0"/>
    </xf>
    <xf numFmtId="14" fontId="1" fillId="5" borderId="29" xfId="0" applyNumberFormat="1" applyFont="1" applyFill="1" applyBorder="1" applyAlignment="1" applyProtection="1">
      <alignment horizontal="center" vertical="center" wrapText="1"/>
      <protection hidden="1"/>
    </xf>
    <xf numFmtId="2" fontId="1" fillId="5" borderId="29" xfId="0" applyNumberFormat="1" applyFont="1" applyFill="1" applyBorder="1" applyAlignment="1" applyProtection="1">
      <alignment horizontal="center" vertical="center" wrapText="1"/>
      <protection hidden="1"/>
    </xf>
    <xf numFmtId="164" fontId="1" fillId="2" borderId="29" xfId="0" applyNumberFormat="1" applyFont="1" applyFill="1" applyBorder="1" applyAlignment="1" applyProtection="1">
      <alignment horizontal="center" vertical="center"/>
      <protection hidden="1"/>
    </xf>
    <xf numFmtId="0" fontId="3" fillId="0" borderId="46" xfId="0" applyFont="1" applyBorder="1" applyAlignment="1" applyProtection="1">
      <alignment horizontal="center" vertical="center" wrapText="1"/>
      <protection hidden="1"/>
    </xf>
    <xf numFmtId="166" fontId="2" fillId="0" borderId="0" xfId="0" applyNumberFormat="1" applyFont="1" applyAlignment="1" applyProtection="1">
      <alignment horizontal="center" vertical="center" wrapText="1"/>
      <protection hidden="1"/>
    </xf>
    <xf numFmtId="2" fontId="2" fillId="0" borderId="0" xfId="0" applyNumberFormat="1" applyFont="1" applyAlignment="1" applyProtection="1">
      <alignment horizontal="center" vertical="center" wrapText="1"/>
      <protection hidden="1"/>
    </xf>
    <xf numFmtId="0" fontId="1" fillId="7" borderId="22" xfId="0" applyFont="1" applyFill="1" applyBorder="1" applyAlignment="1">
      <alignment horizontal="left" vertical="center"/>
    </xf>
    <xf numFmtId="0" fontId="1" fillId="7" borderId="22" xfId="0" applyFont="1" applyFill="1" applyBorder="1" applyAlignment="1">
      <alignment horizontal="center" vertical="center"/>
    </xf>
    <xf numFmtId="0" fontId="1" fillId="7" borderId="22" xfId="0" applyFont="1" applyFill="1" applyBorder="1" applyAlignment="1">
      <alignment horizontal="center" vertical="center" wrapText="1"/>
    </xf>
    <xf numFmtId="2" fontId="3" fillId="0" borderId="23" xfId="0" applyNumberFormat="1" applyFont="1" applyBorder="1" applyAlignment="1">
      <alignment horizontal="center" vertical="center"/>
    </xf>
    <xf numFmtId="2" fontId="4" fillId="5" borderId="22" xfId="0" applyNumberFormat="1" applyFont="1" applyFill="1" applyBorder="1" applyAlignment="1">
      <alignment horizontal="center" vertical="center"/>
    </xf>
    <xf numFmtId="0" fontId="0" fillId="4" borderId="0" xfId="0" applyFill="1" applyAlignment="1">
      <alignment horizontal="center" vertical="center"/>
    </xf>
    <xf numFmtId="2" fontId="3" fillId="0" borderId="18" xfId="0" applyNumberFormat="1" applyFont="1" applyBorder="1" applyAlignment="1">
      <alignment horizontal="center" vertical="center"/>
    </xf>
    <xf numFmtId="2" fontId="3" fillId="0" borderId="0" xfId="0" applyNumberFormat="1" applyFont="1" applyAlignment="1">
      <alignment horizontal="center" vertical="center"/>
    </xf>
    <xf numFmtId="2" fontId="4" fillId="5" borderId="27" xfId="0" applyNumberFormat="1" applyFont="1" applyFill="1" applyBorder="1" applyAlignment="1">
      <alignment horizontal="center" vertical="center"/>
    </xf>
    <xf numFmtId="0" fontId="3" fillId="0" borderId="0" xfId="0" applyFont="1" applyAlignment="1">
      <alignment vertical="center"/>
    </xf>
    <xf numFmtId="0" fontId="1" fillId="7" borderId="23" xfId="0" applyFont="1" applyFill="1" applyBorder="1" applyAlignment="1">
      <alignment horizontal="right" vertical="center"/>
    </xf>
    <xf numFmtId="0" fontId="1" fillId="7" borderId="23" xfId="0" applyFont="1" applyFill="1" applyBorder="1" applyAlignment="1">
      <alignment horizontal="left" vertical="center"/>
    </xf>
    <xf numFmtId="0" fontId="3" fillId="0" borderId="18" xfId="0" applyFont="1" applyBorder="1" applyAlignment="1">
      <alignment vertical="center"/>
    </xf>
    <xf numFmtId="0" fontId="2" fillId="17" borderId="0" xfId="0" applyFont="1" applyFill="1" applyAlignment="1">
      <alignment horizontal="center" vertical="center" wrapText="1"/>
    </xf>
    <xf numFmtId="0" fontId="27" fillId="18" borderId="31" xfId="0" applyFont="1" applyFill="1" applyBorder="1" applyProtection="1">
      <protection hidden="1"/>
    </xf>
    <xf numFmtId="0" fontId="27" fillId="18" borderId="104" xfId="0" applyFont="1" applyFill="1" applyBorder="1" applyProtection="1">
      <protection hidden="1"/>
    </xf>
    <xf numFmtId="0" fontId="27" fillId="0" borderId="0" xfId="0" applyFont="1" applyProtection="1">
      <protection hidden="1"/>
    </xf>
    <xf numFmtId="0" fontId="27" fillId="18" borderId="106" xfId="0" applyFont="1" applyFill="1" applyBorder="1" applyProtection="1">
      <protection hidden="1"/>
    </xf>
    <xf numFmtId="0" fontId="27" fillId="18" borderId="103" xfId="0" applyFont="1" applyFill="1" applyBorder="1" applyProtection="1">
      <protection hidden="1"/>
    </xf>
    <xf numFmtId="0" fontId="28" fillId="19" borderId="128" xfId="0" applyFont="1" applyFill="1" applyBorder="1" applyProtection="1">
      <protection hidden="1"/>
    </xf>
    <xf numFmtId="1" fontId="27" fillId="19" borderId="128" xfId="0" applyNumberFormat="1" applyFont="1" applyFill="1" applyBorder="1" applyProtection="1">
      <protection hidden="1"/>
    </xf>
    <xf numFmtId="1" fontId="27" fillId="19" borderId="0" xfId="0" quotePrefix="1" applyNumberFormat="1" applyFont="1" applyFill="1" applyProtection="1">
      <protection hidden="1"/>
    </xf>
    <xf numFmtId="0" fontId="28" fillId="19" borderId="126" xfId="0" applyFont="1" applyFill="1" applyBorder="1" applyProtection="1">
      <protection hidden="1"/>
    </xf>
    <xf numFmtId="0" fontId="27" fillId="19" borderId="126" xfId="0" applyFont="1" applyFill="1" applyBorder="1" applyProtection="1">
      <protection hidden="1"/>
    </xf>
    <xf numFmtId="0" fontId="27" fillId="19" borderId="0" xfId="0" applyFont="1" applyFill="1" applyProtection="1">
      <protection hidden="1"/>
    </xf>
    <xf numFmtId="0" fontId="27" fillId="20" borderId="0" xfId="0" applyFont="1" applyFill="1" applyProtection="1">
      <protection hidden="1"/>
    </xf>
    <xf numFmtId="0" fontId="27" fillId="21" borderId="52" xfId="0" applyFont="1" applyFill="1" applyBorder="1" applyProtection="1">
      <protection hidden="1"/>
    </xf>
    <xf numFmtId="0" fontId="27" fillId="21" borderId="0" xfId="0" applyFont="1" applyFill="1" applyProtection="1">
      <protection hidden="1"/>
    </xf>
    <xf numFmtId="0" fontId="27" fillId="21" borderId="107" xfId="0" applyFont="1" applyFill="1" applyBorder="1" applyProtection="1">
      <protection hidden="1"/>
    </xf>
    <xf numFmtId="0" fontId="27" fillId="22" borderId="98" xfId="0" applyFont="1" applyFill="1" applyBorder="1" applyProtection="1">
      <protection hidden="1"/>
    </xf>
    <xf numFmtId="0" fontId="27" fillId="22" borderId="0" xfId="0" applyFont="1" applyFill="1" applyProtection="1">
      <protection hidden="1"/>
    </xf>
    <xf numFmtId="0" fontId="27" fillId="22" borderId="107" xfId="0" applyFont="1" applyFill="1" applyBorder="1" applyProtection="1">
      <protection hidden="1"/>
    </xf>
    <xf numFmtId="0" fontId="28" fillId="20" borderId="126" xfId="0" applyFont="1" applyFill="1" applyBorder="1" applyProtection="1">
      <protection hidden="1"/>
    </xf>
    <xf numFmtId="0" fontId="28" fillId="20" borderId="32" xfId="0" applyFont="1" applyFill="1" applyBorder="1" applyProtection="1">
      <protection hidden="1"/>
    </xf>
    <xf numFmtId="0" fontId="28" fillId="21" borderId="126" xfId="0" applyFont="1" applyFill="1" applyBorder="1" applyProtection="1">
      <protection hidden="1"/>
    </xf>
    <xf numFmtId="0" fontId="28" fillId="22" borderId="128" xfId="0" applyFont="1" applyFill="1" applyBorder="1" applyProtection="1">
      <protection hidden="1"/>
    </xf>
    <xf numFmtId="0" fontId="28" fillId="22" borderId="126" xfId="0" applyFont="1" applyFill="1" applyBorder="1" applyProtection="1">
      <protection hidden="1"/>
    </xf>
    <xf numFmtId="4" fontId="27" fillId="19" borderId="126" xfId="0" applyNumberFormat="1" applyFont="1" applyFill="1" applyBorder="1" applyProtection="1">
      <protection hidden="1"/>
    </xf>
    <xf numFmtId="164" fontId="27" fillId="19" borderId="126" xfId="0" applyNumberFormat="1" applyFont="1" applyFill="1" applyBorder="1" applyProtection="1">
      <protection hidden="1"/>
    </xf>
    <xf numFmtId="0" fontId="27" fillId="20" borderId="126" xfId="0" applyFont="1" applyFill="1" applyBorder="1" applyProtection="1">
      <protection hidden="1"/>
    </xf>
    <xf numFmtId="2" fontId="27" fillId="20" borderId="126" xfId="0" applyNumberFormat="1" applyFont="1" applyFill="1" applyBorder="1" applyProtection="1">
      <protection hidden="1"/>
    </xf>
    <xf numFmtId="164" fontId="27" fillId="20" borderId="32" xfId="0" applyNumberFormat="1" applyFont="1" applyFill="1" applyBorder="1" applyProtection="1">
      <protection hidden="1"/>
    </xf>
    <xf numFmtId="0" fontId="27" fillId="21" borderId="126" xfId="0" applyFont="1" applyFill="1" applyBorder="1" applyProtection="1">
      <protection hidden="1"/>
    </xf>
    <xf numFmtId="2" fontId="27" fillId="21" borderId="126" xfId="0" applyNumberFormat="1" applyFont="1" applyFill="1" applyBorder="1" applyProtection="1">
      <protection hidden="1"/>
    </xf>
    <xf numFmtId="164" fontId="27" fillId="21" borderId="126" xfId="0" applyNumberFormat="1" applyFont="1" applyFill="1" applyBorder="1" applyProtection="1">
      <protection hidden="1"/>
    </xf>
    <xf numFmtId="0" fontId="27" fillId="22" borderId="126" xfId="0" applyFont="1" applyFill="1" applyBorder="1" applyProtection="1">
      <protection hidden="1"/>
    </xf>
    <xf numFmtId="164" fontId="27" fillId="22" borderId="126" xfId="0" applyNumberFormat="1" applyFont="1" applyFill="1" applyBorder="1" applyProtection="1">
      <protection hidden="1"/>
    </xf>
    <xf numFmtId="0" fontId="27" fillId="22" borderId="52" xfId="0" applyFont="1" applyFill="1" applyBorder="1" applyProtection="1">
      <protection hidden="1"/>
    </xf>
    <xf numFmtId="0" fontId="28" fillId="19" borderId="0" xfId="0" applyFont="1" applyFill="1" applyProtection="1">
      <protection hidden="1"/>
    </xf>
    <xf numFmtId="164" fontId="27" fillId="21" borderId="32" xfId="0" applyNumberFormat="1" applyFont="1" applyFill="1" applyBorder="1" applyProtection="1">
      <protection hidden="1"/>
    </xf>
    <xf numFmtId="164" fontId="27" fillId="19" borderId="100" xfId="0" applyNumberFormat="1" applyFont="1" applyFill="1" applyBorder="1" applyProtection="1">
      <protection hidden="1"/>
    </xf>
    <xf numFmtId="164" fontId="27" fillId="20" borderId="100" xfId="0" applyNumberFormat="1" applyFont="1" applyFill="1" applyBorder="1" applyProtection="1">
      <protection hidden="1"/>
    </xf>
    <xf numFmtId="164" fontId="27" fillId="21" borderId="132" xfId="0" applyNumberFormat="1" applyFont="1" applyFill="1" applyBorder="1" applyProtection="1">
      <protection hidden="1"/>
    </xf>
    <xf numFmtId="0" fontId="27" fillId="22" borderId="106" xfId="0" applyFont="1" applyFill="1" applyBorder="1" applyProtection="1">
      <protection hidden="1"/>
    </xf>
    <xf numFmtId="164" fontId="27" fillId="21" borderId="98" xfId="0" applyNumberFormat="1" applyFont="1" applyFill="1" applyBorder="1" applyProtection="1">
      <protection hidden="1"/>
    </xf>
    <xf numFmtId="0" fontId="28" fillId="0" borderId="0" xfId="0" applyFont="1" applyProtection="1">
      <protection hidden="1"/>
    </xf>
    <xf numFmtId="0" fontId="27" fillId="0" borderId="127" xfId="0" applyFont="1" applyBorder="1" applyProtection="1">
      <protection hidden="1"/>
    </xf>
    <xf numFmtId="0" fontId="27" fillId="0" borderId="126" xfId="0" applyFont="1" applyBorder="1" applyProtection="1">
      <protection hidden="1"/>
    </xf>
    <xf numFmtId="0" fontId="27" fillId="0" borderId="98" xfId="0" applyFont="1" applyBorder="1" applyProtection="1">
      <protection hidden="1"/>
    </xf>
    <xf numFmtId="0" fontId="21" fillId="0" borderId="126" xfId="0" applyFont="1" applyBorder="1" applyAlignment="1">
      <alignment horizontal="center" wrapText="1"/>
    </xf>
    <xf numFmtId="0" fontId="7" fillId="0" borderId="102" xfId="0" applyFont="1" applyBorder="1" applyAlignment="1">
      <alignment horizontal="center" vertical="center" wrapText="1"/>
    </xf>
    <xf numFmtId="0" fontId="11" fillId="0" borderId="99" xfId="0" applyFont="1" applyBorder="1" applyAlignment="1">
      <alignment horizontal="center" vertical="center" wrapText="1"/>
    </xf>
    <xf numFmtId="14" fontId="0" fillId="0" borderId="0" xfId="0" applyNumberFormat="1"/>
    <xf numFmtId="0" fontId="11" fillId="0" borderId="103" xfId="0" applyFont="1" applyBorder="1" applyAlignment="1">
      <alignment horizontal="center" vertical="center" wrapText="1"/>
    </xf>
    <xf numFmtId="0" fontId="11" fillId="0" borderId="102" xfId="0" applyFont="1" applyBorder="1" applyAlignment="1">
      <alignment horizontal="center" vertical="center" wrapText="1"/>
    </xf>
    <xf numFmtId="164" fontId="7" fillId="0" borderId="103" xfId="0" applyNumberFormat="1" applyFont="1" applyBorder="1" applyAlignment="1">
      <alignment horizontal="center" vertical="center" wrapText="1"/>
    </xf>
    <xf numFmtId="0" fontId="11" fillId="0" borderId="133" xfId="0" applyFont="1" applyBorder="1" applyAlignment="1">
      <alignment horizontal="center" vertical="center" wrapText="1"/>
    </xf>
    <xf numFmtId="0" fontId="7" fillId="0" borderId="98" xfId="0" applyFont="1" applyBorder="1" applyAlignment="1">
      <alignment horizontal="center" vertical="center" wrapText="1"/>
    </xf>
    <xf numFmtId="0" fontId="0" fillId="24" borderId="0" xfId="0" applyFill="1"/>
    <xf numFmtId="0" fontId="7" fillId="0" borderId="102" xfId="0" applyFont="1" applyBorder="1" applyAlignment="1">
      <alignment vertical="center" wrapText="1"/>
    </xf>
    <xf numFmtId="0" fontId="7" fillId="0" borderId="103" xfId="0" applyFont="1" applyBorder="1" applyAlignment="1">
      <alignment vertical="center" wrapText="1"/>
    </xf>
    <xf numFmtId="0" fontId="0" fillId="16" borderId="0" xfId="0" applyFill="1"/>
    <xf numFmtId="164" fontId="25" fillId="0" borderId="0" xfId="0" applyNumberFormat="1" applyFont="1" applyAlignment="1" applyProtection="1">
      <alignment horizontal="center" vertical="center"/>
      <protection hidden="1"/>
    </xf>
    <xf numFmtId="1" fontId="3" fillId="0" borderId="0" xfId="0" applyNumberFormat="1" applyFont="1" applyAlignment="1" applyProtection="1">
      <alignment horizontal="center" vertical="center" wrapText="1"/>
      <protection locked="0"/>
    </xf>
    <xf numFmtId="0" fontId="0" fillId="15" borderId="0" xfId="0" applyFill="1" applyAlignment="1">
      <alignment vertical="center"/>
    </xf>
    <xf numFmtId="0" fontId="7"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8" borderId="0" xfId="0" applyFill="1" applyAlignment="1" applyProtection="1">
      <alignment vertical="center"/>
      <protection hidden="1"/>
    </xf>
    <xf numFmtId="0" fontId="7" fillId="8" borderId="0" xfId="0" applyFont="1" applyFill="1" applyAlignment="1" applyProtection="1">
      <alignment vertical="center" wrapText="1"/>
      <protection hidden="1"/>
    </xf>
    <xf numFmtId="0" fontId="0" fillId="2" borderId="0" xfId="0" applyFill="1" applyAlignment="1">
      <alignment vertical="center"/>
    </xf>
    <xf numFmtId="0" fontId="0" fillId="0" borderId="0" xfId="0" applyAlignment="1">
      <alignment vertical="center"/>
    </xf>
    <xf numFmtId="0" fontId="3" fillId="3" borderId="0" xfId="0" applyFont="1" applyFill="1" applyAlignment="1" applyProtection="1">
      <alignment vertical="center"/>
      <protection hidden="1"/>
    </xf>
    <xf numFmtId="14" fontId="10" fillId="5" borderId="2" xfId="0" applyNumberFormat="1"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10" fillId="5" borderId="1" xfId="0" applyFont="1" applyFill="1" applyBorder="1" applyAlignment="1" applyProtection="1">
      <alignment horizontal="center" vertical="center" wrapText="1"/>
      <protection hidden="1"/>
    </xf>
    <xf numFmtId="0" fontId="10" fillId="5" borderId="2" xfId="0" applyFont="1" applyFill="1" applyBorder="1" applyAlignment="1" applyProtection="1">
      <alignment vertical="center" wrapText="1"/>
      <protection hidden="1"/>
    </xf>
    <xf numFmtId="0" fontId="10" fillId="5" borderId="1" xfId="0" applyFont="1" applyFill="1" applyBorder="1" applyAlignment="1" applyProtection="1">
      <alignment vertical="center" wrapText="1"/>
      <protection hidden="1"/>
    </xf>
    <xf numFmtId="0" fontId="10" fillId="5" borderId="2" xfId="0" applyFont="1" applyFill="1" applyBorder="1" applyAlignment="1" applyProtection="1">
      <alignment horizontal="center" vertical="center" wrapText="1"/>
      <protection hidden="1"/>
    </xf>
    <xf numFmtId="0" fontId="0" fillId="3" borderId="0" xfId="0" applyFill="1" applyAlignment="1" applyProtection="1">
      <alignment vertical="center" wrapText="1"/>
      <protection hidden="1"/>
    </xf>
    <xf numFmtId="0" fontId="0" fillId="8" borderId="0" xfId="0" applyFill="1" applyAlignment="1" applyProtection="1">
      <alignment vertical="center" wrapText="1"/>
      <protection hidden="1"/>
    </xf>
    <xf numFmtId="14" fontId="7"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vertical="center" wrapText="1"/>
    </xf>
    <xf numFmtId="14" fontId="7"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0" fillId="15" borderId="0" xfId="0" applyFill="1" applyAlignment="1" applyProtection="1">
      <alignment vertical="center"/>
      <protection hidden="1"/>
    </xf>
    <xf numFmtId="0" fontId="0" fillId="0" borderId="0" xfId="0" applyAlignment="1" applyProtection="1">
      <alignment vertical="center"/>
      <protection hidden="1"/>
    </xf>
    <xf numFmtId="0" fontId="4" fillId="5" borderId="9" xfId="0" applyFont="1" applyFill="1" applyBorder="1" applyAlignment="1" applyProtection="1">
      <alignment horizontal="right" vertical="center"/>
      <protection hidden="1"/>
    </xf>
    <xf numFmtId="0" fontId="3" fillId="4" borderId="0" xfId="0" applyFont="1" applyFill="1" applyAlignment="1" applyProtection="1">
      <alignment vertical="center"/>
      <protection hidden="1"/>
    </xf>
    <xf numFmtId="164" fontId="0" fillId="23" borderId="0" xfId="0" applyNumberFormat="1" applyFill="1" applyAlignment="1" applyProtection="1">
      <alignment vertical="center"/>
      <protection hidden="1"/>
    </xf>
    <xf numFmtId="0" fontId="0" fillId="23" borderId="0" xfId="0" applyFill="1" applyAlignment="1" applyProtection="1">
      <alignment vertical="center"/>
      <protection hidden="1"/>
    </xf>
    <xf numFmtId="0" fontId="0" fillId="6" borderId="0" xfId="0" applyFill="1" applyAlignment="1" applyProtection="1">
      <alignment vertical="center"/>
      <protection hidden="1"/>
    </xf>
    <xf numFmtId="0" fontId="21" fillId="4" borderId="0" xfId="0" applyFont="1" applyFill="1" applyAlignment="1" applyProtection="1">
      <alignment vertical="center"/>
      <protection hidden="1"/>
    </xf>
    <xf numFmtId="165" fontId="3" fillId="0" borderId="4" xfId="0" applyNumberFormat="1" applyFont="1" applyBorder="1" applyAlignment="1" applyProtection="1">
      <alignment horizontal="center" vertical="center" wrapText="1"/>
      <protection locked="0"/>
    </xf>
    <xf numFmtId="165" fontId="3" fillId="0" borderId="62" xfId="0" applyNumberFormat="1" applyFont="1" applyBorder="1" applyAlignment="1" applyProtection="1">
      <alignment horizontal="center" vertical="center" wrapText="1"/>
      <protection locked="0"/>
    </xf>
    <xf numFmtId="164" fontId="2" fillId="0" borderId="0" xfId="0" applyNumberFormat="1" applyFont="1" applyAlignment="1">
      <alignment horizontal="center" vertical="center" wrapText="1"/>
    </xf>
    <xf numFmtId="0" fontId="0" fillId="15" borderId="0" xfId="0" applyFill="1" applyAlignment="1" applyProtection="1">
      <alignment vertical="center"/>
      <protection locked="0"/>
    </xf>
    <xf numFmtId="0" fontId="3" fillId="3" borderId="0" xfId="0" applyFont="1" applyFill="1" applyAlignment="1" applyProtection="1">
      <alignment horizontal="center" vertical="center" wrapText="1"/>
      <protection locked="0" hidden="1"/>
    </xf>
    <xf numFmtId="2" fontId="2" fillId="0" borderId="47" xfId="0" applyNumberFormat="1" applyFont="1" applyBorder="1" applyAlignment="1" applyProtection="1">
      <alignment horizontal="center" vertical="center" wrapText="1"/>
      <protection locked="0" hidden="1"/>
    </xf>
    <xf numFmtId="164" fontId="3" fillId="0" borderId="0" xfId="0" applyNumberFormat="1" applyFont="1" applyAlignment="1" applyProtection="1">
      <alignment horizontal="center" vertical="center"/>
      <protection locked="0" hidden="1"/>
    </xf>
    <xf numFmtId="0" fontId="0" fillId="8" borderId="0" xfId="0" applyFill="1" applyAlignment="1" applyProtection="1">
      <alignment vertical="center"/>
      <protection locked="0" hidden="1"/>
    </xf>
    <xf numFmtId="0" fontId="0" fillId="2" borderId="0" xfId="0" applyFill="1" applyAlignment="1" applyProtection="1">
      <alignment vertical="center"/>
      <protection locked="0"/>
    </xf>
    <xf numFmtId="0" fontId="4" fillId="5" borderId="0" xfId="0" applyFont="1" applyFill="1" applyAlignment="1" applyProtection="1">
      <alignment horizontal="center" vertical="center" wrapText="1"/>
      <protection hidden="1"/>
    </xf>
    <xf numFmtId="164" fontId="4" fillId="5" borderId="17" xfId="0" applyNumberFormat="1" applyFont="1" applyFill="1" applyBorder="1" applyAlignment="1" applyProtection="1">
      <alignment horizontal="center" vertical="center" wrapText="1"/>
      <protection hidden="1"/>
    </xf>
    <xf numFmtId="0" fontId="0" fillId="4" borderId="0" xfId="0" applyFill="1" applyAlignment="1" applyProtection="1">
      <alignment vertical="center"/>
      <protection hidden="1"/>
    </xf>
    <xf numFmtId="0" fontId="4" fillId="5" borderId="7" xfId="0" applyFont="1" applyFill="1" applyBorder="1" applyAlignment="1" applyProtection="1">
      <alignment horizontal="center" vertical="center" wrapText="1"/>
      <protection hidden="1"/>
    </xf>
    <xf numFmtId="164" fontId="0" fillId="15" borderId="0" xfId="0" applyNumberFormat="1" applyFill="1" applyAlignment="1" applyProtection="1">
      <alignment vertical="center"/>
      <protection hidden="1"/>
    </xf>
    <xf numFmtId="164" fontId="0" fillId="4" borderId="0" xfId="0" applyNumberFormat="1" applyFill="1" applyAlignment="1" applyProtection="1">
      <alignment vertical="center"/>
      <protection hidden="1"/>
    </xf>
    <xf numFmtId="0" fontId="0" fillId="4" borderId="0" xfId="0" applyFill="1" applyAlignment="1" applyProtection="1">
      <alignment horizontal="center" vertical="center"/>
      <protection hidden="1"/>
    </xf>
    <xf numFmtId="164" fontId="0" fillId="2" borderId="0" xfId="0" applyNumberFormat="1" applyFill="1" applyAlignment="1" applyProtection="1">
      <alignment vertical="center"/>
      <protection hidden="1"/>
    </xf>
    <xf numFmtId="0" fontId="0" fillId="15" borderId="0" xfId="0" applyFill="1" applyAlignment="1" applyProtection="1">
      <alignment horizontal="center" vertical="center"/>
      <protection hidden="1"/>
    </xf>
    <xf numFmtId="0" fontId="32" fillId="8" borderId="0" xfId="0" applyFont="1" applyFill="1" applyAlignment="1" applyProtection="1">
      <alignment vertical="center"/>
      <protection hidden="1"/>
    </xf>
    <xf numFmtId="0" fontId="32" fillId="8" borderId="0" xfId="0" applyFont="1" applyFill="1" applyAlignment="1" applyProtection="1">
      <alignment horizontal="center" vertical="center"/>
      <protection hidden="1"/>
    </xf>
    <xf numFmtId="0" fontId="32" fillId="2" borderId="0" xfId="0" applyFont="1" applyFill="1" applyAlignment="1" applyProtection="1">
      <alignment vertical="center"/>
      <protection hidden="1"/>
    </xf>
    <xf numFmtId="0" fontId="32" fillId="0" borderId="0" xfId="0" applyFont="1" applyAlignment="1" applyProtection="1">
      <alignment vertical="center"/>
      <protection hidden="1"/>
    </xf>
    <xf numFmtId="0" fontId="3" fillId="15" borderId="0" xfId="0" applyFont="1" applyFill="1" applyAlignment="1" applyProtection="1">
      <alignment vertical="center"/>
      <protection hidden="1"/>
    </xf>
    <xf numFmtId="164" fontId="3" fillId="4" borderId="0" xfId="0" applyNumberFormat="1"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46" xfId="0" applyFont="1" applyFill="1" applyBorder="1" applyAlignment="1" applyProtection="1">
      <alignment vertical="center"/>
      <protection hidden="1"/>
    </xf>
    <xf numFmtId="0" fontId="3" fillId="4" borderId="63" xfId="0" applyFont="1" applyFill="1" applyBorder="1" applyAlignment="1" applyProtection="1">
      <alignment vertical="center"/>
      <protection hidden="1"/>
    </xf>
    <xf numFmtId="0" fontId="3" fillId="4" borderId="0" xfId="0" applyFont="1" applyFill="1" applyAlignment="1" applyProtection="1">
      <alignment vertical="center" wrapText="1"/>
      <protection hidden="1"/>
    </xf>
    <xf numFmtId="0" fontId="3" fillId="8" borderId="0" xfId="0" applyFont="1" applyFill="1" applyAlignment="1" applyProtection="1">
      <alignment vertical="center" wrapText="1"/>
      <protection hidden="1"/>
    </xf>
    <xf numFmtId="0" fontId="3" fillId="5" borderId="19" xfId="0" applyFont="1" applyFill="1" applyBorder="1" applyAlignment="1" applyProtection="1">
      <alignment vertical="center"/>
      <protection hidden="1"/>
    </xf>
    <xf numFmtId="0" fontId="7" fillId="8" borderId="0" xfId="0" applyFont="1" applyFill="1" applyAlignment="1" applyProtection="1">
      <alignment horizontal="left" vertical="center" wrapText="1"/>
      <protection hidden="1"/>
    </xf>
    <xf numFmtId="14" fontId="10" fillId="5" borderId="29" xfId="0" applyNumberFormat="1" applyFont="1" applyFill="1" applyBorder="1" applyAlignment="1" applyProtection="1">
      <alignment horizontal="center" vertical="center" wrapText="1"/>
      <protection hidden="1"/>
    </xf>
    <xf numFmtId="0" fontId="10" fillId="5" borderId="29" xfId="0" applyFont="1" applyFill="1" applyBorder="1" applyAlignment="1" applyProtection="1">
      <alignment vertical="center" wrapText="1"/>
      <protection hidden="1"/>
    </xf>
    <xf numFmtId="0" fontId="0" fillId="8" borderId="0" xfId="0" applyFill="1" applyAlignment="1" applyProtection="1">
      <alignment horizontal="left" vertical="center"/>
      <protection hidden="1"/>
    </xf>
    <xf numFmtId="14"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8" fillId="2" borderId="0" xfId="0" applyFont="1" applyFill="1" applyAlignment="1" applyProtection="1">
      <alignment horizontal="center" vertical="center"/>
      <protection hidden="1"/>
    </xf>
    <xf numFmtId="14" fontId="7" fillId="0" borderId="0" xfId="0" applyNumberFormat="1"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10" fillId="5" borderId="2" xfId="0" applyFont="1" applyFill="1" applyBorder="1" applyAlignment="1" applyProtection="1">
      <alignment horizontal="left" vertical="center" wrapText="1"/>
      <protection hidden="1"/>
    </xf>
    <xf numFmtId="0" fontId="0" fillId="2" borderId="0" xfId="0" applyFill="1" applyAlignment="1">
      <alignment horizontal="left" vertical="center"/>
    </xf>
    <xf numFmtId="0" fontId="0" fillId="0" borderId="0" xfId="0" applyAlignment="1">
      <alignment horizontal="left" vertical="center"/>
    </xf>
    <xf numFmtId="0" fontId="0" fillId="15" borderId="0" xfId="0" applyFill="1" applyAlignment="1">
      <alignment horizontal="center" vertical="center"/>
    </xf>
    <xf numFmtId="0" fontId="3" fillId="3"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4" fillId="5" borderId="134" xfId="0" applyFont="1" applyFill="1" applyBorder="1" applyAlignment="1" applyProtection="1">
      <alignment horizontal="center" vertical="center" wrapText="1"/>
      <protection hidden="1"/>
    </xf>
    <xf numFmtId="0" fontId="4" fillId="5" borderId="136" xfId="0" applyFont="1" applyFill="1" applyBorder="1" applyAlignment="1" applyProtection="1">
      <alignment horizontal="center" vertical="center" wrapText="1"/>
      <protection hidden="1"/>
    </xf>
    <xf numFmtId="168" fontId="12" fillId="2" borderId="0" xfId="0" applyNumberFormat="1" applyFont="1" applyFill="1" applyProtection="1">
      <protection hidden="1"/>
    </xf>
    <xf numFmtId="168" fontId="12" fillId="2" borderId="0" xfId="0" applyNumberFormat="1" applyFont="1" applyFill="1" applyAlignment="1" applyProtection="1">
      <alignment vertical="center"/>
      <protection hidden="1"/>
    </xf>
    <xf numFmtId="0" fontId="0" fillId="4" borderId="0" xfId="0" applyFill="1" applyAlignment="1">
      <alignment vertical="center"/>
    </xf>
    <xf numFmtId="0" fontId="0" fillId="8" borderId="0" xfId="0" applyFill="1" applyAlignment="1">
      <alignment vertical="center"/>
    </xf>
    <xf numFmtId="0" fontId="0" fillId="8" borderId="0" xfId="0" applyFill="1" applyAlignment="1">
      <alignment horizontal="center" vertical="center"/>
    </xf>
    <xf numFmtId="0" fontId="3" fillId="0" borderId="22" xfId="0" applyFont="1" applyBorder="1" applyAlignment="1">
      <alignment vertical="center"/>
    </xf>
    <xf numFmtId="0" fontId="2" fillId="0" borderId="22" xfId="0" applyFont="1" applyBorder="1" applyAlignment="1">
      <alignment horizontal="left"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164" fontId="3" fillId="0" borderId="22" xfId="0" applyNumberFormat="1" applyFont="1" applyBorder="1" applyAlignment="1" applyProtection="1">
      <alignment horizontal="center" vertical="center" wrapText="1"/>
      <protection hidden="1"/>
    </xf>
    <xf numFmtId="164" fontId="3" fillId="5" borderId="26" xfId="0" applyNumberFormat="1" applyFont="1" applyFill="1" applyBorder="1" applyAlignment="1" applyProtection="1">
      <alignment vertical="center"/>
      <protection hidden="1"/>
    </xf>
    <xf numFmtId="164" fontId="3" fillId="0" borderId="22" xfId="0" applyNumberFormat="1" applyFont="1" applyBorder="1" applyAlignment="1" applyProtection="1">
      <alignment horizontal="center" vertical="center" wrapText="1"/>
      <protection locked="0" hidden="1"/>
    </xf>
    <xf numFmtId="14" fontId="3" fillId="0" borderId="22" xfId="0" applyNumberFormat="1" applyFont="1" applyBorder="1" applyAlignment="1" applyProtection="1">
      <alignment horizontal="center" vertical="center" wrapText="1"/>
      <protection locked="0" hidden="1"/>
    </xf>
    <xf numFmtId="0" fontId="34" fillId="8" borderId="0" xfId="0" applyFont="1" applyFill="1" applyAlignment="1" applyProtection="1">
      <alignment vertical="center"/>
      <protection hidden="1"/>
    </xf>
    <xf numFmtId="0" fontId="2" fillId="10" borderId="96"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wrapText="1"/>
      <protection hidden="1"/>
    </xf>
    <xf numFmtId="0" fontId="2" fillId="0" borderId="7" xfId="0" applyFont="1" applyBorder="1" applyAlignment="1" applyProtection="1">
      <alignment horizontal="center" vertical="center"/>
      <protection hidden="1"/>
    </xf>
    <xf numFmtId="167" fontId="2" fillId="0" borderId="7" xfId="0" applyNumberFormat="1" applyFont="1" applyBorder="1" applyAlignment="1" applyProtection="1">
      <alignment horizontal="center" vertical="center"/>
      <protection hidden="1"/>
    </xf>
    <xf numFmtId="164" fontId="2" fillId="0" borderId="22" xfId="0" applyNumberFormat="1" applyFont="1" applyBorder="1" applyAlignment="1" applyProtection="1">
      <alignment horizontal="center" vertical="center"/>
      <protection hidden="1"/>
    </xf>
    <xf numFmtId="0" fontId="34" fillId="8" borderId="0" xfId="0" applyFont="1" applyFill="1" applyAlignment="1" applyProtection="1">
      <alignment horizontal="center" vertical="center"/>
      <protection hidden="1"/>
    </xf>
    <xf numFmtId="2" fontId="29" fillId="12" borderId="75" xfId="0" applyNumberFormat="1" applyFont="1" applyFill="1" applyBorder="1" applyAlignment="1" applyProtection="1">
      <alignment vertical="center"/>
      <protection hidden="1"/>
    </xf>
    <xf numFmtId="10" fontId="29" fillId="12" borderId="73" xfId="0" applyNumberFormat="1" applyFont="1" applyFill="1" applyBorder="1" applyAlignment="1" applyProtection="1">
      <alignment vertical="center"/>
      <protection hidden="1"/>
    </xf>
    <xf numFmtId="0" fontId="1" fillId="5" borderId="8" xfId="0" applyFont="1" applyFill="1" applyBorder="1" applyAlignment="1" applyProtection="1">
      <alignment horizontal="center" vertical="center"/>
      <protection hidden="1"/>
    </xf>
    <xf numFmtId="0" fontId="2" fillId="10" borderId="8" xfId="0" applyFont="1" applyFill="1" applyBorder="1" applyAlignment="1" applyProtection="1">
      <alignment horizontal="center" vertical="center" wrapText="1"/>
      <protection hidden="1"/>
    </xf>
    <xf numFmtId="0" fontId="2" fillId="13" borderId="0" xfId="0" applyFont="1" applyFill="1" applyAlignment="1" applyProtection="1">
      <alignment horizontal="center" vertical="center"/>
      <protection hidden="1"/>
    </xf>
    <xf numFmtId="0" fontId="29" fillId="0" borderId="0" xfId="0" applyFont="1" applyAlignment="1" applyProtection="1">
      <alignment horizontal="center" vertical="center"/>
      <protection hidden="1"/>
    </xf>
    <xf numFmtId="0" fontId="34" fillId="2" borderId="0" xfId="0" applyFont="1" applyFill="1" applyAlignment="1" applyProtection="1">
      <alignment vertical="center"/>
      <protection hidden="1"/>
    </xf>
    <xf numFmtId="0" fontId="34" fillId="0" borderId="0" xfId="0" applyFont="1" applyAlignment="1" applyProtection="1">
      <alignment vertical="center"/>
      <protection hidden="1"/>
    </xf>
    <xf numFmtId="2" fontId="2" fillId="0" borderId="0" xfId="0" applyNumberFormat="1" applyFont="1" applyAlignment="1" applyProtection="1">
      <alignment horizontal="center" vertical="center" wrapText="1"/>
      <protection locked="0"/>
    </xf>
    <xf numFmtId="164" fontId="0" fillId="2" borderId="0" xfId="0" applyNumberFormat="1" applyFill="1" applyAlignment="1" applyProtection="1">
      <alignment horizontal="right" vertical="center"/>
      <protection hidden="1"/>
    </xf>
    <xf numFmtId="165" fontId="2"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3"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hidden="1"/>
    </xf>
    <xf numFmtId="0" fontId="7" fillId="8"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locked="0" hidden="1"/>
    </xf>
    <xf numFmtId="0" fontId="2" fillId="0" borderId="0" xfId="0" applyFont="1" applyAlignment="1" applyProtection="1">
      <alignment horizontal="center" vertical="center" wrapText="1"/>
      <protection hidden="1"/>
    </xf>
    <xf numFmtId="0" fontId="0" fillId="2" borderId="0" xfId="0" applyFill="1" applyAlignment="1">
      <alignment horizontal="center" vertical="center"/>
    </xf>
    <xf numFmtId="0" fontId="0" fillId="0" borderId="0" xfId="0" applyAlignment="1">
      <alignment horizontal="center" vertical="center"/>
    </xf>
    <xf numFmtId="0" fontId="7"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0" xfId="0" applyFont="1" applyFill="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3" fillId="0" borderId="47" xfId="0" applyFont="1" applyBorder="1" applyAlignment="1" applyProtection="1">
      <alignment horizontal="center" vertical="center" wrapText="1"/>
      <protection hidden="1"/>
    </xf>
    <xf numFmtId="0" fontId="0" fillId="2"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3" fillId="15" borderId="0" xfId="0" applyFont="1" applyFill="1" applyAlignment="1" applyProtection="1">
      <alignment horizontal="center" vertical="center"/>
      <protection hidden="1"/>
    </xf>
    <xf numFmtId="0" fontId="17" fillId="5" borderId="144"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2" fontId="4" fillId="5" borderId="20" xfId="0" applyNumberFormat="1" applyFont="1" applyFill="1" applyBorder="1" applyAlignment="1">
      <alignment horizontal="center" vertical="center"/>
    </xf>
    <xf numFmtId="0" fontId="1" fillId="7" borderId="16" xfId="0" applyFont="1" applyFill="1" applyBorder="1" applyAlignment="1">
      <alignment horizontal="center" vertical="center"/>
    </xf>
    <xf numFmtId="2" fontId="4" fillId="17" borderId="0" xfId="0" applyNumberFormat="1" applyFont="1" applyFill="1" applyAlignment="1">
      <alignment horizontal="center" vertical="center"/>
    </xf>
    <xf numFmtId="0" fontId="4" fillId="5" borderId="22" xfId="0" applyFont="1" applyFill="1" applyBorder="1" applyAlignment="1" applyProtection="1">
      <alignment horizontal="center" vertical="center" wrapText="1"/>
      <protection hidden="1"/>
    </xf>
    <xf numFmtId="0" fontId="1" fillId="5" borderId="115"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center" vertical="center"/>
      <protection hidden="1"/>
    </xf>
    <xf numFmtId="164" fontId="3" fillId="0" borderId="22" xfId="0" applyNumberFormat="1" applyFont="1" applyBorder="1" applyAlignment="1" applyProtection="1">
      <alignment horizontal="center" vertical="center"/>
      <protection hidden="1"/>
    </xf>
    <xf numFmtId="0" fontId="4" fillId="5" borderId="18" xfId="0" applyFont="1" applyFill="1" applyBorder="1" applyAlignment="1" applyProtection="1">
      <alignment horizontal="center" vertical="center"/>
      <protection hidden="1"/>
    </xf>
    <xf numFmtId="0" fontId="17" fillId="5" borderId="3" xfId="0" applyFont="1" applyFill="1" applyBorder="1" applyAlignment="1" applyProtection="1">
      <alignment horizontal="left" vertical="center" wrapText="1"/>
      <protection hidden="1"/>
    </xf>
    <xf numFmtId="0" fontId="17" fillId="5" borderId="4" xfId="0" applyFont="1" applyFill="1" applyBorder="1" applyAlignment="1" applyProtection="1">
      <alignment horizontal="left" vertical="center" wrapText="1"/>
      <protection hidden="1"/>
    </xf>
    <xf numFmtId="0" fontId="13" fillId="5" borderId="1" xfId="0" applyFont="1" applyFill="1" applyBorder="1" applyAlignment="1" applyProtection="1">
      <alignment horizontal="left" vertical="center"/>
      <protection hidden="1"/>
    </xf>
    <xf numFmtId="164" fontId="0" fillId="2" borderId="0" xfId="0" applyNumberFormat="1" applyFill="1" applyAlignment="1" applyProtection="1">
      <alignment horizontal="center" vertical="center"/>
      <protection hidden="1"/>
    </xf>
    <xf numFmtId="0" fontId="4" fillId="5" borderId="29" xfId="0" applyFont="1" applyFill="1" applyBorder="1" applyAlignment="1" applyProtection="1">
      <alignment horizontal="center" vertical="center" wrapText="1"/>
      <protection hidden="1"/>
    </xf>
    <xf numFmtId="0" fontId="41" fillId="15" borderId="0" xfId="0" applyFont="1" applyFill="1" applyAlignment="1" applyProtection="1">
      <alignment vertical="center"/>
      <protection hidden="1"/>
    </xf>
    <xf numFmtId="0" fontId="42" fillId="8"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3" fillId="0" borderId="0" xfId="0" applyFont="1" applyAlignment="1" applyProtection="1">
      <alignment vertical="center"/>
      <protection hidden="1"/>
    </xf>
    <xf numFmtId="0" fontId="0" fillId="15" borderId="5" xfId="0" applyFill="1" applyBorder="1" applyAlignment="1" applyProtection="1">
      <alignment vertical="center"/>
      <protection hidden="1"/>
    </xf>
    <xf numFmtId="0" fontId="4" fillId="11" borderId="118" xfId="0" applyFont="1" applyFill="1" applyBorder="1" applyAlignment="1" applyProtection="1">
      <alignment horizontal="center" vertical="center"/>
      <protection hidden="1"/>
    </xf>
    <xf numFmtId="0" fontId="3" fillId="10" borderId="80" xfId="0" applyFont="1" applyFill="1" applyBorder="1" applyAlignment="1" applyProtection="1">
      <alignment horizontal="center" vertical="center"/>
      <protection hidden="1"/>
    </xf>
    <xf numFmtId="0" fontId="3" fillId="0" borderId="131"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74" xfId="0" applyFont="1" applyBorder="1" applyAlignment="1" applyProtection="1">
      <alignment horizontal="center" vertical="center"/>
      <protection hidden="1"/>
    </xf>
    <xf numFmtId="168" fontId="12" fillId="12" borderId="7" xfId="0" applyNumberFormat="1" applyFont="1" applyFill="1" applyBorder="1" applyAlignment="1" applyProtection="1">
      <alignment vertical="center"/>
      <protection locked="0"/>
    </xf>
    <xf numFmtId="0" fontId="3" fillId="15" borderId="0" xfId="0" applyFont="1" applyFill="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164" fontId="3" fillId="4" borderId="0" xfId="0" applyNumberFormat="1" applyFont="1" applyFill="1" applyAlignment="1" applyProtection="1">
      <alignment horizontal="center" vertical="center" wrapText="1"/>
      <protection hidden="1"/>
    </xf>
    <xf numFmtId="164" fontId="3" fillId="5" borderId="26" xfId="0" applyNumberFormat="1" applyFont="1" applyFill="1" applyBorder="1" applyAlignment="1" applyProtection="1">
      <alignment horizontal="center" vertical="center" wrapText="1"/>
      <protection hidden="1"/>
    </xf>
    <xf numFmtId="164" fontId="0" fillId="2" borderId="0" xfId="0" applyNumberFormat="1" applyFill="1" applyAlignment="1" applyProtection="1">
      <alignment horizontal="center" vertical="center" wrapText="1"/>
      <protection hidden="1"/>
    </xf>
    <xf numFmtId="0" fontId="3" fillId="8" borderId="0" xfId="0" applyFont="1" applyFill="1" applyAlignment="1" applyProtection="1">
      <alignment horizontal="center" vertical="center" wrapText="1"/>
      <protection hidden="1"/>
    </xf>
    <xf numFmtId="0" fontId="3" fillId="5" borderId="147" xfId="0" applyFont="1" applyFill="1" applyBorder="1" applyAlignment="1" applyProtection="1">
      <alignment vertical="center"/>
      <protection hidden="1"/>
    </xf>
    <xf numFmtId="0" fontId="3" fillId="5" borderId="148" xfId="0" applyFont="1" applyFill="1" applyBorder="1" applyAlignment="1" applyProtection="1">
      <alignment vertical="center"/>
      <protection hidden="1"/>
    </xf>
    <xf numFmtId="0" fontId="3" fillId="5" borderId="148" xfId="0" applyFont="1" applyFill="1" applyBorder="1" applyAlignment="1" applyProtection="1">
      <alignment horizontal="center" vertical="center" wrapText="1"/>
      <protection hidden="1"/>
    </xf>
    <xf numFmtId="0" fontId="3" fillId="5" borderId="149" xfId="0" applyFont="1" applyFill="1" applyBorder="1" applyAlignment="1" applyProtection="1">
      <alignment vertical="center"/>
      <protection hidden="1"/>
    </xf>
    <xf numFmtId="164" fontId="12" fillId="0" borderId="146" xfId="0" applyNumberFormat="1" applyFont="1" applyBorder="1" applyAlignment="1" applyProtection="1">
      <alignment horizontal="center" vertical="center"/>
      <protection hidden="1"/>
    </xf>
    <xf numFmtId="0" fontId="2" fillId="0" borderId="0" xfId="0" applyFont="1" applyAlignment="1" applyProtection="1">
      <alignment horizontal="left" vertical="center" wrapText="1"/>
      <protection locked="0"/>
    </xf>
    <xf numFmtId="0" fontId="1"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wrapText="1"/>
      <protection hidden="1"/>
    </xf>
    <xf numFmtId="0" fontId="21" fillId="15" borderId="0" xfId="0" applyFont="1" applyFill="1" applyAlignment="1">
      <alignment vertical="center"/>
    </xf>
    <xf numFmtId="0" fontId="4" fillId="3" borderId="0" xfId="0" applyFont="1" applyFill="1" applyAlignment="1" applyProtection="1">
      <alignment vertical="center"/>
      <protection hidden="1"/>
    </xf>
    <xf numFmtId="0" fontId="21" fillId="3" borderId="0" xfId="0" applyFont="1" applyFill="1" applyAlignment="1" applyProtection="1">
      <alignment horizontal="center" vertical="center"/>
      <protection hidden="1"/>
    </xf>
    <xf numFmtId="0" fontId="21" fillId="8" borderId="0" xfId="0" applyFont="1" applyFill="1" applyAlignment="1" applyProtection="1">
      <alignment horizontal="center" vertical="center"/>
      <protection hidden="1"/>
    </xf>
    <xf numFmtId="0" fontId="4" fillId="5" borderId="60" xfId="0" applyFont="1" applyFill="1" applyBorder="1" applyAlignment="1" applyProtection="1">
      <alignment vertical="center"/>
      <protection hidden="1"/>
    </xf>
    <xf numFmtId="0" fontId="4" fillId="5" borderId="4" xfId="0" applyFont="1" applyFill="1" applyBorder="1" applyAlignment="1" applyProtection="1">
      <alignment vertical="center"/>
      <protection hidden="1"/>
    </xf>
    <xf numFmtId="164" fontId="3" fillId="0" borderId="0" xfId="0" applyNumberFormat="1" applyFont="1" applyAlignment="1" applyProtection="1">
      <alignment horizontal="center" vertical="center" wrapText="1"/>
      <protection locked="0"/>
    </xf>
    <xf numFmtId="0" fontId="4" fillId="5" borderId="126" xfId="0" applyFont="1" applyFill="1" applyBorder="1" applyAlignment="1" applyProtection="1">
      <alignment vertical="center"/>
      <protection hidden="1"/>
    </xf>
    <xf numFmtId="0" fontId="4" fillId="5" borderId="126" xfId="0" applyFont="1" applyFill="1" applyBorder="1" applyAlignment="1" applyProtection="1">
      <alignment horizontal="center" vertical="center"/>
      <protection hidden="1"/>
    </xf>
    <xf numFmtId="165" fontId="3" fillId="0" borderId="10" xfId="0" applyNumberFormat="1" applyFont="1" applyBorder="1" applyAlignment="1" applyProtection="1">
      <alignment horizontal="center" vertical="center" wrapText="1"/>
      <protection locked="0"/>
    </xf>
    <xf numFmtId="0" fontId="3" fillId="0" borderId="161"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7" fillId="0" borderId="0" xfId="0" applyFont="1"/>
    <xf numFmtId="0" fontId="7" fillId="0" borderId="152" xfId="0" applyFont="1" applyBorder="1"/>
    <xf numFmtId="0" fontId="11" fillId="0" borderId="153" xfId="0" applyFont="1" applyBorder="1" applyAlignment="1">
      <alignment horizontal="center" vertical="center" wrapText="1"/>
    </xf>
    <xf numFmtId="0" fontId="11" fillId="0" borderId="154" xfId="0" applyFont="1" applyBorder="1" applyAlignment="1">
      <alignment horizontal="center" vertical="center" wrapText="1"/>
    </xf>
    <xf numFmtId="0" fontId="7" fillId="0" borderId="155" xfId="0" applyFont="1" applyBorder="1"/>
    <xf numFmtId="0" fontId="11" fillId="0" borderId="126" xfId="0" applyFont="1" applyBorder="1" applyAlignment="1">
      <alignment horizontal="center" vertical="center"/>
    </xf>
    <xf numFmtId="0" fontId="11" fillId="0" borderId="156" xfId="0" applyFont="1" applyBorder="1" applyAlignment="1">
      <alignment horizontal="center" vertical="center"/>
    </xf>
    <xf numFmtId="164" fontId="7" fillId="0" borderId="126" xfId="0" applyNumberFormat="1" applyFont="1" applyBorder="1" applyAlignment="1">
      <alignment horizontal="center" vertical="center"/>
    </xf>
    <xf numFmtId="164" fontId="7" fillId="0" borderId="156" xfId="0" applyNumberFormat="1" applyFont="1" applyBorder="1" applyAlignment="1">
      <alignment horizontal="center" vertical="center"/>
    </xf>
    <xf numFmtId="164" fontId="7" fillId="0" borderId="158" xfId="0" applyNumberFormat="1" applyFont="1" applyBorder="1" applyAlignment="1">
      <alignment horizontal="center" vertical="center"/>
    </xf>
    <xf numFmtId="164" fontId="7" fillId="0" borderId="159" xfId="0" applyNumberFormat="1" applyFont="1" applyBorder="1" applyAlignment="1">
      <alignment horizontal="center" vertical="center"/>
    </xf>
    <xf numFmtId="0" fontId="11" fillId="0" borderId="155" xfId="0" applyFont="1" applyBorder="1"/>
    <xf numFmtId="0" fontId="11" fillId="0" borderId="157" xfId="0" applyFont="1" applyBorder="1"/>
    <xf numFmtId="0" fontId="3" fillId="0" borderId="6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0" borderId="4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0" borderId="56"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0" borderId="0" xfId="0" applyProtection="1">
      <protection locked="0"/>
    </xf>
    <xf numFmtId="0" fontId="3" fillId="0" borderId="0" xfId="0" applyFont="1" applyAlignment="1" applyProtection="1">
      <alignment vertical="center" wrapText="1"/>
      <protection locked="0"/>
    </xf>
    <xf numFmtId="0" fontId="3" fillId="0" borderId="15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7" fillId="5" borderId="57" xfId="0" applyFont="1" applyFill="1" applyBorder="1" applyAlignment="1" applyProtection="1">
      <alignment horizontal="left" vertical="center" wrapText="1"/>
      <protection hidden="1"/>
    </xf>
    <xf numFmtId="0" fontId="17" fillId="5" borderId="58" xfId="0" applyFont="1" applyFill="1" applyBorder="1" applyAlignment="1" applyProtection="1">
      <alignment horizontal="left" vertical="center" wrapText="1"/>
      <protection hidden="1"/>
    </xf>
    <xf numFmtId="0" fontId="17" fillId="5" borderId="59" xfId="0" applyFont="1" applyFill="1" applyBorder="1" applyAlignment="1" applyProtection="1">
      <alignment horizontal="left" vertical="center" wrapText="1"/>
      <protection hidden="1"/>
    </xf>
    <xf numFmtId="0" fontId="34" fillId="2" borderId="84" xfId="0" applyFont="1" applyFill="1" applyBorder="1" applyAlignment="1" applyProtection="1">
      <alignment horizontal="left" vertical="top" wrapText="1"/>
      <protection hidden="1"/>
    </xf>
    <xf numFmtId="0" fontId="34" fillId="2" borderId="0" xfId="0" applyFont="1" applyFill="1" applyAlignment="1" applyProtection="1">
      <alignment horizontal="left" vertical="top" wrapText="1"/>
      <protection hidden="1"/>
    </xf>
    <xf numFmtId="0" fontId="1" fillId="5" borderId="22" xfId="0" applyFont="1" applyFill="1" applyBorder="1" applyAlignment="1" applyProtection="1">
      <alignment horizontal="center" vertical="center" wrapText="1"/>
      <protection hidden="1"/>
    </xf>
    <xf numFmtId="164" fontId="2" fillId="0" borderId="22" xfId="0" applyNumberFormat="1" applyFont="1" applyBorder="1" applyAlignment="1" applyProtection="1">
      <alignment horizontal="center" vertical="center"/>
      <protection hidden="1"/>
    </xf>
    <xf numFmtId="0" fontId="13" fillId="5" borderId="2" xfId="0" applyFont="1" applyFill="1" applyBorder="1" applyAlignment="1" applyProtection="1">
      <alignment horizontal="left" vertical="center"/>
      <protection hidden="1"/>
    </xf>
    <xf numFmtId="0" fontId="13" fillId="5" borderId="1" xfId="0" applyFont="1" applyFill="1" applyBorder="1" applyAlignment="1" applyProtection="1">
      <alignment horizontal="left" vertical="center"/>
      <protection hidden="1"/>
    </xf>
    <xf numFmtId="164" fontId="0" fillId="2" borderId="83" xfId="0" applyNumberFormat="1" applyFill="1" applyBorder="1" applyAlignment="1" applyProtection="1">
      <alignment horizontal="center" vertical="center"/>
      <protection hidden="1"/>
    </xf>
    <xf numFmtId="0" fontId="0" fillId="2" borderId="83" xfId="0" applyFill="1" applyBorder="1" applyAlignment="1" applyProtection="1">
      <alignment horizontal="center" vertical="center"/>
      <protection hidden="1"/>
    </xf>
    <xf numFmtId="164" fontId="0" fillId="2" borderId="0" xfId="0" applyNumberForma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25" xfId="0" applyFill="1" applyBorder="1" applyAlignment="1" applyProtection="1">
      <alignment horizontal="center" vertical="center"/>
      <protection hidden="1"/>
    </xf>
    <xf numFmtId="0" fontId="4" fillId="5" borderId="91" xfId="0" applyFont="1" applyFill="1" applyBorder="1" applyAlignment="1" applyProtection="1">
      <alignment horizontal="center" vertical="center" wrapText="1"/>
      <protection hidden="1"/>
    </xf>
    <xf numFmtId="0" fontId="4" fillId="5" borderId="0" xfId="0" applyFont="1" applyFill="1" applyAlignment="1" applyProtection="1">
      <alignment horizontal="center" vertical="center" wrapText="1"/>
      <protection hidden="1"/>
    </xf>
    <xf numFmtId="0" fontId="4" fillId="5" borderId="92" xfId="0" applyFont="1" applyFill="1" applyBorder="1" applyAlignment="1" applyProtection="1">
      <alignment horizontal="center" vertical="center" wrapText="1"/>
      <protection hidden="1"/>
    </xf>
    <xf numFmtId="0" fontId="4" fillId="5" borderId="145" xfId="0" applyFont="1" applyFill="1" applyBorder="1" applyAlignment="1" applyProtection="1">
      <alignment horizontal="center" vertical="center" wrapText="1"/>
      <protection hidden="1"/>
    </xf>
    <xf numFmtId="0" fontId="4" fillId="5" borderId="10" xfId="0" applyFont="1" applyFill="1" applyBorder="1" applyAlignment="1" applyProtection="1">
      <alignment horizontal="center" vertical="center" wrapText="1"/>
      <protection hidden="1"/>
    </xf>
    <xf numFmtId="0" fontId="4" fillId="5" borderId="18" xfId="0" applyFont="1" applyFill="1" applyBorder="1" applyAlignment="1" applyProtection="1">
      <alignment horizontal="center" vertical="center" wrapText="1"/>
      <protection hidden="1"/>
    </xf>
    <xf numFmtId="0" fontId="4" fillId="5" borderId="63"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0" fontId="4" fillId="5" borderId="16" xfId="0" applyFont="1" applyFill="1" applyBorder="1" applyAlignment="1" applyProtection="1">
      <alignment horizontal="center" vertical="center" wrapText="1"/>
      <protection hidden="1"/>
    </xf>
    <xf numFmtId="0" fontId="4" fillId="5" borderId="21" xfId="0" applyFont="1" applyFill="1" applyBorder="1" applyAlignment="1" applyProtection="1">
      <alignment horizontal="center" vertical="center" wrapText="1"/>
      <protection hidden="1"/>
    </xf>
    <xf numFmtId="164" fontId="12" fillId="0" borderId="141" xfId="0" applyNumberFormat="1" applyFont="1" applyBorder="1" applyAlignment="1" applyProtection="1">
      <alignment horizontal="center" vertical="center"/>
      <protection hidden="1"/>
    </xf>
    <xf numFmtId="164" fontId="12" fillId="0" borderId="142" xfId="0" applyNumberFormat="1" applyFont="1" applyBorder="1" applyAlignment="1" applyProtection="1">
      <alignment horizontal="center" vertical="center"/>
      <protection hidden="1"/>
    </xf>
    <xf numFmtId="0" fontId="4" fillId="5" borderId="22" xfId="0" applyFont="1" applyFill="1" applyBorder="1" applyAlignment="1" applyProtection="1">
      <alignment horizontal="center" vertical="center" wrapText="1"/>
      <protection hidden="1"/>
    </xf>
    <xf numFmtId="164" fontId="2" fillId="0" borderId="0" xfId="0" applyNumberFormat="1" applyFont="1" applyAlignment="1" applyProtection="1">
      <alignment horizontal="center" vertical="center"/>
      <protection hidden="1"/>
    </xf>
    <xf numFmtId="164" fontId="2" fillId="0" borderId="74" xfId="0" applyNumberFormat="1" applyFont="1" applyBorder="1" applyAlignment="1" applyProtection="1">
      <alignment horizontal="center" vertical="center"/>
      <protection hidden="1"/>
    </xf>
    <xf numFmtId="0" fontId="4" fillId="5" borderId="23" xfId="0" applyFont="1" applyFill="1" applyBorder="1" applyAlignment="1" applyProtection="1">
      <alignment vertical="center"/>
      <protection hidden="1"/>
    </xf>
    <xf numFmtId="0" fontId="4" fillId="5" borderId="24" xfId="0" applyFont="1" applyFill="1" applyBorder="1" applyAlignment="1" applyProtection="1">
      <alignment vertical="center"/>
      <protection hidden="1"/>
    </xf>
    <xf numFmtId="0" fontId="4" fillId="5" borderId="25" xfId="0" applyFont="1" applyFill="1" applyBorder="1" applyAlignment="1" applyProtection="1">
      <alignment vertical="center"/>
      <protection hidden="1"/>
    </xf>
    <xf numFmtId="0" fontId="4" fillId="5" borderId="23" xfId="0" applyFont="1" applyFill="1" applyBorder="1" applyAlignment="1" applyProtection="1">
      <alignment horizontal="left" vertical="center"/>
      <protection hidden="1"/>
    </xf>
    <xf numFmtId="0" fontId="4" fillId="5" borderId="24" xfId="0" applyFont="1" applyFill="1" applyBorder="1" applyAlignment="1" applyProtection="1">
      <alignment horizontal="left" vertical="center"/>
      <protection hidden="1"/>
    </xf>
    <xf numFmtId="0" fontId="4" fillId="5" borderId="25" xfId="0" applyFont="1" applyFill="1" applyBorder="1" applyAlignment="1" applyProtection="1">
      <alignment horizontal="left" vertical="center"/>
      <protection hidden="1"/>
    </xf>
    <xf numFmtId="0" fontId="4" fillId="5" borderId="23" xfId="0" applyFont="1" applyFill="1" applyBorder="1" applyAlignment="1" applyProtection="1">
      <alignment horizontal="center" vertical="center" wrapText="1"/>
      <protection hidden="1"/>
    </xf>
    <xf numFmtId="0" fontId="4" fillId="5" borderId="24" xfId="0" applyFont="1" applyFill="1" applyBorder="1" applyAlignment="1" applyProtection="1">
      <alignment horizontal="center" vertical="center" wrapText="1"/>
      <protection hidden="1"/>
    </xf>
    <xf numFmtId="0" fontId="4" fillId="5" borderId="25" xfId="0" applyFont="1" applyFill="1" applyBorder="1" applyAlignment="1" applyProtection="1">
      <alignment horizontal="center" vertical="center" wrapText="1"/>
      <protection hidden="1"/>
    </xf>
    <xf numFmtId="0" fontId="1" fillId="5" borderId="123" xfId="0" applyFont="1" applyFill="1" applyBorder="1" applyAlignment="1" applyProtection="1">
      <alignment horizontal="center" vertical="center" wrapText="1"/>
      <protection hidden="1"/>
    </xf>
    <xf numFmtId="0" fontId="1" fillId="5" borderId="124" xfId="0" applyFont="1" applyFill="1" applyBorder="1" applyAlignment="1" applyProtection="1">
      <alignment horizontal="center" vertical="center" wrapText="1"/>
      <protection hidden="1"/>
    </xf>
    <xf numFmtId="0" fontId="1" fillId="5" borderId="125"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164" fontId="29" fillId="0" borderId="22" xfId="0" applyNumberFormat="1" applyFont="1" applyBorder="1" applyAlignment="1" applyProtection="1">
      <alignment horizontal="center" vertical="center"/>
      <protection hidden="1"/>
    </xf>
    <xf numFmtId="164" fontId="15" fillId="0" borderId="22" xfId="0" applyNumberFormat="1" applyFont="1" applyBorder="1" applyAlignment="1" applyProtection="1">
      <alignment horizontal="center" vertical="center"/>
      <protection hidden="1"/>
    </xf>
    <xf numFmtId="164" fontId="2" fillId="0" borderId="116" xfId="0" applyNumberFormat="1" applyFont="1" applyBorder="1" applyAlignment="1" applyProtection="1">
      <alignment horizontal="center" vertical="center"/>
      <protection hidden="1"/>
    </xf>
    <xf numFmtId="0" fontId="1" fillId="5" borderId="121" xfId="0" applyFont="1" applyFill="1" applyBorder="1" applyAlignment="1" applyProtection="1">
      <alignment horizontal="center" vertical="center" wrapText="1"/>
      <protection hidden="1"/>
    </xf>
    <xf numFmtId="0" fontId="1" fillId="5" borderId="51" xfId="0" applyFont="1" applyFill="1" applyBorder="1" applyAlignment="1" applyProtection="1">
      <alignment horizontal="center" vertical="center" wrapText="1"/>
      <protection hidden="1"/>
    </xf>
    <xf numFmtId="164" fontId="3" fillId="0" borderId="22" xfId="0" applyNumberFormat="1" applyFont="1" applyBorder="1" applyAlignment="1" applyProtection="1">
      <alignment horizontal="center" vertical="center"/>
      <protection hidden="1"/>
    </xf>
    <xf numFmtId="164" fontId="2" fillId="0" borderId="90" xfId="0" applyNumberFormat="1" applyFont="1" applyBorder="1" applyAlignment="1" applyProtection="1">
      <alignment horizontal="center" vertical="center"/>
      <protection hidden="1"/>
    </xf>
    <xf numFmtId="164" fontId="2" fillId="0" borderId="117" xfId="0" applyNumberFormat="1" applyFont="1" applyBorder="1" applyAlignment="1" applyProtection="1">
      <alignment horizontal="center" vertical="center"/>
      <protection hidden="1"/>
    </xf>
    <xf numFmtId="0" fontId="1" fillId="5" borderId="89" xfId="0" applyFont="1" applyFill="1" applyBorder="1" applyAlignment="1" applyProtection="1">
      <alignment horizontal="center" vertical="center" wrapText="1"/>
      <protection hidden="1"/>
    </xf>
    <xf numFmtId="2" fontId="2" fillId="0" borderId="0" xfId="0" applyNumberFormat="1" applyFont="1" applyAlignment="1" applyProtection="1">
      <alignment horizontal="center" vertical="center"/>
      <protection hidden="1"/>
    </xf>
    <xf numFmtId="164" fontId="3" fillId="0" borderId="83" xfId="0" applyNumberFormat="1" applyFont="1" applyBorder="1" applyAlignment="1" applyProtection="1">
      <alignment horizontal="center" vertical="center"/>
      <protection hidden="1"/>
    </xf>
    <xf numFmtId="164" fontId="3" fillId="0" borderId="82" xfId="0" applyNumberFormat="1" applyFont="1" applyBorder="1" applyAlignment="1" applyProtection="1">
      <alignment horizontal="center" vertical="center"/>
      <protection hidden="1"/>
    </xf>
    <xf numFmtId="164" fontId="2" fillId="0" borderId="89" xfId="0" applyNumberFormat="1" applyFont="1" applyBorder="1" applyAlignment="1" applyProtection="1">
      <alignment horizontal="center" vertical="center"/>
      <protection hidden="1"/>
    </xf>
    <xf numFmtId="0" fontId="1" fillId="5" borderId="122" xfId="0" applyFont="1" applyFill="1" applyBorder="1" applyAlignment="1" applyProtection="1">
      <alignment horizontal="center" vertical="center" wrapText="1"/>
      <protection hidden="1"/>
    </xf>
    <xf numFmtId="0" fontId="1" fillId="5" borderId="82"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1" fillId="5" borderId="22" xfId="0" applyFont="1" applyFill="1" applyBorder="1" applyAlignment="1" applyProtection="1">
      <alignment horizontal="center" vertical="center"/>
      <protection hidden="1"/>
    </xf>
    <xf numFmtId="164" fontId="15" fillId="0" borderId="86" xfId="0" applyNumberFormat="1" applyFont="1" applyBorder="1" applyAlignment="1" applyProtection="1">
      <alignment horizontal="center" vertical="center"/>
      <protection hidden="1"/>
    </xf>
    <xf numFmtId="164" fontId="15" fillId="0" borderId="87" xfId="0" applyNumberFormat="1" applyFont="1" applyBorder="1" applyAlignment="1" applyProtection="1">
      <alignment horizontal="center" vertical="center"/>
      <protection hidden="1"/>
    </xf>
    <xf numFmtId="0" fontId="40" fillId="5" borderId="143" xfId="0" applyFont="1" applyFill="1" applyBorder="1" applyAlignment="1" applyProtection="1">
      <alignment horizontal="left" vertical="center" wrapText="1"/>
      <protection hidden="1"/>
    </xf>
    <xf numFmtId="0" fontId="40" fillId="5" borderId="84" xfId="0" applyFont="1" applyFill="1" applyBorder="1" applyAlignment="1" applyProtection="1">
      <alignment horizontal="left" vertical="center" wrapText="1"/>
      <protection hidden="1"/>
    </xf>
    <xf numFmtId="0" fontId="40" fillId="5" borderId="85" xfId="0" applyFont="1" applyFill="1" applyBorder="1" applyAlignment="1" applyProtection="1">
      <alignment horizontal="left" vertical="center" wrapText="1"/>
      <protection hidden="1"/>
    </xf>
    <xf numFmtId="164" fontId="3" fillId="0" borderId="22" xfId="0" quotePrefix="1" applyNumberFormat="1" applyFont="1" applyBorder="1" applyAlignment="1" applyProtection="1">
      <alignment horizontal="center" vertical="center"/>
      <protection locked="0"/>
    </xf>
    <xf numFmtId="0" fontId="17" fillId="5" borderId="3" xfId="0" applyFont="1" applyFill="1" applyBorder="1" applyAlignment="1" applyProtection="1">
      <alignment horizontal="left" vertical="center" wrapText="1"/>
      <protection hidden="1"/>
    </xf>
    <xf numFmtId="0" fontId="17" fillId="5" borderId="4"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4" fillId="5" borderId="3" xfId="0" applyFont="1" applyFill="1" applyBorder="1" applyAlignment="1" applyProtection="1">
      <alignment horizontal="left" vertical="center" wrapText="1"/>
      <protection hidden="1"/>
    </xf>
    <xf numFmtId="0" fontId="4" fillId="5" borderId="4" xfId="0" applyFont="1" applyFill="1" applyBorder="1" applyAlignment="1" applyProtection="1">
      <alignment horizontal="left" vertical="center" wrapText="1"/>
      <protection hidden="1"/>
    </xf>
    <xf numFmtId="0" fontId="4" fillId="5" borderId="8" xfId="0" applyFont="1" applyFill="1" applyBorder="1" applyAlignment="1" applyProtection="1">
      <alignment horizontal="left" vertical="center" wrapText="1"/>
      <protection hidden="1"/>
    </xf>
    <xf numFmtId="0" fontId="4" fillId="5" borderId="22" xfId="0" applyFont="1" applyFill="1" applyBorder="1" applyAlignment="1" applyProtection="1">
      <alignment horizontal="right" vertical="center" wrapText="1"/>
      <protection hidden="1"/>
    </xf>
    <xf numFmtId="164" fontId="3" fillId="0" borderId="89" xfId="0" applyNumberFormat="1" applyFont="1" applyBorder="1" applyAlignment="1" applyProtection="1">
      <alignment horizontal="center" vertical="center"/>
      <protection hidden="1"/>
    </xf>
    <xf numFmtId="0" fontId="3" fillId="0" borderId="79"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hidden="1"/>
    </xf>
    <xf numFmtId="0" fontId="3" fillId="2" borderId="0" xfId="0" applyFont="1" applyFill="1" applyAlignment="1" applyProtection="1">
      <alignment horizontal="left" vertical="center" wrapText="1"/>
      <protection hidden="1"/>
    </xf>
    <xf numFmtId="0" fontId="3" fillId="2" borderId="39" xfId="0" applyFont="1" applyFill="1" applyBorder="1" applyAlignment="1" applyProtection="1">
      <alignment horizontal="left" vertical="center" wrapText="1"/>
      <protection hidden="1"/>
    </xf>
    <xf numFmtId="0" fontId="4" fillId="5" borderId="108" xfId="0" applyFont="1" applyFill="1" applyBorder="1" applyAlignment="1" applyProtection="1">
      <alignment horizontal="center" vertical="center"/>
      <protection hidden="1"/>
    </xf>
    <xf numFmtId="0" fontId="4" fillId="5" borderId="80" xfId="0" applyFont="1" applyFill="1" applyBorder="1" applyAlignment="1" applyProtection="1">
      <alignment horizontal="center" vertical="center"/>
      <protection hidden="1"/>
    </xf>
    <xf numFmtId="0" fontId="3" fillId="0" borderId="6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2" fillId="2" borderId="38" xfId="0" applyFont="1" applyFill="1" applyBorder="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4" fillId="5" borderId="22" xfId="0" applyFont="1" applyFill="1" applyBorder="1" applyAlignment="1" applyProtection="1">
      <alignment horizontal="center" vertical="center"/>
      <protection hidden="1"/>
    </xf>
    <xf numFmtId="164" fontId="3" fillId="0" borderId="135" xfId="0" applyNumberFormat="1" applyFont="1" applyBorder="1" applyAlignment="1" applyProtection="1">
      <alignment horizontal="center" vertical="center"/>
      <protection hidden="1"/>
    </xf>
    <xf numFmtId="164" fontId="3" fillId="0" borderId="0" xfId="0" applyNumberFormat="1" applyFont="1" applyAlignment="1" applyProtection="1">
      <alignment horizontal="center" vertical="center"/>
      <protection hidden="1"/>
    </xf>
    <xf numFmtId="164" fontId="3" fillId="0" borderId="116" xfId="0" applyNumberFormat="1" applyFont="1" applyBorder="1" applyAlignment="1" applyProtection="1">
      <alignment horizontal="center" vertical="center"/>
      <protection hidden="1"/>
    </xf>
    <xf numFmtId="164" fontId="3" fillId="0" borderId="90" xfId="0" applyNumberFormat="1" applyFont="1" applyBorder="1" applyAlignment="1" applyProtection="1">
      <alignment horizontal="center" vertical="center"/>
      <protection hidden="1"/>
    </xf>
    <xf numFmtId="164" fontId="3" fillId="0" borderId="117" xfId="0" applyNumberFormat="1" applyFont="1" applyBorder="1" applyAlignment="1" applyProtection="1">
      <alignment horizontal="center" vertical="center"/>
      <protection hidden="1"/>
    </xf>
    <xf numFmtId="0" fontId="34" fillId="2" borderId="1" xfId="0" applyFont="1" applyFill="1" applyBorder="1" applyAlignment="1" applyProtection="1">
      <alignment horizontal="left" vertical="top" wrapText="1"/>
      <protection hidden="1"/>
    </xf>
    <xf numFmtId="164" fontId="3" fillId="0" borderId="22" xfId="0" quotePrefix="1" applyNumberFormat="1" applyFont="1" applyBorder="1" applyAlignment="1" applyProtection="1">
      <alignment horizontal="center" vertical="center"/>
      <protection hidden="1"/>
    </xf>
    <xf numFmtId="164" fontId="12" fillId="0" borderId="22" xfId="0" applyNumberFormat="1" applyFont="1" applyBorder="1" applyAlignment="1" applyProtection="1">
      <alignment horizontal="center" vertical="center"/>
      <protection hidden="1"/>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3" fillId="0" borderId="5"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3" fillId="0" borderId="10" xfId="0" applyFont="1" applyBorder="1" applyAlignment="1" applyProtection="1">
      <alignment horizontal="left" vertical="top" wrapText="1"/>
      <protection hidden="1"/>
    </xf>
    <xf numFmtId="0" fontId="3" fillId="0" borderId="15" xfId="0" applyFont="1" applyBorder="1" applyAlignment="1" applyProtection="1">
      <alignment horizontal="left" vertical="top" wrapText="1"/>
      <protection hidden="1"/>
    </xf>
    <xf numFmtId="0" fontId="4" fillId="0" borderId="38"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0" fontId="4" fillId="0" borderId="40"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5" borderId="34" xfId="0" applyFont="1" applyFill="1" applyBorder="1" applyAlignment="1" applyProtection="1">
      <alignment horizontal="left" vertical="center"/>
      <protection hidden="1"/>
    </xf>
    <xf numFmtId="0" fontId="4" fillId="5" borderId="35" xfId="0" applyFont="1" applyFill="1" applyBorder="1" applyAlignment="1" applyProtection="1">
      <alignment horizontal="left" vertical="center"/>
      <protection hidden="1"/>
    </xf>
    <xf numFmtId="0" fontId="4" fillId="5" borderId="36" xfId="0" applyFont="1" applyFill="1" applyBorder="1" applyAlignment="1" applyProtection="1">
      <alignment horizontal="left" vertical="center"/>
      <protection hidden="1"/>
    </xf>
    <xf numFmtId="0" fontId="15" fillId="5" borderId="81" xfId="0" applyFont="1" applyFill="1" applyBorder="1" applyAlignment="1" applyProtection="1">
      <alignment horizontal="left" vertical="center" wrapText="1"/>
      <protection hidden="1"/>
    </xf>
    <xf numFmtId="0" fontId="15" fillId="5" borderId="83" xfId="0" applyFont="1" applyFill="1" applyBorder="1" applyAlignment="1" applyProtection="1">
      <alignment horizontal="left" vertical="center" wrapText="1"/>
      <protection hidden="1"/>
    </xf>
    <xf numFmtId="0" fontId="15" fillId="5" borderId="82" xfId="0" applyFont="1" applyFill="1" applyBorder="1" applyAlignment="1" applyProtection="1">
      <alignment horizontal="left" vertical="center" wrapText="1"/>
      <protection hidden="1"/>
    </xf>
    <xf numFmtId="0" fontId="4" fillId="5" borderId="114" xfId="0" applyFont="1" applyFill="1" applyBorder="1" applyAlignment="1" applyProtection="1">
      <alignment horizontal="center" vertical="center"/>
      <protection hidden="1"/>
    </xf>
    <xf numFmtId="0" fontId="4" fillId="5" borderId="86" xfId="0" applyFont="1" applyFill="1" applyBorder="1" applyAlignment="1" applyProtection="1">
      <alignment horizontal="center" vertical="center"/>
      <protection hidden="1"/>
    </xf>
    <xf numFmtId="0" fontId="4" fillId="5" borderId="79" xfId="0" applyFont="1" applyFill="1" applyBorder="1" applyAlignment="1" applyProtection="1">
      <alignment horizontal="center" vertical="center"/>
      <protection hidden="1"/>
    </xf>
    <xf numFmtId="0" fontId="4" fillId="5" borderId="110" xfId="0" applyFont="1" applyFill="1" applyBorder="1" applyAlignment="1" applyProtection="1">
      <alignment horizontal="center" vertical="center"/>
      <protection hidden="1"/>
    </xf>
    <xf numFmtId="0" fontId="4" fillId="5" borderId="111" xfId="0" applyFont="1" applyFill="1" applyBorder="1" applyAlignment="1" applyProtection="1">
      <alignment horizontal="center" vertical="center"/>
      <protection hidden="1"/>
    </xf>
    <xf numFmtId="0" fontId="4" fillId="5" borderId="112" xfId="0" applyFont="1" applyFill="1" applyBorder="1" applyAlignment="1" applyProtection="1">
      <alignment horizontal="center" vertical="center"/>
      <protection hidden="1"/>
    </xf>
    <xf numFmtId="0" fontId="1" fillId="5" borderId="3" xfId="0" applyFont="1" applyFill="1" applyBorder="1" applyAlignment="1" applyProtection="1">
      <alignment horizontal="left" vertical="center" wrapText="1"/>
      <protection hidden="1"/>
    </xf>
    <xf numFmtId="0" fontId="1" fillId="5" borderId="4" xfId="0" applyFont="1" applyFill="1" applyBorder="1" applyAlignment="1" applyProtection="1">
      <alignment horizontal="left" vertical="center" wrapText="1"/>
      <protection hidden="1"/>
    </xf>
    <xf numFmtId="0" fontId="4" fillId="5" borderId="77" xfId="0" applyFont="1" applyFill="1" applyBorder="1" applyAlignment="1" applyProtection="1">
      <alignment horizontal="center" vertical="center"/>
      <protection hidden="1"/>
    </xf>
    <xf numFmtId="0" fontId="2" fillId="0" borderId="91"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 fontId="3" fillId="0" borderId="91" xfId="0" applyNumberFormat="1" applyFont="1" applyBorder="1" applyAlignment="1" applyProtection="1">
      <alignment horizontal="center" vertical="center"/>
      <protection hidden="1"/>
    </xf>
    <xf numFmtId="4" fontId="3" fillId="0" borderId="0" xfId="0" applyNumberFormat="1" applyFont="1" applyAlignment="1" applyProtection="1">
      <alignment horizontal="center" vertical="center"/>
      <protection hidden="1"/>
    </xf>
    <xf numFmtId="164" fontId="3" fillId="0" borderId="63" xfId="0" applyNumberFormat="1" applyFont="1" applyBorder="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2" fontId="3" fillId="0" borderId="22" xfId="0" applyNumberFormat="1" applyFont="1" applyBorder="1" applyAlignment="1" applyProtection="1">
      <alignment horizontal="center" vertical="center"/>
      <protection hidden="1"/>
    </xf>
    <xf numFmtId="164" fontId="3" fillId="0" borderId="138" xfId="0" applyNumberFormat="1" applyFont="1" applyBorder="1" applyAlignment="1" applyProtection="1">
      <alignment horizontal="center" vertical="center"/>
      <protection hidden="1"/>
    </xf>
    <xf numFmtId="164" fontId="3" fillId="0" borderId="139" xfId="0" applyNumberFormat="1" applyFont="1" applyBorder="1" applyAlignment="1" applyProtection="1">
      <alignment horizontal="center" vertical="center"/>
      <protection hidden="1"/>
    </xf>
    <xf numFmtId="4" fontId="3" fillId="0" borderId="22" xfId="0" applyNumberFormat="1" applyFont="1" applyBorder="1" applyAlignment="1" applyProtection="1">
      <alignment horizontal="center" vertical="center"/>
      <protection hidden="1"/>
    </xf>
    <xf numFmtId="0" fontId="1" fillId="5" borderId="115" xfId="0" applyFont="1" applyFill="1" applyBorder="1" applyAlignment="1" applyProtection="1">
      <alignment horizontal="center" vertical="center"/>
      <protection hidden="1"/>
    </xf>
    <xf numFmtId="0" fontId="1" fillId="5" borderId="114" xfId="0" applyFont="1" applyFill="1" applyBorder="1" applyAlignment="1" applyProtection="1">
      <alignment horizontal="center" vertical="center"/>
      <protection hidden="1"/>
    </xf>
    <xf numFmtId="0" fontId="1" fillId="5" borderId="86" xfId="0" applyFont="1" applyFill="1" applyBorder="1" applyAlignment="1" applyProtection="1">
      <alignment horizontal="center" vertical="center"/>
      <protection hidden="1"/>
    </xf>
    <xf numFmtId="0" fontId="1" fillId="5" borderId="108" xfId="0" applyFont="1" applyFill="1" applyBorder="1" applyAlignment="1" applyProtection="1">
      <alignment horizontal="center" vertical="center"/>
      <protection hidden="1"/>
    </xf>
    <xf numFmtId="0" fontId="1" fillId="5" borderId="79" xfId="0" applyFont="1" applyFill="1" applyBorder="1" applyAlignment="1" applyProtection="1">
      <alignment horizontal="center" vertical="center"/>
      <protection hidden="1"/>
    </xf>
    <xf numFmtId="0" fontId="1" fillId="5" borderId="119" xfId="0" applyFont="1" applyFill="1" applyBorder="1" applyAlignment="1" applyProtection="1">
      <alignment horizontal="center" vertical="center" wrapText="1"/>
      <protection hidden="1"/>
    </xf>
    <xf numFmtId="164" fontId="3" fillId="0" borderId="74" xfId="0" applyNumberFormat="1" applyFont="1" applyBorder="1" applyAlignment="1" applyProtection="1">
      <alignment horizontal="center" vertical="center"/>
      <protection hidden="1"/>
    </xf>
    <xf numFmtId="1" fontId="3" fillId="0" borderId="22" xfId="0" applyNumberFormat="1" applyFont="1" applyBorder="1" applyAlignment="1" applyProtection="1">
      <alignment horizontal="center" vertical="center"/>
      <protection hidden="1"/>
    </xf>
    <xf numFmtId="0" fontId="4" fillId="5" borderId="18"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49" fontId="1" fillId="10" borderId="2" xfId="0" applyNumberFormat="1" applyFont="1" applyFill="1" applyBorder="1" applyAlignment="1" applyProtection="1">
      <alignment horizontal="center" vertical="center"/>
      <protection hidden="1"/>
    </xf>
    <xf numFmtId="49" fontId="1" fillId="10" borderId="9" xfId="0" applyNumberFormat="1" applyFont="1" applyFill="1" applyBorder="1" applyAlignment="1" applyProtection="1">
      <alignment horizontal="center" vertical="center"/>
      <protection hidden="1"/>
    </xf>
    <xf numFmtId="49" fontId="1" fillId="10" borderId="11" xfId="0" applyNumberFormat="1" applyFont="1" applyFill="1" applyBorder="1" applyAlignment="1" applyProtection="1">
      <alignment horizontal="center" vertical="center"/>
      <protection hidden="1"/>
    </xf>
    <xf numFmtId="49" fontId="1" fillId="10" borderId="15" xfId="0" applyNumberFormat="1"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3" fillId="11" borderId="2" xfId="0" applyFont="1" applyFill="1" applyBorder="1" applyAlignment="1" applyProtection="1">
      <alignment horizontal="center" vertical="center"/>
      <protection hidden="1"/>
    </xf>
    <xf numFmtId="0" fontId="3" fillId="11" borderId="9" xfId="0" applyFont="1" applyFill="1" applyBorder="1" applyAlignment="1" applyProtection="1">
      <alignment horizontal="center" vertical="center"/>
      <protection hidden="1"/>
    </xf>
    <xf numFmtId="0" fontId="3" fillId="11" borderId="11" xfId="0" applyFont="1" applyFill="1" applyBorder="1" applyAlignment="1" applyProtection="1">
      <alignment horizontal="center" vertical="center"/>
      <protection hidden="1"/>
    </xf>
    <xf numFmtId="0" fontId="3" fillId="11" borderId="15" xfId="0" applyFont="1" applyFill="1" applyBorder="1" applyAlignment="1" applyProtection="1">
      <alignment horizontal="center" vertical="center"/>
      <protection hidden="1"/>
    </xf>
    <xf numFmtId="49" fontId="4" fillId="10" borderId="2" xfId="0" applyNumberFormat="1" applyFont="1" applyFill="1" applyBorder="1" applyAlignment="1" applyProtection="1">
      <alignment horizontal="center" vertical="center"/>
      <protection hidden="1"/>
    </xf>
    <xf numFmtId="49" fontId="4" fillId="10" borderId="9" xfId="0" applyNumberFormat="1" applyFont="1" applyFill="1" applyBorder="1" applyAlignment="1" applyProtection="1">
      <alignment horizontal="center" vertical="center"/>
      <protection hidden="1"/>
    </xf>
    <xf numFmtId="49" fontId="4" fillId="10" borderId="11" xfId="0" applyNumberFormat="1" applyFont="1" applyFill="1" applyBorder="1" applyAlignment="1" applyProtection="1">
      <alignment horizontal="center" vertical="center"/>
      <protection hidden="1"/>
    </xf>
    <xf numFmtId="49" fontId="4" fillId="10" borderId="15" xfId="0" applyNumberFormat="1" applyFont="1" applyFill="1" applyBorder="1" applyAlignment="1" applyProtection="1">
      <alignment horizontal="center" vertical="center"/>
      <protection hidden="1"/>
    </xf>
    <xf numFmtId="0" fontId="4" fillId="5" borderId="6"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wrapText="1"/>
      <protection hidden="1"/>
    </xf>
    <xf numFmtId="0" fontId="4" fillId="5" borderId="79" xfId="0" applyFont="1" applyFill="1" applyBorder="1" applyAlignment="1" applyProtection="1">
      <alignment horizontal="center" vertical="center" wrapText="1"/>
      <protection hidden="1"/>
    </xf>
    <xf numFmtId="0" fontId="3" fillId="0" borderId="22" xfId="0" applyFont="1" applyBorder="1" applyAlignment="1" applyProtection="1">
      <alignment horizontal="center" vertical="center"/>
      <protection hidden="1"/>
    </xf>
    <xf numFmtId="164" fontId="2" fillId="0" borderId="84" xfId="0" applyNumberFormat="1" applyFont="1" applyBorder="1" applyAlignment="1" applyProtection="1">
      <alignment horizontal="center" vertical="center"/>
      <protection hidden="1"/>
    </xf>
    <xf numFmtId="164" fontId="2" fillId="0" borderId="85" xfId="0" applyNumberFormat="1" applyFont="1" applyBorder="1" applyAlignment="1" applyProtection="1">
      <alignment horizontal="center" vertical="center"/>
      <protection hidden="1"/>
    </xf>
    <xf numFmtId="164" fontId="2" fillId="0" borderId="92" xfId="0" applyNumberFormat="1" applyFont="1" applyBorder="1" applyAlignment="1" applyProtection="1">
      <alignment horizontal="center" vertical="center"/>
      <protection hidden="1"/>
    </xf>
    <xf numFmtId="0" fontId="2" fillId="10" borderId="49" xfId="0" applyFont="1" applyFill="1" applyBorder="1" applyAlignment="1" applyProtection="1">
      <alignment horizontal="center" vertical="center"/>
      <protection hidden="1"/>
    </xf>
    <xf numFmtId="0" fontId="2" fillId="10" borderId="50" xfId="0" applyFont="1" applyFill="1" applyBorder="1" applyAlignment="1" applyProtection="1">
      <alignment horizontal="center" vertical="center"/>
      <protection hidden="1"/>
    </xf>
    <xf numFmtId="0" fontId="2" fillId="10" borderId="51" xfId="0" applyFont="1" applyFill="1" applyBorder="1" applyAlignment="1" applyProtection="1">
      <alignment horizontal="center" vertical="center"/>
      <protection hidden="1"/>
    </xf>
    <xf numFmtId="0" fontId="1" fillId="5" borderId="49" xfId="0" applyFont="1" applyFill="1" applyBorder="1" applyAlignment="1" applyProtection="1">
      <alignment horizontal="center" vertical="center"/>
      <protection hidden="1"/>
    </xf>
    <xf numFmtId="0" fontId="1" fillId="5" borderId="50" xfId="0" applyFont="1" applyFill="1" applyBorder="1" applyAlignment="1" applyProtection="1">
      <alignment horizontal="center" vertical="center"/>
      <protection hidden="1"/>
    </xf>
    <xf numFmtId="0" fontId="1" fillId="5" borderId="51" xfId="0" applyFont="1" applyFill="1" applyBorder="1" applyAlignment="1" applyProtection="1">
      <alignment horizontal="center" vertical="center"/>
      <protection hidden="1"/>
    </xf>
    <xf numFmtId="0" fontId="4" fillId="14" borderId="64" xfId="0" applyFont="1" applyFill="1" applyBorder="1" applyAlignment="1" applyProtection="1">
      <alignment horizontal="left" vertical="center"/>
      <protection hidden="1"/>
    </xf>
    <xf numFmtId="0" fontId="4" fillId="14" borderId="65" xfId="0" applyFont="1" applyFill="1" applyBorder="1" applyAlignment="1" applyProtection="1">
      <alignment horizontal="left" vertical="center"/>
      <protection hidden="1"/>
    </xf>
    <xf numFmtId="0" fontId="3" fillId="10" borderId="49" xfId="0" applyFont="1" applyFill="1" applyBorder="1" applyAlignment="1" applyProtection="1">
      <alignment horizontal="center" vertical="center"/>
      <protection hidden="1"/>
    </xf>
    <xf numFmtId="0" fontId="3" fillId="10" borderId="50" xfId="0" applyFont="1" applyFill="1" applyBorder="1" applyAlignment="1" applyProtection="1">
      <alignment horizontal="center" vertical="center"/>
      <protection hidden="1"/>
    </xf>
    <xf numFmtId="0" fontId="3" fillId="10" borderId="51" xfId="0" applyFont="1" applyFill="1" applyBorder="1" applyAlignment="1" applyProtection="1">
      <alignment horizontal="center" vertical="center"/>
      <protection hidden="1"/>
    </xf>
    <xf numFmtId="0" fontId="20" fillId="2" borderId="66" xfId="0" applyFont="1" applyFill="1" applyBorder="1" applyAlignment="1" applyProtection="1">
      <alignment horizontal="left" vertical="center"/>
      <protection hidden="1"/>
    </xf>
    <xf numFmtId="0" fontId="20" fillId="2" borderId="0" xfId="0" applyFont="1" applyFill="1" applyAlignment="1" applyProtection="1">
      <alignment horizontal="left" vertical="center"/>
      <protection hidden="1"/>
    </xf>
    <xf numFmtId="0" fontId="20" fillId="2" borderId="67" xfId="0" applyFont="1" applyFill="1" applyBorder="1" applyAlignment="1" applyProtection="1">
      <alignment horizontal="left" vertical="center"/>
      <protection hidden="1"/>
    </xf>
    <xf numFmtId="0" fontId="4" fillId="5" borderId="49" xfId="0" applyFont="1" applyFill="1" applyBorder="1" applyAlignment="1" applyProtection="1">
      <alignment horizontal="center" vertical="center" wrapText="1"/>
      <protection hidden="1"/>
    </xf>
    <xf numFmtId="0" fontId="4" fillId="5" borderId="50" xfId="0" applyFont="1" applyFill="1" applyBorder="1" applyAlignment="1" applyProtection="1">
      <alignment horizontal="center" vertical="center" wrapText="1"/>
      <protection hidden="1"/>
    </xf>
    <xf numFmtId="0" fontId="4" fillId="5" borderId="51" xfId="0" applyFont="1" applyFill="1" applyBorder="1" applyAlignment="1" applyProtection="1">
      <alignment horizontal="center" vertical="center" wrapText="1"/>
      <protection hidden="1"/>
    </xf>
    <xf numFmtId="0" fontId="20" fillId="2" borderId="68" xfId="0" applyFont="1" applyFill="1" applyBorder="1" applyAlignment="1" applyProtection="1">
      <alignment horizontal="left" vertical="center"/>
      <protection hidden="1"/>
    </xf>
    <xf numFmtId="0" fontId="20" fillId="2" borderId="69" xfId="0" applyFont="1" applyFill="1" applyBorder="1" applyAlignment="1" applyProtection="1">
      <alignment horizontal="left" vertical="center"/>
      <protection hidden="1"/>
    </xf>
    <xf numFmtId="0" fontId="20" fillId="2" borderId="70" xfId="0" applyFont="1" applyFill="1" applyBorder="1" applyAlignment="1" applyProtection="1">
      <alignment horizontal="left" vertical="center"/>
      <protection hidden="1"/>
    </xf>
    <xf numFmtId="0" fontId="1" fillId="5" borderId="2"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39" fillId="5" borderId="5" xfId="1" applyFont="1" applyFill="1" applyBorder="1" applyAlignment="1" applyProtection="1">
      <alignment horizontal="left" vertical="center"/>
      <protection hidden="1"/>
    </xf>
    <xf numFmtId="0" fontId="39" fillId="5" borderId="0" xfId="1" applyFont="1" applyFill="1" applyBorder="1" applyAlignment="1" applyProtection="1">
      <alignment horizontal="left" vertical="center"/>
      <protection hidden="1"/>
    </xf>
    <xf numFmtId="0" fontId="39" fillId="5" borderId="14" xfId="1" applyFont="1" applyFill="1" applyBorder="1" applyAlignment="1" applyProtection="1">
      <alignment horizontal="left" vertical="center"/>
      <protection hidden="1"/>
    </xf>
    <xf numFmtId="0" fontId="3" fillId="5" borderId="11" xfId="0" applyFont="1" applyFill="1" applyBorder="1" applyAlignment="1" applyProtection="1">
      <alignment horizontal="left" vertical="center"/>
      <protection hidden="1"/>
    </xf>
    <xf numFmtId="0" fontId="3" fillId="5" borderId="10" xfId="0" applyFont="1" applyFill="1" applyBorder="1" applyAlignment="1" applyProtection="1">
      <alignment horizontal="left" vertical="center"/>
      <protection hidden="1"/>
    </xf>
    <xf numFmtId="0" fontId="3" fillId="5" borderId="15" xfId="0" applyFont="1" applyFill="1" applyBorder="1" applyAlignment="1" applyProtection="1">
      <alignment horizontal="left" vertical="center"/>
      <protection hidden="1"/>
    </xf>
    <xf numFmtId="0" fontId="4" fillId="9" borderId="0" xfId="0" applyFont="1" applyFill="1" applyAlignment="1" applyProtection="1">
      <alignment horizontal="center" vertical="center" wrapText="1"/>
      <protection hidden="1"/>
    </xf>
    <xf numFmtId="0" fontId="3" fillId="0" borderId="22" xfId="0" applyFont="1" applyBorder="1" applyAlignment="1" applyProtection="1">
      <alignment horizontal="left" vertical="center" wrapText="1"/>
      <protection locked="0"/>
    </xf>
    <xf numFmtId="0" fontId="4" fillId="5" borderId="22" xfId="0" applyFont="1" applyFill="1" applyBorder="1" applyAlignment="1" applyProtection="1">
      <alignment vertical="center"/>
      <protection hidden="1"/>
    </xf>
    <xf numFmtId="0" fontId="4" fillId="5" borderId="2" xfId="0" applyFont="1" applyFill="1" applyBorder="1" applyAlignment="1" applyProtection="1">
      <alignment horizontal="left" vertical="center"/>
      <protection hidden="1"/>
    </xf>
    <xf numFmtId="0" fontId="4" fillId="5" borderId="1" xfId="0" applyFont="1" applyFill="1" applyBorder="1" applyAlignment="1" applyProtection="1">
      <alignment horizontal="left" vertical="center"/>
      <protection hidden="1"/>
    </xf>
    <xf numFmtId="0" fontId="3" fillId="0" borderId="22" xfId="0" applyFont="1" applyBorder="1" applyAlignment="1" applyProtection="1">
      <alignment horizontal="center" vertical="center" wrapText="1"/>
      <protection locked="0"/>
    </xf>
    <xf numFmtId="0" fontId="49" fillId="2" borderId="23" xfId="0" applyFont="1" applyFill="1" applyBorder="1" applyAlignment="1" applyProtection="1">
      <alignment horizontal="center" vertical="center" wrapText="1"/>
      <protection hidden="1"/>
    </xf>
    <xf numFmtId="0" fontId="48" fillId="2" borderId="24" xfId="0" applyFont="1" applyFill="1" applyBorder="1" applyAlignment="1" applyProtection="1">
      <alignment horizontal="center" vertical="center" wrapText="1"/>
      <protection hidden="1"/>
    </xf>
    <xf numFmtId="0" fontId="48" fillId="2" borderId="25" xfId="0" applyFont="1" applyFill="1" applyBorder="1" applyAlignment="1" applyProtection="1">
      <alignment horizontal="center" vertical="center" wrapText="1"/>
      <protection hidden="1"/>
    </xf>
    <xf numFmtId="0" fontId="1" fillId="5" borderId="88" xfId="0" applyFont="1" applyFill="1" applyBorder="1" applyAlignment="1" applyProtection="1">
      <alignment horizontal="center" vertical="center" wrapText="1"/>
      <protection hidden="1"/>
    </xf>
    <xf numFmtId="0" fontId="1" fillId="5" borderId="97" xfId="0" applyFont="1" applyFill="1" applyBorder="1" applyAlignment="1" applyProtection="1">
      <alignment horizontal="center" vertical="center" wrapText="1"/>
      <protection hidden="1"/>
    </xf>
    <xf numFmtId="0" fontId="4" fillId="5" borderId="22" xfId="0" applyFont="1" applyFill="1" applyBorder="1" applyAlignment="1" applyProtection="1">
      <alignment horizontal="left" vertical="center"/>
      <protection hidden="1"/>
    </xf>
    <xf numFmtId="0" fontId="4" fillId="5" borderId="49" xfId="0" applyFont="1" applyFill="1" applyBorder="1" applyAlignment="1" applyProtection="1">
      <alignment horizontal="center" vertical="center"/>
      <protection hidden="1"/>
    </xf>
    <xf numFmtId="0" fontId="4" fillId="5" borderId="50" xfId="0" applyFont="1" applyFill="1" applyBorder="1" applyAlignment="1" applyProtection="1">
      <alignment horizontal="center" vertical="center"/>
      <protection hidden="1"/>
    </xf>
    <xf numFmtId="0" fontId="4" fillId="5" borderId="51" xfId="0"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4" fillId="5" borderId="8" xfId="0" applyFont="1" applyFill="1" applyBorder="1" applyAlignment="1" applyProtection="1">
      <alignment horizontal="center" vertical="center" wrapText="1"/>
      <protection hidden="1"/>
    </xf>
    <xf numFmtId="0" fontId="4" fillId="5" borderId="22" xfId="0" applyFont="1" applyFill="1" applyBorder="1" applyAlignment="1" applyProtection="1">
      <alignment vertical="center" wrapText="1"/>
      <protection hidden="1"/>
    </xf>
    <xf numFmtId="14" fontId="3" fillId="10" borderId="0" xfId="0" applyNumberFormat="1" applyFont="1" applyFill="1" applyAlignment="1" applyProtection="1">
      <alignment horizontal="center" vertical="center"/>
      <protection hidden="1"/>
    </xf>
    <xf numFmtId="0" fontId="1" fillId="5" borderId="91" xfId="0" applyFont="1" applyFill="1" applyBorder="1" applyAlignment="1" applyProtection="1">
      <alignment horizontal="center" vertical="center" wrapText="1"/>
      <protection hidden="1"/>
    </xf>
    <xf numFmtId="0" fontId="1" fillId="5" borderId="0" xfId="0" applyFont="1" applyFill="1" applyAlignment="1" applyProtection="1">
      <alignment horizontal="center" vertical="center" wrapText="1"/>
      <protection hidden="1"/>
    </xf>
    <xf numFmtId="14" fontId="2" fillId="10" borderId="91" xfId="0" applyNumberFormat="1" applyFont="1" applyFill="1" applyBorder="1" applyAlignment="1" applyProtection="1">
      <alignment horizontal="center" vertical="center"/>
      <protection hidden="1"/>
    </xf>
    <xf numFmtId="14" fontId="2" fillId="10" borderId="0" xfId="0" applyNumberFormat="1" applyFont="1" applyFill="1" applyAlignment="1" applyProtection="1">
      <alignment horizontal="center" vertical="center"/>
      <protection hidden="1"/>
    </xf>
    <xf numFmtId="0" fontId="4" fillId="5" borderId="22" xfId="0" applyFont="1" applyFill="1" applyBorder="1" applyAlignment="1" applyProtection="1">
      <alignment horizontal="left" vertical="center" wrapText="1"/>
      <protection hidden="1"/>
    </xf>
    <xf numFmtId="0" fontId="4" fillId="5" borderId="20" xfId="0" applyFont="1" applyFill="1" applyBorder="1" applyAlignment="1" applyProtection="1">
      <alignment horizontal="center" vertical="center" wrapText="1"/>
      <protection hidden="1"/>
    </xf>
    <xf numFmtId="0" fontId="1" fillId="5" borderId="63" xfId="0" applyFont="1" applyFill="1" applyBorder="1" applyAlignment="1" applyProtection="1">
      <alignment horizontal="center" vertical="center" wrapText="1"/>
      <protection hidden="1"/>
    </xf>
    <xf numFmtId="0" fontId="1" fillId="5" borderId="93" xfId="0" applyFont="1" applyFill="1" applyBorder="1" applyAlignment="1" applyProtection="1">
      <alignment horizontal="center" vertical="center" wrapText="1"/>
      <protection hidden="1"/>
    </xf>
    <xf numFmtId="0" fontId="1" fillId="5" borderId="94" xfId="0" applyFont="1" applyFill="1" applyBorder="1" applyAlignment="1" applyProtection="1">
      <alignment horizontal="center" vertical="center" wrapText="1"/>
      <protection hidden="1"/>
    </xf>
    <xf numFmtId="0" fontId="1" fillId="5" borderId="84" xfId="0" applyFont="1" applyFill="1" applyBorder="1" applyAlignment="1" applyProtection="1">
      <alignment horizontal="center" vertical="center" wrapText="1"/>
      <protection hidden="1"/>
    </xf>
    <xf numFmtId="0" fontId="1" fillId="5" borderId="85" xfId="0" applyFont="1" applyFill="1" applyBorder="1" applyAlignment="1" applyProtection="1">
      <alignment horizontal="center" vertical="center" wrapText="1"/>
      <protection hidden="1"/>
    </xf>
    <xf numFmtId="2" fontId="3" fillId="0" borderId="22" xfId="0" applyNumberFormat="1" applyFont="1" applyBorder="1" applyAlignment="1" applyProtection="1">
      <alignment horizontal="left" vertical="center" wrapText="1"/>
      <protection locked="0"/>
    </xf>
    <xf numFmtId="1" fontId="3" fillId="0" borderId="22" xfId="0" applyNumberFormat="1" applyFont="1" applyBorder="1" applyAlignment="1" applyProtection="1">
      <alignment horizontal="left" vertical="center" wrapText="1"/>
      <protection locked="0"/>
    </xf>
    <xf numFmtId="0" fontId="1" fillId="5" borderId="49" xfId="0" applyFont="1" applyFill="1" applyBorder="1" applyAlignment="1" applyProtection="1">
      <alignment horizontal="center" vertical="center" wrapText="1"/>
      <protection hidden="1"/>
    </xf>
    <xf numFmtId="0" fontId="1" fillId="5" borderId="50" xfId="0" applyFont="1" applyFill="1" applyBorder="1" applyAlignment="1" applyProtection="1">
      <alignment horizontal="center" vertical="center" wrapText="1"/>
      <protection hidden="1"/>
    </xf>
    <xf numFmtId="14" fontId="3" fillId="0" borderId="22" xfId="0" applyNumberFormat="1" applyFont="1" applyBorder="1" applyAlignment="1" applyProtection="1">
      <alignment horizontal="left" vertical="center" wrapText="1"/>
      <protection locked="0"/>
    </xf>
    <xf numFmtId="0" fontId="1" fillId="5" borderId="3"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4" fillId="5" borderId="27" xfId="0" applyFont="1" applyFill="1" applyBorder="1" applyAlignment="1" applyProtection="1">
      <alignment horizontal="center" vertical="center" wrapText="1"/>
      <protection hidden="1"/>
    </xf>
    <xf numFmtId="164" fontId="2" fillId="0" borderId="86" xfId="0" applyNumberFormat="1" applyFont="1" applyBorder="1" applyAlignment="1" applyProtection="1">
      <alignment horizontal="center" vertical="center"/>
      <protection hidden="1"/>
    </xf>
    <xf numFmtId="164" fontId="2" fillId="0" borderId="87" xfId="0" applyNumberFormat="1" applyFont="1" applyBorder="1" applyAlignment="1" applyProtection="1">
      <alignment horizontal="center" vertical="center"/>
      <protection hidden="1"/>
    </xf>
    <xf numFmtId="0" fontId="1" fillId="5" borderId="120" xfId="0" applyFont="1" applyFill="1" applyBorder="1" applyAlignment="1" applyProtection="1">
      <alignment horizontal="center" vertical="center" wrapText="1"/>
      <protection hidden="1"/>
    </xf>
    <xf numFmtId="0" fontId="1" fillId="5" borderId="78" xfId="0" applyFont="1" applyFill="1" applyBorder="1" applyAlignment="1" applyProtection="1">
      <alignment horizontal="center" vertical="center" wrapText="1"/>
      <protection hidden="1"/>
    </xf>
    <xf numFmtId="0" fontId="1" fillId="5" borderId="79" xfId="0" applyFont="1" applyFill="1" applyBorder="1" applyAlignment="1" applyProtection="1">
      <alignment horizontal="center" vertical="center" wrapText="1"/>
      <protection hidden="1"/>
    </xf>
    <xf numFmtId="0" fontId="1" fillId="5" borderId="80" xfId="0" applyFont="1" applyFill="1" applyBorder="1" applyAlignment="1" applyProtection="1">
      <alignment horizontal="center" vertical="center" wrapText="1"/>
      <protection hidden="1"/>
    </xf>
    <xf numFmtId="2" fontId="2" fillId="0" borderId="81" xfId="0" applyNumberFormat="1" applyFont="1" applyBorder="1" applyAlignment="1" applyProtection="1">
      <alignment horizontal="center" vertical="center"/>
      <protection hidden="1"/>
    </xf>
    <xf numFmtId="2" fontId="2" fillId="0" borderId="83" xfId="0" applyNumberFormat="1" applyFont="1" applyBorder="1" applyAlignment="1" applyProtection="1">
      <alignment horizontal="center" vertical="center"/>
      <protection hidden="1"/>
    </xf>
    <xf numFmtId="164" fontId="3" fillId="16" borderId="75" xfId="0" applyNumberFormat="1" applyFont="1" applyFill="1" applyBorder="1" applyAlignment="1" applyProtection="1">
      <alignment horizontal="center" vertical="center"/>
      <protection hidden="1"/>
    </xf>
    <xf numFmtId="164" fontId="3" fillId="16" borderId="73" xfId="0" applyNumberFormat="1" applyFont="1" applyFill="1" applyBorder="1" applyAlignment="1" applyProtection="1">
      <alignment horizontal="center" vertical="center"/>
      <protection hidden="1"/>
    </xf>
    <xf numFmtId="0" fontId="1" fillId="5" borderId="115" xfId="0" applyFont="1" applyFill="1" applyBorder="1" applyAlignment="1" applyProtection="1">
      <alignment horizontal="center" vertical="center" wrapText="1"/>
      <protection hidden="1"/>
    </xf>
    <xf numFmtId="0" fontId="0" fillId="2" borderId="0" xfId="0" applyFill="1" applyAlignment="1" applyProtection="1">
      <alignment horizontal="center" vertical="center" textRotation="255"/>
      <protection hidden="1"/>
    </xf>
    <xf numFmtId="0" fontId="3" fillId="2" borderId="38" xfId="0" applyFont="1" applyFill="1" applyBorder="1" applyAlignment="1" applyProtection="1">
      <alignment vertical="center" wrapText="1"/>
      <protection hidden="1"/>
    </xf>
    <xf numFmtId="0" fontId="3" fillId="2" borderId="0" xfId="0" applyFont="1" applyFill="1" applyAlignment="1" applyProtection="1">
      <alignment vertical="center" wrapText="1"/>
      <protection hidden="1"/>
    </xf>
    <xf numFmtId="0" fontId="3" fillId="2" borderId="39" xfId="0" applyFont="1" applyFill="1" applyBorder="1" applyAlignment="1" applyProtection="1">
      <alignment vertical="center" wrapText="1"/>
      <protection hidden="1"/>
    </xf>
    <xf numFmtId="0" fontId="3" fillId="0" borderId="92" xfId="0" applyFont="1" applyBorder="1" applyAlignment="1" applyProtection="1">
      <alignment horizontal="left" vertical="center" wrapText="1"/>
      <protection locked="0"/>
    </xf>
    <xf numFmtId="0" fontId="4" fillId="5" borderId="60" xfId="0" applyFont="1" applyFill="1" applyBorder="1" applyAlignment="1" applyProtection="1">
      <alignment horizontal="left" vertical="center"/>
      <protection hidden="1"/>
    </xf>
    <xf numFmtId="0" fontId="4" fillId="5" borderId="4" xfId="0" applyFont="1" applyFill="1" applyBorder="1" applyAlignment="1" applyProtection="1">
      <alignment horizontal="left" vertical="center"/>
      <protection hidden="1"/>
    </xf>
    <xf numFmtId="0" fontId="2" fillId="0" borderId="0" xfId="0" applyFont="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0" borderId="150" xfId="0" applyFont="1" applyBorder="1" applyAlignment="1" applyProtection="1">
      <alignment horizontal="left" vertical="center"/>
      <protection hidden="1"/>
    </xf>
    <xf numFmtId="0" fontId="2" fillId="0" borderId="1" xfId="0" applyFont="1" applyBorder="1" applyAlignment="1" applyProtection="1">
      <alignment horizontal="left" vertical="center"/>
      <protection hidden="1"/>
    </xf>
    <xf numFmtId="3" fontId="3" fillId="0" borderId="22" xfId="0" applyNumberFormat="1" applyFont="1" applyBorder="1" applyAlignment="1" applyProtection="1">
      <alignment horizontal="center" vertical="center"/>
      <protection hidden="1"/>
    </xf>
    <xf numFmtId="164" fontId="3" fillId="0" borderId="86" xfId="0" applyNumberFormat="1" applyFont="1" applyBorder="1" applyAlignment="1" applyProtection="1">
      <alignment horizontal="center" vertical="center"/>
      <protection hidden="1"/>
    </xf>
    <xf numFmtId="164" fontId="3" fillId="0" borderId="137" xfId="0" applyNumberFormat="1" applyFont="1" applyBorder="1" applyAlignment="1" applyProtection="1">
      <alignment horizontal="center" vertical="center"/>
      <protection hidden="1"/>
    </xf>
    <xf numFmtId="164" fontId="29" fillId="12" borderId="3" xfId="0" applyNumberFormat="1" applyFont="1" applyFill="1" applyBorder="1" applyAlignment="1" applyProtection="1">
      <alignment horizontal="center" vertical="center"/>
      <protection locked="0"/>
    </xf>
    <xf numFmtId="164" fontId="29" fillId="12" borderId="8" xfId="0" applyNumberFormat="1" applyFont="1" applyFill="1" applyBorder="1" applyAlignment="1" applyProtection="1">
      <alignment horizontal="center" vertical="center"/>
      <protection locked="0"/>
    </xf>
    <xf numFmtId="0" fontId="46" fillId="14" borderId="91" xfId="0" applyFont="1" applyFill="1" applyBorder="1" applyAlignment="1" applyProtection="1">
      <alignment horizontal="left" vertical="center" wrapText="1"/>
      <protection hidden="1"/>
    </xf>
    <xf numFmtId="0" fontId="46" fillId="14" borderId="0" xfId="0" applyFont="1" applyFill="1" applyAlignment="1" applyProtection="1">
      <alignment horizontal="left" vertical="center"/>
      <protection hidden="1"/>
    </xf>
    <xf numFmtId="0" fontId="46" fillId="14" borderId="92" xfId="0" applyFont="1" applyFill="1" applyBorder="1" applyAlignment="1" applyProtection="1">
      <alignment horizontal="left" vertical="center"/>
      <protection hidden="1"/>
    </xf>
    <xf numFmtId="0" fontId="46" fillId="14" borderId="91" xfId="0" applyFont="1" applyFill="1" applyBorder="1" applyAlignment="1" applyProtection="1">
      <alignment horizontal="left" vertical="center"/>
      <protection hidden="1"/>
    </xf>
    <xf numFmtId="0" fontId="2" fillId="0" borderId="91"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center"/>
      <protection hidden="1"/>
    </xf>
    <xf numFmtId="0" fontId="1" fillId="5" borderId="109" xfId="0" applyFont="1" applyFill="1" applyBorder="1" applyAlignment="1" applyProtection="1">
      <alignment horizontal="center" vertical="center"/>
      <protection hidden="1"/>
    </xf>
    <xf numFmtId="0" fontId="1" fillId="5" borderId="95" xfId="0" applyFont="1" applyFill="1" applyBorder="1" applyAlignment="1" applyProtection="1">
      <alignment horizontal="center" vertical="center"/>
      <protection hidden="1"/>
    </xf>
    <xf numFmtId="0" fontId="1" fillId="5" borderId="72" xfId="0" applyFont="1" applyFill="1" applyBorder="1" applyAlignment="1" applyProtection="1">
      <alignment horizontal="center" vertical="center" wrapText="1"/>
      <protection hidden="1"/>
    </xf>
    <xf numFmtId="0" fontId="1" fillId="5" borderId="75" xfId="0" applyFont="1" applyFill="1" applyBorder="1" applyAlignment="1" applyProtection="1">
      <alignment horizontal="center" vertical="center" wrapText="1"/>
      <protection hidden="1"/>
    </xf>
    <xf numFmtId="0" fontId="4" fillId="5" borderId="76" xfId="0" applyFont="1" applyFill="1" applyBorder="1" applyAlignment="1" applyProtection="1">
      <alignment horizontal="center" vertical="center"/>
      <protection hidden="1"/>
    </xf>
    <xf numFmtId="0" fontId="4" fillId="5" borderId="72" xfId="0" applyFont="1" applyFill="1" applyBorder="1" applyAlignment="1" applyProtection="1">
      <alignment horizontal="center" vertical="center" wrapText="1"/>
      <protection hidden="1"/>
    </xf>
    <xf numFmtId="0" fontId="4" fillId="5" borderId="75" xfId="0" applyFont="1" applyFill="1" applyBorder="1" applyAlignment="1" applyProtection="1">
      <alignment horizontal="center" vertical="center" wrapText="1"/>
      <protection hidden="1"/>
    </xf>
    <xf numFmtId="0" fontId="1" fillId="5" borderId="2"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1" fillId="5" borderId="9" xfId="0" applyFont="1" applyFill="1" applyBorder="1" applyAlignment="1" applyProtection="1">
      <alignment horizontal="center" vertical="center"/>
      <protection hidden="1"/>
    </xf>
    <xf numFmtId="0" fontId="4" fillId="5" borderId="109" xfId="0" applyFont="1" applyFill="1" applyBorder="1" applyAlignment="1" applyProtection="1">
      <alignment horizontal="center" vertical="center"/>
      <protection hidden="1"/>
    </xf>
    <xf numFmtId="0" fontId="4" fillId="5" borderId="95" xfId="0" applyFont="1" applyFill="1" applyBorder="1" applyAlignment="1" applyProtection="1">
      <alignment horizontal="center" vertical="center"/>
      <protection hidden="1"/>
    </xf>
    <xf numFmtId="0" fontId="4" fillId="5" borderId="94" xfId="0" applyFont="1" applyFill="1" applyBorder="1" applyAlignment="1" applyProtection="1">
      <alignment horizontal="center" vertical="center"/>
      <protection hidden="1"/>
    </xf>
    <xf numFmtId="0" fontId="4" fillId="5" borderId="129" xfId="0" applyFont="1" applyFill="1" applyBorder="1" applyAlignment="1" applyProtection="1">
      <alignment horizontal="center" vertical="center" wrapText="1"/>
      <protection hidden="1"/>
    </xf>
    <xf numFmtId="0" fontId="4" fillId="5" borderId="130" xfId="0" applyFont="1" applyFill="1" applyBorder="1" applyAlignment="1" applyProtection="1">
      <alignment horizontal="center" vertical="center" wrapText="1"/>
      <protection hidden="1"/>
    </xf>
    <xf numFmtId="0" fontId="1" fillId="5" borderId="94" xfId="0" applyFont="1" applyFill="1" applyBorder="1" applyAlignment="1" applyProtection="1">
      <alignment horizontal="center" vertical="center"/>
      <protection hidden="1"/>
    </xf>
    <xf numFmtId="0" fontId="0" fillId="0" borderId="0" xfId="0" applyProtection="1">
      <protection locked="0"/>
    </xf>
    <xf numFmtId="0" fontId="0" fillId="0" borderId="1" xfId="0" applyBorder="1" applyProtection="1">
      <protection locked="0"/>
    </xf>
    <xf numFmtId="0" fontId="3" fillId="0" borderId="16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17" fillId="5" borderId="126" xfId="0" applyFont="1" applyFill="1" applyBorder="1" applyAlignment="1" applyProtection="1">
      <alignment horizontal="left" vertical="center" wrapText="1"/>
      <protection hidden="1"/>
    </xf>
    <xf numFmtId="0" fontId="17" fillId="10" borderId="132" xfId="0" applyFont="1" applyFill="1" applyBorder="1" applyAlignment="1" applyProtection="1">
      <alignment horizontal="center" vertical="center" wrapText="1"/>
      <protection hidden="1"/>
    </xf>
    <xf numFmtId="0" fontId="17" fillId="10" borderId="128" xfId="0" applyFont="1" applyFill="1" applyBorder="1" applyAlignment="1" applyProtection="1">
      <alignment horizontal="center" vertical="center" wrapText="1"/>
      <protection hidden="1"/>
    </xf>
    <xf numFmtId="0" fontId="45" fillId="5" borderId="126" xfId="0" applyFont="1" applyFill="1" applyBorder="1" applyAlignment="1" applyProtection="1">
      <alignment horizontal="left" vertical="center" wrapText="1"/>
      <protection hidden="1"/>
    </xf>
    <xf numFmtId="0" fontId="4" fillId="5" borderId="126" xfId="0" applyFont="1" applyFill="1" applyBorder="1" applyAlignment="1" applyProtection="1">
      <alignment horizontal="left" vertical="center"/>
      <protection hidden="1"/>
    </xf>
    <xf numFmtId="0" fontId="15" fillId="5" borderId="43" xfId="0" applyFont="1" applyFill="1" applyBorder="1" applyAlignment="1" applyProtection="1">
      <alignment horizontal="left" vertical="center" wrapText="1"/>
      <protection hidden="1"/>
    </xf>
    <xf numFmtId="0" fontId="22" fillId="5" borderId="44" xfId="0" applyFont="1" applyFill="1" applyBorder="1" applyAlignment="1" applyProtection="1">
      <alignment horizontal="left" vertical="center" wrapText="1"/>
      <protection hidden="1"/>
    </xf>
    <xf numFmtId="14" fontId="4" fillId="7" borderId="0" xfId="0" applyNumberFormat="1" applyFont="1" applyFill="1" applyAlignment="1" applyProtection="1">
      <alignment horizontal="center" vertical="center" wrapText="1"/>
      <protection hidden="1"/>
    </xf>
    <xf numFmtId="0" fontId="1" fillId="5" borderId="43" xfId="0" applyFont="1" applyFill="1" applyBorder="1" applyAlignment="1" applyProtection="1">
      <alignment horizontal="center" vertical="center"/>
      <protection hidden="1"/>
    </xf>
    <xf numFmtId="0" fontId="1" fillId="5" borderId="44" xfId="0" applyFont="1" applyFill="1" applyBorder="1" applyAlignment="1" applyProtection="1">
      <alignment horizontal="center" vertical="center"/>
      <protection hidden="1"/>
    </xf>
    <xf numFmtId="0" fontId="1" fillId="5" borderId="45" xfId="0" applyFont="1" applyFill="1" applyBorder="1" applyAlignment="1" applyProtection="1">
      <alignment horizontal="center" vertical="center"/>
      <protection hidden="1"/>
    </xf>
    <xf numFmtId="0" fontId="1" fillId="5" borderId="81" xfId="0" applyFont="1" applyFill="1" applyBorder="1" applyAlignment="1" applyProtection="1">
      <alignment horizontal="center" vertical="center"/>
      <protection hidden="1"/>
    </xf>
    <xf numFmtId="0" fontId="1" fillId="5" borderId="83" xfId="0" applyFont="1" applyFill="1" applyBorder="1" applyAlignment="1" applyProtection="1">
      <alignment horizontal="center" vertical="center"/>
      <protection hidden="1"/>
    </xf>
    <xf numFmtId="0" fontId="1" fillId="5" borderId="82" xfId="0" applyFont="1" applyFill="1" applyBorder="1" applyAlignment="1" applyProtection="1">
      <alignment horizontal="center" vertical="center"/>
      <protection hidden="1"/>
    </xf>
    <xf numFmtId="0" fontId="1" fillId="5" borderId="71" xfId="0" applyFont="1" applyFill="1" applyBorder="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5" borderId="74" xfId="0" applyFont="1" applyFill="1" applyBorder="1" applyAlignment="1" applyProtection="1">
      <alignment horizontal="center" vertical="center"/>
      <protection hidden="1"/>
    </xf>
    <xf numFmtId="0" fontId="1" fillId="5" borderId="72" xfId="0" applyFont="1" applyFill="1" applyBorder="1" applyAlignment="1" applyProtection="1">
      <alignment horizontal="center" vertical="center"/>
      <protection hidden="1"/>
    </xf>
    <xf numFmtId="0" fontId="1" fillId="5" borderId="75" xfId="0" applyFont="1" applyFill="1" applyBorder="1" applyAlignment="1" applyProtection="1">
      <alignment horizontal="center" vertical="center"/>
      <protection hidden="1"/>
    </xf>
    <xf numFmtId="0" fontId="1" fillId="5" borderId="73" xfId="0" applyFont="1" applyFill="1" applyBorder="1" applyAlignment="1" applyProtection="1">
      <alignment horizontal="center" vertical="center"/>
      <protection hidden="1"/>
    </xf>
    <xf numFmtId="0" fontId="4" fillId="5" borderId="29" xfId="0" applyFont="1" applyFill="1" applyBorder="1" applyAlignment="1" applyProtection="1">
      <alignment horizontal="center" vertical="center" wrapText="1"/>
      <protection hidden="1"/>
    </xf>
    <xf numFmtId="0" fontId="4" fillId="5" borderId="29" xfId="0" applyFont="1" applyFill="1" applyBorder="1" applyAlignment="1" applyProtection="1">
      <alignment horizontal="left" vertical="center"/>
      <protection hidden="1"/>
    </xf>
    <xf numFmtId="164" fontId="4" fillId="5" borderId="17" xfId="0" applyNumberFormat="1" applyFont="1" applyFill="1" applyBorder="1" applyAlignment="1" applyProtection="1">
      <alignment horizontal="center" vertical="center" wrapText="1"/>
      <protection hidden="1"/>
    </xf>
    <xf numFmtId="164" fontId="4" fillId="5" borderId="16" xfId="0" applyNumberFormat="1" applyFont="1" applyFill="1" applyBorder="1" applyAlignment="1" applyProtection="1">
      <alignment horizontal="center" vertical="center" wrapText="1"/>
      <protection hidden="1"/>
    </xf>
    <xf numFmtId="164" fontId="4" fillId="5" borderId="21" xfId="0" applyNumberFormat="1" applyFont="1" applyFill="1" applyBorder="1" applyAlignment="1" applyProtection="1">
      <alignment horizontal="center" vertical="center" wrapText="1"/>
      <protection hidden="1"/>
    </xf>
    <xf numFmtId="164" fontId="4" fillId="5" borderId="43" xfId="0" applyNumberFormat="1" applyFont="1" applyFill="1" applyBorder="1" applyAlignment="1" applyProtection="1">
      <alignment horizontal="center" vertical="center" wrapText="1"/>
      <protection hidden="1"/>
    </xf>
    <xf numFmtId="164" fontId="4" fillId="5" borderId="44" xfId="0" applyNumberFormat="1" applyFont="1" applyFill="1" applyBorder="1" applyAlignment="1" applyProtection="1">
      <alignment horizontal="center" vertical="center" wrapText="1"/>
      <protection hidden="1"/>
    </xf>
    <xf numFmtId="0" fontId="3" fillId="5" borderId="140" xfId="0" applyFont="1" applyFill="1" applyBorder="1" applyAlignment="1" applyProtection="1">
      <alignment horizontal="center" vertical="center"/>
      <protection hidden="1"/>
    </xf>
    <xf numFmtId="0" fontId="3" fillId="5" borderId="48" xfId="0" applyFont="1" applyFill="1" applyBorder="1" applyAlignment="1" applyProtection="1">
      <alignment horizontal="center" vertical="center"/>
      <protection hidden="1"/>
    </xf>
    <xf numFmtId="0" fontId="3" fillId="5" borderId="56" xfId="0" applyFont="1" applyFill="1" applyBorder="1" applyAlignment="1" applyProtection="1">
      <alignment horizontal="center" vertical="center"/>
      <protection hidden="1"/>
    </xf>
    <xf numFmtId="2" fontId="4" fillId="5" borderId="17" xfId="0" quotePrefix="1" applyNumberFormat="1" applyFont="1" applyFill="1" applyBorder="1" applyAlignment="1">
      <alignment horizontal="center" vertical="center"/>
    </xf>
    <xf numFmtId="2" fontId="4" fillId="5" borderId="16" xfId="0" applyNumberFormat="1" applyFont="1" applyFill="1" applyBorder="1" applyAlignment="1">
      <alignment horizontal="center" vertical="center"/>
    </xf>
    <xf numFmtId="2" fontId="4" fillId="5" borderId="21" xfId="0" applyNumberFormat="1" applyFont="1" applyFill="1" applyBorder="1" applyAlignment="1">
      <alignment horizontal="center" vertical="center"/>
    </xf>
    <xf numFmtId="2" fontId="4" fillId="5" borderId="17" xfId="0" applyNumberFormat="1" applyFont="1" applyFill="1" applyBorder="1" applyAlignment="1">
      <alignment horizontal="center" vertical="center"/>
    </xf>
    <xf numFmtId="0" fontId="1" fillId="7" borderId="24"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23" xfId="0" applyFont="1" applyFill="1" applyBorder="1" applyAlignment="1">
      <alignment horizontal="center" vertical="center"/>
    </xf>
    <xf numFmtId="2" fontId="4" fillId="5" borderId="20" xfId="0" applyNumberFormat="1" applyFont="1" applyFill="1" applyBorder="1" applyAlignment="1">
      <alignment horizontal="center" vertical="center"/>
    </xf>
    <xf numFmtId="2" fontId="4" fillId="5" borderId="23" xfId="0" applyNumberFormat="1" applyFont="1" applyFill="1" applyBorder="1" applyAlignment="1">
      <alignment horizontal="center" vertical="center"/>
    </xf>
    <xf numFmtId="2" fontId="4" fillId="5" borderId="25" xfId="0" applyNumberFormat="1" applyFont="1" applyFill="1" applyBorder="1" applyAlignment="1">
      <alignment horizontal="center" vertical="center"/>
    </xf>
    <xf numFmtId="0" fontId="1" fillId="7" borderId="16" xfId="0" applyFont="1" applyFill="1" applyBorder="1" applyAlignment="1">
      <alignment horizontal="center" vertical="center"/>
    </xf>
    <xf numFmtId="0" fontId="1" fillId="7" borderId="21" xfId="0" applyFont="1" applyFill="1" applyBorder="1" applyAlignment="1">
      <alignment horizontal="center" vertical="center"/>
    </xf>
    <xf numFmtId="2" fontId="4" fillId="17" borderId="0" xfId="0" applyNumberFormat="1" applyFont="1" applyFill="1" applyAlignment="1">
      <alignment horizontal="center" vertical="center"/>
    </xf>
    <xf numFmtId="0" fontId="26" fillId="18" borderId="30" xfId="0" applyFont="1" applyFill="1" applyBorder="1" applyAlignment="1" applyProtection="1">
      <alignment horizontal="center"/>
      <protection hidden="1"/>
    </xf>
    <xf numFmtId="0" fontId="26" fillId="18" borderId="31" xfId="0" applyFont="1" applyFill="1" applyBorder="1" applyAlignment="1" applyProtection="1">
      <alignment horizontal="center"/>
      <protection hidden="1"/>
    </xf>
    <xf numFmtId="0" fontId="26" fillId="18" borderId="104" xfId="0" applyFont="1" applyFill="1" applyBorder="1" applyAlignment="1" applyProtection="1">
      <alignment horizontal="center"/>
      <protection hidden="1"/>
    </xf>
    <xf numFmtId="0" fontId="26" fillId="18" borderId="105" xfId="0" applyFont="1" applyFill="1" applyBorder="1" applyAlignment="1" applyProtection="1">
      <alignment horizontal="center"/>
      <protection hidden="1"/>
    </xf>
    <xf numFmtId="0" fontId="26" fillId="18" borderId="106" xfId="0" applyFont="1" applyFill="1" applyBorder="1" applyAlignment="1" applyProtection="1">
      <alignment horizontal="center"/>
      <protection hidden="1"/>
    </xf>
    <xf numFmtId="0" fontId="26" fillId="18" borderId="103" xfId="0" applyFont="1" applyFill="1" applyBorder="1" applyAlignment="1" applyProtection="1">
      <alignment horizontal="center"/>
      <protection hidden="1"/>
    </xf>
    <xf numFmtId="0" fontId="28" fillId="20" borderId="30" xfId="0" applyFont="1" applyFill="1" applyBorder="1" applyAlignment="1" applyProtection="1">
      <alignment horizontal="center" vertical="center" wrapText="1"/>
      <protection hidden="1"/>
    </xf>
    <xf numFmtId="0" fontId="27" fillId="20" borderId="31" xfId="0" applyFont="1" applyFill="1" applyBorder="1" applyAlignment="1" applyProtection="1">
      <alignment horizontal="center" vertical="center" wrapText="1"/>
      <protection hidden="1"/>
    </xf>
    <xf numFmtId="0" fontId="27" fillId="20" borderId="105" xfId="0" applyFont="1" applyFill="1" applyBorder="1" applyAlignment="1" applyProtection="1">
      <alignment horizontal="center" vertical="center" wrapText="1"/>
      <protection hidden="1"/>
    </xf>
    <xf numFmtId="0" fontId="27" fillId="20" borderId="106" xfId="0" applyFont="1" applyFill="1" applyBorder="1" applyAlignment="1" applyProtection="1">
      <alignment horizontal="center" vertical="center" wrapText="1"/>
      <protection hidden="1"/>
    </xf>
    <xf numFmtId="0" fontId="28" fillId="21" borderId="30" xfId="0" applyFont="1" applyFill="1" applyBorder="1" applyAlignment="1" applyProtection="1">
      <alignment horizontal="center" vertical="center" wrapText="1"/>
      <protection hidden="1"/>
    </xf>
    <xf numFmtId="0" fontId="28" fillId="21" borderId="31" xfId="0" applyFont="1" applyFill="1" applyBorder="1" applyAlignment="1" applyProtection="1">
      <alignment horizontal="center" vertical="center" wrapText="1"/>
      <protection hidden="1"/>
    </xf>
    <xf numFmtId="0" fontId="28" fillId="21" borderId="104" xfId="0" applyFont="1" applyFill="1" applyBorder="1" applyAlignment="1" applyProtection="1">
      <alignment horizontal="center" vertical="center" wrapText="1"/>
      <protection hidden="1"/>
    </xf>
    <xf numFmtId="0" fontId="28" fillId="21" borderId="105" xfId="0" applyFont="1" applyFill="1" applyBorder="1" applyAlignment="1" applyProtection="1">
      <alignment horizontal="center" vertical="center" wrapText="1"/>
      <protection hidden="1"/>
    </xf>
    <xf numFmtId="0" fontId="28" fillId="21" borderId="106" xfId="0" applyFont="1" applyFill="1" applyBorder="1" applyAlignment="1" applyProtection="1">
      <alignment horizontal="center" vertical="center" wrapText="1"/>
      <protection hidden="1"/>
    </xf>
    <xf numFmtId="0" fontId="28" fillId="21" borderId="103" xfId="0" applyFont="1" applyFill="1" applyBorder="1" applyAlignment="1" applyProtection="1">
      <alignment horizontal="center" vertical="center" wrapText="1"/>
      <protection hidden="1"/>
    </xf>
    <xf numFmtId="0" fontId="28" fillId="22" borderId="30" xfId="0" applyFont="1" applyFill="1" applyBorder="1" applyAlignment="1" applyProtection="1">
      <alignment horizontal="center" vertical="center" wrapText="1"/>
      <protection hidden="1"/>
    </xf>
    <xf numFmtId="0" fontId="28" fillId="22" borderId="31" xfId="0" applyFont="1" applyFill="1" applyBorder="1" applyAlignment="1" applyProtection="1">
      <alignment horizontal="center" vertical="center" wrapText="1"/>
      <protection hidden="1"/>
    </xf>
    <xf numFmtId="0" fontId="28" fillId="22" borderId="104" xfId="0" applyFont="1" applyFill="1" applyBorder="1" applyAlignment="1" applyProtection="1">
      <alignment horizontal="center" vertical="center" wrapText="1"/>
      <protection hidden="1"/>
    </xf>
    <xf numFmtId="0" fontId="28" fillId="22" borderId="105" xfId="0" applyFont="1" applyFill="1" applyBorder="1" applyAlignment="1" applyProtection="1">
      <alignment horizontal="center" vertical="center" wrapText="1"/>
      <protection hidden="1"/>
    </xf>
    <xf numFmtId="0" fontId="28" fillId="22" borderId="106" xfId="0" applyFont="1" applyFill="1" applyBorder="1" applyAlignment="1" applyProtection="1">
      <alignment horizontal="center" vertical="center" wrapText="1"/>
      <protection hidden="1"/>
    </xf>
    <xf numFmtId="0" fontId="28" fillId="22" borderId="103" xfId="0" applyFont="1" applyFill="1" applyBorder="1" applyAlignment="1" applyProtection="1">
      <alignment horizontal="center" vertical="center" wrapText="1"/>
      <protection hidden="1"/>
    </xf>
    <xf numFmtId="0" fontId="4" fillId="15" borderId="0" xfId="0" applyFont="1" applyFill="1" applyAlignment="1" applyProtection="1">
      <alignment horizontal="center" vertical="center" wrapText="1"/>
      <protection hidden="1"/>
    </xf>
    <xf numFmtId="0" fontId="11" fillId="0" borderId="126" xfId="0" applyFont="1" applyBorder="1" applyAlignment="1">
      <alignment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99" xfId="0" applyFont="1" applyBorder="1" applyAlignment="1">
      <alignment horizontal="center" vertical="center"/>
    </xf>
    <xf numFmtId="0" fontId="7" fillId="0" borderId="100" xfId="0" applyFont="1" applyBorder="1" applyAlignment="1">
      <alignment vertical="center" wrapText="1"/>
    </xf>
    <xf numFmtId="0" fontId="7" fillId="0" borderId="101" xfId="0" applyFont="1" applyBorder="1" applyAlignment="1">
      <alignment vertical="center" wrapText="1"/>
    </xf>
    <xf numFmtId="0" fontId="7" fillId="0" borderId="99" xfId="0" applyFont="1" applyBorder="1" applyAlignment="1">
      <alignment vertical="center" wrapText="1"/>
    </xf>
    <xf numFmtId="0" fontId="11" fillId="2" borderId="52"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07" xfId="0" applyFont="1" applyFill="1" applyBorder="1" applyAlignment="1">
      <alignment horizontal="left" vertical="center" wrapText="1"/>
    </xf>
    <xf numFmtId="0" fontId="11" fillId="2" borderId="105" xfId="0" applyFont="1" applyFill="1" applyBorder="1" applyAlignment="1">
      <alignment horizontal="left" vertical="center" wrapText="1"/>
    </xf>
    <xf numFmtId="0" fontId="11" fillId="2" borderId="106" xfId="0" applyFont="1" applyFill="1" applyBorder="1" applyAlignment="1">
      <alignment horizontal="left" vertical="center" wrapText="1"/>
    </xf>
    <xf numFmtId="0" fontId="11" fillId="2" borderId="103" xfId="0" applyFont="1" applyFill="1" applyBorder="1" applyAlignment="1">
      <alignment horizontal="left" vertical="center" wrapText="1"/>
    </xf>
    <xf numFmtId="0" fontId="11" fillId="2" borderId="105" xfId="0" applyFont="1" applyFill="1" applyBorder="1" applyAlignment="1">
      <alignment horizontal="left" vertical="center"/>
    </xf>
    <xf numFmtId="0" fontId="11" fillId="2" borderId="106" xfId="0" applyFont="1" applyFill="1" applyBorder="1" applyAlignment="1">
      <alignment horizontal="left" vertical="center"/>
    </xf>
    <xf numFmtId="0" fontId="11" fillId="2" borderId="103" xfId="0" applyFont="1" applyFill="1" applyBorder="1" applyAlignment="1">
      <alignment horizontal="left" vertical="center"/>
    </xf>
  </cellXfs>
  <cellStyles count="2">
    <cellStyle name="Hyperlink" xfId="1" builtinId="8"/>
    <cellStyle name="Normal" xfId="0" builtinId="0"/>
  </cellStyles>
  <dxfs count="9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5" tint="0.79998168889431442"/>
        </patternFill>
      </fill>
    </dxf>
    <dxf>
      <font>
        <b/>
        <i val="0"/>
        <color rgb="FFFFFF00"/>
      </font>
      <fill>
        <patternFill>
          <bgColor rgb="FFFF0000"/>
        </patternFill>
      </fill>
    </dxf>
    <dxf>
      <fill>
        <patternFill>
          <bgColor theme="5" tint="0.79998168889431442"/>
        </patternFill>
      </fill>
    </dxf>
    <dxf>
      <fill>
        <patternFill>
          <bgColor rgb="FFFFFF00"/>
        </patternFill>
      </fill>
    </dxf>
    <dxf>
      <fill>
        <patternFill>
          <bgColor rgb="FFFF0000"/>
        </patternFill>
      </fill>
    </dxf>
    <dxf>
      <fill>
        <patternFill>
          <bgColor theme="5" tint="0.79998168889431442"/>
        </patternFill>
      </fill>
    </dxf>
    <dxf>
      <font>
        <color theme="4" tint="-0.24994659260841701"/>
      </font>
    </dxf>
    <dxf>
      <font>
        <color rgb="FFFF0000"/>
      </font>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rgb="FFFFFF00"/>
      </font>
      <fill>
        <patternFill>
          <bgColor rgb="FFFF00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theme="9" tint="-0.24994659260841701"/>
      </font>
    </dxf>
    <dxf>
      <font>
        <color theme="4" tint="-0.24994659260841701"/>
      </font>
    </dxf>
    <dxf>
      <font>
        <color rgb="FFFF0000"/>
      </font>
    </dxf>
    <dxf>
      <font>
        <color theme="4" tint="-0.24994659260841701"/>
      </font>
    </dxf>
    <dxf>
      <font>
        <b/>
        <i val="0"/>
        <color rgb="FFFFFF00"/>
      </font>
      <fill>
        <patternFill>
          <bgColor rgb="FFFF00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0" tint="-0.14996795556505021"/>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theme="9" tint="-0.24994659260841701"/>
      </font>
    </dxf>
    <dxf>
      <font>
        <color theme="4" tint="-0.24994659260841701"/>
      </font>
    </dxf>
    <dxf>
      <font>
        <color rgb="FFFF0000"/>
      </font>
    </dxf>
    <dxf>
      <font>
        <color theme="4" tint="-0.24994659260841701"/>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FF00"/>
        </patternFill>
      </fill>
    </dxf>
    <dxf>
      <fill>
        <patternFill>
          <bgColor theme="5" tint="0.79998168889431442"/>
        </patternFill>
      </fill>
    </dxf>
    <dxf>
      <font>
        <b/>
        <i val="0"/>
        <strike val="0"/>
        <u val="double"/>
        <color rgb="FFFF0000"/>
      </font>
      <fill>
        <patternFill>
          <bgColor theme="7"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0000"/>
      <color rgb="FFF9D3F4"/>
      <color rgb="FFCFD4FD"/>
      <color rgb="FFFFCCCC"/>
      <color rgb="FF9999FF"/>
      <color rgb="FFF6C0EE"/>
      <color rgb="FF0066FF"/>
      <color rgb="FFFFFF99"/>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52387</xdr:colOff>
      <xdr:row>0</xdr:row>
      <xdr:rowOff>128588</xdr:rowOff>
    </xdr:from>
    <xdr:to>
      <xdr:col>1</xdr:col>
      <xdr:colOff>1133475</xdr:colOff>
      <xdr:row>5</xdr:row>
      <xdr:rowOff>11906</xdr:rowOff>
    </xdr:to>
    <xdr:pic>
      <xdr:nvPicPr>
        <xdr:cNvPr id="2" name="Picture 1" descr="LAA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8588"/>
          <a:ext cx="1081088" cy="907256"/>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19</xdr:row>
      <xdr:rowOff>47625</xdr:rowOff>
    </xdr:from>
    <xdr:to>
      <xdr:col>12</xdr:col>
      <xdr:colOff>38100</xdr:colOff>
      <xdr:row>35</xdr:row>
      <xdr:rowOff>161924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19324" y="4105275"/>
          <a:ext cx="20774026" cy="3162299"/>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9525</xdr:colOff>
      <xdr:row>39</xdr:row>
      <xdr:rowOff>9525</xdr:rowOff>
    </xdr:from>
    <xdr:to>
      <xdr:col>11</xdr:col>
      <xdr:colOff>1038225</xdr:colOff>
      <xdr:row>57</xdr:row>
      <xdr:rowOff>1</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2209800" y="7877175"/>
          <a:ext cx="20735925" cy="3419476"/>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19052</xdr:colOff>
      <xdr:row>59</xdr:row>
      <xdr:rowOff>19051</xdr:rowOff>
    </xdr:from>
    <xdr:to>
      <xdr:col>12</xdr:col>
      <xdr:colOff>76200</xdr:colOff>
      <xdr:row>70</xdr:row>
      <xdr:rowOff>171451</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2219327" y="11696701"/>
          <a:ext cx="20812123" cy="2247900"/>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9525</xdr:colOff>
      <xdr:row>81</xdr:row>
      <xdr:rowOff>19050</xdr:rowOff>
    </xdr:from>
    <xdr:to>
      <xdr:col>12</xdr:col>
      <xdr:colOff>28575</xdr:colOff>
      <xdr:row>94</xdr:row>
      <xdr:rowOff>9525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09800" y="15897225"/>
          <a:ext cx="20774025" cy="2466975"/>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0</xdr:colOff>
      <xdr:row>110</xdr:row>
      <xdr:rowOff>28574</xdr:rowOff>
    </xdr:from>
    <xdr:to>
      <xdr:col>12</xdr:col>
      <xdr:colOff>19050</xdr:colOff>
      <xdr:row>122</xdr:row>
      <xdr:rowOff>190499</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2200275" y="21574124"/>
          <a:ext cx="20774025" cy="2447925"/>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xdr:colOff>
      <xdr:row>96</xdr:row>
      <xdr:rowOff>28575</xdr:rowOff>
    </xdr:from>
    <xdr:to>
      <xdr:col>12</xdr:col>
      <xdr:colOff>28575</xdr:colOff>
      <xdr:row>107</xdr:row>
      <xdr:rowOff>190500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200276" y="18783300"/>
          <a:ext cx="20783549" cy="2362200"/>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19049</xdr:colOff>
      <xdr:row>19</xdr:row>
      <xdr:rowOff>47625</xdr:rowOff>
    </xdr:from>
    <xdr:to>
      <xdr:col>12</xdr:col>
      <xdr:colOff>0</xdr:colOff>
      <xdr:row>35</xdr:row>
      <xdr:rowOff>161924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2219324" y="4105275"/>
          <a:ext cx="20735926" cy="3162299"/>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9526</xdr:colOff>
      <xdr:row>39</xdr:row>
      <xdr:rowOff>9525</xdr:rowOff>
    </xdr:from>
    <xdr:to>
      <xdr:col>11</xdr:col>
      <xdr:colOff>1023938</xdr:colOff>
      <xdr:row>57</xdr:row>
      <xdr:rowOff>1</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2209801" y="7877175"/>
          <a:ext cx="20721637" cy="3419476"/>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19052</xdr:colOff>
      <xdr:row>59</xdr:row>
      <xdr:rowOff>19051</xdr:rowOff>
    </xdr:from>
    <xdr:to>
      <xdr:col>12</xdr:col>
      <xdr:colOff>35719</xdr:colOff>
      <xdr:row>70</xdr:row>
      <xdr:rowOff>171451</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2219327" y="11696701"/>
          <a:ext cx="20771642" cy="2247900"/>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9525</xdr:colOff>
      <xdr:row>81</xdr:row>
      <xdr:rowOff>19050</xdr:rowOff>
    </xdr:from>
    <xdr:to>
      <xdr:col>12</xdr:col>
      <xdr:colOff>9525</xdr:colOff>
      <xdr:row>94</xdr:row>
      <xdr:rowOff>9525</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2209800" y="15897225"/>
          <a:ext cx="20754975" cy="2466975"/>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0</xdr:colOff>
      <xdr:row>110</xdr:row>
      <xdr:rowOff>28574</xdr:rowOff>
    </xdr:from>
    <xdr:to>
      <xdr:col>12</xdr:col>
      <xdr:colOff>19050</xdr:colOff>
      <xdr:row>122</xdr:row>
      <xdr:rowOff>190499</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2200275" y="21574124"/>
          <a:ext cx="20774025" cy="2447925"/>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1</xdr:colOff>
      <xdr:row>96</xdr:row>
      <xdr:rowOff>28575</xdr:rowOff>
    </xdr:from>
    <xdr:to>
      <xdr:col>12</xdr:col>
      <xdr:colOff>38100</xdr:colOff>
      <xdr:row>107</xdr:row>
      <xdr:rowOff>190500</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2200276" y="18783300"/>
          <a:ext cx="20793074" cy="2362200"/>
        </a:xfrm>
        <a:prstGeom prst="rect">
          <a:avLst/>
        </a:prstGeom>
        <a:solidFill>
          <a:sysClr val="window" lastClr="FFFFFF"/>
        </a:solidFill>
        <a:ln w="76200"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07017" cy="9398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90488</xdr:colOff>
      <xdr:row>7</xdr:row>
      <xdr:rowOff>40481</xdr:rowOff>
    </xdr:from>
    <xdr:to>
      <xdr:col>21</xdr:col>
      <xdr:colOff>228601</xdr:colOff>
      <xdr:row>32</xdr:row>
      <xdr:rowOff>145256</xdr:rowOff>
    </xdr:to>
    <xdr:pic>
      <xdr:nvPicPr>
        <xdr:cNvPr id="3" name="Picture 2" descr="Provides assistance in converting minutes to decimal hours." title="Time conversion chart">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2676" y="1362075"/>
          <a:ext cx="6091238" cy="5164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ssets.publishing.service.gov.uk/government/uploads/system/uploads/attachment_data/file/871920/Copy%20of%20PP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 Details"/>
      <sheetName val="Peer Review"/>
      <sheetName val="Litigator Work Claimed"/>
      <sheetName val="Prosecutor Work Claimed"/>
      <sheetName val="Advocate Work Claimed"/>
      <sheetName val="Disbursements"/>
      <sheetName val="Hidden Data"/>
      <sheetName val="Decimal time converter"/>
      <sheetName val="Summary &amp; Totals"/>
      <sheetName val="Rates"/>
    </sheetNames>
    <sheetDataSet>
      <sheetData sheetId="0"/>
      <sheetData sheetId="1"/>
      <sheetData sheetId="2"/>
      <sheetData sheetId="3"/>
      <sheetData sheetId="4"/>
      <sheetData sheetId="5"/>
      <sheetData sheetId="6"/>
      <sheetData sheetId="7"/>
      <sheetData sheetId="8"/>
      <sheetData sheetId="9">
        <row r="4">
          <cell r="C4">
            <v>409</v>
          </cell>
          <cell r="D4">
            <v>296</v>
          </cell>
          <cell r="E4">
            <v>226</v>
          </cell>
        </row>
        <row r="7">
          <cell r="C7">
            <v>317</v>
          </cell>
          <cell r="D7">
            <v>242</v>
          </cell>
          <cell r="E7">
            <v>196</v>
          </cell>
          <cell r="F7">
            <v>126</v>
          </cell>
        </row>
        <row r="10">
          <cell r="C10">
            <v>267</v>
          </cell>
          <cell r="D10">
            <v>229</v>
          </cell>
          <cell r="E10">
            <v>165</v>
          </cell>
          <cell r="F10">
            <v>121</v>
          </cell>
        </row>
        <row r="13">
          <cell r="C13">
            <v>217</v>
          </cell>
          <cell r="D13">
            <v>192</v>
          </cell>
          <cell r="E13">
            <v>161</v>
          </cell>
          <cell r="F13">
            <v>118</v>
          </cell>
        </row>
        <row r="16">
          <cell r="C16">
            <v>201</v>
          </cell>
          <cell r="D16">
            <v>177</v>
          </cell>
          <cell r="E16">
            <v>146</v>
          </cell>
          <cell r="F16">
            <v>111</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urtappointee@justice.gov.uk" TargetMode="External"/><Relationship Id="rId2" Type="http://schemas.openxmlformats.org/officeDocument/2006/relationships/hyperlink" Target="mailto:POCAFastrak@legalaid.gsi.gov.uk" TargetMode="External"/><Relationship Id="rId1" Type="http://schemas.openxmlformats.org/officeDocument/2006/relationships/hyperlink" Target="mailto:DCO@legalaid.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553"/>
  <sheetViews>
    <sheetView tabSelected="1" zoomScale="85" zoomScaleNormal="70" workbookViewId="0">
      <selection activeCell="E7" sqref="E7:F7"/>
    </sheetView>
  </sheetViews>
  <sheetFormatPr defaultColWidth="9.08984375" defaultRowHeight="14.5" zeroHeight="1"/>
  <cols>
    <col min="1" max="1" width="1.08984375" style="202" customWidth="1"/>
    <col min="2" max="2" width="24.6328125" style="202" customWidth="1"/>
    <col min="3" max="3" width="42.54296875" style="202" customWidth="1"/>
    <col min="4" max="4" width="22.453125" style="202" customWidth="1"/>
    <col min="5" max="5" width="17.54296875" style="202" customWidth="1"/>
    <col min="6" max="6" width="15.6328125" style="202" customWidth="1"/>
    <col min="7" max="7" width="1.36328125" style="202" customWidth="1"/>
    <col min="8" max="8" width="1.08984375" style="202" hidden="1" customWidth="1"/>
    <col min="9" max="9" width="20.453125" style="202" hidden="1" customWidth="1"/>
    <col min="10" max="10" width="20.54296875" style="202" hidden="1" customWidth="1"/>
    <col min="11" max="11" width="15.6328125" style="202" hidden="1" customWidth="1"/>
    <col min="12" max="12" width="3.54296875" style="202" hidden="1" customWidth="1"/>
    <col min="13" max="13" width="15.6328125" style="202" hidden="1" customWidth="1"/>
    <col min="14" max="14" width="17.54296875" style="202" hidden="1" customWidth="1"/>
    <col min="15" max="15" width="15.6328125" style="202" hidden="1" customWidth="1"/>
    <col min="16" max="16" width="1.36328125" style="202" hidden="1" customWidth="1"/>
    <col min="17" max="17" width="1.453125" style="230" hidden="1" customWidth="1"/>
    <col min="18" max="18" width="18.08984375" style="285" hidden="1" customWidth="1"/>
    <col min="19" max="19" width="27.453125" style="285" hidden="1" customWidth="1"/>
    <col min="20" max="21" width="15.6328125" style="285" hidden="1" customWidth="1"/>
    <col min="22" max="22" width="17.54296875" style="285" hidden="1" customWidth="1"/>
    <col min="23" max="23" width="15.6328125" style="285" hidden="1" customWidth="1"/>
    <col min="24" max="24" width="1.453125" style="202" hidden="1" customWidth="1"/>
    <col min="25" max="25" width="9.08984375" style="202" hidden="1" customWidth="1"/>
    <col min="26" max="26" width="3" style="202" hidden="1" customWidth="1"/>
    <col min="27" max="27" width="9.08984375" style="202" hidden="1" customWidth="1"/>
    <col min="28" max="28" width="11.453125" style="202" hidden="1" customWidth="1"/>
    <col min="29" max="33" width="10.90625" style="202" hidden="1" customWidth="1"/>
    <col min="34" max="34" width="9.90625" style="202" hidden="1" customWidth="1"/>
    <col min="35" max="40" width="9.08984375" style="202" hidden="1" customWidth="1"/>
    <col min="41" max="41" width="25.453125" style="202" hidden="1" customWidth="1"/>
    <col min="42" max="42" width="26.54296875" style="202" hidden="1" customWidth="1"/>
    <col min="43" max="45" width="22.453125" style="202" hidden="1" customWidth="1"/>
    <col min="46" max="64" width="9.08984375" style="202" hidden="1" customWidth="1"/>
    <col min="65" max="16384" width="9.08984375" style="202"/>
  </cols>
  <sheetData>
    <row r="1" spans="1:64">
      <c r="A1" s="201"/>
      <c r="B1" s="201"/>
      <c r="C1" s="201"/>
      <c r="D1" s="201"/>
      <c r="E1" s="201"/>
      <c r="F1" s="201"/>
      <c r="G1" s="201"/>
      <c r="H1" s="220"/>
      <c r="I1" s="220"/>
      <c r="J1" s="220"/>
      <c r="K1" s="220"/>
      <c r="L1" s="220"/>
      <c r="M1" s="220"/>
      <c r="N1" s="220"/>
      <c r="O1" s="220"/>
      <c r="P1" s="220"/>
      <c r="Q1" s="227"/>
      <c r="R1" s="271"/>
      <c r="S1" s="271"/>
      <c r="T1" s="271"/>
      <c r="U1" s="271"/>
      <c r="V1" s="271"/>
      <c r="W1" s="271"/>
      <c r="X1" s="181"/>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row>
    <row r="2" spans="1:64" ht="20">
      <c r="A2" s="201"/>
      <c r="B2" s="201"/>
      <c r="C2" s="388" t="s">
        <v>332</v>
      </c>
      <c r="D2" s="389"/>
      <c r="E2" s="318"/>
      <c r="F2" s="203" t="s">
        <v>370</v>
      </c>
      <c r="G2" s="201"/>
      <c r="H2" s="220"/>
      <c r="I2" s="537" t="s">
        <v>9</v>
      </c>
      <c r="J2" s="539"/>
      <c r="K2" s="540"/>
      <c r="L2" s="220"/>
      <c r="M2" s="547" t="s">
        <v>10</v>
      </c>
      <c r="N2" s="543"/>
      <c r="O2" s="544"/>
      <c r="P2" s="204"/>
      <c r="Q2" s="227"/>
      <c r="R2" s="271"/>
      <c r="S2" s="271"/>
      <c r="T2" s="574" t="s">
        <v>10</v>
      </c>
      <c r="U2" s="575"/>
      <c r="V2" s="533"/>
      <c r="W2" s="534"/>
      <c r="X2" s="181"/>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row>
    <row r="3" spans="1:64" ht="15.5">
      <c r="A3" s="201"/>
      <c r="B3" s="201"/>
      <c r="C3" s="7" t="s">
        <v>11</v>
      </c>
      <c r="D3" s="1"/>
      <c r="E3" s="1"/>
      <c r="F3" s="8"/>
      <c r="G3" s="201"/>
      <c r="H3" s="220"/>
      <c r="I3" s="538"/>
      <c r="J3" s="541"/>
      <c r="K3" s="542"/>
      <c r="L3" s="220"/>
      <c r="M3" s="548"/>
      <c r="N3" s="545"/>
      <c r="O3" s="546"/>
      <c r="P3" s="204"/>
      <c r="Q3" s="227"/>
      <c r="R3" s="271"/>
      <c r="S3" s="271"/>
      <c r="T3" s="576"/>
      <c r="U3" s="577"/>
      <c r="V3" s="535"/>
      <c r="W3" s="536"/>
      <c r="X3" s="181"/>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row>
    <row r="4" spans="1:64" ht="17.25" customHeight="1">
      <c r="A4" s="201"/>
      <c r="B4" s="201"/>
      <c r="C4" s="578" t="s">
        <v>151</v>
      </c>
      <c r="D4" s="579"/>
      <c r="E4" s="579"/>
      <c r="F4" s="580"/>
      <c r="G4" s="201"/>
      <c r="H4" s="220"/>
      <c r="I4" s="204"/>
      <c r="J4" s="204"/>
      <c r="K4" s="204"/>
      <c r="L4" s="204"/>
      <c r="M4" s="204"/>
      <c r="N4" s="204"/>
      <c r="O4" s="204"/>
      <c r="P4" s="204"/>
      <c r="Q4" s="227"/>
      <c r="R4" s="271"/>
      <c r="S4" s="271"/>
      <c r="T4" s="271"/>
      <c r="U4" s="271"/>
      <c r="V4" s="271"/>
      <c r="W4" s="271"/>
      <c r="X4" s="181"/>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row>
    <row r="5" spans="1:64" ht="17.25" customHeight="1">
      <c r="A5" s="201"/>
      <c r="B5" s="201"/>
      <c r="C5" s="581" t="s">
        <v>12</v>
      </c>
      <c r="D5" s="582"/>
      <c r="E5" s="582"/>
      <c r="F5" s="583"/>
      <c r="G5" s="201"/>
      <c r="H5" s="220"/>
      <c r="I5" s="204"/>
      <c r="J5" s="204"/>
      <c r="K5" s="204"/>
      <c r="L5" s="204"/>
      <c r="M5" s="204"/>
      <c r="N5" s="204"/>
      <c r="O5" s="204"/>
      <c r="P5" s="204"/>
      <c r="Q5" s="227"/>
      <c r="R5" s="271"/>
      <c r="S5" s="271"/>
      <c r="T5" s="271"/>
      <c r="U5" s="271"/>
      <c r="V5" s="271"/>
      <c r="W5" s="271"/>
      <c r="X5" s="181"/>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row>
    <row r="6" spans="1:64" ht="15.5">
      <c r="A6" s="201"/>
      <c r="B6" s="201"/>
      <c r="C6" s="201"/>
      <c r="D6" s="201"/>
      <c r="E6" s="201"/>
      <c r="F6" s="201"/>
      <c r="G6" s="201"/>
      <c r="H6" s="220"/>
      <c r="I6" s="204"/>
      <c r="J6" s="204"/>
      <c r="K6" s="204"/>
      <c r="L6" s="204"/>
      <c r="M6" s="204"/>
      <c r="N6" s="204"/>
      <c r="O6" s="204"/>
      <c r="P6" s="204"/>
      <c r="Q6" s="227"/>
      <c r="R6" s="271"/>
      <c r="S6" s="271"/>
      <c r="T6" s="271"/>
      <c r="U6" s="271"/>
      <c r="V6" s="271"/>
      <c r="W6" s="271"/>
      <c r="X6" s="181"/>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row>
    <row r="7" spans="1:64" ht="18.75" customHeight="1">
      <c r="A7" s="201"/>
      <c r="B7" s="587" t="s">
        <v>54</v>
      </c>
      <c r="C7" s="588"/>
      <c r="D7" s="588"/>
      <c r="E7" s="589"/>
      <c r="F7" s="589"/>
      <c r="G7" s="201"/>
      <c r="H7" s="220"/>
      <c r="I7" s="204"/>
      <c r="J7" s="560" t="s">
        <v>141</v>
      </c>
      <c r="K7" s="561"/>
      <c r="L7" s="561"/>
      <c r="M7" s="561"/>
      <c r="N7" s="326"/>
      <c r="O7" s="204"/>
      <c r="P7" s="204"/>
      <c r="Q7" s="227"/>
      <c r="R7" s="271"/>
      <c r="S7" s="271"/>
      <c r="T7" s="271"/>
      <c r="U7" s="271"/>
      <c r="V7" s="271"/>
      <c r="W7" s="271"/>
      <c r="X7" s="181"/>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row>
    <row r="8" spans="1:64" ht="15.5">
      <c r="A8" s="201"/>
      <c r="B8" s="584" t="str">
        <f>IF(E7="Email", 'Hidden Data'!E1, IF(E7="Post", 'Hidden Data'!E2, ""))</f>
        <v/>
      </c>
      <c r="C8" s="584"/>
      <c r="D8" s="584"/>
      <c r="E8" s="584"/>
      <c r="F8" s="584"/>
      <c r="G8" s="201"/>
      <c r="H8" s="220"/>
      <c r="I8" s="204"/>
      <c r="J8" s="565" t="s">
        <v>142</v>
      </c>
      <c r="K8" s="566"/>
      <c r="L8" s="566"/>
      <c r="M8" s="566"/>
      <c r="N8" s="567"/>
      <c r="O8" s="204"/>
      <c r="P8" s="204"/>
      <c r="Q8" s="227"/>
      <c r="R8" s="271"/>
      <c r="S8" s="271"/>
      <c r="T8" s="271"/>
      <c r="U8" s="271"/>
      <c r="V8" s="271"/>
      <c r="W8" s="271"/>
      <c r="X8" s="181"/>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row>
    <row r="9" spans="1:64" ht="15.5">
      <c r="A9" s="201"/>
      <c r="B9" s="584"/>
      <c r="C9" s="584"/>
      <c r="D9" s="584"/>
      <c r="E9" s="584"/>
      <c r="F9" s="584"/>
      <c r="G9" s="201"/>
      <c r="H9" s="220"/>
      <c r="I9" s="204"/>
      <c r="J9" s="565" t="s">
        <v>143</v>
      </c>
      <c r="K9" s="566"/>
      <c r="L9" s="566"/>
      <c r="M9" s="566"/>
      <c r="N9" s="567"/>
      <c r="O9" s="72"/>
      <c r="P9" s="204"/>
      <c r="Q9" s="227"/>
      <c r="R9" s="271"/>
      <c r="S9" s="271"/>
      <c r="T9" s="271"/>
      <c r="U9" s="271"/>
      <c r="V9" s="271"/>
      <c r="W9" s="271"/>
      <c r="X9" s="18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row>
    <row r="10" spans="1:64" ht="15.5">
      <c r="A10" s="201"/>
      <c r="B10" s="394"/>
      <c r="C10" s="395"/>
      <c r="D10" s="395"/>
      <c r="E10" s="395"/>
      <c r="F10" s="396"/>
      <c r="G10" s="201"/>
      <c r="H10" s="220"/>
      <c r="I10" s="204"/>
      <c r="J10" s="565" t="s">
        <v>144</v>
      </c>
      <c r="K10" s="566"/>
      <c r="L10" s="566"/>
      <c r="M10" s="566"/>
      <c r="N10" s="567"/>
      <c r="O10" s="72"/>
      <c r="P10" s="204"/>
      <c r="Q10" s="227"/>
      <c r="R10" s="271"/>
      <c r="S10" s="271"/>
      <c r="T10" s="271"/>
      <c r="U10" s="271"/>
      <c r="V10" s="271"/>
      <c r="W10" s="271"/>
      <c r="X10" s="181"/>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row>
    <row r="11" spans="1:64" ht="55.25" customHeight="1">
      <c r="A11" s="201"/>
      <c r="B11" s="590" t="s">
        <v>347</v>
      </c>
      <c r="C11" s="591"/>
      <c r="D11" s="591"/>
      <c r="E11" s="591"/>
      <c r="F11" s="592"/>
      <c r="G11" s="201"/>
      <c r="H11" s="220"/>
      <c r="I11" s="204"/>
      <c r="J11" s="571"/>
      <c r="K11" s="572"/>
      <c r="L11" s="572"/>
      <c r="M11" s="572"/>
      <c r="N11" s="573"/>
      <c r="O11" s="72"/>
      <c r="P11" s="204"/>
      <c r="Q11" s="227"/>
      <c r="R11" s="271"/>
      <c r="S11" s="271"/>
      <c r="T11" s="271"/>
      <c r="U11" s="271"/>
      <c r="V11" s="271"/>
      <c r="W11" s="271"/>
      <c r="X11" s="181"/>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row>
    <row r="12" spans="1:64" ht="15.5">
      <c r="A12" s="201"/>
      <c r="B12" s="394"/>
      <c r="C12" s="395"/>
      <c r="D12" s="395"/>
      <c r="E12" s="395"/>
      <c r="F12" s="396"/>
      <c r="G12" s="201"/>
      <c r="H12" s="220"/>
      <c r="I12" s="204"/>
      <c r="J12" s="204"/>
      <c r="K12" s="204"/>
      <c r="L12" s="204"/>
      <c r="M12" s="204"/>
      <c r="N12" s="204"/>
      <c r="O12" s="72"/>
      <c r="P12" s="204"/>
      <c r="Q12" s="227"/>
      <c r="R12" s="271"/>
      <c r="S12" s="271"/>
      <c r="T12" s="271"/>
      <c r="U12" s="271"/>
      <c r="V12" s="271"/>
      <c r="W12" s="271"/>
      <c r="X12" s="181"/>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row>
    <row r="13" spans="1:64" ht="18" customHeight="1">
      <c r="A13" s="201"/>
      <c r="B13" s="586" t="s">
        <v>153</v>
      </c>
      <c r="C13" s="586"/>
      <c r="D13" s="586"/>
      <c r="E13" s="585"/>
      <c r="F13" s="585"/>
      <c r="G13" s="201"/>
      <c r="H13" s="220"/>
      <c r="I13" s="204"/>
      <c r="J13" s="204"/>
      <c r="K13" s="204"/>
      <c r="L13" s="204"/>
      <c r="M13" s="204"/>
      <c r="N13" s="204"/>
      <c r="O13" s="72"/>
      <c r="P13" s="204"/>
      <c r="Q13" s="227"/>
      <c r="R13" s="271"/>
      <c r="S13" s="271"/>
      <c r="T13" s="271"/>
      <c r="U13" s="271"/>
      <c r="V13" s="271"/>
      <c r="W13" s="271"/>
      <c r="X13" s="18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row>
    <row r="14" spans="1:64" ht="18" customHeight="1">
      <c r="A14" s="201"/>
      <c r="B14" s="412" t="s">
        <v>148</v>
      </c>
      <c r="C14" s="413"/>
      <c r="D14" s="414"/>
      <c r="E14" s="585"/>
      <c r="F14" s="585"/>
      <c r="G14" s="201"/>
      <c r="H14" s="220"/>
      <c r="I14" s="204"/>
      <c r="J14" s="204"/>
      <c r="K14" s="204"/>
      <c r="L14" s="204"/>
      <c r="M14" s="204"/>
      <c r="N14" s="204"/>
      <c r="O14" s="72"/>
      <c r="P14" s="204"/>
      <c r="Q14" s="227"/>
      <c r="R14" s="271"/>
      <c r="S14" s="271"/>
      <c r="T14" s="271"/>
      <c r="U14" s="271"/>
      <c r="V14" s="271"/>
      <c r="W14" s="271"/>
      <c r="X14" s="181"/>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row>
    <row r="15" spans="1:64" ht="18" customHeight="1">
      <c r="A15" s="201"/>
      <c r="B15" s="586" t="s">
        <v>149</v>
      </c>
      <c r="C15" s="586"/>
      <c r="D15" s="586"/>
      <c r="E15" s="585"/>
      <c r="F15" s="585"/>
      <c r="G15" s="201"/>
      <c r="H15" s="220"/>
      <c r="I15" s="204"/>
      <c r="J15" s="204"/>
      <c r="K15" s="220"/>
      <c r="L15" s="220"/>
      <c r="M15" s="220"/>
      <c r="N15" s="220"/>
      <c r="O15" s="220"/>
      <c r="P15" s="204"/>
      <c r="Q15" s="227"/>
      <c r="R15" s="271"/>
      <c r="S15" s="271"/>
      <c r="T15" s="271"/>
      <c r="U15" s="271"/>
      <c r="V15" s="271"/>
      <c r="W15" s="271"/>
      <c r="X15" s="181"/>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row>
    <row r="16" spans="1:64" ht="18" customHeight="1">
      <c r="A16" s="201"/>
      <c r="B16" s="412" t="s">
        <v>139</v>
      </c>
      <c r="C16" s="413"/>
      <c r="D16" s="414"/>
      <c r="E16" s="585"/>
      <c r="F16" s="585"/>
      <c r="G16" s="201"/>
      <c r="H16" s="220"/>
      <c r="I16" s="204"/>
      <c r="J16" s="204"/>
      <c r="K16" s="220"/>
      <c r="L16" s="220"/>
      <c r="M16" s="220"/>
      <c r="N16" s="220"/>
      <c r="O16" s="220"/>
      <c r="P16" s="204"/>
      <c r="Q16" s="227"/>
      <c r="R16" s="271"/>
      <c r="S16" s="271"/>
      <c r="T16" s="271"/>
      <c r="U16" s="271"/>
      <c r="V16" s="271"/>
      <c r="W16" s="271"/>
      <c r="X16" s="181"/>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64" ht="18" customHeight="1">
      <c r="A17" s="201"/>
      <c r="B17" s="586" t="s">
        <v>94</v>
      </c>
      <c r="C17" s="586"/>
      <c r="D17" s="586"/>
      <c r="E17" s="585"/>
      <c r="F17" s="585"/>
      <c r="G17" s="201"/>
      <c r="H17" s="220"/>
      <c r="I17" s="204"/>
      <c r="J17" s="204"/>
      <c r="K17" s="568" t="s">
        <v>58</v>
      </c>
      <c r="L17" s="569"/>
      <c r="M17" s="569"/>
      <c r="N17" s="569"/>
      <c r="O17" s="570"/>
      <c r="P17" s="204"/>
      <c r="Q17" s="227"/>
      <c r="R17" s="271"/>
      <c r="S17" s="617" t="s">
        <v>58</v>
      </c>
      <c r="T17" s="618"/>
      <c r="U17" s="618"/>
      <c r="V17" s="618"/>
      <c r="W17" s="430"/>
      <c r="X17" s="18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row>
    <row r="18" spans="1:64" ht="18" customHeight="1">
      <c r="A18" s="201"/>
      <c r="B18" s="586" t="s">
        <v>13</v>
      </c>
      <c r="C18" s="586"/>
      <c r="D18" s="586"/>
      <c r="E18" s="585"/>
      <c r="F18" s="585"/>
      <c r="G18" s="201"/>
      <c r="H18" s="220"/>
      <c r="I18" s="204"/>
      <c r="J18" s="204"/>
      <c r="K18" s="568"/>
      <c r="L18" s="569"/>
      <c r="M18" s="569"/>
      <c r="N18" s="569"/>
      <c r="O18" s="570"/>
      <c r="P18" s="204"/>
      <c r="Q18" s="227"/>
      <c r="R18" s="271"/>
      <c r="S18" s="617"/>
      <c r="T18" s="618"/>
      <c r="U18" s="618"/>
      <c r="V18" s="618"/>
      <c r="W18" s="430"/>
      <c r="X18" s="18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row>
    <row r="19" spans="1:64" ht="18" customHeight="1">
      <c r="A19" s="201"/>
      <c r="B19" s="586" t="s">
        <v>14</v>
      </c>
      <c r="C19" s="586"/>
      <c r="D19" s="586"/>
      <c r="E19" s="585"/>
      <c r="F19" s="585"/>
      <c r="G19" s="201"/>
      <c r="H19" s="220"/>
      <c r="I19" s="204"/>
      <c r="J19" s="549" t="s">
        <v>108</v>
      </c>
      <c r="K19" s="562" t="s">
        <v>96</v>
      </c>
      <c r="L19" s="563"/>
      <c r="M19" s="563"/>
      <c r="N19" s="563"/>
      <c r="O19" s="564"/>
      <c r="P19" s="220"/>
      <c r="Q19" s="227"/>
      <c r="R19" s="593" t="s">
        <v>108</v>
      </c>
      <c r="S19" s="554" t="s">
        <v>60</v>
      </c>
      <c r="T19" s="555"/>
      <c r="U19" s="555"/>
      <c r="V19" s="555"/>
      <c r="W19" s="556"/>
      <c r="X19" s="181"/>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row>
    <row r="20" spans="1:64" ht="18" customHeight="1">
      <c r="A20" s="201"/>
      <c r="B20" s="586" t="s">
        <v>15</v>
      </c>
      <c r="C20" s="586"/>
      <c r="D20" s="586"/>
      <c r="E20" s="616"/>
      <c r="F20" s="616"/>
      <c r="G20" s="201"/>
      <c r="H20" s="220"/>
      <c r="I20" s="204"/>
      <c r="J20" s="549"/>
      <c r="K20" s="596" t="s">
        <v>59</v>
      </c>
      <c r="L20" s="597"/>
      <c r="M20" s="597"/>
      <c r="N20" s="597"/>
      <c r="O20" s="598"/>
      <c r="P20" s="220"/>
      <c r="Q20" s="227"/>
      <c r="R20" s="594"/>
      <c r="S20" s="557" t="s">
        <v>59</v>
      </c>
      <c r="T20" s="558"/>
      <c r="U20" s="558"/>
      <c r="V20" s="558"/>
      <c r="W20" s="559"/>
      <c r="X20" s="181"/>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row>
    <row r="21" spans="1:64" ht="18" customHeight="1">
      <c r="A21" s="201"/>
      <c r="B21" s="602" t="s">
        <v>162</v>
      </c>
      <c r="C21" s="602"/>
      <c r="D21" s="602"/>
      <c r="E21" s="585"/>
      <c r="F21" s="585"/>
      <c r="G21" s="201"/>
      <c r="H21" s="220"/>
      <c r="I21" s="204"/>
      <c r="J21" s="327">
        <f>E21</f>
        <v>0</v>
      </c>
      <c r="K21" s="220"/>
      <c r="L21" s="220"/>
      <c r="M21" s="220"/>
      <c r="N21" s="220"/>
      <c r="O21" s="220"/>
      <c r="P21" s="220"/>
      <c r="Q21" s="227"/>
      <c r="R21" s="272">
        <f>J21</f>
        <v>0</v>
      </c>
      <c r="S21" s="271"/>
      <c r="T21" s="271"/>
      <c r="U21" s="271"/>
      <c r="V21" s="271"/>
      <c r="W21" s="271"/>
      <c r="X21" s="181"/>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row>
    <row r="22" spans="1:64" ht="15.5">
      <c r="A22" s="201"/>
      <c r="B22" s="394"/>
      <c r="C22" s="395"/>
      <c r="D22" s="395"/>
      <c r="E22" s="395"/>
      <c r="F22" s="396"/>
      <c r="G22" s="201"/>
      <c r="H22" s="220"/>
      <c r="I22" s="204"/>
      <c r="J22" s="220"/>
      <c r="K22" s="220"/>
      <c r="L22" s="220"/>
      <c r="M22" s="220"/>
      <c r="N22" s="220"/>
      <c r="O22" s="220"/>
      <c r="P22" s="220"/>
      <c r="Q22" s="227"/>
      <c r="R22" s="271"/>
      <c r="S22" s="271"/>
      <c r="T22" s="271"/>
      <c r="U22" s="271"/>
      <c r="V22" s="271"/>
      <c r="W22" s="271"/>
      <c r="X22" s="181"/>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row>
    <row r="23" spans="1:64" ht="18" customHeight="1">
      <c r="A23" s="201"/>
      <c r="B23" s="595" t="s">
        <v>154</v>
      </c>
      <c r="C23" s="595"/>
      <c r="D23" s="595"/>
      <c r="E23" s="585"/>
      <c r="F23" s="585"/>
      <c r="G23" s="201"/>
      <c r="H23" s="220"/>
      <c r="I23" s="204"/>
      <c r="J23" s="220"/>
      <c r="K23" s="220"/>
      <c r="L23" s="220"/>
      <c r="M23" s="220"/>
      <c r="N23" s="220"/>
      <c r="O23" s="221" t="s">
        <v>0</v>
      </c>
      <c r="P23" s="220"/>
      <c r="Q23" s="227"/>
      <c r="R23" s="271"/>
      <c r="S23" s="271"/>
      <c r="T23" s="271"/>
      <c r="U23" s="271"/>
      <c r="V23" s="271"/>
      <c r="W23" s="273" t="s">
        <v>0</v>
      </c>
      <c r="X23" s="181"/>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64" ht="18" customHeight="1">
      <c r="A24" s="201"/>
      <c r="B24" s="595" t="s">
        <v>155</v>
      </c>
      <c r="C24" s="595"/>
      <c r="D24" s="595"/>
      <c r="E24" s="585"/>
      <c r="F24" s="585"/>
      <c r="G24" s="201"/>
      <c r="H24" s="220"/>
      <c r="I24" s="204"/>
      <c r="J24" s="220"/>
      <c r="K24" s="599" t="s">
        <v>95</v>
      </c>
      <c r="L24" s="600"/>
      <c r="M24" s="601"/>
      <c r="N24" s="47"/>
      <c r="O24" s="68"/>
      <c r="P24" s="220"/>
      <c r="Q24" s="227"/>
      <c r="R24" s="271"/>
      <c r="S24" s="620" t="s">
        <v>95</v>
      </c>
      <c r="T24" s="621"/>
      <c r="U24" s="622"/>
      <c r="V24" s="274"/>
      <c r="W24" s="275"/>
      <c r="X24" s="181"/>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row>
    <row r="25" spans="1:64" ht="18" customHeight="1">
      <c r="A25" s="201"/>
      <c r="B25" s="415" t="s">
        <v>139</v>
      </c>
      <c r="C25" s="416"/>
      <c r="D25" s="417"/>
      <c r="E25" s="585"/>
      <c r="F25" s="585"/>
      <c r="G25" s="201"/>
      <c r="H25" s="220"/>
      <c r="I25" s="204"/>
      <c r="J25" s="220"/>
      <c r="K25" s="220"/>
      <c r="L25" s="220"/>
      <c r="M25" s="220"/>
      <c r="N25" s="220"/>
      <c r="O25" s="220"/>
      <c r="P25" s="220"/>
      <c r="Q25" s="227"/>
      <c r="R25" s="271"/>
      <c r="S25" s="271"/>
      <c r="T25" s="271"/>
      <c r="U25" s="271"/>
      <c r="V25" s="271"/>
      <c r="W25" s="271"/>
      <c r="X25" s="181"/>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row>
    <row r="26" spans="1:64" ht="18" customHeight="1">
      <c r="A26" s="201"/>
      <c r="B26" s="595" t="s">
        <v>94</v>
      </c>
      <c r="C26" s="595"/>
      <c r="D26" s="595"/>
      <c r="E26" s="585"/>
      <c r="F26" s="585"/>
      <c r="G26" s="201"/>
      <c r="H26" s="220"/>
      <c r="I26" s="204"/>
      <c r="J26" s="220"/>
      <c r="K26" s="220"/>
      <c r="L26" s="220"/>
      <c r="M26" s="220"/>
      <c r="N26" s="220"/>
      <c r="O26" s="220"/>
      <c r="P26" s="220"/>
      <c r="Q26" s="227"/>
      <c r="R26" s="271"/>
      <c r="S26" s="271"/>
      <c r="T26" s="271"/>
      <c r="U26" s="271"/>
      <c r="V26" s="271"/>
      <c r="W26" s="271"/>
      <c r="X26" s="181"/>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64" ht="18" customHeight="1">
      <c r="A27" s="201"/>
      <c r="B27" s="595" t="s">
        <v>258</v>
      </c>
      <c r="C27" s="595"/>
      <c r="D27" s="595"/>
      <c r="E27" s="585"/>
      <c r="F27" s="585"/>
      <c r="G27" s="201"/>
      <c r="H27" s="220"/>
      <c r="I27" s="204"/>
      <c r="J27" s="220"/>
      <c r="K27" s="220"/>
      <c r="L27" s="220"/>
      <c r="M27" s="220"/>
      <c r="N27" s="220"/>
      <c r="O27" s="220"/>
      <c r="P27" s="220"/>
      <c r="Q27" s="227"/>
      <c r="R27" s="271"/>
      <c r="S27" s="271"/>
      <c r="T27" s="271"/>
      <c r="U27" s="271"/>
      <c r="V27" s="271"/>
      <c r="W27" s="271"/>
      <c r="X27" s="181"/>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row>
    <row r="28" spans="1:64" ht="18" customHeight="1">
      <c r="A28" s="201"/>
      <c r="B28" s="595" t="s">
        <v>16</v>
      </c>
      <c r="C28" s="595"/>
      <c r="D28" s="595"/>
      <c r="E28" s="585"/>
      <c r="F28" s="585"/>
      <c r="G28" s="201"/>
      <c r="H28" s="220"/>
      <c r="I28" s="204"/>
      <c r="J28" s="220"/>
      <c r="K28" s="220"/>
      <c r="L28" s="220"/>
      <c r="M28" s="220"/>
      <c r="N28" s="220"/>
      <c r="O28" s="220"/>
      <c r="P28" s="220"/>
      <c r="Q28" s="227"/>
      <c r="R28" s="271"/>
      <c r="S28" s="271"/>
      <c r="T28" s="271"/>
      <c r="U28" s="271"/>
      <c r="V28" s="271"/>
      <c r="W28" s="271"/>
      <c r="X28" s="181"/>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64" ht="18" customHeight="1">
      <c r="A29" s="201"/>
      <c r="B29" s="595" t="s">
        <v>282</v>
      </c>
      <c r="C29" s="595"/>
      <c r="D29" s="595"/>
      <c r="E29" s="616"/>
      <c r="F29" s="616"/>
      <c r="G29" s="201"/>
      <c r="H29" s="220"/>
      <c r="I29" s="204"/>
      <c r="J29" s="220"/>
      <c r="K29" s="220"/>
      <c r="L29" s="220"/>
      <c r="M29" s="220"/>
      <c r="N29" s="220"/>
      <c r="O29" s="220"/>
      <c r="P29" s="220"/>
      <c r="Q29" s="227"/>
      <c r="R29" s="271"/>
      <c r="S29" s="271"/>
      <c r="T29" s="271"/>
      <c r="U29" s="271"/>
      <c r="V29" s="271"/>
      <c r="W29" s="271"/>
      <c r="X29" s="181"/>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row>
    <row r="30" spans="1:64" ht="18" customHeight="1">
      <c r="A30" s="201"/>
      <c r="B30" s="595" t="s">
        <v>150</v>
      </c>
      <c r="C30" s="595"/>
      <c r="D30" s="595"/>
      <c r="E30" s="616"/>
      <c r="F30" s="616"/>
      <c r="G30" s="201"/>
      <c r="H30" s="220"/>
      <c r="I30" s="204"/>
      <c r="J30" s="398" t="s">
        <v>310</v>
      </c>
      <c r="K30" s="398"/>
      <c r="L30" s="398"/>
      <c r="M30" s="398"/>
      <c r="N30" s="220"/>
      <c r="O30" s="220"/>
      <c r="P30" s="204"/>
      <c r="Q30" s="227"/>
      <c r="R30" s="604" t="s">
        <v>324</v>
      </c>
      <c r="S30" s="605"/>
      <c r="T30" s="605"/>
      <c r="U30" s="271"/>
      <c r="V30" s="271"/>
      <c r="W30" s="271"/>
      <c r="X30" s="181"/>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row>
    <row r="31" spans="1:64" ht="18" customHeight="1">
      <c r="A31" s="201"/>
      <c r="B31" s="608" t="s">
        <v>314</v>
      </c>
      <c r="C31" s="608"/>
      <c r="D31" s="608"/>
      <c r="E31" s="619"/>
      <c r="F31" s="619"/>
      <c r="G31" s="201"/>
      <c r="H31" s="220"/>
      <c r="I31" s="69"/>
      <c r="J31" s="603">
        <f>E31</f>
        <v>0</v>
      </c>
      <c r="K31" s="603"/>
      <c r="L31" s="603"/>
      <c r="M31" s="603"/>
      <c r="N31" s="220"/>
      <c r="O31" s="220"/>
      <c r="P31" s="204"/>
      <c r="Q31" s="227"/>
      <c r="R31" s="606">
        <f>J31</f>
        <v>0</v>
      </c>
      <c r="S31" s="607"/>
      <c r="T31" s="607"/>
      <c r="U31" s="271"/>
      <c r="V31" s="271"/>
      <c r="W31" s="271"/>
      <c r="X31" s="181"/>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64" ht="15.75" hidden="1" customHeight="1">
      <c r="A32" s="201"/>
      <c r="B32" s="608"/>
      <c r="C32" s="608"/>
      <c r="D32" s="608"/>
      <c r="E32" s="619"/>
      <c r="F32" s="619"/>
      <c r="G32" s="201"/>
      <c r="H32" s="220"/>
      <c r="I32" s="69"/>
      <c r="J32" s="220"/>
      <c r="K32" s="220"/>
      <c r="L32" s="220"/>
      <c r="M32" s="220"/>
      <c r="N32" s="220"/>
      <c r="O32" s="220"/>
      <c r="P32" s="204"/>
      <c r="Q32" s="227"/>
      <c r="R32" s="271"/>
      <c r="S32" s="271"/>
      <c r="T32" s="271"/>
      <c r="U32" s="271"/>
      <c r="V32" s="271"/>
      <c r="W32" s="271"/>
      <c r="X32" s="181"/>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row>
    <row r="33" spans="1:64" ht="18" customHeight="1">
      <c r="A33" s="201"/>
      <c r="B33" s="608" t="s">
        <v>185</v>
      </c>
      <c r="C33" s="608"/>
      <c r="D33" s="608"/>
      <c r="E33" s="619"/>
      <c r="F33" s="619"/>
      <c r="G33" s="201"/>
      <c r="H33" s="220"/>
      <c r="I33" s="220"/>
      <c r="J33" s="220"/>
      <c r="K33" s="220"/>
      <c r="L33" s="220"/>
      <c r="M33" s="220"/>
      <c r="N33" s="220"/>
      <c r="O33" s="220"/>
      <c r="P33" s="220"/>
      <c r="Q33" s="227"/>
      <c r="R33" s="271"/>
      <c r="S33" s="271"/>
      <c r="T33" s="271"/>
      <c r="U33" s="271"/>
      <c r="V33" s="271"/>
      <c r="W33" s="271"/>
      <c r="X33" s="181"/>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row>
    <row r="34" spans="1:64" ht="15.75" customHeight="1">
      <c r="A34" s="201"/>
      <c r="B34" s="608" t="s">
        <v>263</v>
      </c>
      <c r="C34" s="608"/>
      <c r="D34" s="608"/>
      <c r="E34" s="585"/>
      <c r="F34" s="615"/>
      <c r="G34" s="201"/>
      <c r="H34" s="220"/>
      <c r="I34" s="220"/>
      <c r="J34" s="220"/>
      <c r="K34" s="220"/>
      <c r="L34" s="220"/>
      <c r="M34" s="220"/>
      <c r="N34" s="220"/>
      <c r="O34" s="220"/>
      <c r="P34" s="220"/>
      <c r="Q34" s="227"/>
      <c r="R34" s="271"/>
      <c r="S34" s="271"/>
      <c r="T34" s="271"/>
      <c r="U34" s="271"/>
      <c r="V34" s="271"/>
      <c r="W34" s="271"/>
      <c r="X34" s="181"/>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64">
      <c r="A35" s="201"/>
      <c r="B35" s="201"/>
      <c r="C35" s="201"/>
      <c r="D35" s="201"/>
      <c r="E35" s="201"/>
      <c r="F35" s="201"/>
      <c r="G35" s="201"/>
      <c r="H35" s="220"/>
      <c r="I35" s="220"/>
      <c r="J35" s="220"/>
      <c r="K35" s="220"/>
      <c r="L35" s="220"/>
      <c r="M35" s="220"/>
      <c r="N35" s="220"/>
      <c r="O35" s="220"/>
      <c r="P35" s="220"/>
      <c r="Q35" s="227"/>
      <c r="R35" s="271"/>
      <c r="S35" s="271"/>
      <c r="T35" s="271"/>
      <c r="U35" s="271"/>
      <c r="V35" s="271"/>
      <c r="W35" s="271"/>
      <c r="X35" s="181"/>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64" ht="36.75" customHeight="1">
      <c r="A36" s="201"/>
      <c r="B36" s="452" t="s">
        <v>336</v>
      </c>
      <c r="C36" s="453"/>
      <c r="D36" s="453"/>
      <c r="E36" s="453"/>
      <c r="F36" s="454"/>
      <c r="G36" s="325"/>
      <c r="H36" s="220"/>
      <c r="I36" s="609" t="s">
        <v>323</v>
      </c>
      <c r="J36" s="609"/>
      <c r="K36" s="409"/>
      <c r="L36" s="409"/>
      <c r="M36" s="409"/>
      <c r="N36" s="409"/>
      <c r="O36" s="409"/>
      <c r="P36" s="204"/>
      <c r="Q36" s="227"/>
      <c r="R36" s="611" t="s">
        <v>325</v>
      </c>
      <c r="S36" s="612"/>
      <c r="T36" s="613"/>
      <c r="U36" s="613"/>
      <c r="V36" s="613"/>
      <c r="W36" s="614"/>
      <c r="X36" s="181"/>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row>
    <row r="37" spans="1:64" ht="21" customHeight="1">
      <c r="A37" s="201"/>
      <c r="B37" s="400" t="s">
        <v>264</v>
      </c>
      <c r="C37" s="401"/>
      <c r="D37" s="401"/>
      <c r="E37" s="401"/>
      <c r="F37" s="401"/>
      <c r="G37" s="325"/>
      <c r="H37" s="220"/>
      <c r="I37" s="402" t="s">
        <v>264</v>
      </c>
      <c r="J37" s="398"/>
      <c r="K37" s="398"/>
      <c r="L37" s="398"/>
      <c r="M37" s="398"/>
      <c r="N37" s="398"/>
      <c r="O37" s="403"/>
      <c r="P37" s="204"/>
      <c r="Q37" s="227"/>
      <c r="R37" s="604" t="s">
        <v>264</v>
      </c>
      <c r="S37" s="605"/>
      <c r="T37" s="605"/>
      <c r="U37" s="605"/>
      <c r="V37" s="605"/>
      <c r="W37" s="610"/>
      <c r="X37" s="181"/>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64" ht="21" customHeight="1">
      <c r="A38" s="201"/>
      <c r="B38" s="315"/>
      <c r="C38" s="623" t="s">
        <v>74</v>
      </c>
      <c r="D38" s="623"/>
      <c r="E38" s="623" t="s">
        <v>17</v>
      </c>
      <c r="F38" s="623"/>
      <c r="G38" s="201"/>
      <c r="H38" s="220"/>
      <c r="I38" s="531"/>
      <c r="J38" s="532"/>
      <c r="K38" s="409" t="s">
        <v>18</v>
      </c>
      <c r="L38" s="409"/>
      <c r="M38" s="409"/>
      <c r="N38" s="409" t="s">
        <v>17</v>
      </c>
      <c r="O38" s="409"/>
      <c r="P38" s="204"/>
      <c r="Q38" s="227"/>
      <c r="R38" s="531"/>
      <c r="S38" s="532"/>
      <c r="T38" s="409" t="s">
        <v>76</v>
      </c>
      <c r="U38" s="409"/>
      <c r="V38" s="409" t="s">
        <v>17</v>
      </c>
      <c r="W38" s="409"/>
      <c r="X38" s="181"/>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row>
    <row r="39" spans="1:64" ht="15.5">
      <c r="A39" s="201"/>
      <c r="B39" s="256" t="s">
        <v>19</v>
      </c>
      <c r="C39" s="515">
        <f>SUM('Summary &amp; Totals'!G5:G27)</f>
        <v>0</v>
      </c>
      <c r="D39" s="516"/>
      <c r="E39" s="470">
        <f xml:space="preserve"> SUMIFS('Litigator Work Claimed'!$K$5:$K$463, 'Litigator Work Claimed'!$AM$5:$AM$463, "4")</f>
        <v>0</v>
      </c>
      <c r="F39" s="517"/>
      <c r="G39" s="201"/>
      <c r="H39" s="220"/>
      <c r="I39" s="409" t="s">
        <v>19</v>
      </c>
      <c r="J39" s="409"/>
      <c r="K39" s="519">
        <f>SUM('Summary &amp; Totals'!N5:N27)</f>
        <v>0</v>
      </c>
      <c r="L39" s="519"/>
      <c r="M39" s="519"/>
      <c r="N39" s="431">
        <f xml:space="preserve"> SUMIFS('Litigator Work Claimed'!$U$5:$U$463, 'Litigator Work Claimed'!$AS$5:$AS$463, "4")</f>
        <v>0</v>
      </c>
      <c r="O39" s="431"/>
      <c r="P39" s="204"/>
      <c r="Q39" s="227"/>
      <c r="R39" s="528" t="s">
        <v>19</v>
      </c>
      <c r="S39" s="430"/>
      <c r="T39" s="630">
        <f>SUM('Summary &amp; Totals'!U5:U27)</f>
        <v>0</v>
      </c>
      <c r="U39" s="631"/>
      <c r="V39" s="551">
        <f xml:space="preserve"> SUMIFS('Litigator Work Claimed'!$AG$5:$AG$463, 'Litigator Work Claimed'!$AT$5:$AT$463, "4")</f>
        <v>0</v>
      </c>
      <c r="W39" s="552"/>
      <c r="X39" s="181"/>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row>
    <row r="40" spans="1:64" ht="15.5">
      <c r="A40" s="201"/>
      <c r="B40" s="256" t="s">
        <v>179</v>
      </c>
      <c r="C40" s="516">
        <f>SUM('Summary &amp; Totals'!G29)</f>
        <v>0</v>
      </c>
      <c r="D40" s="516"/>
      <c r="E40" s="436">
        <f xml:space="preserve"> SUMIFS('Litigator Work Claimed'!$K$5:$K$463, 'Litigator Work Claimed'!$AM$5:$AM$463, "2")</f>
        <v>0</v>
      </c>
      <c r="F40" s="469"/>
      <c r="G40" s="201"/>
      <c r="H40" s="220"/>
      <c r="I40" s="468" t="s">
        <v>179</v>
      </c>
      <c r="J40" s="468"/>
      <c r="K40" s="519">
        <f>SUM('Summary &amp; Totals'!N29)</f>
        <v>0</v>
      </c>
      <c r="L40" s="519"/>
      <c r="M40" s="519"/>
      <c r="N40" s="431">
        <f xml:space="preserve"> SUMIFS('Litigator Work Claimed'!$U$5:$U$463, 'Litigator Work Claimed'!$AS$5:$AS$463, "2")</f>
        <v>0</v>
      </c>
      <c r="O40" s="431"/>
      <c r="P40" s="204"/>
      <c r="Q40" s="227"/>
      <c r="R40" s="528" t="s">
        <v>179</v>
      </c>
      <c r="S40" s="430"/>
      <c r="T40" s="435">
        <f>SUM('Summary &amp; Totals'!U29)</f>
        <v>0</v>
      </c>
      <c r="U40" s="435"/>
      <c r="V40" s="551">
        <f xml:space="preserve"> SUMIFS('Litigator Work Claimed'!$AG$5:$AG$463, 'Litigator Work Claimed'!$AT$5:$AT$463, "2")</f>
        <v>0</v>
      </c>
      <c r="W40" s="552"/>
      <c r="X40" s="181"/>
      <c r="Y40" s="62"/>
      <c r="Z40" s="62"/>
      <c r="AA40" s="62"/>
      <c r="AB40" s="62" t="s">
        <v>160</v>
      </c>
      <c r="AC40" s="222">
        <f>E54</f>
        <v>0</v>
      </c>
      <c r="AD40" s="222">
        <f>IF(E25="Yes", AC40, 0)</f>
        <v>0</v>
      </c>
      <c r="AE40" s="223">
        <f>N54</f>
        <v>0</v>
      </c>
      <c r="AF40" s="223">
        <f>IF(E25="Yes", AE40, 0)</f>
        <v>0</v>
      </c>
      <c r="AG40" s="205">
        <f>V54</f>
        <v>0</v>
      </c>
      <c r="AH40" s="205">
        <f>IF(E25="Yes", AG40, 0)</f>
        <v>0</v>
      </c>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row>
    <row r="41" spans="1:64" ht="15.5">
      <c r="A41" s="201"/>
      <c r="B41" s="257" t="s">
        <v>3</v>
      </c>
      <c r="C41" s="516">
        <f>SUM('Summary &amp; Totals'!G28)</f>
        <v>0</v>
      </c>
      <c r="D41" s="516"/>
      <c r="E41" s="436">
        <f xml:space="preserve"> SUMIFS('Litigator Work Claimed'!$K$5:$K$463, 'Litigator Work Claimed'!$AM$5:$AM$463, "3")</f>
        <v>0</v>
      </c>
      <c r="F41" s="469"/>
      <c r="G41" s="201"/>
      <c r="H41" s="220"/>
      <c r="I41" s="409" t="s">
        <v>3</v>
      </c>
      <c r="J41" s="409"/>
      <c r="K41" s="519">
        <f>SUM('Summary &amp; Totals'!N28)</f>
        <v>0</v>
      </c>
      <c r="L41" s="519"/>
      <c r="M41" s="519"/>
      <c r="N41" s="431">
        <f xml:space="preserve"> SUMIFS('Litigator Work Claimed'!$U$5:$U$463, 'Litigator Work Claimed'!$AS$5:$AS$463, "3")</f>
        <v>0</v>
      </c>
      <c r="O41" s="431"/>
      <c r="P41" s="204"/>
      <c r="Q41" s="227"/>
      <c r="R41" s="528" t="s">
        <v>3</v>
      </c>
      <c r="S41" s="430"/>
      <c r="T41" s="435">
        <f>SUM('Summary &amp; Totals'!U28)</f>
        <v>0</v>
      </c>
      <c r="U41" s="435"/>
      <c r="V41" s="551">
        <f xml:space="preserve"> SUMIFS('Litigator Work Claimed'!$AG$5:$AG$463, 'Litigator Work Claimed'!$AT$5:$AT$463, "3")</f>
        <v>0</v>
      </c>
      <c r="W41" s="552"/>
      <c r="X41" s="181"/>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row>
    <row r="42" spans="1:64" ht="15.5">
      <c r="A42" s="201"/>
      <c r="B42" s="257" t="s">
        <v>20</v>
      </c>
      <c r="C42" s="516">
        <f>SUM('Summary &amp; Totals'!G30:G31)</f>
        <v>0</v>
      </c>
      <c r="D42" s="516"/>
      <c r="E42" s="436">
        <f xml:space="preserve"> SUMIFS('Litigator Work Claimed'!$K$5:$K$463, 'Litigator Work Claimed'!$AM$5:$AM$463, "1")</f>
        <v>0</v>
      </c>
      <c r="F42" s="469"/>
      <c r="G42" s="201"/>
      <c r="H42" s="220"/>
      <c r="I42" s="409" t="s">
        <v>20</v>
      </c>
      <c r="J42" s="409"/>
      <c r="K42" s="519">
        <f>SUM('Summary &amp; Totals'!N30:N31)</f>
        <v>0</v>
      </c>
      <c r="L42" s="519"/>
      <c r="M42" s="519"/>
      <c r="N42" s="431">
        <f xml:space="preserve"> SUMIFS('Litigator Work Claimed'!$U$5:$U$463, 'Litigator Work Claimed'!$AS$5:$AS$463, "1")</f>
        <v>0</v>
      </c>
      <c r="O42" s="431"/>
      <c r="P42" s="204"/>
      <c r="Q42" s="227"/>
      <c r="R42" s="528" t="s">
        <v>20</v>
      </c>
      <c r="S42" s="430"/>
      <c r="T42" s="435">
        <f>SUM('Summary &amp; Totals'!U30:U31)</f>
        <v>0</v>
      </c>
      <c r="U42" s="435"/>
      <c r="V42" s="551">
        <f xml:space="preserve"> SUMIFS('Litigator Work Claimed'!$AG$5:$AG$463, 'Litigator Work Claimed'!$AT$5:$AT$463, "1")</f>
        <v>0</v>
      </c>
      <c r="W42" s="552"/>
      <c r="X42" s="181"/>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row>
    <row r="43" spans="1:64" ht="15.5">
      <c r="A43" s="201"/>
      <c r="B43" s="256" t="s">
        <v>21</v>
      </c>
      <c r="C43" s="518">
        <f>F121+F122+F123+F124</f>
        <v>0</v>
      </c>
      <c r="D43" s="518"/>
      <c r="E43" s="436">
        <f>AE126</f>
        <v>0</v>
      </c>
      <c r="F43" s="469"/>
      <c r="G43" s="201"/>
      <c r="H43" s="220"/>
      <c r="I43" s="409" t="s">
        <v>21</v>
      </c>
      <c r="J43" s="409"/>
      <c r="K43" s="550">
        <f>N121+N122+N123+N124</f>
        <v>0</v>
      </c>
      <c r="L43" s="550"/>
      <c r="M43" s="550"/>
      <c r="N43" s="431">
        <f>AH126</f>
        <v>0</v>
      </c>
      <c r="O43" s="431"/>
      <c r="P43" s="204"/>
      <c r="Q43" s="227"/>
      <c r="R43" s="626" t="s">
        <v>21</v>
      </c>
      <c r="S43" s="440"/>
      <c r="T43" s="441">
        <f>W121+W122+W123+W124</f>
        <v>0</v>
      </c>
      <c r="U43" s="441"/>
      <c r="V43" s="410">
        <f>AK126</f>
        <v>0</v>
      </c>
      <c r="W43" s="553"/>
      <c r="X43" s="181"/>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row>
    <row r="44" spans="1:64" ht="15.5">
      <c r="A44" s="201"/>
      <c r="B44" s="455" t="s">
        <v>22</v>
      </c>
      <c r="C44" s="455"/>
      <c r="D44" s="455"/>
      <c r="E44" s="647">
        <f>SUM(E39:E43)</f>
        <v>0</v>
      </c>
      <c r="F44" s="648"/>
      <c r="G44" s="201"/>
      <c r="H44" s="220"/>
      <c r="I44" s="455" t="s">
        <v>75</v>
      </c>
      <c r="J44" s="455"/>
      <c r="K44" s="455"/>
      <c r="L44" s="455"/>
      <c r="M44" s="455"/>
      <c r="N44" s="431">
        <f>SUM(N39:N43)</f>
        <v>0</v>
      </c>
      <c r="O44" s="431"/>
      <c r="P44" s="204"/>
      <c r="Q44" s="227"/>
      <c r="R44" s="627" t="s">
        <v>75</v>
      </c>
      <c r="S44" s="628"/>
      <c r="T44" s="628"/>
      <c r="U44" s="629"/>
      <c r="V44" s="624">
        <f>SUM(V39:V43)</f>
        <v>0</v>
      </c>
      <c r="W44" s="625"/>
      <c r="X44" s="181"/>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row>
    <row r="45" spans="1:64" ht="15.5">
      <c r="A45" s="201"/>
      <c r="B45" s="455" t="s">
        <v>248</v>
      </c>
      <c r="C45" s="455"/>
      <c r="D45" s="455"/>
      <c r="E45" s="520">
        <f>IF(E100="",E44,IF(E100&gt;=0,((E44*E100)/100),0))</f>
        <v>0</v>
      </c>
      <c r="F45" s="521"/>
      <c r="G45" s="201"/>
      <c r="H45" s="220"/>
      <c r="I45" s="455" t="s">
        <v>249</v>
      </c>
      <c r="J45" s="455"/>
      <c r="K45" s="455"/>
      <c r="L45" s="455"/>
      <c r="M45" s="455"/>
      <c r="N45" s="431">
        <f>IF(K100="",N44,IF(K100&gt;=0,((N44*K100)/100),0))</f>
        <v>0</v>
      </c>
      <c r="O45" s="431"/>
      <c r="P45" s="204"/>
      <c r="Q45" s="227"/>
      <c r="R45" s="613" t="s">
        <v>249</v>
      </c>
      <c r="S45" s="613"/>
      <c r="T45" s="613"/>
      <c r="U45" s="613"/>
      <c r="V45" s="551">
        <f>IF(T100="",V44,IF(T100&gt;=0,((V44*T100)/100),0))</f>
        <v>0</v>
      </c>
      <c r="W45" s="551"/>
      <c r="X45" s="181"/>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row>
    <row r="46" spans="1:64">
      <c r="A46" s="201"/>
      <c r="B46" s="201"/>
      <c r="C46" s="201"/>
      <c r="D46" s="201"/>
      <c r="E46" s="201"/>
      <c r="F46" s="201"/>
      <c r="G46" s="201"/>
      <c r="H46" s="220"/>
      <c r="I46" s="220"/>
      <c r="J46" s="220"/>
      <c r="K46" s="220"/>
      <c r="L46" s="220"/>
      <c r="M46" s="220"/>
      <c r="N46" s="220"/>
      <c r="O46" s="220"/>
      <c r="P46" s="220"/>
      <c r="Q46" s="227"/>
      <c r="R46" s="271"/>
      <c r="S46" s="271"/>
      <c r="T46" s="271"/>
      <c r="U46" s="271"/>
      <c r="V46" s="271"/>
      <c r="W46" s="271"/>
      <c r="X46" s="181"/>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row>
    <row r="47" spans="1:64" ht="15.75" customHeight="1">
      <c r="A47" s="201"/>
      <c r="B47" s="397" t="s">
        <v>186</v>
      </c>
      <c r="C47" s="398"/>
      <c r="D47" s="398"/>
      <c r="E47" s="398"/>
      <c r="F47" s="399"/>
      <c r="G47" s="201"/>
      <c r="H47" s="220"/>
      <c r="I47" s="404" t="s">
        <v>186</v>
      </c>
      <c r="J47" s="405"/>
      <c r="K47" s="405"/>
      <c r="L47" s="405"/>
      <c r="M47" s="405"/>
      <c r="N47" s="405"/>
      <c r="O47" s="406"/>
      <c r="P47" s="204"/>
      <c r="Q47" s="227"/>
      <c r="R47" s="404" t="s">
        <v>186</v>
      </c>
      <c r="S47" s="405"/>
      <c r="T47" s="405"/>
      <c r="U47" s="405"/>
      <c r="V47" s="405"/>
      <c r="W47" s="405"/>
      <c r="X47" s="181"/>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row>
    <row r="48" spans="1:64" ht="15.75" customHeight="1">
      <c r="A48" s="201"/>
      <c r="B48" s="315"/>
      <c r="C48" s="409" t="s">
        <v>74</v>
      </c>
      <c r="D48" s="409"/>
      <c r="E48" s="409" t="s">
        <v>17</v>
      </c>
      <c r="F48" s="409"/>
      <c r="G48" s="201"/>
      <c r="H48" s="220"/>
      <c r="I48" s="531"/>
      <c r="J48" s="532"/>
      <c r="K48" s="409" t="s">
        <v>18</v>
      </c>
      <c r="L48" s="409"/>
      <c r="M48" s="409"/>
      <c r="N48" s="409" t="s">
        <v>17</v>
      </c>
      <c r="O48" s="409"/>
      <c r="P48" s="204"/>
      <c r="Q48" s="227"/>
      <c r="R48" s="531"/>
      <c r="S48" s="532"/>
      <c r="T48" s="409" t="s">
        <v>76</v>
      </c>
      <c r="U48" s="409"/>
      <c r="V48" s="409" t="s">
        <v>17</v>
      </c>
      <c r="W48" s="409"/>
      <c r="X48" s="181"/>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row>
    <row r="49" spans="1:64" ht="15.5">
      <c r="A49" s="201"/>
      <c r="B49" s="313" t="s">
        <v>19</v>
      </c>
      <c r="C49" s="522">
        <f>SUM('Summary &amp; Totals'!C34:G55)</f>
        <v>0</v>
      </c>
      <c r="D49" s="522"/>
      <c r="E49" s="470">
        <f xml:space="preserve"> SUMIFS('Prosecutor Work Claimed'!$I$5:$I$504, 'Prosecutor Work Claimed'!$AH$5:$AH$504, "4")</f>
        <v>0</v>
      </c>
      <c r="F49" s="471"/>
      <c r="G49" s="201"/>
      <c r="H49" s="220"/>
      <c r="I49" s="468" t="s">
        <v>19</v>
      </c>
      <c r="J49" s="468"/>
      <c r="K49" s="519">
        <f>SUM('Summary &amp; Totals'!J34:N55)</f>
        <v>0</v>
      </c>
      <c r="L49" s="519"/>
      <c r="M49" s="519"/>
      <c r="N49" s="431">
        <f xml:space="preserve"> SUMIFS('Prosecutor Work Claimed'!$Q$5:$Q$504, 'Prosecutor Work Claimed'!$AL$5:$AL$504, "4")</f>
        <v>0</v>
      </c>
      <c r="O49" s="431"/>
      <c r="P49" s="204"/>
      <c r="Q49" s="227"/>
      <c r="R49" s="429" t="s">
        <v>19</v>
      </c>
      <c r="S49" s="430"/>
      <c r="T49" s="435">
        <f>SUM('Summary &amp; Totals'!Q34:U55)</f>
        <v>0</v>
      </c>
      <c r="U49" s="435"/>
      <c r="V49" s="410">
        <f xml:space="preserve"> SUMIFS('Prosecutor Work Claimed'!$AB$5:$AB$504, 'Prosecutor Work Claimed'!$AM$5:$AM$504, "4")</f>
        <v>0</v>
      </c>
      <c r="W49" s="428"/>
      <c r="X49" s="181"/>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row>
    <row r="50" spans="1:64" ht="15.5">
      <c r="A50" s="201"/>
      <c r="B50" s="311" t="s">
        <v>3</v>
      </c>
      <c r="C50" s="522">
        <f>SUM('Summary &amp; Totals'!C56:G56)</f>
        <v>0</v>
      </c>
      <c r="D50" s="522"/>
      <c r="E50" s="470">
        <f xml:space="preserve"> SUMIFS('Prosecutor Work Claimed'!$I$5:$I$504, 'Prosecutor Work Claimed'!$AH$5:$AH$504, "3")</f>
        <v>0</v>
      </c>
      <c r="F50" s="471"/>
      <c r="G50" s="201"/>
      <c r="H50" s="220"/>
      <c r="I50" s="409" t="s">
        <v>3</v>
      </c>
      <c r="J50" s="409"/>
      <c r="K50" s="519">
        <f>SUM('Summary &amp; Totals'!J56:N56)</f>
        <v>0</v>
      </c>
      <c r="L50" s="519"/>
      <c r="M50" s="519"/>
      <c r="N50" s="431">
        <f xml:space="preserve"> SUMIFS('Prosecutor Work Claimed'!$Q$5:$Q$504, 'Prosecutor Work Claimed'!$AL$5:$AL$504, "3")</f>
        <v>0</v>
      </c>
      <c r="O50" s="431"/>
      <c r="P50" s="204"/>
      <c r="Q50" s="227"/>
      <c r="R50" s="429" t="s">
        <v>3</v>
      </c>
      <c r="S50" s="430"/>
      <c r="T50" s="435">
        <f>SUM('Summary &amp; Totals'!Q56:U56)</f>
        <v>0</v>
      </c>
      <c r="U50" s="435"/>
      <c r="V50" s="410">
        <f xml:space="preserve"> SUMIFS('Prosecutor Work Claimed'!$AB$5:$AB$504, 'Prosecutor Work Claimed'!$AM$5:$AM$504, "3")</f>
        <v>0</v>
      </c>
      <c r="W50" s="428"/>
      <c r="X50" s="181"/>
      <c r="Y50" s="62"/>
      <c r="Z50" s="62"/>
      <c r="AA50" s="62"/>
      <c r="AB50" s="62"/>
      <c r="AC50" s="62" t="s">
        <v>159</v>
      </c>
      <c r="AD50" s="222">
        <f>SUM(E39:F43)</f>
        <v>0</v>
      </c>
      <c r="AE50" s="223">
        <f>SUM(N39:O43)</f>
        <v>0</v>
      </c>
      <c r="AF50" s="206">
        <f>SUM(V39:W43)</f>
        <v>0</v>
      </c>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row>
    <row r="51" spans="1:64" ht="15.5">
      <c r="A51" s="201"/>
      <c r="B51" s="311" t="s">
        <v>20</v>
      </c>
      <c r="C51" s="522">
        <f>SUM('Summary &amp; Totals'!C57:G58)</f>
        <v>0</v>
      </c>
      <c r="D51" s="522"/>
      <c r="E51" s="470">
        <f xml:space="preserve"> SUMIFS('Prosecutor Work Claimed'!$I$5:$I$504, 'Prosecutor Work Claimed'!$AH$5:$AH$504, "1")</f>
        <v>0</v>
      </c>
      <c r="F51" s="471"/>
      <c r="G51" s="201"/>
      <c r="H51" s="220"/>
      <c r="I51" s="409" t="s">
        <v>20</v>
      </c>
      <c r="J51" s="409"/>
      <c r="K51" s="519">
        <f>SUM('Summary &amp; Totals'!J57:N58)</f>
        <v>0</v>
      </c>
      <c r="L51" s="519"/>
      <c r="M51" s="519"/>
      <c r="N51" s="431">
        <f xml:space="preserve"> SUMIFS('Prosecutor Work Claimed'!$Q$5:$Q$504, 'Prosecutor Work Claimed'!$AL$5:$AL$504, "1")</f>
        <v>0</v>
      </c>
      <c r="O51" s="431"/>
      <c r="P51" s="204"/>
      <c r="Q51" s="227"/>
      <c r="R51" s="429" t="s">
        <v>20</v>
      </c>
      <c r="S51" s="430"/>
      <c r="T51" s="435">
        <f>SUM('Summary &amp; Totals'!Q57:U58)</f>
        <v>0</v>
      </c>
      <c r="U51" s="435"/>
      <c r="V51" s="410">
        <f xml:space="preserve"> SUMIFS('Prosecutor Work Claimed'!$AB$5:$AB$504, 'Prosecutor Work Claimed'!$AM$5:$AM$504, "1")</f>
        <v>0</v>
      </c>
      <c r="W51" s="428"/>
      <c r="X51" s="181"/>
      <c r="Y51" s="62"/>
      <c r="Z51" s="62"/>
      <c r="AA51" s="62"/>
      <c r="AB51" s="62"/>
      <c r="AC51" s="62" t="s">
        <v>276</v>
      </c>
      <c r="AD51" s="222">
        <f>SUM(E45,E54,F56,F57,F62)</f>
        <v>0</v>
      </c>
      <c r="AE51" s="223">
        <f>SUM(N45,N54,O56,O57,O62)</f>
        <v>0</v>
      </c>
      <c r="AF51" s="206">
        <f>SUM(V45,V54,W56,W57,W62)</f>
        <v>0</v>
      </c>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row>
    <row r="52" spans="1:64" ht="15.5">
      <c r="A52" s="201"/>
      <c r="B52" s="311" t="s">
        <v>21</v>
      </c>
      <c r="C52" s="646">
        <f>F125</f>
        <v>0</v>
      </c>
      <c r="D52" s="646"/>
      <c r="E52" s="470">
        <f>AE125</f>
        <v>0</v>
      </c>
      <c r="F52" s="471"/>
      <c r="G52" s="201"/>
      <c r="H52" s="220"/>
      <c r="I52" s="409" t="s">
        <v>21</v>
      </c>
      <c r="J52" s="409"/>
      <c r="K52" s="530">
        <f>N125</f>
        <v>0</v>
      </c>
      <c r="L52" s="530"/>
      <c r="M52" s="530"/>
      <c r="N52" s="431">
        <f>AH125</f>
        <v>0</v>
      </c>
      <c r="O52" s="431"/>
      <c r="P52" s="204"/>
      <c r="Q52" s="227"/>
      <c r="R52" s="439" t="s">
        <v>21</v>
      </c>
      <c r="S52" s="440"/>
      <c r="T52" s="441">
        <f>W125</f>
        <v>0</v>
      </c>
      <c r="U52" s="441"/>
      <c r="V52" s="410">
        <f>AK125</f>
        <v>0</v>
      </c>
      <c r="W52" s="428"/>
      <c r="X52" s="181"/>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row>
    <row r="53" spans="1:64" ht="15.5">
      <c r="A53" s="201"/>
      <c r="B53" s="455" t="s">
        <v>315</v>
      </c>
      <c r="C53" s="455"/>
      <c r="D53" s="455"/>
      <c r="E53" s="472">
        <f>SUM(E49:E52)</f>
        <v>0</v>
      </c>
      <c r="F53" s="473"/>
      <c r="G53" s="201"/>
      <c r="H53" s="220"/>
      <c r="I53" s="455" t="s">
        <v>175</v>
      </c>
      <c r="J53" s="455"/>
      <c r="K53" s="455"/>
      <c r="L53" s="455"/>
      <c r="M53" s="455"/>
      <c r="N53" s="431">
        <f>SUM(N49:N52)</f>
        <v>0</v>
      </c>
      <c r="O53" s="431"/>
      <c r="P53" s="204"/>
      <c r="Q53" s="227"/>
      <c r="R53" s="421" t="s">
        <v>254</v>
      </c>
      <c r="S53" s="422"/>
      <c r="T53" s="422"/>
      <c r="U53" s="423"/>
      <c r="V53" s="432">
        <f>SUM(V49:V52)</f>
        <v>0</v>
      </c>
      <c r="W53" s="433"/>
      <c r="X53" s="181"/>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row>
    <row r="54" spans="1:64" ht="15.5">
      <c r="A54" s="201"/>
      <c r="B54" s="455" t="s">
        <v>250</v>
      </c>
      <c r="C54" s="455"/>
      <c r="D54" s="455"/>
      <c r="E54" s="456">
        <f>IF(E100="",E53,IF(E100&gt;=0,((E53*E100)/100),0))</f>
        <v>0</v>
      </c>
      <c r="F54" s="456"/>
      <c r="G54" s="201"/>
      <c r="H54" s="220"/>
      <c r="I54" s="455" t="s">
        <v>251</v>
      </c>
      <c r="J54" s="455"/>
      <c r="K54" s="455"/>
      <c r="L54" s="455"/>
      <c r="M54" s="455"/>
      <c r="N54" s="431">
        <f>IF(K100="",N53,IF(K100&gt;=0,((N53*K100)/100),0))</f>
        <v>0</v>
      </c>
      <c r="O54" s="431"/>
      <c r="P54" s="204"/>
      <c r="Q54" s="227"/>
      <c r="R54" s="434" t="s">
        <v>251</v>
      </c>
      <c r="S54" s="434"/>
      <c r="T54" s="434"/>
      <c r="U54" s="434"/>
      <c r="V54" s="438">
        <f>IF(T100="",V53,IF(T100&gt;=0,((V53*T100)/100),0))</f>
        <v>0</v>
      </c>
      <c r="W54" s="438"/>
      <c r="X54" s="181"/>
      <c r="Y54" s="62"/>
      <c r="Z54" s="62"/>
      <c r="AA54" s="62"/>
      <c r="AB54" s="62"/>
      <c r="AC54" s="62"/>
      <c r="AD54" s="62" t="str">
        <f>IF(E100="",E98, IF(E100&gt;=0,((E98/100*K100)),0))</f>
        <v>Insert value in £</v>
      </c>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row>
    <row r="55" spans="1:64">
      <c r="A55" s="201"/>
      <c r="B55" s="201"/>
      <c r="C55" s="201"/>
      <c r="D55" s="201"/>
      <c r="E55" s="201"/>
      <c r="F55" s="201"/>
      <c r="G55" s="201"/>
      <c r="H55" s="220"/>
      <c r="I55" s="220"/>
      <c r="J55" s="220"/>
      <c r="K55" s="220"/>
      <c r="L55" s="220"/>
      <c r="M55" s="220"/>
      <c r="N55" s="220"/>
      <c r="O55" s="220"/>
      <c r="P55" s="220"/>
      <c r="Q55" s="227"/>
      <c r="R55" s="271"/>
      <c r="S55" s="271"/>
      <c r="T55" s="271"/>
      <c r="U55" s="271"/>
      <c r="V55" s="271"/>
      <c r="W55" s="271"/>
      <c r="X55" s="181"/>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row>
    <row r="56" spans="1:64" ht="15.75" customHeight="1">
      <c r="A56" s="201"/>
      <c r="B56" s="468" t="s">
        <v>8</v>
      </c>
      <c r="C56" s="311" t="s">
        <v>23</v>
      </c>
      <c r="D56" s="314">
        <f>SUMIFS(Disbursements!E4:E53, Disbursements!F4:F53, "Yes")</f>
        <v>0</v>
      </c>
      <c r="E56" s="409" t="s">
        <v>252</v>
      </c>
      <c r="F56" s="314">
        <f>IF(E100="",D56,IF(E100&gt;=0,((D56*E100)/100),0))</f>
        <v>0</v>
      </c>
      <c r="G56" s="201"/>
      <c r="H56" s="220"/>
      <c r="I56" s="468" t="s">
        <v>8</v>
      </c>
      <c r="J56" s="418" t="s">
        <v>23</v>
      </c>
      <c r="K56" s="419"/>
      <c r="L56" s="420"/>
      <c r="M56" s="314">
        <f>SUMIFS(Disbursements!L4:L53, Disbursements!F4:F53, "Yes")</f>
        <v>0</v>
      </c>
      <c r="N56" s="409" t="s">
        <v>252</v>
      </c>
      <c r="O56" s="314">
        <f>IF(K100="",M56,IF(K100&gt;=0,((M56*K100)/100),0))</f>
        <v>0</v>
      </c>
      <c r="P56" s="204"/>
      <c r="Q56" s="227"/>
      <c r="R56" s="442" t="s">
        <v>8</v>
      </c>
      <c r="S56" s="442" t="s">
        <v>23</v>
      </c>
      <c r="T56" s="442"/>
      <c r="U56" s="276">
        <f>SUMIFS(Disbursements!T4:T53, Disbursements!F4:F53, "Yes")</f>
        <v>0</v>
      </c>
      <c r="V56" s="386" t="s">
        <v>252</v>
      </c>
      <c r="W56" s="276">
        <f>IF(T100="",U56,IF(T100&gt;=0,((U56*T100)/100),0))</f>
        <v>0</v>
      </c>
      <c r="X56" s="181"/>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row>
    <row r="57" spans="1:64" ht="15.75" customHeight="1">
      <c r="A57" s="201"/>
      <c r="B57" s="468"/>
      <c r="C57" s="311" t="s">
        <v>24</v>
      </c>
      <c r="D57" s="314">
        <f>SUMIFS(Disbursements!E4:E53, Disbursements!F4:F53, "No")</f>
        <v>0</v>
      </c>
      <c r="E57" s="409"/>
      <c r="F57" s="314">
        <f>IF(E100="",D57,IF(E100&gt;=0,((D57*E100)/100),0))</f>
        <v>0</v>
      </c>
      <c r="G57" s="201"/>
      <c r="H57" s="220"/>
      <c r="I57" s="468"/>
      <c r="J57" s="418" t="s">
        <v>24</v>
      </c>
      <c r="K57" s="419"/>
      <c r="L57" s="420"/>
      <c r="M57" s="314">
        <f>SUMIFS(Disbursements!L4:L53, Disbursements!F4:F53, "No")</f>
        <v>0</v>
      </c>
      <c r="N57" s="409"/>
      <c r="O57" s="314">
        <f>IF(K100="",M57,IF(K100&gt;=0,((M57*K100)/100),0))</f>
        <v>0</v>
      </c>
      <c r="P57" s="204"/>
      <c r="Q57" s="227"/>
      <c r="R57" s="442"/>
      <c r="S57" s="442" t="s">
        <v>24</v>
      </c>
      <c r="T57" s="442"/>
      <c r="U57" s="276">
        <f>SUMIFS(Disbursements!T4:T53, Disbursements!F4:F53, "No")</f>
        <v>0</v>
      </c>
      <c r="V57" s="386"/>
      <c r="W57" s="276">
        <f>IF(T100="",U57,IF(T100&gt;=0,((U57*T100)/100),0))</f>
        <v>0</v>
      </c>
      <c r="X57" s="181"/>
      <c r="Y57" s="62"/>
      <c r="Z57" s="62"/>
      <c r="AA57" s="62"/>
      <c r="AB57" s="62"/>
      <c r="AC57" s="635" t="s">
        <v>65</v>
      </c>
      <c r="AD57" s="222">
        <f>D59</f>
        <v>0</v>
      </c>
      <c r="AE57" s="201">
        <f>IF('Advocate Work Claimed'!G5="Yes", AD57, 0)</f>
        <v>0</v>
      </c>
      <c r="AF57" s="223">
        <f>M59</f>
        <v>0</v>
      </c>
      <c r="AG57" s="220">
        <f>IF('Advocate Work Claimed'!G5="Yes", AF57, 0)</f>
        <v>0</v>
      </c>
      <c r="AH57" s="205">
        <f>U59</f>
        <v>0</v>
      </c>
      <c r="AI57" s="206">
        <f>IF('Advocate Work Claimed'!G5="Yes", AH57, 0)</f>
        <v>0</v>
      </c>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row>
    <row r="58" spans="1:64" ht="15.5">
      <c r="A58" s="201"/>
      <c r="B58" s="321"/>
      <c r="C58" s="321"/>
      <c r="D58" s="321"/>
      <c r="E58" s="321"/>
      <c r="F58" s="321"/>
      <c r="G58" s="201"/>
      <c r="H58" s="220"/>
      <c r="I58" s="220"/>
      <c r="J58" s="220"/>
      <c r="K58" s="220"/>
      <c r="L58" s="220"/>
      <c r="M58" s="220"/>
      <c r="N58" s="220"/>
      <c r="O58" s="224"/>
      <c r="P58" s="204"/>
      <c r="Q58" s="227"/>
      <c r="R58" s="271"/>
      <c r="S58" s="271"/>
      <c r="T58" s="271"/>
      <c r="U58" s="271"/>
      <c r="V58" s="271"/>
      <c r="W58" s="277"/>
      <c r="X58" s="181"/>
      <c r="Y58" s="62"/>
      <c r="Z58" s="62"/>
      <c r="AA58" s="62"/>
      <c r="AB58" s="62"/>
      <c r="AC58" s="635"/>
      <c r="AD58" s="201">
        <f>D60</f>
        <v>0</v>
      </c>
      <c r="AE58" s="201">
        <f>IF('Advocate Work Claimed'!G4="Yes", AD58, 0)</f>
        <v>0</v>
      </c>
      <c r="AF58" s="223">
        <f>M60</f>
        <v>0</v>
      </c>
      <c r="AG58" s="220">
        <f>IF('Advocate Work Claimed'!G4="Yes", AF58, 0)</f>
        <v>0</v>
      </c>
      <c r="AH58" s="205">
        <f>U60</f>
        <v>0</v>
      </c>
      <c r="AI58" s="206">
        <f>IF('Advocate Work Claimed'!G4="Yes", AH58, 0)</f>
        <v>0</v>
      </c>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row>
    <row r="59" spans="1:64" ht="15.75" customHeight="1">
      <c r="A59" s="201"/>
      <c r="B59" s="468" t="s">
        <v>65</v>
      </c>
      <c r="C59" s="311" t="s">
        <v>331</v>
      </c>
      <c r="D59" s="314">
        <f>SUM('Summary &amp; Totals'!C62:C70)</f>
        <v>0</v>
      </c>
      <c r="E59" s="409" t="s">
        <v>252</v>
      </c>
      <c r="F59" s="314">
        <f>IF($E$100="",D59,IF($E$100&gt;=0,((D59*$E$100)/100),0))</f>
        <v>0</v>
      </c>
      <c r="G59" s="201"/>
      <c r="H59" s="220"/>
      <c r="I59" s="468" t="s">
        <v>65</v>
      </c>
      <c r="J59" s="418" t="s">
        <v>331</v>
      </c>
      <c r="K59" s="419"/>
      <c r="L59" s="420"/>
      <c r="M59" s="314">
        <f>SUM('Summary &amp; Totals'!J62:J70)</f>
        <v>0</v>
      </c>
      <c r="N59" s="409" t="s">
        <v>252</v>
      </c>
      <c r="O59" s="314">
        <f>IF($K$100="",M59,IF($K$100&gt;=0,((M59*$K$100)/100),0))</f>
        <v>0</v>
      </c>
      <c r="P59" s="204"/>
      <c r="Q59" s="227"/>
      <c r="R59" s="442" t="s">
        <v>65</v>
      </c>
      <c r="S59" s="386" t="s">
        <v>331</v>
      </c>
      <c r="T59" s="386"/>
      <c r="U59" s="276">
        <f>SUM('Summary &amp; Totals'!Q62:Q70)</f>
        <v>0</v>
      </c>
      <c r="V59" s="386" t="s">
        <v>252</v>
      </c>
      <c r="W59" s="276">
        <f>IF($T$100="",U59,IF($T$100&gt;=0,((U59*$T$100)/100),0))</f>
        <v>0</v>
      </c>
      <c r="X59" s="181"/>
      <c r="Y59" s="62"/>
      <c r="Z59" s="62"/>
      <c r="AA59" s="62"/>
      <c r="AB59" s="62"/>
      <c r="AC59" s="635"/>
      <c r="AD59" s="201">
        <f>D61</f>
        <v>0</v>
      </c>
      <c r="AE59" s="201">
        <f>IF('Advocate Work Claimed'!G3="Yes", AD59, 0)</f>
        <v>0</v>
      </c>
      <c r="AF59" s="223">
        <f>M61</f>
        <v>0</v>
      </c>
      <c r="AG59" s="220">
        <f>IF('Advocate Work Claimed'!G3="Yes", AF59, 0)</f>
        <v>0</v>
      </c>
      <c r="AH59" s="205">
        <f>U61</f>
        <v>0</v>
      </c>
      <c r="AI59" s="206">
        <f>IF('Advocate Work Claimed'!G3="Yes", AH59, 0)</f>
        <v>0</v>
      </c>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row>
    <row r="60" spans="1:64" ht="15.5">
      <c r="A60" s="201"/>
      <c r="B60" s="468"/>
      <c r="C60" s="311" t="s">
        <v>330</v>
      </c>
      <c r="D60" s="314">
        <f>SUM('Summary &amp; Totals'!D62:E70)</f>
        <v>0</v>
      </c>
      <c r="E60" s="409"/>
      <c r="F60" s="314">
        <f>IF($E$100="",D60,IF($E$100&gt;=0,((D60*$E$100)/100),0))</f>
        <v>0</v>
      </c>
      <c r="G60" s="201"/>
      <c r="H60" s="220"/>
      <c r="I60" s="468"/>
      <c r="J60" s="418" t="s">
        <v>330</v>
      </c>
      <c r="K60" s="419"/>
      <c r="L60" s="420"/>
      <c r="M60" s="314">
        <f>SUM('Summary &amp; Totals'!K62:L70)</f>
        <v>0</v>
      </c>
      <c r="N60" s="409"/>
      <c r="O60" s="314">
        <f>IF($K$100="",M60,IF($K$100&gt;=0,((M60*$K$100)/100),0))</f>
        <v>0</v>
      </c>
      <c r="P60" s="204"/>
      <c r="Q60" s="227"/>
      <c r="R60" s="442"/>
      <c r="S60" s="386" t="s">
        <v>330</v>
      </c>
      <c r="T60" s="386"/>
      <c r="U60" s="276">
        <f>SUM('Summary &amp; Totals'!R62:S70)</f>
        <v>0</v>
      </c>
      <c r="V60" s="386"/>
      <c r="W60" s="276">
        <f>IF($T$100="",U60,IF($T$100&gt;=0,((U60*$T$100)/100),0))</f>
        <v>0</v>
      </c>
      <c r="X60" s="181"/>
      <c r="Y60" s="62"/>
      <c r="Z60" s="62"/>
      <c r="AA60" s="62"/>
      <c r="AB60" s="62"/>
      <c r="AC60" s="635"/>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row>
    <row r="61" spans="1:64" ht="15.5">
      <c r="A61" s="201"/>
      <c r="B61" s="468"/>
      <c r="C61" s="311" t="s">
        <v>63</v>
      </c>
      <c r="D61" s="314">
        <f>SUM('Summary &amp; Totals'!F62:G70)</f>
        <v>0</v>
      </c>
      <c r="E61" s="409"/>
      <c r="F61" s="314">
        <f>IF($E$100="",D61,IF($E$100&gt;=0,((D61*$E$100)/100),0))</f>
        <v>0</v>
      </c>
      <c r="G61" s="201"/>
      <c r="H61" s="220"/>
      <c r="I61" s="468"/>
      <c r="J61" s="418" t="s">
        <v>63</v>
      </c>
      <c r="K61" s="419"/>
      <c r="L61" s="420"/>
      <c r="M61" s="314">
        <f>SUM('Summary &amp; Totals'!M62:N70)</f>
        <v>0</v>
      </c>
      <c r="N61" s="409"/>
      <c r="O61" s="314">
        <f>IF($K$100="",M61,IF($K$100&gt;=0,((M61*$K$100)/100),0))</f>
        <v>0</v>
      </c>
      <c r="P61" s="204"/>
      <c r="Q61" s="227"/>
      <c r="R61" s="442"/>
      <c r="S61" s="386" t="s">
        <v>63</v>
      </c>
      <c r="T61" s="386"/>
      <c r="U61" s="276">
        <f>SUM('Summary &amp; Totals'!T62:U70)</f>
        <v>0</v>
      </c>
      <c r="V61" s="386"/>
      <c r="W61" s="276">
        <f>IF($T$100="",U61,IF($T$100&gt;=0,((U61*$T$100)/100),0))</f>
        <v>0</v>
      </c>
      <c r="X61" s="181"/>
      <c r="Y61" s="62"/>
      <c r="Z61" s="62"/>
      <c r="AA61" s="62"/>
      <c r="AB61" s="62"/>
      <c r="AC61" s="635"/>
      <c r="AD61" s="201">
        <f>IF($E$100="",AE57,IF($E$100&gt;=0,((AE57*$E$100)/100),0))</f>
        <v>0</v>
      </c>
      <c r="AE61" s="220">
        <f>IF($E$100="",AG57,IF($E$100&gt;=0,((AG57*$E$100)/100),0))</f>
        <v>0</v>
      </c>
      <c r="AF61" s="206">
        <f>IF($E$100="",AI57,IF($E$100&gt;=0,((AI57*$E$100)/100),0))</f>
        <v>0</v>
      </c>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row>
    <row r="62" spans="1:64" ht="15.5">
      <c r="A62" s="201"/>
      <c r="B62" s="468"/>
      <c r="C62" s="311" t="s">
        <v>253</v>
      </c>
      <c r="D62" s="314">
        <f>SUM(D59:D61)</f>
        <v>0</v>
      </c>
      <c r="E62" s="409"/>
      <c r="F62" s="314">
        <f>IF($E$100="",D62,IF($E$100&gt;=0,((D62*$E$100)/100),0))</f>
        <v>0</v>
      </c>
      <c r="G62" s="201"/>
      <c r="H62" s="220"/>
      <c r="I62" s="468"/>
      <c r="J62" s="468" t="s">
        <v>327</v>
      </c>
      <c r="K62" s="468"/>
      <c r="L62" s="468"/>
      <c r="M62" s="314">
        <f>SUM(M59:M61)</f>
        <v>0</v>
      </c>
      <c r="N62" s="409"/>
      <c r="O62" s="314">
        <f>IF($K$100="",M62,IF($K$100&gt;=0,((M62*$K$100)/100),0))</f>
        <v>0</v>
      </c>
      <c r="P62" s="204"/>
      <c r="Q62" s="227"/>
      <c r="R62" s="442"/>
      <c r="S62" s="442" t="s">
        <v>327</v>
      </c>
      <c r="T62" s="442"/>
      <c r="U62" s="276">
        <f>SUM(U59:U61)</f>
        <v>0</v>
      </c>
      <c r="V62" s="386"/>
      <c r="W62" s="276">
        <f>IF($T$100="",U62,IF($T$100&gt;=0,((U62*$T$100)/100),0))</f>
        <v>0</v>
      </c>
      <c r="X62" s="181"/>
      <c r="Y62" s="62"/>
      <c r="Z62" s="62"/>
      <c r="AA62" s="62"/>
      <c r="AB62" s="62"/>
      <c r="AC62" s="635"/>
      <c r="AD62" s="201">
        <f>IF($E$100="",AE58,IF($E$100&gt;=0,((AE58*$E$100)/100),0))</f>
        <v>0</v>
      </c>
      <c r="AE62" s="220">
        <f>IF($E$100="",AG58,IF($E$100&gt;=0,((AG58*$E$100)/100),0))</f>
        <v>0</v>
      </c>
      <c r="AF62" s="206">
        <f>IF($E$100="",AI58,IF($E$100&gt;=0,((AI58*$E$100)/100),0))</f>
        <v>0</v>
      </c>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row>
    <row r="63" spans="1:64" ht="54.75" customHeight="1">
      <c r="A63" s="201"/>
      <c r="B63" s="201"/>
      <c r="C63" s="201"/>
      <c r="D63" s="201"/>
      <c r="E63" s="201"/>
      <c r="F63" s="201"/>
      <c r="G63" s="201"/>
      <c r="H63" s="220"/>
      <c r="I63" s="220"/>
      <c r="J63" s="220"/>
      <c r="K63" s="220"/>
      <c r="L63" s="220"/>
      <c r="M63" s="220"/>
      <c r="N63" s="220"/>
      <c r="O63" s="220"/>
      <c r="P63" s="204"/>
      <c r="Q63" s="227"/>
      <c r="R63" s="271"/>
      <c r="S63" s="271"/>
      <c r="T63" s="271"/>
      <c r="U63" s="271"/>
      <c r="V63" s="271"/>
      <c r="W63" s="271"/>
      <c r="X63" s="181"/>
      <c r="Y63" s="62"/>
      <c r="Z63" s="62"/>
      <c r="AA63" s="62"/>
      <c r="AB63" s="62"/>
      <c r="AC63" s="635"/>
      <c r="AD63" s="201">
        <f>IF($E$100="",AE59,IF($E$100&gt;=0,((AE59*$E$100)/100),0))</f>
        <v>0</v>
      </c>
      <c r="AE63" s="220">
        <f>IF($E$100="",AG59,IF($E$100&gt;=0,((AG59*$E$100)/100),0))</f>
        <v>0</v>
      </c>
      <c r="AF63" s="206">
        <f>IF($E$100="",AI59,IF($E$100&gt;=0,((AI59*$E$100)/100),0))</f>
        <v>0</v>
      </c>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row>
    <row r="64" spans="1:64" ht="15.5">
      <c r="A64" s="201"/>
      <c r="B64" s="409" t="s">
        <v>255</v>
      </c>
      <c r="C64" s="409"/>
      <c r="D64" s="409"/>
      <c r="E64" s="431">
        <f>SUM(E45,E54,F56,F57,F62)</f>
        <v>0</v>
      </c>
      <c r="F64" s="431"/>
      <c r="G64" s="201"/>
      <c r="H64" s="220"/>
      <c r="I64" s="409" t="s">
        <v>255</v>
      </c>
      <c r="J64" s="409"/>
      <c r="K64" s="409"/>
      <c r="L64" s="409"/>
      <c r="M64" s="409"/>
      <c r="N64" s="436">
        <f>SUM(N45,N54,O56,O57,O62)</f>
        <v>0</v>
      </c>
      <c r="O64" s="437"/>
      <c r="P64" s="204"/>
      <c r="Q64" s="227"/>
      <c r="R64" s="386" t="s">
        <v>106</v>
      </c>
      <c r="S64" s="386"/>
      <c r="T64" s="386"/>
      <c r="U64" s="386"/>
      <c r="V64" s="387">
        <f>SUM(V45,V54,W56,W57,W62)</f>
        <v>0</v>
      </c>
      <c r="W64" s="387"/>
      <c r="X64" s="181"/>
      <c r="Y64" s="62"/>
      <c r="Z64" s="62"/>
      <c r="AA64" s="62"/>
      <c r="AB64" s="62"/>
      <c r="AC64" s="62" t="s">
        <v>278</v>
      </c>
      <c r="AD64" s="201">
        <f>SUM(AD61:AD63)</f>
        <v>0</v>
      </c>
      <c r="AE64" s="201">
        <f t="shared" ref="AE64:AF64" si="0">SUM(AE61:AE63)</f>
        <v>0</v>
      </c>
      <c r="AF64" s="201">
        <f t="shared" si="0"/>
        <v>0</v>
      </c>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row>
    <row r="65" spans="1:64" ht="15.5">
      <c r="A65" s="201"/>
      <c r="B65" s="409" t="s">
        <v>25</v>
      </c>
      <c r="C65" s="409"/>
      <c r="D65" s="409"/>
      <c r="E65" s="431">
        <f>SUM(E45,F56,AD40,AD61,AD62,AD63)</f>
        <v>0</v>
      </c>
      <c r="F65" s="431"/>
      <c r="G65" s="201"/>
      <c r="H65" s="220"/>
      <c r="I65" s="409" t="s">
        <v>25</v>
      </c>
      <c r="J65" s="409"/>
      <c r="K65" s="409"/>
      <c r="L65" s="409"/>
      <c r="M65" s="409"/>
      <c r="N65" s="470">
        <f>SUM(N45,O56,AF40,AE61,AE62,AE63)</f>
        <v>0</v>
      </c>
      <c r="O65" s="529"/>
      <c r="P65" s="204"/>
      <c r="Q65" s="227"/>
      <c r="R65" s="386" t="s">
        <v>25</v>
      </c>
      <c r="S65" s="386"/>
      <c r="T65" s="386"/>
      <c r="U65" s="386"/>
      <c r="V65" s="387">
        <f>SUM(V45,W56,AH40,AF61,AF62,AF63)</f>
        <v>0</v>
      </c>
      <c r="W65" s="387"/>
      <c r="X65" s="181"/>
      <c r="Y65" s="62"/>
      <c r="Z65" s="62"/>
      <c r="AA65" s="62"/>
      <c r="AB65" s="62"/>
      <c r="AC65" s="62" t="s">
        <v>277</v>
      </c>
      <c r="AD65" s="62">
        <f>(AD64/100)*20</f>
        <v>0</v>
      </c>
      <c r="AE65" s="62">
        <f t="shared" ref="AE65:AF65" si="1">(AE64/100)*20</f>
        <v>0</v>
      </c>
      <c r="AF65" s="62">
        <f t="shared" si="1"/>
        <v>0</v>
      </c>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row>
    <row r="66" spans="1:64" ht="15.5">
      <c r="A66" s="201"/>
      <c r="B66" s="409" t="s">
        <v>26</v>
      </c>
      <c r="C66" s="409"/>
      <c r="D66" s="409"/>
      <c r="E66" s="475">
        <f>AD69</f>
        <v>0</v>
      </c>
      <c r="F66" s="475"/>
      <c r="G66" s="201"/>
      <c r="H66" s="220"/>
      <c r="I66" s="409" t="s">
        <v>26</v>
      </c>
      <c r="J66" s="409"/>
      <c r="K66" s="409"/>
      <c r="L66" s="409"/>
      <c r="M66" s="409"/>
      <c r="N66" s="470">
        <f>AE69</f>
        <v>0</v>
      </c>
      <c r="O66" s="529"/>
      <c r="P66" s="204"/>
      <c r="Q66" s="227"/>
      <c r="R66" s="386" t="s">
        <v>27</v>
      </c>
      <c r="S66" s="386"/>
      <c r="T66" s="386"/>
      <c r="U66" s="386"/>
      <c r="V66" s="387">
        <f>AF69</f>
        <v>0</v>
      </c>
      <c r="W66" s="387"/>
      <c r="X66" s="181"/>
      <c r="Y66" s="62"/>
      <c r="Z66" s="62"/>
      <c r="AA66" s="62"/>
      <c r="AB66" s="62"/>
      <c r="AC66" s="225">
        <f>SUM(E45,F56,E54)</f>
        <v>0</v>
      </c>
      <c r="AD66" s="62">
        <f>IF(E16="YES",SUM((AC66/100)*20),IF(E16="No","£0.00",))</f>
        <v>0</v>
      </c>
      <c r="AE66" s="225">
        <f>SUM(N45,O56,AF40)</f>
        <v>0</v>
      </c>
      <c r="AF66" s="62">
        <f>IF(E16="YES",SUM((AE66/100)*20),IF(E16="No","£0.00",))</f>
        <v>0</v>
      </c>
      <c r="AG66" s="225">
        <f>SUM(V45,W56,AH40)</f>
        <v>0</v>
      </c>
      <c r="AH66" s="62">
        <f>IF(E16="YES",SUM((AG66/100)*20),IF(E16="No","£0.00",))</f>
        <v>0</v>
      </c>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row>
    <row r="67" spans="1:64" ht="15.75" customHeight="1">
      <c r="A67" s="201"/>
      <c r="B67" s="409" t="s">
        <v>313</v>
      </c>
      <c r="C67" s="409"/>
      <c r="D67" s="409"/>
      <c r="E67" s="448">
        <v>0</v>
      </c>
      <c r="F67" s="448"/>
      <c r="G67" s="201"/>
      <c r="H67" s="204"/>
      <c r="I67" s="409" t="s">
        <v>313</v>
      </c>
      <c r="J67" s="409"/>
      <c r="K67" s="409"/>
      <c r="L67" s="409"/>
      <c r="M67" s="409"/>
      <c r="N67" s="410">
        <v>0</v>
      </c>
      <c r="O67" s="411"/>
      <c r="P67" s="204"/>
      <c r="Q67" s="227"/>
      <c r="R67" s="386" t="s">
        <v>28</v>
      </c>
      <c r="S67" s="386"/>
      <c r="T67" s="386"/>
      <c r="U67" s="386"/>
      <c r="V67" s="387">
        <f>SUM(V64+V66)</f>
        <v>0</v>
      </c>
      <c r="W67" s="387"/>
      <c r="X67" s="181"/>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row>
    <row r="68" spans="1:64" ht="15.5">
      <c r="A68" s="201"/>
      <c r="B68" s="409" t="s">
        <v>256</v>
      </c>
      <c r="C68" s="409"/>
      <c r="D68" s="409"/>
      <c r="E68" s="476">
        <f>SUM(E64+E66)-E67</f>
        <v>0</v>
      </c>
      <c r="F68" s="476"/>
      <c r="G68" s="201"/>
      <c r="H68" s="204"/>
      <c r="I68" s="409" t="s">
        <v>182</v>
      </c>
      <c r="J68" s="409"/>
      <c r="K68" s="409"/>
      <c r="L68" s="409"/>
      <c r="M68" s="409"/>
      <c r="N68" s="443">
        <f>N67+AH71</f>
        <v>0</v>
      </c>
      <c r="O68" s="444"/>
      <c r="P68" s="204"/>
      <c r="Q68" s="227"/>
      <c r="R68" s="386" t="s">
        <v>313</v>
      </c>
      <c r="S68" s="386"/>
      <c r="T68" s="386"/>
      <c r="U68" s="386"/>
      <c r="V68" s="387">
        <f>N67</f>
        <v>0</v>
      </c>
      <c r="W68" s="387"/>
      <c r="X68" s="181"/>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row>
    <row r="69" spans="1:64" ht="15.5">
      <c r="A69" s="201"/>
      <c r="B69" s="201"/>
      <c r="C69" s="201"/>
      <c r="D69" s="201"/>
      <c r="E69" s="201"/>
      <c r="F69" s="201"/>
      <c r="G69" s="201"/>
      <c r="H69" s="220"/>
      <c r="I69" s="409" t="s">
        <v>256</v>
      </c>
      <c r="J69" s="409"/>
      <c r="K69" s="409"/>
      <c r="L69" s="409"/>
      <c r="M69" s="409"/>
      <c r="N69" s="407">
        <f>N64+N66-N67</f>
        <v>0</v>
      </c>
      <c r="O69" s="408"/>
      <c r="P69" s="204"/>
      <c r="Q69" s="227"/>
      <c r="R69" s="386" t="s">
        <v>136</v>
      </c>
      <c r="S69" s="386"/>
      <c r="T69" s="386"/>
      <c r="U69" s="386"/>
      <c r="V69" s="427">
        <f>N69</f>
        <v>0</v>
      </c>
      <c r="W69" s="427"/>
      <c r="X69" s="181"/>
      <c r="Y69" s="62"/>
      <c r="Z69" s="62"/>
      <c r="AA69" s="62"/>
      <c r="AB69" s="62"/>
      <c r="AC69" s="202" t="s">
        <v>277</v>
      </c>
      <c r="AD69" s="201">
        <f>SUM(AD66,AD65)</f>
        <v>0</v>
      </c>
      <c r="AE69" s="220">
        <f>SUM(AE65,AF66)</f>
        <v>0</v>
      </c>
      <c r="AF69" s="206">
        <f>SUM(AF65,AH66)</f>
        <v>0</v>
      </c>
      <c r="AG69" s="62"/>
      <c r="AH69" s="632">
        <f>SUM(N64+N66)</f>
        <v>0</v>
      </c>
      <c r="AI69" s="633"/>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row>
    <row r="70" spans="1:64" ht="33" customHeight="1">
      <c r="A70" s="201"/>
      <c r="B70" s="445" t="s">
        <v>354</v>
      </c>
      <c r="C70" s="446"/>
      <c r="D70" s="446"/>
      <c r="E70" s="446"/>
      <c r="F70" s="447"/>
      <c r="G70" s="201"/>
      <c r="H70" s="220"/>
      <c r="I70" s="69"/>
      <c r="J70" s="220"/>
      <c r="K70" s="220"/>
      <c r="L70" s="220"/>
      <c r="M70" s="220"/>
      <c r="N70" s="220"/>
      <c r="O70" s="220"/>
      <c r="P70" s="204"/>
      <c r="Q70" s="227"/>
      <c r="R70" s="386" t="s">
        <v>135</v>
      </c>
      <c r="S70" s="386"/>
      <c r="T70" s="386"/>
      <c r="U70" s="386"/>
      <c r="V70" s="426">
        <f>SUM(V67-V69-V68)</f>
        <v>0</v>
      </c>
      <c r="W70" s="426"/>
      <c r="X70" s="181"/>
      <c r="Y70" s="62"/>
      <c r="Z70" s="62"/>
      <c r="AA70" s="62"/>
      <c r="AB70" s="62"/>
      <c r="AC70" s="62"/>
      <c r="AD70" s="62"/>
      <c r="AE70" s="62"/>
      <c r="AF70" s="62"/>
      <c r="AG70" s="62"/>
      <c r="AH70" s="390">
        <f>E68</f>
        <v>0</v>
      </c>
      <c r="AI70" s="391"/>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row>
    <row r="71" spans="1:64" ht="15.5">
      <c r="A71" s="201"/>
      <c r="B71" s="316"/>
      <c r="C71" s="317"/>
      <c r="D71" s="306" t="s">
        <v>32</v>
      </c>
      <c r="E71" s="424" t="s">
        <v>103</v>
      </c>
      <c r="F71" s="425"/>
      <c r="G71" s="201"/>
      <c r="H71" s="220"/>
      <c r="I71" s="409" t="s">
        <v>183</v>
      </c>
      <c r="J71" s="409"/>
      <c r="K71" s="409"/>
      <c r="L71" s="409"/>
      <c r="M71" s="409"/>
      <c r="N71" s="476" t="str">
        <f>AD54</f>
        <v>Insert value in £</v>
      </c>
      <c r="O71" s="476"/>
      <c r="P71" s="204"/>
      <c r="Q71" s="227"/>
      <c r="R71" s="271"/>
      <c r="S71" s="271"/>
      <c r="T71" s="271"/>
      <c r="U71" s="271"/>
      <c r="V71" s="271"/>
      <c r="W71" s="271"/>
      <c r="X71" s="181"/>
      <c r="Y71" s="62"/>
      <c r="Z71" s="62"/>
      <c r="AA71" s="62"/>
      <c r="AB71" s="62"/>
      <c r="AC71" s="62"/>
      <c r="AD71" s="62"/>
      <c r="AE71" s="62"/>
      <c r="AF71" s="62"/>
      <c r="AG71" s="62"/>
      <c r="AH71" s="392">
        <f>AH70-AH69</f>
        <v>0</v>
      </c>
      <c r="AI71" s="393"/>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1:64" ht="15.5">
      <c r="A72" s="201"/>
      <c r="B72" s="644" t="s">
        <v>164</v>
      </c>
      <c r="C72" s="645"/>
      <c r="D72" s="290"/>
      <c r="E72" s="642"/>
      <c r="F72" s="643"/>
      <c r="G72" s="201"/>
      <c r="H72" s="220"/>
      <c r="I72" s="220"/>
      <c r="J72" s="220"/>
      <c r="K72" s="220"/>
      <c r="L72" s="220"/>
      <c r="M72" s="220"/>
      <c r="N72" s="220"/>
      <c r="O72" s="220"/>
      <c r="P72" s="204"/>
      <c r="Q72" s="227"/>
      <c r="R72" s="627" t="s">
        <v>101</v>
      </c>
      <c r="S72" s="628"/>
      <c r="T72" s="628"/>
      <c r="U72" s="628"/>
      <c r="V72" s="628"/>
      <c r="W72" s="629"/>
      <c r="X72" s="181"/>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row>
    <row r="73" spans="1:64" ht="15.5">
      <c r="A73" s="201"/>
      <c r="B73" s="513" t="s">
        <v>165</v>
      </c>
      <c r="C73" s="514"/>
      <c r="D73" s="290"/>
      <c r="E73" s="642"/>
      <c r="F73" s="643"/>
      <c r="G73" s="201"/>
      <c r="H73" s="220"/>
      <c r="I73" s="220"/>
      <c r="J73" s="220"/>
      <c r="K73" s="220"/>
      <c r="L73" s="220"/>
      <c r="M73" s="220"/>
      <c r="N73" s="220"/>
      <c r="O73" s="220"/>
      <c r="P73" s="204"/>
      <c r="Q73" s="227"/>
      <c r="R73" s="384"/>
      <c r="S73" s="384"/>
      <c r="T73" s="384"/>
      <c r="U73" s="384"/>
      <c r="V73" s="384"/>
      <c r="W73" s="384"/>
      <c r="X73" s="181"/>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row>
    <row r="74" spans="1:64" ht="57.75" customHeight="1">
      <c r="A74" s="201"/>
      <c r="B74" s="655" t="s">
        <v>333</v>
      </c>
      <c r="C74" s="656"/>
      <c r="D74" s="290"/>
      <c r="E74" s="642"/>
      <c r="F74" s="643"/>
      <c r="G74" s="201"/>
      <c r="H74" s="220"/>
      <c r="I74" s="220"/>
      <c r="J74" s="220"/>
      <c r="K74" s="220"/>
      <c r="L74" s="220"/>
      <c r="M74" s="220"/>
      <c r="N74" s="220"/>
      <c r="O74" s="220"/>
      <c r="P74" s="204"/>
      <c r="Q74" s="227"/>
      <c r="R74" s="385"/>
      <c r="S74" s="385"/>
      <c r="T74" s="385"/>
      <c r="U74" s="385"/>
      <c r="V74" s="385"/>
      <c r="W74" s="385"/>
      <c r="X74" s="181"/>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row>
    <row r="75" spans="1:64" ht="15.5">
      <c r="A75" s="201"/>
      <c r="B75" s="513" t="s">
        <v>167</v>
      </c>
      <c r="C75" s="514"/>
      <c r="D75" s="290"/>
      <c r="E75" s="642"/>
      <c r="F75" s="643"/>
      <c r="G75" s="201"/>
      <c r="H75" s="220"/>
      <c r="I75" s="220"/>
      <c r="J75" s="220"/>
      <c r="K75" s="220"/>
      <c r="L75" s="220"/>
      <c r="M75" s="220"/>
      <c r="N75" s="220"/>
      <c r="O75" s="220"/>
      <c r="P75" s="204"/>
      <c r="Q75" s="227"/>
      <c r="R75" s="385"/>
      <c r="S75" s="385"/>
      <c r="T75" s="385"/>
      <c r="U75" s="385"/>
      <c r="V75" s="385"/>
      <c r="W75" s="385"/>
      <c r="X75" s="181"/>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row>
    <row r="76" spans="1:64" ht="15.5">
      <c r="A76" s="201"/>
      <c r="B76" s="513" t="s">
        <v>166</v>
      </c>
      <c r="C76" s="514"/>
      <c r="D76" s="290"/>
      <c r="E76" s="380"/>
      <c r="F76" s="639"/>
      <c r="G76" s="201"/>
      <c r="H76" s="220"/>
      <c r="I76" s="220"/>
      <c r="J76" s="220"/>
      <c r="K76" s="220"/>
      <c r="L76" s="220"/>
      <c r="M76" s="220"/>
      <c r="N76" s="220"/>
      <c r="O76" s="220"/>
      <c r="P76" s="204"/>
      <c r="Q76" s="227"/>
      <c r="R76" s="385"/>
      <c r="S76" s="385"/>
      <c r="T76" s="385"/>
      <c r="U76" s="385"/>
      <c r="V76" s="385"/>
      <c r="W76" s="385"/>
      <c r="X76" s="181"/>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row>
    <row r="77" spans="1:64" ht="15.5">
      <c r="A77" s="201"/>
      <c r="B77" s="513" t="s">
        <v>168</v>
      </c>
      <c r="C77" s="514"/>
      <c r="D77" s="290"/>
      <c r="E77" s="380"/>
      <c r="F77" s="639"/>
      <c r="G77" s="201"/>
      <c r="H77" s="220"/>
      <c r="I77" s="220"/>
      <c r="J77" s="220"/>
      <c r="K77" s="220"/>
      <c r="L77" s="220"/>
      <c r="M77" s="220"/>
      <c r="N77" s="220"/>
      <c r="O77" s="220"/>
      <c r="P77" s="204"/>
      <c r="Q77" s="227"/>
      <c r="R77" s="385"/>
      <c r="S77" s="385"/>
      <c r="T77" s="385"/>
      <c r="U77" s="385"/>
      <c r="V77" s="385"/>
      <c r="W77" s="385"/>
      <c r="X77" s="181"/>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row>
    <row r="78" spans="1:64" ht="15.5">
      <c r="A78" s="201"/>
      <c r="B78" s="513" t="s">
        <v>169</v>
      </c>
      <c r="C78" s="514"/>
      <c r="D78" s="290"/>
      <c r="E78" s="380"/>
      <c r="F78" s="639"/>
      <c r="G78" s="201"/>
      <c r="H78" s="220"/>
      <c r="I78" s="220"/>
      <c r="J78" s="220"/>
      <c r="K78" s="220"/>
      <c r="L78" s="220"/>
      <c r="M78" s="220"/>
      <c r="N78" s="220"/>
      <c r="O78" s="220"/>
      <c r="P78" s="204"/>
      <c r="Q78" s="227"/>
      <c r="R78" s="385"/>
      <c r="S78" s="385"/>
      <c r="T78" s="385"/>
      <c r="U78" s="385"/>
      <c r="V78" s="385"/>
      <c r="W78" s="385"/>
      <c r="X78" s="181"/>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row>
    <row r="79" spans="1:64" ht="15.5">
      <c r="A79" s="201"/>
      <c r="B79" s="513" t="s">
        <v>172</v>
      </c>
      <c r="C79" s="514"/>
      <c r="D79" s="290"/>
      <c r="E79" s="380"/>
      <c r="F79" s="639"/>
      <c r="G79" s="201"/>
      <c r="H79" s="220"/>
      <c r="I79" s="220"/>
      <c r="J79" s="220"/>
      <c r="K79" s="220"/>
      <c r="L79" s="220"/>
      <c r="M79" s="220"/>
      <c r="N79" s="220"/>
      <c r="O79" s="220"/>
      <c r="P79" s="204"/>
      <c r="Q79" s="227"/>
      <c r="R79" s="385"/>
      <c r="S79" s="385"/>
      <c r="T79" s="385"/>
      <c r="U79" s="385"/>
      <c r="V79" s="385"/>
      <c r="W79" s="385"/>
      <c r="X79" s="181"/>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row>
    <row r="80" spans="1:64" ht="15.5">
      <c r="A80" s="201"/>
      <c r="B80" s="513" t="s">
        <v>173</v>
      </c>
      <c r="C80" s="514"/>
      <c r="D80" s="290"/>
      <c r="E80" s="380"/>
      <c r="F80" s="639"/>
      <c r="G80" s="201"/>
      <c r="H80" s="220"/>
      <c r="I80" s="220"/>
      <c r="J80" s="220"/>
      <c r="K80" s="220"/>
      <c r="L80" s="220"/>
      <c r="M80" s="220"/>
      <c r="N80" s="220"/>
      <c r="O80" s="220"/>
      <c r="P80" s="204"/>
      <c r="Q80" s="227"/>
      <c r="R80" s="385"/>
      <c r="S80" s="385"/>
      <c r="T80" s="385"/>
      <c r="U80" s="385"/>
      <c r="V80" s="385"/>
      <c r="W80" s="385"/>
      <c r="X80" s="181"/>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row>
    <row r="81" spans="1:64" ht="15.5">
      <c r="A81" s="201"/>
      <c r="B81" s="513" t="s">
        <v>174</v>
      </c>
      <c r="C81" s="514"/>
      <c r="D81" s="290"/>
      <c r="E81" s="380"/>
      <c r="F81" s="639"/>
      <c r="G81" s="201"/>
      <c r="H81" s="220"/>
      <c r="I81" s="220"/>
      <c r="J81" s="220"/>
      <c r="K81" s="220"/>
      <c r="L81" s="220"/>
      <c r="M81" s="220"/>
      <c r="N81" s="220"/>
      <c r="O81" s="220"/>
      <c r="P81" s="204"/>
      <c r="Q81" s="227"/>
      <c r="R81" s="385"/>
      <c r="S81" s="385"/>
      <c r="T81" s="385"/>
      <c r="U81" s="385"/>
      <c r="V81" s="385"/>
      <c r="W81" s="385"/>
      <c r="X81" s="181"/>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row>
    <row r="82" spans="1:64" ht="15.5">
      <c r="A82" s="201"/>
      <c r="B82" s="651" t="s">
        <v>355</v>
      </c>
      <c r="C82" s="652"/>
      <c r="D82" s="652"/>
      <c r="E82" s="652"/>
      <c r="F82" s="653"/>
      <c r="G82" s="201"/>
      <c r="H82" s="220"/>
      <c r="I82" s="220"/>
      <c r="J82" s="220"/>
      <c r="K82" s="220"/>
      <c r="L82" s="220"/>
      <c r="M82" s="220"/>
      <c r="N82" s="220"/>
      <c r="O82" s="220"/>
      <c r="P82" s="204"/>
      <c r="Q82" s="227"/>
      <c r="R82" s="385"/>
      <c r="S82" s="385"/>
      <c r="T82" s="385"/>
      <c r="U82" s="385"/>
      <c r="V82" s="385"/>
      <c r="W82" s="385"/>
      <c r="X82" s="181"/>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row>
    <row r="83" spans="1:64" ht="26.4" customHeight="1">
      <c r="A83" s="201"/>
      <c r="B83" s="654"/>
      <c r="C83" s="652"/>
      <c r="D83" s="652"/>
      <c r="E83" s="652"/>
      <c r="F83" s="653"/>
      <c r="G83" s="201"/>
      <c r="H83" s="220"/>
      <c r="I83" s="220"/>
      <c r="J83" s="220"/>
      <c r="K83" s="220"/>
      <c r="L83" s="220"/>
      <c r="M83" s="220"/>
      <c r="N83" s="220"/>
      <c r="O83" s="220"/>
      <c r="P83" s="204"/>
      <c r="Q83" s="227"/>
      <c r="R83" s="385"/>
      <c r="S83" s="385"/>
      <c r="T83" s="385"/>
      <c r="U83" s="385"/>
      <c r="V83" s="385"/>
      <c r="W83" s="385"/>
      <c r="X83" s="181"/>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row>
    <row r="84" spans="1:64" ht="15.5">
      <c r="A84" s="201"/>
      <c r="B84" s="513" t="s">
        <v>170</v>
      </c>
      <c r="C84" s="514"/>
      <c r="D84" s="290"/>
      <c r="E84" s="380"/>
      <c r="F84" s="639"/>
      <c r="G84" s="201"/>
      <c r="H84" s="220"/>
      <c r="I84" s="220"/>
      <c r="J84" s="220"/>
      <c r="K84" s="220"/>
      <c r="L84" s="220"/>
      <c r="M84" s="220"/>
      <c r="N84" s="220"/>
      <c r="O84" s="220"/>
      <c r="P84" s="204"/>
      <c r="Q84" s="227"/>
      <c r="R84" s="385"/>
      <c r="S84" s="385"/>
      <c r="T84" s="385"/>
      <c r="U84" s="385"/>
      <c r="V84" s="385"/>
      <c r="W84" s="385"/>
      <c r="X84" s="181"/>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row>
    <row r="85" spans="1:64" ht="15.5">
      <c r="A85" s="201"/>
      <c r="B85" s="513" t="s">
        <v>171</v>
      </c>
      <c r="C85" s="514"/>
      <c r="D85" s="290"/>
      <c r="E85" s="380"/>
      <c r="F85" s="639"/>
      <c r="G85" s="201"/>
      <c r="H85" s="220"/>
      <c r="I85" s="220"/>
      <c r="J85" s="220"/>
      <c r="K85" s="220"/>
      <c r="L85" s="220"/>
      <c r="M85" s="220"/>
      <c r="N85" s="220"/>
      <c r="O85" s="220"/>
      <c r="P85" s="204"/>
      <c r="Q85" s="227"/>
      <c r="R85" s="385"/>
      <c r="S85" s="385"/>
      <c r="T85" s="385"/>
      <c r="U85" s="385"/>
      <c r="V85" s="385"/>
      <c r="W85" s="385"/>
      <c r="X85" s="181"/>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row>
    <row r="86" spans="1:64" ht="15.5">
      <c r="A86" s="201"/>
      <c r="B86" s="513" t="s">
        <v>178</v>
      </c>
      <c r="C86" s="514"/>
      <c r="D86" s="290"/>
      <c r="E86" s="457"/>
      <c r="F86" s="458"/>
      <c r="G86" s="201"/>
      <c r="H86" s="220"/>
      <c r="I86" s="220"/>
      <c r="J86" s="220"/>
      <c r="K86" s="220"/>
      <c r="L86" s="220"/>
      <c r="M86" s="220"/>
      <c r="N86" s="220"/>
      <c r="O86" s="220"/>
      <c r="P86" s="204"/>
      <c r="Q86" s="227"/>
      <c r="R86" s="385"/>
      <c r="S86" s="385"/>
      <c r="T86" s="385"/>
      <c r="U86" s="385"/>
      <c r="V86" s="385"/>
      <c r="W86" s="385"/>
      <c r="X86" s="181"/>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row>
    <row r="87" spans="1:64" ht="15.5">
      <c r="A87" s="201"/>
      <c r="B87" s="513" t="s">
        <v>176</v>
      </c>
      <c r="C87" s="514"/>
      <c r="D87" s="290"/>
      <c r="E87" s="457"/>
      <c r="F87" s="458"/>
      <c r="G87" s="201"/>
      <c r="H87" s="220"/>
      <c r="I87" s="220"/>
      <c r="J87" s="220"/>
      <c r="K87" s="220"/>
      <c r="L87" s="220"/>
      <c r="M87" s="220"/>
      <c r="N87" s="220"/>
      <c r="O87" s="220"/>
      <c r="P87" s="204"/>
      <c r="Q87" s="227"/>
      <c r="R87" s="385"/>
      <c r="S87" s="385"/>
      <c r="T87" s="385"/>
      <c r="U87" s="385"/>
      <c r="V87" s="385"/>
      <c r="W87" s="385"/>
      <c r="X87" s="181"/>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row>
    <row r="88" spans="1:64" ht="15.5">
      <c r="A88" s="201"/>
      <c r="B88" s="513" t="s">
        <v>177</v>
      </c>
      <c r="C88" s="514"/>
      <c r="D88" s="290"/>
      <c r="E88" s="457"/>
      <c r="F88" s="458"/>
      <c r="G88" s="201"/>
      <c r="H88" s="220"/>
      <c r="I88" s="220"/>
      <c r="J88" s="220"/>
      <c r="K88" s="220"/>
      <c r="L88" s="220"/>
      <c r="M88" s="220"/>
      <c r="N88" s="220"/>
      <c r="O88" s="220"/>
      <c r="P88" s="204"/>
      <c r="Q88" s="227"/>
      <c r="R88" s="385"/>
      <c r="S88" s="385"/>
      <c r="T88" s="385"/>
      <c r="U88" s="385"/>
      <c r="V88" s="385"/>
      <c r="W88" s="385"/>
      <c r="X88" s="181"/>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row>
    <row r="89" spans="1:64" ht="15.5">
      <c r="A89" s="201"/>
      <c r="B89" s="201"/>
      <c r="C89" s="201"/>
      <c r="D89" s="201"/>
      <c r="E89" s="201"/>
      <c r="F89" s="201"/>
      <c r="G89" s="201"/>
      <c r="H89" s="220"/>
      <c r="I89" s="220"/>
      <c r="J89" s="220"/>
      <c r="K89" s="220"/>
      <c r="L89" s="220"/>
      <c r="M89" s="220"/>
      <c r="N89" s="220"/>
      <c r="O89" s="220"/>
      <c r="P89" s="204"/>
      <c r="Q89" s="227"/>
      <c r="R89" s="385"/>
      <c r="S89" s="385"/>
      <c r="T89" s="385"/>
      <c r="U89" s="385"/>
      <c r="V89" s="385"/>
      <c r="W89" s="385"/>
      <c r="X89" s="181"/>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row>
    <row r="90" spans="1:64" ht="15.5">
      <c r="A90" s="201"/>
      <c r="B90" s="207"/>
      <c r="C90" s="207"/>
      <c r="D90" s="207"/>
      <c r="E90" s="207"/>
      <c r="F90" s="207"/>
      <c r="G90" s="201"/>
      <c r="H90" s="220"/>
      <c r="I90" s="220"/>
      <c r="J90" s="220"/>
      <c r="K90" s="220"/>
      <c r="L90" s="220"/>
      <c r="M90" s="220"/>
      <c r="N90" s="220"/>
      <c r="O90" s="220"/>
      <c r="P90" s="204"/>
      <c r="Q90" s="227"/>
      <c r="R90" s="385"/>
      <c r="S90" s="385"/>
      <c r="T90" s="385"/>
      <c r="U90" s="385"/>
      <c r="V90" s="385"/>
      <c r="W90" s="385"/>
      <c r="X90" s="181"/>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row>
    <row r="91" spans="1:64" ht="15.5">
      <c r="A91" s="201"/>
      <c r="B91" s="498" t="s">
        <v>280</v>
      </c>
      <c r="C91" s="499"/>
      <c r="D91" s="499"/>
      <c r="E91" s="500"/>
      <c r="F91" s="48"/>
      <c r="G91" s="201"/>
      <c r="H91" s="220"/>
      <c r="I91" s="220"/>
      <c r="J91" s="220"/>
      <c r="K91" s="220"/>
      <c r="L91" s="220"/>
      <c r="M91" s="220"/>
      <c r="N91" s="220"/>
      <c r="O91" s="220"/>
      <c r="P91" s="204"/>
      <c r="Q91" s="227"/>
      <c r="R91" s="385"/>
      <c r="S91" s="385"/>
      <c r="T91" s="385"/>
      <c r="U91" s="385"/>
      <c r="V91" s="385"/>
      <c r="W91" s="385"/>
      <c r="X91" s="181"/>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row>
    <row r="92" spans="1:64" ht="18" customHeight="1">
      <c r="A92" s="201"/>
      <c r="B92" s="459" t="s">
        <v>215</v>
      </c>
      <c r="C92" s="460"/>
      <c r="D92" s="460"/>
      <c r="E92" s="460"/>
      <c r="F92" s="461"/>
      <c r="G92" s="201"/>
      <c r="H92" s="220"/>
      <c r="I92" s="220"/>
      <c r="J92" s="220"/>
      <c r="K92" s="220"/>
      <c r="L92" s="220"/>
      <c r="M92" s="220"/>
      <c r="N92" s="220"/>
      <c r="O92" s="220"/>
      <c r="P92" s="204"/>
      <c r="Q92" s="227"/>
      <c r="R92" s="385"/>
      <c r="S92" s="385"/>
      <c r="T92" s="385"/>
      <c r="U92" s="385"/>
      <c r="V92" s="385"/>
      <c r="W92" s="385"/>
      <c r="X92" s="181"/>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row>
    <row r="93" spans="1:64" ht="15.5">
      <c r="A93" s="201"/>
      <c r="B93" s="459" t="s">
        <v>216</v>
      </c>
      <c r="C93" s="460"/>
      <c r="D93" s="460"/>
      <c r="E93" s="460"/>
      <c r="F93" s="461"/>
      <c r="G93" s="201"/>
      <c r="H93" s="220"/>
      <c r="I93" s="220"/>
      <c r="J93" s="220"/>
      <c r="K93" s="220"/>
      <c r="L93" s="220"/>
      <c r="M93" s="220"/>
      <c r="N93" s="220"/>
      <c r="O93" s="220"/>
      <c r="P93" s="204"/>
      <c r="Q93" s="227"/>
      <c r="R93" s="385"/>
      <c r="S93" s="385"/>
      <c r="T93" s="385"/>
      <c r="U93" s="385"/>
      <c r="V93" s="385"/>
      <c r="W93" s="385"/>
      <c r="X93" s="181"/>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row>
    <row r="94" spans="1:64" ht="32.15" customHeight="1">
      <c r="A94" s="201"/>
      <c r="B94" s="459" t="s">
        <v>217</v>
      </c>
      <c r="C94" s="460"/>
      <c r="D94" s="460"/>
      <c r="E94" s="460"/>
      <c r="F94" s="461"/>
      <c r="G94" s="201"/>
      <c r="H94" s="220"/>
      <c r="I94" s="220"/>
      <c r="J94" s="220"/>
      <c r="K94" s="220"/>
      <c r="L94" s="220"/>
      <c r="M94" s="220"/>
      <c r="N94" s="220"/>
      <c r="O94" s="220"/>
      <c r="P94" s="204"/>
      <c r="Q94" s="227"/>
      <c r="R94" s="385"/>
      <c r="S94" s="385"/>
      <c r="T94" s="385"/>
      <c r="U94" s="385"/>
      <c r="V94" s="385"/>
      <c r="W94" s="385"/>
      <c r="X94" s="181"/>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row>
    <row r="95" spans="1:64" ht="32.15" customHeight="1">
      <c r="A95" s="201"/>
      <c r="B95" s="459" t="s">
        <v>218</v>
      </c>
      <c r="C95" s="460"/>
      <c r="D95" s="460"/>
      <c r="E95" s="460"/>
      <c r="F95" s="461"/>
      <c r="G95" s="201"/>
      <c r="H95" s="220"/>
      <c r="I95" s="220"/>
      <c r="J95" s="220"/>
      <c r="K95" s="220"/>
      <c r="L95" s="220"/>
      <c r="M95" s="220"/>
      <c r="N95" s="220"/>
      <c r="O95" s="220"/>
      <c r="P95" s="204"/>
      <c r="Q95" s="227"/>
      <c r="R95" s="385"/>
      <c r="S95" s="385"/>
      <c r="T95" s="385"/>
      <c r="U95" s="385"/>
      <c r="V95" s="385"/>
      <c r="W95" s="385"/>
      <c r="X95" s="181"/>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row>
    <row r="96" spans="1:64" ht="24.75" customHeight="1">
      <c r="A96" s="201"/>
      <c r="B96" s="636" t="s">
        <v>219</v>
      </c>
      <c r="C96" s="637"/>
      <c r="D96" s="637"/>
      <c r="E96" s="637"/>
      <c r="F96" s="638"/>
      <c r="G96" s="201"/>
      <c r="H96" s="220"/>
      <c r="I96" s="220"/>
      <c r="J96" s="220"/>
      <c r="K96" s="220"/>
      <c r="L96" s="220"/>
      <c r="M96" s="220"/>
      <c r="N96" s="220"/>
      <c r="O96" s="220"/>
      <c r="P96" s="204"/>
      <c r="Q96" s="227"/>
      <c r="R96" s="385"/>
      <c r="S96" s="385"/>
      <c r="T96" s="385"/>
      <c r="U96" s="385"/>
      <c r="V96" s="385"/>
      <c r="W96" s="385"/>
      <c r="X96" s="181"/>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row>
    <row r="97" spans="1:64" ht="96" customHeight="1">
      <c r="A97" s="201"/>
      <c r="B97" s="636" t="s">
        <v>343</v>
      </c>
      <c r="C97" s="637"/>
      <c r="D97" s="637"/>
      <c r="E97" s="637"/>
      <c r="F97" s="638"/>
      <c r="G97" s="201"/>
      <c r="H97" s="220"/>
      <c r="I97" s="220"/>
      <c r="J97" s="220"/>
      <c r="K97" s="220"/>
      <c r="L97" s="220"/>
      <c r="M97" s="220"/>
      <c r="N97" s="220"/>
      <c r="O97" s="220"/>
      <c r="P97" s="204"/>
      <c r="Q97" s="227"/>
      <c r="R97" s="385"/>
      <c r="S97" s="385"/>
      <c r="T97" s="385"/>
      <c r="U97" s="385"/>
      <c r="V97" s="385"/>
      <c r="W97" s="385"/>
      <c r="X97" s="181"/>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row>
    <row r="98" spans="1:64" ht="51" customHeight="1">
      <c r="A98" s="201"/>
      <c r="B98" s="459" t="s">
        <v>342</v>
      </c>
      <c r="C98" s="460"/>
      <c r="D98" s="460"/>
      <c r="E98" s="649" t="s">
        <v>279</v>
      </c>
      <c r="F98" s="650"/>
      <c r="G98" s="201"/>
      <c r="H98" s="220"/>
      <c r="I98" s="220"/>
      <c r="J98" s="220"/>
      <c r="K98" s="220"/>
      <c r="L98" s="220"/>
      <c r="M98" s="220"/>
      <c r="N98" s="220"/>
      <c r="O98" s="220"/>
      <c r="P98" s="204"/>
      <c r="Q98" s="227"/>
      <c r="R98" s="385"/>
      <c r="S98" s="385"/>
      <c r="T98" s="385"/>
      <c r="U98" s="385"/>
      <c r="V98" s="385"/>
      <c r="W98" s="385"/>
      <c r="X98" s="181"/>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row>
    <row r="99" spans="1:64" ht="30" customHeight="1">
      <c r="A99" s="201"/>
      <c r="B99" s="466" t="s">
        <v>220</v>
      </c>
      <c r="C99" s="467"/>
      <c r="D99" s="467"/>
      <c r="E99" s="467"/>
      <c r="F99" s="258"/>
      <c r="G99" s="201"/>
      <c r="H99" s="220"/>
      <c r="I99" s="220"/>
      <c r="J99" s="220"/>
      <c r="K99" s="220"/>
      <c r="L99" s="220"/>
      <c r="M99" s="91" t="s">
        <v>77</v>
      </c>
      <c r="N99" s="220"/>
      <c r="O99" s="220"/>
      <c r="P99" s="204"/>
      <c r="Q99" s="227"/>
      <c r="R99" s="271"/>
      <c r="S99" s="271"/>
      <c r="T99" s="271"/>
      <c r="U99" s="271"/>
      <c r="V99" s="271"/>
      <c r="W99" s="271"/>
      <c r="X99" s="181"/>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row>
    <row r="100" spans="1:64" ht="44.25" customHeight="1">
      <c r="A100" s="201"/>
      <c r="B100" s="459" t="s">
        <v>339</v>
      </c>
      <c r="C100" s="460"/>
      <c r="D100" s="460"/>
      <c r="E100" s="331"/>
      <c r="F100" s="259" t="s">
        <v>221</v>
      </c>
      <c r="G100" s="201"/>
      <c r="H100" s="220"/>
      <c r="I100" s="664" t="s">
        <v>184</v>
      </c>
      <c r="J100" s="665"/>
      <c r="K100" s="89" t="str">
        <f>IF(E100&gt;0, E100, "")</f>
        <v/>
      </c>
      <c r="L100" s="90" t="s">
        <v>221</v>
      </c>
      <c r="M100" s="328"/>
      <c r="N100" s="220"/>
      <c r="O100" s="220"/>
      <c r="P100" s="204"/>
      <c r="Q100" s="227"/>
      <c r="R100" s="661" t="s">
        <v>184</v>
      </c>
      <c r="S100" s="662"/>
      <c r="T100" s="278" t="str">
        <f>IF(K100&gt;0, K100, "")</f>
        <v/>
      </c>
      <c r="U100" s="279" t="s">
        <v>221</v>
      </c>
      <c r="V100" s="271"/>
      <c r="W100" s="271"/>
      <c r="X100" s="181"/>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row>
    <row r="101" spans="1:64" ht="32.25" customHeight="1">
      <c r="A101" s="201"/>
      <c r="B101" s="459" t="s">
        <v>281</v>
      </c>
      <c r="C101" s="460"/>
      <c r="D101" s="460"/>
      <c r="E101" s="460"/>
      <c r="F101" s="460"/>
      <c r="G101" s="201"/>
      <c r="H101" s="220"/>
      <c r="I101" s="220"/>
      <c r="J101" s="220"/>
      <c r="K101" s="220"/>
      <c r="L101" s="220"/>
      <c r="M101" s="220"/>
      <c r="N101" s="220"/>
      <c r="O101" s="220"/>
      <c r="P101" s="204"/>
      <c r="Q101" s="227"/>
      <c r="R101" s="271"/>
      <c r="S101" s="271"/>
      <c r="T101" s="271"/>
      <c r="U101" s="271"/>
      <c r="V101" s="271"/>
      <c r="W101" s="271"/>
      <c r="X101" s="181"/>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row>
    <row r="102" spans="1:64" ht="23.25" customHeight="1">
      <c r="A102" s="201"/>
      <c r="B102" s="492" t="s">
        <v>30</v>
      </c>
      <c r="C102" s="493"/>
      <c r="D102" s="493"/>
      <c r="E102" s="493"/>
      <c r="F102" s="494"/>
      <c r="G102" s="201"/>
      <c r="H102" s="220"/>
      <c r="I102" s="220"/>
      <c r="J102" s="220"/>
      <c r="K102" s="220"/>
      <c r="L102" s="220"/>
      <c r="M102" s="220"/>
      <c r="N102" s="220"/>
      <c r="O102" s="220"/>
      <c r="P102" s="204"/>
      <c r="Q102" s="227"/>
      <c r="R102" s="271"/>
      <c r="S102" s="271"/>
      <c r="T102" s="271"/>
      <c r="U102" s="271"/>
      <c r="V102" s="271"/>
      <c r="W102" s="271"/>
      <c r="X102" s="181"/>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row>
    <row r="103" spans="1:64" ht="15.5">
      <c r="A103" s="201"/>
      <c r="B103" s="495"/>
      <c r="C103" s="496"/>
      <c r="D103" s="496"/>
      <c r="E103" s="496"/>
      <c r="F103" s="497"/>
      <c r="G103" s="201"/>
      <c r="H103" s="220"/>
      <c r="I103" s="220"/>
      <c r="J103" s="220"/>
      <c r="K103" s="220"/>
      <c r="L103" s="220"/>
      <c r="M103" s="220"/>
      <c r="N103" s="220"/>
      <c r="O103" s="220"/>
      <c r="P103" s="204"/>
      <c r="Q103" s="227"/>
      <c r="R103" s="271"/>
      <c r="S103" s="271"/>
      <c r="T103" s="271"/>
      <c r="U103" s="271"/>
      <c r="V103" s="271"/>
      <c r="W103" s="271"/>
      <c r="X103" s="181"/>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row>
    <row r="104" spans="1:64" ht="15.5">
      <c r="A104" s="201"/>
      <c r="B104" s="207"/>
      <c r="C104" s="207"/>
      <c r="D104" s="207"/>
      <c r="E104" s="207"/>
      <c r="F104" s="207"/>
      <c r="G104" s="201"/>
      <c r="H104" s="220"/>
      <c r="I104" s="220"/>
      <c r="J104" s="220"/>
      <c r="K104" s="220"/>
      <c r="L104" s="220"/>
      <c r="M104" s="220"/>
      <c r="N104" s="220"/>
      <c r="O104" s="220"/>
      <c r="P104" s="204"/>
      <c r="Q104" s="227"/>
      <c r="R104" s="271"/>
      <c r="S104" s="271"/>
      <c r="T104" s="271"/>
      <c r="U104" s="271"/>
      <c r="V104" s="271"/>
      <c r="W104" s="271"/>
      <c r="X104" s="181"/>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row>
    <row r="105" spans="1:64" ht="15.5" hidden="1">
      <c r="A105" s="201"/>
      <c r="B105" s="201"/>
      <c r="C105" s="201"/>
      <c r="D105" s="201"/>
      <c r="E105" s="201"/>
      <c r="F105" s="201"/>
      <c r="G105" s="201"/>
      <c r="H105" s="220"/>
      <c r="I105" s="220"/>
      <c r="J105" s="220"/>
      <c r="K105" s="220"/>
      <c r="L105" s="220"/>
      <c r="M105" s="220"/>
      <c r="N105" s="220"/>
      <c r="O105" s="220"/>
      <c r="P105" s="204"/>
      <c r="Q105" s="227"/>
      <c r="R105" s="271"/>
      <c r="S105" s="271"/>
      <c r="T105" s="271"/>
      <c r="U105" s="271"/>
      <c r="V105" s="271"/>
      <c r="W105" s="271"/>
      <c r="X105" s="181"/>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row>
    <row r="106" spans="1:64" ht="45.75" hidden="1" customHeight="1">
      <c r="A106" s="201"/>
      <c r="B106" s="381" t="s">
        <v>334</v>
      </c>
      <c r="C106" s="382"/>
      <c r="D106" s="382"/>
      <c r="E106" s="382"/>
      <c r="F106" s="383"/>
      <c r="G106" s="201"/>
      <c r="H106" s="220"/>
      <c r="I106" s="220"/>
      <c r="J106" s="220"/>
      <c r="K106" s="220"/>
      <c r="L106" s="220"/>
      <c r="M106" s="220"/>
      <c r="N106" s="220"/>
      <c r="O106" s="220"/>
      <c r="P106" s="204"/>
      <c r="Q106" s="227"/>
      <c r="R106" s="271"/>
      <c r="S106" s="271"/>
      <c r="T106" s="271"/>
      <c r="U106" s="271"/>
      <c r="V106" s="271"/>
      <c r="W106" s="271"/>
      <c r="X106" s="181"/>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row>
    <row r="107" spans="1:64" ht="15.5" hidden="1">
      <c r="A107" s="201"/>
      <c r="B107" s="640" t="s">
        <v>222</v>
      </c>
      <c r="C107" s="641"/>
      <c r="D107" s="86" t="s">
        <v>223</v>
      </c>
      <c r="E107" s="6" t="s">
        <v>57</v>
      </c>
      <c r="F107" s="36" t="s">
        <v>7</v>
      </c>
      <c r="G107" s="201"/>
      <c r="H107" s="220"/>
      <c r="I107" s="70" t="s">
        <v>64</v>
      </c>
      <c r="J107" s="220"/>
      <c r="K107" s="220"/>
      <c r="L107" s="220"/>
      <c r="M107" s="220"/>
      <c r="N107" s="220"/>
      <c r="O107" s="50" t="s">
        <v>77</v>
      </c>
      <c r="P107" s="204"/>
      <c r="Q107" s="227"/>
      <c r="R107" s="280" t="s">
        <v>64</v>
      </c>
      <c r="S107" s="271"/>
      <c r="T107" s="271"/>
      <c r="U107" s="271"/>
      <c r="V107" s="271"/>
      <c r="W107" s="271"/>
      <c r="X107" s="181"/>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row>
    <row r="108" spans="1:64" ht="15.5" hidden="1">
      <c r="A108" s="201"/>
      <c r="B108" s="464"/>
      <c r="C108" s="465"/>
      <c r="D108" s="209"/>
      <c r="E108" s="289"/>
      <c r="F108" s="37"/>
      <c r="G108" s="201"/>
      <c r="H108" s="220"/>
      <c r="I108" s="71"/>
      <c r="J108" s="220"/>
      <c r="K108" s="220"/>
      <c r="L108" s="220"/>
      <c r="M108" s="220"/>
      <c r="N108" s="220"/>
      <c r="O108" s="329"/>
      <c r="P108" s="204"/>
      <c r="Q108" s="227"/>
      <c r="R108" s="281"/>
      <c r="S108" s="271"/>
      <c r="T108" s="271"/>
      <c r="U108" s="271"/>
      <c r="V108" s="271"/>
      <c r="W108" s="271"/>
      <c r="X108" s="181"/>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row>
    <row r="109" spans="1:64" ht="15.5" hidden="1">
      <c r="A109" s="201"/>
      <c r="B109" s="464"/>
      <c r="C109" s="465"/>
      <c r="D109" s="209"/>
      <c r="E109" s="289"/>
      <c r="F109" s="38"/>
      <c r="G109" s="201"/>
      <c r="H109" s="220"/>
      <c r="I109" s="71"/>
      <c r="J109" s="220"/>
      <c r="K109" s="220"/>
      <c r="L109" s="220"/>
      <c r="M109" s="220"/>
      <c r="N109" s="220"/>
      <c r="O109" s="329"/>
      <c r="P109" s="204"/>
      <c r="Q109" s="227"/>
      <c r="R109" s="281"/>
      <c r="S109" s="271"/>
      <c r="T109" s="271"/>
      <c r="U109" s="271"/>
      <c r="V109" s="271"/>
      <c r="W109" s="271"/>
      <c r="X109" s="181"/>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row>
    <row r="110" spans="1:64" ht="15.5" hidden="1">
      <c r="A110" s="201"/>
      <c r="B110" s="464"/>
      <c r="C110" s="465"/>
      <c r="D110" s="209"/>
      <c r="E110" s="289"/>
      <c r="F110" s="38"/>
      <c r="G110" s="201"/>
      <c r="H110" s="220"/>
      <c r="I110" s="71"/>
      <c r="J110" s="220"/>
      <c r="K110" s="220"/>
      <c r="L110" s="220"/>
      <c r="M110" s="220"/>
      <c r="N110" s="220"/>
      <c r="O110" s="329"/>
      <c r="P110" s="204"/>
      <c r="Q110" s="227"/>
      <c r="R110" s="281"/>
      <c r="S110" s="271"/>
      <c r="T110" s="271"/>
      <c r="U110" s="271"/>
      <c r="V110" s="271"/>
      <c r="W110" s="271"/>
      <c r="X110" s="181"/>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row>
    <row r="111" spans="1:64" ht="15.5" hidden="1">
      <c r="A111" s="201"/>
      <c r="B111" s="464"/>
      <c r="C111" s="465"/>
      <c r="D111" s="209"/>
      <c r="E111" s="289"/>
      <c r="F111" s="38"/>
      <c r="G111" s="201"/>
      <c r="H111" s="220"/>
      <c r="I111" s="71"/>
      <c r="J111" s="220"/>
      <c r="K111" s="220"/>
      <c r="L111" s="220"/>
      <c r="M111" s="220"/>
      <c r="N111" s="220"/>
      <c r="O111" s="329"/>
      <c r="P111" s="204"/>
      <c r="Q111" s="227"/>
      <c r="R111" s="281"/>
      <c r="S111" s="271"/>
      <c r="T111" s="271"/>
      <c r="U111" s="271"/>
      <c r="V111" s="271"/>
      <c r="W111" s="271"/>
      <c r="X111" s="181"/>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row>
    <row r="112" spans="1:64" ht="15.5" hidden="1">
      <c r="A112" s="201"/>
      <c r="B112" s="464"/>
      <c r="C112" s="465"/>
      <c r="D112" s="209"/>
      <c r="E112" s="289"/>
      <c r="F112" s="38"/>
      <c r="G112" s="201"/>
      <c r="H112" s="220"/>
      <c r="I112" s="71"/>
      <c r="J112" s="220"/>
      <c r="K112" s="220"/>
      <c r="L112" s="220"/>
      <c r="M112" s="220"/>
      <c r="N112" s="220"/>
      <c r="O112" s="329"/>
      <c r="P112" s="204"/>
      <c r="Q112" s="227"/>
      <c r="R112" s="281"/>
      <c r="S112" s="271"/>
      <c r="T112" s="271"/>
      <c r="U112" s="271"/>
      <c r="V112" s="271"/>
      <c r="W112" s="271"/>
      <c r="X112" s="181"/>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row>
    <row r="113" spans="1:64" ht="15.5" hidden="1">
      <c r="A113" s="201"/>
      <c r="B113" s="464"/>
      <c r="C113" s="465"/>
      <c r="D113" s="209"/>
      <c r="E113" s="289"/>
      <c r="F113" s="38"/>
      <c r="G113" s="201"/>
      <c r="H113" s="220"/>
      <c r="I113" s="71"/>
      <c r="J113" s="220"/>
      <c r="K113" s="220"/>
      <c r="L113" s="220"/>
      <c r="M113" s="220"/>
      <c r="N113" s="220"/>
      <c r="O113" s="329"/>
      <c r="P113" s="204"/>
      <c r="Q113" s="227"/>
      <c r="R113" s="281"/>
      <c r="S113" s="271"/>
      <c r="T113" s="271"/>
      <c r="U113" s="271"/>
      <c r="V113" s="271"/>
      <c r="W113" s="271"/>
      <c r="X113" s="181"/>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row>
    <row r="114" spans="1:64" ht="15.5" hidden="1">
      <c r="A114" s="201"/>
      <c r="B114" s="464"/>
      <c r="C114" s="465"/>
      <c r="D114" s="209"/>
      <c r="E114" s="289"/>
      <c r="F114" s="38"/>
      <c r="G114" s="201"/>
      <c r="H114" s="220"/>
      <c r="I114" s="71"/>
      <c r="J114" s="220"/>
      <c r="K114" s="220"/>
      <c r="L114" s="220"/>
      <c r="M114" s="220"/>
      <c r="N114" s="220"/>
      <c r="O114" s="329"/>
      <c r="P114" s="204"/>
      <c r="Q114" s="227"/>
      <c r="R114" s="281"/>
      <c r="S114" s="271"/>
      <c r="T114" s="271"/>
      <c r="U114" s="271"/>
      <c r="V114" s="271"/>
      <c r="W114" s="271"/>
      <c r="X114" s="181"/>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row>
    <row r="115" spans="1:64" ht="15.5" hidden="1">
      <c r="A115" s="201"/>
      <c r="B115" s="464"/>
      <c r="C115" s="465"/>
      <c r="D115" s="209"/>
      <c r="E115" s="289"/>
      <c r="F115" s="38"/>
      <c r="G115" s="201"/>
      <c r="H115" s="220"/>
      <c r="I115" s="71"/>
      <c r="J115" s="220"/>
      <c r="K115" s="220"/>
      <c r="L115" s="220"/>
      <c r="M115" s="220"/>
      <c r="N115" s="220"/>
      <c r="O115" s="329"/>
      <c r="P115" s="204"/>
      <c r="Q115" s="227"/>
      <c r="R115" s="281"/>
      <c r="S115" s="271"/>
      <c r="T115" s="271"/>
      <c r="U115" s="271"/>
      <c r="V115" s="271"/>
      <c r="W115" s="271"/>
      <c r="X115" s="181"/>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row>
    <row r="116" spans="1:64" ht="15.5" hidden="1">
      <c r="A116" s="201"/>
      <c r="B116" s="464"/>
      <c r="C116" s="465"/>
      <c r="D116" s="209"/>
      <c r="E116" s="289"/>
      <c r="F116" s="38"/>
      <c r="G116" s="201"/>
      <c r="H116" s="220"/>
      <c r="I116" s="71"/>
      <c r="J116" s="220"/>
      <c r="K116" s="220"/>
      <c r="L116" s="220"/>
      <c r="M116" s="220"/>
      <c r="N116" s="220"/>
      <c r="O116" s="329"/>
      <c r="P116" s="204"/>
      <c r="Q116" s="227"/>
      <c r="R116" s="281"/>
      <c r="S116" s="271"/>
      <c r="T116" s="271"/>
      <c r="U116" s="271"/>
      <c r="V116" s="271"/>
      <c r="W116" s="271"/>
      <c r="X116" s="181"/>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row>
    <row r="117" spans="1:64" ht="15.5" hidden="1">
      <c r="A117" s="201"/>
      <c r="B117" s="464"/>
      <c r="C117" s="465"/>
      <c r="D117" s="210"/>
      <c r="E117" s="39"/>
      <c r="F117" s="40"/>
      <c r="G117" s="201"/>
      <c r="H117" s="220"/>
      <c r="I117" s="71"/>
      <c r="J117" s="220"/>
      <c r="K117" s="220"/>
      <c r="L117" s="220"/>
      <c r="M117" s="220"/>
      <c r="N117" s="220"/>
      <c r="O117" s="329"/>
      <c r="P117" s="204"/>
      <c r="Q117" s="227"/>
      <c r="R117" s="281"/>
      <c r="S117" s="271"/>
      <c r="T117" s="271"/>
      <c r="U117" s="271"/>
      <c r="V117" s="271"/>
      <c r="W117" s="271"/>
      <c r="X117" s="181"/>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row>
    <row r="118" spans="1:64" ht="31.5" customHeight="1">
      <c r="A118" s="201"/>
      <c r="B118" s="201"/>
      <c r="C118" s="201"/>
      <c r="D118" s="201"/>
      <c r="E118" s="201"/>
      <c r="F118" s="201"/>
      <c r="G118" s="201"/>
      <c r="H118" s="220"/>
      <c r="I118" s="220"/>
      <c r="J118" s="220"/>
      <c r="K118" s="220"/>
      <c r="L118" s="220"/>
      <c r="M118" s="220"/>
      <c r="N118" s="220"/>
      <c r="O118" s="220"/>
      <c r="P118" s="204"/>
      <c r="Q118" s="227"/>
      <c r="R118" s="271"/>
      <c r="S118" s="271"/>
      <c r="T118" s="271"/>
      <c r="U118" s="271"/>
      <c r="V118" s="271"/>
      <c r="W118" s="271"/>
      <c r="X118" s="181"/>
      <c r="Y118" s="62"/>
      <c r="Z118" s="62"/>
      <c r="AA118" s="62"/>
      <c r="AB118" s="62"/>
      <c r="AC118" s="62"/>
      <c r="AD118" s="62"/>
      <c r="AE118" s="62"/>
      <c r="AF118" s="62"/>
      <c r="AG118" s="319"/>
      <c r="AH118" s="319"/>
      <c r="AI118" s="319"/>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row>
    <row r="119" spans="1:64" ht="57.75" customHeight="1">
      <c r="A119" s="201"/>
      <c r="B119" s="501" t="s">
        <v>335</v>
      </c>
      <c r="C119" s="502"/>
      <c r="D119" s="502"/>
      <c r="E119" s="502"/>
      <c r="F119" s="503"/>
      <c r="G119" s="226"/>
      <c r="H119" s="224"/>
      <c r="I119" s="507" t="s">
        <v>180</v>
      </c>
      <c r="J119" s="508"/>
      <c r="K119" s="508"/>
      <c r="L119" s="508"/>
      <c r="M119" s="508"/>
      <c r="N119" s="508"/>
      <c r="O119" s="509"/>
      <c r="P119" s="69"/>
      <c r="Q119" s="228"/>
      <c r="R119" s="666" t="s">
        <v>107</v>
      </c>
      <c r="S119" s="667"/>
      <c r="T119" s="667"/>
      <c r="U119" s="667"/>
      <c r="V119" s="667"/>
      <c r="W119" s="668"/>
      <c r="X119" s="181"/>
      <c r="Y119" s="62"/>
      <c r="Z119" s="62"/>
      <c r="AA119" s="62"/>
      <c r="AB119" s="62"/>
      <c r="AC119" s="62"/>
      <c r="AD119" s="62"/>
      <c r="AE119" s="62"/>
      <c r="AF119" s="62"/>
      <c r="AG119" s="319"/>
      <c r="AH119" s="319"/>
      <c r="AI119" s="319"/>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row>
    <row r="120" spans="1:64" ht="31">
      <c r="A120" s="201"/>
      <c r="B120" s="672" t="s">
        <v>7</v>
      </c>
      <c r="C120" s="673"/>
      <c r="D120" s="87" t="s">
        <v>137</v>
      </c>
      <c r="E120" s="320" t="s">
        <v>140</v>
      </c>
      <c r="F120" s="320" t="s">
        <v>129</v>
      </c>
      <c r="G120" s="226"/>
      <c r="H120" s="220"/>
      <c r="I120" s="663" t="s">
        <v>7</v>
      </c>
      <c r="J120" s="663"/>
      <c r="K120" s="512" t="s">
        <v>131</v>
      </c>
      <c r="L120" s="512"/>
      <c r="M120" s="512"/>
      <c r="N120" s="58" t="s">
        <v>130</v>
      </c>
      <c r="O120" s="60" t="s">
        <v>77</v>
      </c>
      <c r="P120" s="204"/>
      <c r="Q120" s="227"/>
      <c r="R120" s="523" t="s">
        <v>7</v>
      </c>
      <c r="S120" s="523"/>
      <c r="T120" s="634" t="s">
        <v>326</v>
      </c>
      <c r="U120" s="634"/>
      <c r="V120" s="312" t="s">
        <v>133</v>
      </c>
      <c r="W120" s="312" t="s">
        <v>132</v>
      </c>
      <c r="X120" s="181"/>
      <c r="Y120" s="62"/>
      <c r="Z120" s="62"/>
      <c r="AA120" s="62"/>
      <c r="AB120" s="62"/>
      <c r="AC120" s="62"/>
      <c r="AD120" s="62"/>
      <c r="AE120" s="62"/>
      <c r="AF120" s="62"/>
      <c r="AG120" s="319"/>
      <c r="AH120" s="319"/>
      <c r="AI120" s="319"/>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row>
    <row r="121" spans="1:64" ht="15.5">
      <c r="A121" s="201"/>
      <c r="B121" s="462" t="s">
        <v>4</v>
      </c>
      <c r="C121" s="463"/>
      <c r="D121" s="176" t="str">
        <f>IF($E$21="London 1",Rates!$C$5,IF($E$21="London 2",Rates!$C$8,IF($E$21="London 3",Rates!$C$11,IF($E$21="National 1",Rates!$C$14,IF($E$21="National 2",Rates!$C$17,"£0.00")))))</f>
        <v>£0.00</v>
      </c>
      <c r="E121" s="64"/>
      <c r="F121" s="59"/>
      <c r="G121" s="226"/>
      <c r="H121" s="220"/>
      <c r="I121" s="504" t="s">
        <v>4</v>
      </c>
      <c r="J121" s="505"/>
      <c r="K121" s="470"/>
      <c r="L121" s="470"/>
      <c r="M121" s="470"/>
      <c r="N121" s="61"/>
      <c r="O121" s="330"/>
      <c r="P121" s="204"/>
      <c r="Q121" s="227"/>
      <c r="R121" s="524" t="s">
        <v>4</v>
      </c>
      <c r="S121" s="525"/>
      <c r="T121" s="410"/>
      <c r="U121" s="410"/>
      <c r="V121" s="282"/>
      <c r="W121" s="283">
        <f>IF(N121="",V121,IF(V121="",N121, N121+V121))</f>
        <v>0</v>
      </c>
      <c r="X121" s="181"/>
      <c r="Y121" s="62"/>
      <c r="Z121" s="62"/>
      <c r="AA121" s="62"/>
      <c r="AB121" s="62"/>
      <c r="AC121" s="62"/>
      <c r="AD121" s="287" t="str">
        <f>IF(TRIM(E121) = "",D121,E121)</f>
        <v>£0.00</v>
      </c>
      <c r="AE121" s="225">
        <f>SUM(F121*AD121)</f>
        <v>0</v>
      </c>
      <c r="AF121" s="225" t="str">
        <f>IF($J$21="London 1",Rates!$C$5,IF($J$21="London 2",Rates!$C$8,IF($J$21="London 3",Rates!$C$11,IF($J$21="National 1",Rates!$C$14,IF($J$21="National 2",Rates!$C$17,"£0,00")))))</f>
        <v>£0,00</v>
      </c>
      <c r="AG121" s="225">
        <f>IF(K121&gt;0,MIN(K121, E121, AF121),MIN(E121, AF121))</f>
        <v>0</v>
      </c>
      <c r="AH121" s="225">
        <f>SUM(N121*AG121)</f>
        <v>0</v>
      </c>
      <c r="AI121" s="225" t="str">
        <f>IF($R$21="London 1",Rates!$C$5,IF($R$21="London 2",Rates!$C$8,IF($R$21="London 3",Rates!$C$11,IF($R$21="National 1",Rates!$C$14,IF($R$21="National 2",Rates!$C$17,"£0,00")))))</f>
        <v>£0,00</v>
      </c>
      <c r="AJ121" s="225">
        <f>IF(T121&gt;0,MIN(T121, AI121),MIN(E121, AI121, K121))</f>
        <v>0</v>
      </c>
      <c r="AK121" s="225">
        <f>SUM(W121*AJ121)</f>
        <v>0</v>
      </c>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row>
    <row r="122" spans="1:64" ht="15.75" customHeight="1">
      <c r="A122" s="201"/>
      <c r="B122" s="462" t="s">
        <v>5</v>
      </c>
      <c r="C122" s="463"/>
      <c r="D122" s="176" t="str">
        <f>IF($E$21="London 1",Rates!$D$5,IF($E$21="London 2",Rates!$D$8,IF($E$21="London 3",Rates!$D$11,IF($E$21="National 1",Rates!$D$14,IF($E$21="National 2",Rates!$D$17,"£0.00")))))</f>
        <v>£0.00</v>
      </c>
      <c r="E122" s="64"/>
      <c r="F122" s="59"/>
      <c r="G122" s="226"/>
      <c r="H122" s="220"/>
      <c r="I122" s="462" t="s">
        <v>5</v>
      </c>
      <c r="J122" s="506"/>
      <c r="K122" s="470"/>
      <c r="L122" s="470"/>
      <c r="M122" s="470"/>
      <c r="N122" s="61"/>
      <c r="O122" s="330"/>
      <c r="P122" s="204"/>
      <c r="Q122" s="227"/>
      <c r="R122" s="526" t="s">
        <v>5</v>
      </c>
      <c r="S122" s="527"/>
      <c r="T122" s="410"/>
      <c r="U122" s="410"/>
      <c r="V122" s="282"/>
      <c r="W122" s="283">
        <f>IF(N122="",V122,IF(V122="",N122, N122+V122))</f>
        <v>0</v>
      </c>
      <c r="X122" s="181"/>
      <c r="Y122" s="62"/>
      <c r="Z122" s="62"/>
      <c r="AA122" s="62"/>
      <c r="AB122" s="62"/>
      <c r="AC122" s="62"/>
      <c r="AD122" s="287" t="str">
        <f t="shared" ref="AD122:AD125" si="2">IF(TRIM(E122) = "",D122,E122)</f>
        <v>£0.00</v>
      </c>
      <c r="AE122" s="225">
        <f>SUM(F122*AD122)</f>
        <v>0</v>
      </c>
      <c r="AF122" s="225" t="str">
        <f>IF($J$21="London 1",Rates!$D$5,IF($J$21="London 2",Rates!$D$8,IF($J$21="London 3",Rates!$D$11,IF($J$21="National 1",Rates!$D$14,IF($J$21="National 2",Rates!$D$17,"£0,00")))))</f>
        <v>£0,00</v>
      </c>
      <c r="AG122" s="225">
        <f>IF(K122&gt;0,MIN(K122, E122, AF122),MIN(E122, AF122))</f>
        <v>0</v>
      </c>
      <c r="AH122" s="225">
        <f>SUM(N122*AG122)</f>
        <v>0</v>
      </c>
      <c r="AI122" s="225" t="str">
        <f>IF($R$21="London 1",Rates!$D$5,IF($R$21="London 2",Rates!$D$8,IF($R$21="London 3",Rates!$D$11,IF($R$21="National 1",Rates!$D$14,IF($R$21="National 2",Rates!$D$17,"£0,00")))))</f>
        <v>£0,00</v>
      </c>
      <c r="AJ122" s="225">
        <f>IF(T122&gt;0,MIN(T122, AI122),MIN(E122, AI122, K122))</f>
        <v>0</v>
      </c>
      <c r="AK122" s="225">
        <f>SUM(W122*AJ122)</f>
        <v>0</v>
      </c>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row>
    <row r="123" spans="1:64" ht="15.5">
      <c r="A123" s="201"/>
      <c r="B123" s="462" t="s">
        <v>6</v>
      </c>
      <c r="C123" s="463"/>
      <c r="D123" s="176" t="str">
        <f>IF($E$21="London 1",Rates!$E$5,IF($E$21="London 2",Rates!$E$8,IF($E$21="London 3",Rates!$E$11,IF($E$21="National 1",Rates!$E$14,IF($E$21="National 2",Rates!$E$17,"£0.00")))))</f>
        <v>£0.00</v>
      </c>
      <c r="E123" s="64"/>
      <c r="F123" s="59"/>
      <c r="G123" s="226"/>
      <c r="H123" s="220"/>
      <c r="I123" s="462" t="s">
        <v>6</v>
      </c>
      <c r="J123" s="506"/>
      <c r="K123" s="470"/>
      <c r="L123" s="470"/>
      <c r="M123" s="470"/>
      <c r="N123" s="61"/>
      <c r="O123" s="330"/>
      <c r="P123" s="204"/>
      <c r="Q123" s="227"/>
      <c r="R123" s="526" t="s">
        <v>6</v>
      </c>
      <c r="S123" s="527"/>
      <c r="T123" s="410"/>
      <c r="U123" s="410"/>
      <c r="V123" s="282"/>
      <c r="W123" s="283">
        <f>IF(N123="",V123,IF(V123="",N123, N123+V123))</f>
        <v>0</v>
      </c>
      <c r="X123" s="181"/>
      <c r="Y123" s="62"/>
      <c r="Z123" s="62"/>
      <c r="AA123" s="62"/>
      <c r="AB123" s="62"/>
      <c r="AC123" s="62"/>
      <c r="AD123" s="287" t="str">
        <f t="shared" si="2"/>
        <v>£0.00</v>
      </c>
      <c r="AE123" s="225">
        <f>SUM(F123*AD123)</f>
        <v>0</v>
      </c>
      <c r="AF123" s="225" t="str">
        <f>IF($J$21="London 1",Rates!$E$5,IF($J$21="London 2",Rates!$E$8,IF($J$21="London 3",Rates!$E$11,IF($J$21="National 1",Rates!$E$14,IF($J$21="National 2",Rates!$E$17,"£0,00")))))</f>
        <v>£0,00</v>
      </c>
      <c r="AG123" s="225">
        <f>IF(K123&gt;0,MIN(K123, E123, AF123),MIN(E123, AF123))</f>
        <v>0</v>
      </c>
      <c r="AH123" s="225">
        <f>SUM(N123*AG123)</f>
        <v>0</v>
      </c>
      <c r="AI123" s="225" t="str">
        <f>IF($R$21="London 1",Rates!$E$5,IF($R$21="London 2",Rates!$E$8,IF($R$21="London 3",Rates!$E$11,IF($R$21="National 1",Rates!$E$14,IF($R$21="National 2",Rates!$E$17,"£0,00")))))</f>
        <v>£0,00</v>
      </c>
      <c r="AJ123" s="225">
        <f>IF(T123&gt;0,MIN(T123, AI123),MIN(E123, AI123, K123))</f>
        <v>0</v>
      </c>
      <c r="AK123" s="225">
        <f>SUM(W123*AJ123)</f>
        <v>0</v>
      </c>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row>
    <row r="124" spans="1:64" ht="15.5">
      <c r="A124" s="201"/>
      <c r="B124" s="669" t="s">
        <v>104</v>
      </c>
      <c r="C124" s="670"/>
      <c r="D124" s="88" t="str">
        <f>IF($E$21="London 1",Rates!$F$5,IF($E$21="London 2",Rates!$F$8,IF($E$21="London 3",Rates!$F$11,IF($E$21="National 1",Rates!$F$14,IF($E$21="National 2",Rates!$F$17,"£0.00")))))</f>
        <v>£0.00</v>
      </c>
      <c r="E124" s="65"/>
      <c r="F124" s="59"/>
      <c r="G124" s="226"/>
      <c r="H124" s="220"/>
      <c r="I124" s="669" t="s">
        <v>104</v>
      </c>
      <c r="J124" s="671"/>
      <c r="K124" s="470"/>
      <c r="L124" s="470"/>
      <c r="M124" s="470"/>
      <c r="N124" s="61"/>
      <c r="O124" s="330"/>
      <c r="P124" s="204"/>
      <c r="Q124" s="227"/>
      <c r="R124" s="659" t="s">
        <v>104</v>
      </c>
      <c r="S124" s="674"/>
      <c r="T124" s="410"/>
      <c r="U124" s="410"/>
      <c r="V124" s="282"/>
      <c r="W124" s="283">
        <f>IF(N124="",V124,IF(V124="",N124, N124+V124))</f>
        <v>0</v>
      </c>
      <c r="X124" s="181"/>
      <c r="Y124" s="62"/>
      <c r="Z124" s="62"/>
      <c r="AA124" s="62"/>
      <c r="AB124" s="62"/>
      <c r="AC124" s="62"/>
      <c r="AD124" s="287" t="str">
        <f t="shared" si="2"/>
        <v>£0.00</v>
      </c>
      <c r="AE124" s="225">
        <f>SUM(F124*AD124)</f>
        <v>0</v>
      </c>
      <c r="AF124" s="225" t="str">
        <f>IF($J$21="London 1",Rates!$F$5,IF($J$21="London 2",Rates!$F$8,IF($J$21="London 3",Rates!$F$11,IF($J$21="National 1",Rates!$F$14,IF($J$21="National 2",Rates!$F$17,"£0,00")))))</f>
        <v>£0,00</v>
      </c>
      <c r="AG124" s="225">
        <f>IF(K124&gt;0,MIN(K124, E124, AF124),MIN(E124, AF124))</f>
        <v>0</v>
      </c>
      <c r="AH124" s="225">
        <f>SUM(N124*AG124)</f>
        <v>0</v>
      </c>
      <c r="AI124" s="225" t="str">
        <f>IF($R$21="London 1",Rates!$F$5,IF($R$21="London 2",Rates!$F$8,IF($R$21="London 3",Rates!$F$11,IF($R$21="National 1",Rates!$F$14,IF($R$21="National 2",Rates!$F$17,"£0,00")))))</f>
        <v>£0,00</v>
      </c>
      <c r="AJ124" s="225">
        <f>IF(T124&gt;0,MIN(T124, AI124),MIN(E124, AI124, K124))</f>
        <v>0</v>
      </c>
      <c r="AK124" s="225">
        <f>SUM(W124*AJ124)</f>
        <v>0</v>
      </c>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row>
    <row r="125" spans="1:64" ht="15.5">
      <c r="A125" s="201"/>
      <c r="B125" s="596" t="s">
        <v>160</v>
      </c>
      <c r="C125" s="597"/>
      <c r="D125" s="88" t="str">
        <f>IF($E$21="London 1",Rates!$F$5,IF($E$21="London 2",Rates!$F$8,IF($E$21="London 3",Rates!$F$11,IF($E$21="National 1",Rates!$F$14,IF($E$21="National 2",Rates!$F$17,"£0.00")))))</f>
        <v>£0.00</v>
      </c>
      <c r="E125" s="65"/>
      <c r="F125" s="59"/>
      <c r="G125" s="226"/>
      <c r="H125" s="220"/>
      <c r="I125" s="669" t="s">
        <v>160</v>
      </c>
      <c r="J125" s="670"/>
      <c r="K125" s="470"/>
      <c r="L125" s="470"/>
      <c r="M125" s="470"/>
      <c r="N125" s="61"/>
      <c r="O125" s="330"/>
      <c r="P125" s="204"/>
      <c r="Q125" s="227"/>
      <c r="R125" s="659" t="s">
        <v>160</v>
      </c>
      <c r="S125" s="660"/>
      <c r="T125" s="410"/>
      <c r="U125" s="410"/>
      <c r="V125" s="282"/>
      <c r="W125" s="283">
        <f>IF(N125="",V125,IF(V125="",N125, N125+V125))</f>
        <v>0</v>
      </c>
      <c r="X125" s="181"/>
      <c r="Y125" s="62"/>
      <c r="Z125" s="62"/>
      <c r="AA125" s="62"/>
      <c r="AB125" s="62"/>
      <c r="AC125" s="62"/>
      <c r="AD125" s="287" t="str">
        <f t="shared" si="2"/>
        <v>£0.00</v>
      </c>
      <c r="AE125" s="225">
        <f>SUM(F125*AD125)</f>
        <v>0</v>
      </c>
      <c r="AF125" s="225" t="str">
        <f>IF($J$21="London 1",Rates!$F$5,IF($J$21="London 2",Rates!$F$8,IF($J$21="London 3",Rates!$F$11,IF($J$21="National 1",Rates!$F$14,IF($J$21="National 2",Rates!$F$17,"£0,00")))))</f>
        <v>£0,00</v>
      </c>
      <c r="AG125" s="225">
        <f>IF(K125&gt;0,MIN(K125, E125, AF125),MIN(E125, AF125))</f>
        <v>0</v>
      </c>
      <c r="AH125" s="225">
        <f>SUM(N125*AG125)</f>
        <v>0</v>
      </c>
      <c r="AI125" s="225" t="str">
        <f>IF($R$21="London 1",Rates!$F$5,IF($R$21="London 2",Rates!$F$8,IF($R$21="London 3",Rates!$F$11,IF($R$21="National 1",Rates!$F$14,IF($R$21="National 2",Rates!$F$17,"£0,00")))))</f>
        <v>£0,00</v>
      </c>
      <c r="AJ125" s="225">
        <f>IF(T125&gt;0,MIN(T125, AI125),MIN(E125, AI125, K125))</f>
        <v>0</v>
      </c>
      <c r="AK125" s="225">
        <f>SUM(W125*AJ125)</f>
        <v>0</v>
      </c>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row>
    <row r="126" spans="1:64" ht="15.5">
      <c r="A126" s="201"/>
      <c r="B126" s="201"/>
      <c r="C126" s="201"/>
      <c r="D126" s="201"/>
      <c r="E126" s="201"/>
      <c r="F126" s="201"/>
      <c r="G126" s="226"/>
      <c r="H126" s="220"/>
      <c r="I126" s="220"/>
      <c r="J126" s="220"/>
      <c r="K126" s="220"/>
      <c r="L126" s="220"/>
      <c r="M126" s="220"/>
      <c r="N126" s="208"/>
      <c r="O126" s="220"/>
      <c r="P126" s="204"/>
      <c r="Q126" s="227"/>
      <c r="R126" s="271"/>
      <c r="S126" s="271"/>
      <c r="T126" s="271"/>
      <c r="U126" s="271"/>
      <c r="V126" s="271"/>
      <c r="W126" s="271"/>
      <c r="X126" s="181"/>
      <c r="Y126" s="62"/>
      <c r="Z126" s="62"/>
      <c r="AA126" s="62"/>
      <c r="AB126" s="62"/>
      <c r="AC126" s="62"/>
      <c r="AD126" s="225"/>
      <c r="AE126" s="225">
        <f>SUM(AE121:AE124)</f>
        <v>0</v>
      </c>
      <c r="AF126" s="225"/>
      <c r="AG126" s="225"/>
      <c r="AH126" s="225">
        <f>SUM(AH121:AH124)</f>
        <v>0</v>
      </c>
      <c r="AI126" s="225"/>
      <c r="AJ126" s="225"/>
      <c r="AK126" s="225">
        <f>SUM(AK121:AK124)</f>
        <v>0</v>
      </c>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row>
    <row r="127" spans="1:64" s="324" customFormat="1" ht="52.75" customHeight="1">
      <c r="A127" s="231"/>
      <c r="B127" s="449" t="s">
        <v>348</v>
      </c>
      <c r="C127" s="450"/>
      <c r="D127" s="450"/>
      <c r="E127" s="450"/>
      <c r="F127" s="451"/>
      <c r="G127" s="305"/>
      <c r="H127" s="204"/>
      <c r="I127" s="452" t="s">
        <v>31</v>
      </c>
      <c r="J127" s="453"/>
      <c r="K127" s="453"/>
      <c r="L127" s="453"/>
      <c r="M127" s="453"/>
      <c r="N127" s="453"/>
      <c r="O127" s="454"/>
      <c r="P127" s="204"/>
      <c r="Q127" s="322"/>
      <c r="R127" s="510" t="s">
        <v>100</v>
      </c>
      <c r="S127" s="511"/>
      <c r="T127" s="511"/>
      <c r="U127" s="511"/>
      <c r="V127" s="511"/>
      <c r="W127" s="511"/>
      <c r="X127" s="23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323"/>
      <c r="BC127" s="323"/>
      <c r="BD127" s="323"/>
      <c r="BE127" s="323"/>
      <c r="BF127" s="323"/>
      <c r="BG127" s="323"/>
      <c r="BH127" s="323"/>
      <c r="BI127" s="323"/>
      <c r="BJ127" s="323"/>
      <c r="BK127" s="323"/>
      <c r="BL127" s="323"/>
    </row>
    <row r="128" spans="1:64" ht="15.5">
      <c r="A128" s="201"/>
      <c r="B128" s="477"/>
      <c r="C128" s="478"/>
      <c r="D128" s="478"/>
      <c r="E128" s="478"/>
      <c r="F128" s="479"/>
      <c r="G128" s="201"/>
      <c r="H128" s="220"/>
      <c r="I128" s="486"/>
      <c r="J128" s="487"/>
      <c r="K128" s="487"/>
      <c r="L128" s="487"/>
      <c r="M128" s="487"/>
      <c r="N128" s="487"/>
      <c r="O128" s="488"/>
      <c r="P128" s="204"/>
      <c r="Q128" s="227"/>
      <c r="R128" s="474"/>
      <c r="S128" s="474"/>
      <c r="T128" s="474"/>
      <c r="U128" s="474"/>
      <c r="V128" s="474"/>
      <c r="W128" s="474"/>
      <c r="X128" s="181"/>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row>
    <row r="129" spans="1:64" ht="15.5">
      <c r="A129" s="201"/>
      <c r="B129" s="480"/>
      <c r="C129" s="481"/>
      <c r="D129" s="481"/>
      <c r="E129" s="481"/>
      <c r="F129" s="482"/>
      <c r="G129" s="201"/>
      <c r="H129" s="220"/>
      <c r="I129" s="486"/>
      <c r="J129" s="487"/>
      <c r="K129" s="487"/>
      <c r="L129" s="487"/>
      <c r="M129" s="487"/>
      <c r="N129" s="487"/>
      <c r="O129" s="488"/>
      <c r="P129" s="204"/>
      <c r="Q129" s="227"/>
      <c r="R129" s="385"/>
      <c r="S129" s="385"/>
      <c r="T129" s="385"/>
      <c r="U129" s="385"/>
      <c r="V129" s="385"/>
      <c r="W129" s="385"/>
      <c r="X129" s="181"/>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row>
    <row r="130" spans="1:64" ht="15.75" customHeight="1">
      <c r="A130" s="201"/>
      <c r="B130" s="480"/>
      <c r="C130" s="481"/>
      <c r="D130" s="481"/>
      <c r="E130" s="481"/>
      <c r="F130" s="482"/>
      <c r="G130" s="201"/>
      <c r="H130" s="220"/>
      <c r="I130" s="486"/>
      <c r="J130" s="487"/>
      <c r="K130" s="487"/>
      <c r="L130" s="487"/>
      <c r="M130" s="487"/>
      <c r="N130" s="487"/>
      <c r="O130" s="488"/>
      <c r="P130" s="204"/>
      <c r="Q130" s="227"/>
      <c r="R130" s="385"/>
      <c r="S130" s="385"/>
      <c r="T130" s="385"/>
      <c r="U130" s="385"/>
      <c r="V130" s="385"/>
      <c r="W130" s="385"/>
      <c r="X130" s="181"/>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row>
    <row r="131" spans="1:64" ht="15.5">
      <c r="A131" s="201"/>
      <c r="B131" s="480"/>
      <c r="C131" s="481"/>
      <c r="D131" s="481"/>
      <c r="E131" s="481"/>
      <c r="F131" s="482"/>
      <c r="G131" s="201"/>
      <c r="H131" s="220"/>
      <c r="I131" s="486"/>
      <c r="J131" s="487"/>
      <c r="K131" s="487"/>
      <c r="L131" s="487"/>
      <c r="M131" s="487"/>
      <c r="N131" s="487"/>
      <c r="O131" s="488"/>
      <c r="P131" s="204"/>
      <c r="Q131" s="227"/>
      <c r="R131" s="385"/>
      <c r="S131" s="385"/>
      <c r="T131" s="385"/>
      <c r="U131" s="385"/>
      <c r="V131" s="385"/>
      <c r="W131" s="385"/>
      <c r="X131" s="181"/>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row>
    <row r="132" spans="1:64" ht="15.5">
      <c r="A132" s="201"/>
      <c r="B132" s="480"/>
      <c r="C132" s="481"/>
      <c r="D132" s="481"/>
      <c r="E132" s="481"/>
      <c r="F132" s="482"/>
      <c r="G132" s="201"/>
      <c r="H132" s="220"/>
      <c r="I132" s="486"/>
      <c r="J132" s="487"/>
      <c r="K132" s="487"/>
      <c r="L132" s="487"/>
      <c r="M132" s="487"/>
      <c r="N132" s="487"/>
      <c r="O132" s="488"/>
      <c r="P132" s="204"/>
      <c r="Q132" s="227"/>
      <c r="R132" s="385"/>
      <c r="S132" s="385"/>
      <c r="T132" s="385"/>
      <c r="U132" s="385"/>
      <c r="V132" s="385"/>
      <c r="W132" s="385"/>
      <c r="X132" s="181"/>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row>
    <row r="133" spans="1:64" ht="15.5">
      <c r="A133" s="201"/>
      <c r="B133" s="480"/>
      <c r="C133" s="481"/>
      <c r="D133" s="481"/>
      <c r="E133" s="481"/>
      <c r="F133" s="482"/>
      <c r="G133" s="201"/>
      <c r="H133" s="220"/>
      <c r="I133" s="486"/>
      <c r="J133" s="487"/>
      <c r="K133" s="487"/>
      <c r="L133" s="487"/>
      <c r="M133" s="487"/>
      <c r="N133" s="487"/>
      <c r="O133" s="488"/>
      <c r="P133" s="204"/>
      <c r="Q133" s="227"/>
      <c r="R133" s="385"/>
      <c r="S133" s="385"/>
      <c r="T133" s="385"/>
      <c r="U133" s="385"/>
      <c r="V133" s="385"/>
      <c r="W133" s="385"/>
      <c r="X133" s="181"/>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row>
    <row r="134" spans="1:64" ht="15.5">
      <c r="A134" s="201"/>
      <c r="B134" s="480"/>
      <c r="C134" s="481"/>
      <c r="D134" s="481"/>
      <c r="E134" s="481"/>
      <c r="F134" s="482"/>
      <c r="G134" s="201"/>
      <c r="H134" s="220"/>
      <c r="I134" s="486"/>
      <c r="J134" s="487"/>
      <c r="K134" s="487"/>
      <c r="L134" s="487"/>
      <c r="M134" s="487"/>
      <c r="N134" s="487"/>
      <c r="O134" s="488"/>
      <c r="P134" s="204"/>
      <c r="Q134" s="227"/>
      <c r="R134" s="385"/>
      <c r="S134" s="385"/>
      <c r="T134" s="385"/>
      <c r="U134" s="385"/>
      <c r="V134" s="385"/>
      <c r="W134" s="385"/>
      <c r="X134" s="181"/>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row>
    <row r="135" spans="1:64" ht="15.5">
      <c r="A135" s="201"/>
      <c r="B135" s="480"/>
      <c r="C135" s="481"/>
      <c r="D135" s="481"/>
      <c r="E135" s="481"/>
      <c r="F135" s="482"/>
      <c r="G135" s="201"/>
      <c r="H135" s="220"/>
      <c r="I135" s="486"/>
      <c r="J135" s="487"/>
      <c r="K135" s="487"/>
      <c r="L135" s="487"/>
      <c r="M135" s="487"/>
      <c r="N135" s="487"/>
      <c r="O135" s="488"/>
      <c r="P135" s="204"/>
      <c r="Q135" s="227"/>
      <c r="R135" s="385"/>
      <c r="S135" s="385"/>
      <c r="T135" s="385"/>
      <c r="U135" s="385"/>
      <c r="V135" s="385"/>
      <c r="W135" s="385"/>
      <c r="X135" s="181"/>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row>
    <row r="136" spans="1:64" ht="15.5">
      <c r="A136" s="201"/>
      <c r="B136" s="480"/>
      <c r="C136" s="481"/>
      <c r="D136" s="481"/>
      <c r="E136" s="481"/>
      <c r="F136" s="482"/>
      <c r="G136" s="201"/>
      <c r="H136" s="220"/>
      <c r="I136" s="486"/>
      <c r="J136" s="487"/>
      <c r="K136" s="487"/>
      <c r="L136" s="487"/>
      <c r="M136" s="487"/>
      <c r="N136" s="487"/>
      <c r="O136" s="488"/>
      <c r="P136" s="204"/>
      <c r="Q136" s="227"/>
      <c r="R136" s="385"/>
      <c r="S136" s="385"/>
      <c r="T136" s="385"/>
      <c r="U136" s="385"/>
      <c r="V136" s="385"/>
      <c r="W136" s="385"/>
      <c r="X136" s="181"/>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row>
    <row r="137" spans="1:64" ht="15.5">
      <c r="A137" s="201"/>
      <c r="B137" s="480"/>
      <c r="C137" s="481"/>
      <c r="D137" s="481"/>
      <c r="E137" s="481"/>
      <c r="F137" s="482"/>
      <c r="G137" s="201"/>
      <c r="H137" s="220"/>
      <c r="I137" s="486"/>
      <c r="J137" s="487"/>
      <c r="K137" s="487"/>
      <c r="L137" s="487"/>
      <c r="M137" s="487"/>
      <c r="N137" s="487"/>
      <c r="O137" s="488"/>
      <c r="P137" s="204"/>
      <c r="Q137" s="227"/>
      <c r="R137" s="385"/>
      <c r="S137" s="385"/>
      <c r="T137" s="385"/>
      <c r="U137" s="385"/>
      <c r="V137" s="385"/>
      <c r="W137" s="385"/>
      <c r="X137" s="181"/>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row>
    <row r="138" spans="1:64" ht="15.5">
      <c r="A138" s="201"/>
      <c r="B138" s="480"/>
      <c r="C138" s="481"/>
      <c r="D138" s="481"/>
      <c r="E138" s="481"/>
      <c r="F138" s="482"/>
      <c r="G138" s="201"/>
      <c r="H138" s="220"/>
      <c r="I138" s="486"/>
      <c r="J138" s="487"/>
      <c r="K138" s="487"/>
      <c r="L138" s="487"/>
      <c r="M138" s="487"/>
      <c r="N138" s="487"/>
      <c r="O138" s="488"/>
      <c r="P138" s="204"/>
      <c r="Q138" s="227"/>
      <c r="R138" s="385"/>
      <c r="S138" s="385"/>
      <c r="T138" s="385"/>
      <c r="U138" s="385"/>
      <c r="V138" s="385"/>
      <c r="W138" s="385"/>
      <c r="X138" s="181"/>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row>
    <row r="139" spans="1:64" ht="15.5">
      <c r="A139" s="201"/>
      <c r="B139" s="480"/>
      <c r="C139" s="481"/>
      <c r="D139" s="481"/>
      <c r="E139" s="481"/>
      <c r="F139" s="482"/>
      <c r="G139" s="201"/>
      <c r="H139" s="220"/>
      <c r="I139" s="486"/>
      <c r="J139" s="487"/>
      <c r="K139" s="487"/>
      <c r="L139" s="487"/>
      <c r="M139" s="487"/>
      <c r="N139" s="487"/>
      <c r="O139" s="488"/>
      <c r="P139" s="204"/>
      <c r="Q139" s="227"/>
      <c r="R139" s="385"/>
      <c r="S139" s="385"/>
      <c r="T139" s="385"/>
      <c r="U139" s="385"/>
      <c r="V139" s="385"/>
      <c r="W139" s="385"/>
      <c r="X139" s="181"/>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row>
    <row r="140" spans="1:64" ht="15.5">
      <c r="A140" s="201"/>
      <c r="B140" s="480"/>
      <c r="C140" s="481"/>
      <c r="D140" s="481"/>
      <c r="E140" s="481"/>
      <c r="F140" s="482"/>
      <c r="G140" s="201"/>
      <c r="H140" s="220"/>
      <c r="I140" s="486"/>
      <c r="J140" s="487"/>
      <c r="K140" s="487"/>
      <c r="L140" s="487"/>
      <c r="M140" s="487"/>
      <c r="N140" s="487"/>
      <c r="O140" s="488"/>
      <c r="P140" s="204"/>
      <c r="Q140" s="227"/>
      <c r="R140" s="385"/>
      <c r="S140" s="385"/>
      <c r="T140" s="385"/>
      <c r="U140" s="385"/>
      <c r="V140" s="385"/>
      <c r="W140" s="385"/>
      <c r="X140" s="181"/>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row>
    <row r="141" spans="1:64" ht="15.5">
      <c r="A141" s="201"/>
      <c r="B141" s="480"/>
      <c r="C141" s="481"/>
      <c r="D141" s="481"/>
      <c r="E141" s="481"/>
      <c r="F141" s="482"/>
      <c r="G141" s="201"/>
      <c r="H141" s="220"/>
      <c r="I141" s="486"/>
      <c r="J141" s="487"/>
      <c r="K141" s="487"/>
      <c r="L141" s="487"/>
      <c r="M141" s="487"/>
      <c r="N141" s="487"/>
      <c r="O141" s="488"/>
      <c r="P141" s="204"/>
      <c r="Q141" s="227"/>
      <c r="R141" s="385"/>
      <c r="S141" s="385"/>
      <c r="T141" s="385"/>
      <c r="U141" s="385"/>
      <c r="V141" s="385"/>
      <c r="W141" s="385"/>
      <c r="X141" s="181"/>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row>
    <row r="142" spans="1:64" ht="15.5">
      <c r="A142" s="201"/>
      <c r="B142" s="480"/>
      <c r="C142" s="481"/>
      <c r="D142" s="481"/>
      <c r="E142" s="481"/>
      <c r="F142" s="482"/>
      <c r="G142" s="201"/>
      <c r="H142" s="220"/>
      <c r="I142" s="486"/>
      <c r="J142" s="487"/>
      <c r="K142" s="487"/>
      <c r="L142" s="487"/>
      <c r="M142" s="487"/>
      <c r="N142" s="487"/>
      <c r="O142" s="488"/>
      <c r="P142" s="204"/>
      <c r="Q142" s="227"/>
      <c r="R142" s="385"/>
      <c r="S142" s="385"/>
      <c r="T142" s="385"/>
      <c r="U142" s="385"/>
      <c r="V142" s="385"/>
      <c r="W142" s="385"/>
      <c r="X142" s="181"/>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row>
    <row r="143" spans="1:64" ht="15.5">
      <c r="A143" s="201"/>
      <c r="B143" s="480"/>
      <c r="C143" s="481"/>
      <c r="D143" s="481"/>
      <c r="E143" s="481"/>
      <c r="F143" s="482"/>
      <c r="G143" s="201"/>
      <c r="H143" s="220"/>
      <c r="I143" s="486"/>
      <c r="J143" s="487"/>
      <c r="K143" s="487"/>
      <c r="L143" s="487"/>
      <c r="M143" s="487"/>
      <c r="N143" s="487"/>
      <c r="O143" s="488"/>
      <c r="P143" s="204"/>
      <c r="Q143" s="227"/>
      <c r="R143" s="385"/>
      <c r="S143" s="385"/>
      <c r="T143" s="385"/>
      <c r="U143" s="385"/>
      <c r="V143" s="385"/>
      <c r="W143" s="385"/>
      <c r="X143" s="181"/>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row>
    <row r="144" spans="1:64" ht="15.5">
      <c r="A144" s="201"/>
      <c r="B144" s="480"/>
      <c r="C144" s="481"/>
      <c r="D144" s="481"/>
      <c r="E144" s="481"/>
      <c r="F144" s="482"/>
      <c r="G144" s="201"/>
      <c r="H144" s="220"/>
      <c r="I144" s="486"/>
      <c r="J144" s="487"/>
      <c r="K144" s="487"/>
      <c r="L144" s="487"/>
      <c r="M144" s="487"/>
      <c r="N144" s="487"/>
      <c r="O144" s="488"/>
      <c r="P144" s="204"/>
      <c r="Q144" s="227"/>
      <c r="R144" s="385"/>
      <c r="S144" s="385"/>
      <c r="T144" s="385"/>
      <c r="U144" s="385"/>
      <c r="V144" s="385"/>
      <c r="W144" s="385"/>
      <c r="X144" s="181"/>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row>
    <row r="145" spans="1:64" ht="15.5">
      <c r="A145" s="201"/>
      <c r="B145" s="480"/>
      <c r="C145" s="481"/>
      <c r="D145" s="481"/>
      <c r="E145" s="481"/>
      <c r="F145" s="482"/>
      <c r="G145" s="201"/>
      <c r="H145" s="220"/>
      <c r="I145" s="486"/>
      <c r="J145" s="487"/>
      <c r="K145" s="487"/>
      <c r="L145" s="487"/>
      <c r="M145" s="487"/>
      <c r="N145" s="487"/>
      <c r="O145" s="488"/>
      <c r="P145" s="204"/>
      <c r="Q145" s="227"/>
      <c r="R145" s="385"/>
      <c r="S145" s="385"/>
      <c r="T145" s="385"/>
      <c r="U145" s="385"/>
      <c r="V145" s="385"/>
      <c r="W145" s="385"/>
      <c r="X145" s="181"/>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row>
    <row r="146" spans="1:64" ht="15.5">
      <c r="A146" s="201"/>
      <c r="B146" s="480"/>
      <c r="C146" s="481"/>
      <c r="D146" s="481"/>
      <c r="E146" s="481"/>
      <c r="F146" s="482"/>
      <c r="G146" s="201"/>
      <c r="H146" s="220"/>
      <c r="I146" s="486"/>
      <c r="J146" s="487"/>
      <c r="K146" s="487"/>
      <c r="L146" s="487"/>
      <c r="M146" s="487"/>
      <c r="N146" s="487"/>
      <c r="O146" s="488"/>
      <c r="P146" s="204"/>
      <c r="Q146" s="227"/>
      <c r="R146" s="385"/>
      <c r="S146" s="385"/>
      <c r="T146" s="385"/>
      <c r="U146" s="385"/>
      <c r="V146" s="385"/>
      <c r="W146" s="385"/>
      <c r="X146" s="181"/>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row>
    <row r="147" spans="1:64" ht="15.5">
      <c r="A147" s="201"/>
      <c r="B147" s="480"/>
      <c r="C147" s="481"/>
      <c r="D147" s="481"/>
      <c r="E147" s="481"/>
      <c r="F147" s="482"/>
      <c r="G147" s="201"/>
      <c r="H147" s="220"/>
      <c r="I147" s="486"/>
      <c r="J147" s="487"/>
      <c r="K147" s="487"/>
      <c r="L147" s="487"/>
      <c r="M147" s="487"/>
      <c r="N147" s="487"/>
      <c r="O147" s="488"/>
      <c r="P147" s="204"/>
      <c r="Q147" s="227"/>
      <c r="R147" s="385"/>
      <c r="S147" s="385"/>
      <c r="T147" s="385"/>
      <c r="U147" s="385"/>
      <c r="V147" s="385"/>
      <c r="W147" s="385"/>
      <c r="X147" s="181"/>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row>
    <row r="148" spans="1:64" ht="15.5">
      <c r="A148" s="201"/>
      <c r="B148" s="480"/>
      <c r="C148" s="481"/>
      <c r="D148" s="481"/>
      <c r="E148" s="481"/>
      <c r="F148" s="482"/>
      <c r="G148" s="201"/>
      <c r="H148" s="220"/>
      <c r="I148" s="486"/>
      <c r="J148" s="487"/>
      <c r="K148" s="487"/>
      <c r="L148" s="487"/>
      <c r="M148" s="487"/>
      <c r="N148" s="487"/>
      <c r="O148" s="488"/>
      <c r="P148" s="204"/>
      <c r="Q148" s="227"/>
      <c r="R148" s="385"/>
      <c r="S148" s="385"/>
      <c r="T148" s="385"/>
      <c r="U148" s="385"/>
      <c r="V148" s="385"/>
      <c r="W148" s="385"/>
      <c r="X148" s="181"/>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row>
    <row r="149" spans="1:64" ht="15.5">
      <c r="A149" s="201"/>
      <c r="B149" s="480"/>
      <c r="C149" s="481"/>
      <c r="D149" s="481"/>
      <c r="E149" s="481"/>
      <c r="F149" s="482"/>
      <c r="G149" s="201"/>
      <c r="H149" s="220"/>
      <c r="I149" s="486"/>
      <c r="J149" s="487"/>
      <c r="K149" s="487"/>
      <c r="L149" s="487"/>
      <c r="M149" s="487"/>
      <c r="N149" s="487"/>
      <c r="O149" s="488"/>
      <c r="P149" s="204"/>
      <c r="Q149" s="227"/>
      <c r="R149" s="385"/>
      <c r="S149" s="385"/>
      <c r="T149" s="385"/>
      <c r="U149" s="385"/>
      <c r="V149" s="385"/>
      <c r="W149" s="385"/>
      <c r="X149" s="181"/>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row>
    <row r="150" spans="1:64" ht="15.5">
      <c r="A150" s="201"/>
      <c r="B150" s="480"/>
      <c r="C150" s="481"/>
      <c r="D150" s="481"/>
      <c r="E150" s="481"/>
      <c r="F150" s="482"/>
      <c r="G150" s="201"/>
      <c r="H150" s="220"/>
      <c r="I150" s="486"/>
      <c r="J150" s="487"/>
      <c r="K150" s="487"/>
      <c r="L150" s="487"/>
      <c r="M150" s="487"/>
      <c r="N150" s="487"/>
      <c r="O150" s="488"/>
      <c r="P150" s="204"/>
      <c r="Q150" s="227"/>
      <c r="R150" s="385"/>
      <c r="S150" s="385"/>
      <c r="T150" s="385"/>
      <c r="U150" s="385"/>
      <c r="V150" s="385"/>
      <c r="W150" s="385"/>
      <c r="X150" s="181"/>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row>
    <row r="151" spans="1:64" ht="15.5">
      <c r="A151" s="201"/>
      <c r="B151" s="483"/>
      <c r="C151" s="484"/>
      <c r="D151" s="484"/>
      <c r="E151" s="484"/>
      <c r="F151" s="485"/>
      <c r="G151" s="201"/>
      <c r="H151" s="220"/>
      <c r="I151" s="489"/>
      <c r="J151" s="490"/>
      <c r="K151" s="490"/>
      <c r="L151" s="490"/>
      <c r="M151" s="490"/>
      <c r="N151" s="490"/>
      <c r="O151" s="491"/>
      <c r="P151" s="204"/>
      <c r="Q151" s="227"/>
      <c r="R151" s="385"/>
      <c r="S151" s="385"/>
      <c r="T151" s="385"/>
      <c r="U151" s="385"/>
      <c r="V151" s="385"/>
      <c r="W151" s="385"/>
      <c r="X151" s="181"/>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row>
    <row r="152" spans="1:64" ht="15.5">
      <c r="A152" s="201"/>
      <c r="B152" s="201"/>
      <c r="C152" s="201"/>
      <c r="D152" s="201"/>
      <c r="E152" s="201"/>
      <c r="F152" s="201"/>
      <c r="G152" s="201"/>
      <c r="H152" s="220"/>
      <c r="I152" s="220"/>
      <c r="J152" s="220"/>
      <c r="K152" s="220"/>
      <c r="L152" s="220"/>
      <c r="M152" s="220"/>
      <c r="N152" s="220"/>
      <c r="O152" s="220"/>
      <c r="P152" s="204"/>
      <c r="Q152" s="227"/>
      <c r="R152" s="271"/>
      <c r="S152" s="271"/>
      <c r="T152" s="271"/>
      <c r="U152" s="271"/>
      <c r="V152" s="271"/>
      <c r="W152" s="271"/>
      <c r="X152" s="181"/>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row>
    <row r="153" spans="1:64" ht="15.5">
      <c r="A153" s="201"/>
      <c r="B153" s="381" t="s">
        <v>349</v>
      </c>
      <c r="C153" s="382"/>
      <c r="D153" s="382"/>
      <c r="E153" s="382"/>
      <c r="F153" s="383"/>
      <c r="G153" s="201"/>
      <c r="H153" s="220"/>
      <c r="I153" s="220"/>
      <c r="J153" s="220"/>
      <c r="K153" s="220"/>
      <c r="L153" s="220"/>
      <c r="M153" s="220"/>
      <c r="N153" s="220"/>
      <c r="O153" s="220"/>
      <c r="P153" s="204"/>
      <c r="Q153" s="227"/>
      <c r="R153" s="271"/>
      <c r="S153" s="271"/>
      <c r="T153" s="271"/>
      <c r="U153" s="271"/>
      <c r="V153" s="271"/>
      <c r="W153" s="271"/>
      <c r="X153" s="181"/>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row>
    <row r="154" spans="1:64" ht="15.5">
      <c r="A154" s="201"/>
      <c r="B154" s="350" t="s">
        <v>350</v>
      </c>
      <c r="C154" s="351"/>
      <c r="D154" s="351"/>
      <c r="E154" s="86"/>
      <c r="F154" s="36" t="s">
        <v>351</v>
      </c>
      <c r="G154" s="201"/>
      <c r="H154" s="220"/>
      <c r="I154" s="220"/>
      <c r="J154" s="220"/>
      <c r="K154" s="220"/>
      <c r="L154" s="220"/>
      <c r="M154" s="220"/>
      <c r="N154" s="220"/>
      <c r="O154" s="220"/>
      <c r="P154" s="204"/>
      <c r="Q154" s="227"/>
      <c r="R154" s="271"/>
      <c r="S154" s="271"/>
      <c r="T154" s="271"/>
      <c r="U154" s="271"/>
      <c r="V154" s="271"/>
      <c r="W154" s="271"/>
      <c r="X154" s="181"/>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row>
    <row r="155" spans="1:64" ht="15.5">
      <c r="A155" s="201"/>
      <c r="B155" s="376" t="s">
        <v>352</v>
      </c>
      <c r="C155" s="377"/>
      <c r="D155" s="377"/>
      <c r="E155" s="378"/>
      <c r="F155" s="371" t="b">
        <v>0</v>
      </c>
      <c r="G155" s="201"/>
      <c r="H155" s="220"/>
      <c r="I155" s="220"/>
      <c r="J155" s="220"/>
      <c r="K155" s="220"/>
      <c r="L155" s="220"/>
      <c r="M155" s="220"/>
      <c r="N155" s="220"/>
      <c r="O155" s="220"/>
      <c r="P155" s="204"/>
      <c r="Q155" s="227"/>
      <c r="R155" s="271"/>
      <c r="S155" s="271"/>
      <c r="T155" s="271"/>
      <c r="U155" s="271"/>
      <c r="V155" s="271"/>
      <c r="W155" s="271"/>
      <c r="X155" s="181"/>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row>
    <row r="156" spans="1:64" ht="15.5">
      <c r="A156" s="201"/>
      <c r="B156" s="379" t="s">
        <v>353</v>
      </c>
      <c r="C156" s="380"/>
      <c r="D156" s="380"/>
      <c r="E156" s="380"/>
      <c r="F156" s="372" t="b">
        <v>0</v>
      </c>
      <c r="G156" s="201"/>
      <c r="H156" s="220"/>
      <c r="I156" s="220"/>
      <c r="J156" s="220"/>
      <c r="K156" s="220"/>
      <c r="L156" s="220"/>
      <c r="M156" s="220"/>
      <c r="N156" s="220"/>
      <c r="O156" s="220"/>
      <c r="P156" s="204"/>
      <c r="Q156" s="227"/>
      <c r="R156" s="271"/>
      <c r="S156" s="271"/>
      <c r="T156" s="271"/>
      <c r="U156" s="271"/>
      <c r="V156" s="271"/>
      <c r="W156" s="271"/>
      <c r="X156" s="181"/>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row>
    <row r="157" spans="1:64" ht="15.5">
      <c r="A157" s="201"/>
      <c r="B157" s="379" t="s">
        <v>356</v>
      </c>
      <c r="C157" s="380"/>
      <c r="D157" s="380"/>
      <c r="E157" s="380"/>
      <c r="F157" s="372" t="b">
        <v>0</v>
      </c>
      <c r="G157" s="201"/>
      <c r="H157" s="220"/>
      <c r="I157" s="220"/>
      <c r="J157" s="220"/>
      <c r="K157" s="220"/>
      <c r="L157" s="220"/>
      <c r="M157" s="220"/>
      <c r="N157" s="220"/>
      <c r="O157" s="220"/>
      <c r="P157" s="204"/>
      <c r="Q157" s="227"/>
      <c r="R157" s="271"/>
      <c r="S157" s="271"/>
      <c r="T157" s="271"/>
      <c r="U157" s="271"/>
      <c r="V157" s="271"/>
      <c r="W157" s="271"/>
      <c r="X157" s="181"/>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row>
    <row r="158" spans="1:64" ht="15.5">
      <c r="A158" s="201"/>
      <c r="B158" s="379" t="s">
        <v>365</v>
      </c>
      <c r="C158" s="380"/>
      <c r="D158" s="380"/>
      <c r="E158" s="380"/>
      <c r="F158" s="372" t="b">
        <v>0</v>
      </c>
      <c r="G158" s="201"/>
      <c r="H158" s="220"/>
      <c r="I158" s="220"/>
      <c r="J158" s="220"/>
      <c r="K158" s="220"/>
      <c r="L158" s="220"/>
      <c r="M158" s="220"/>
      <c r="N158" s="220"/>
      <c r="O158" s="220"/>
      <c r="P158" s="204"/>
      <c r="Q158" s="227"/>
      <c r="R158" s="271"/>
      <c r="S158" s="271"/>
      <c r="T158" s="271"/>
      <c r="U158" s="271"/>
      <c r="V158" s="271"/>
      <c r="W158" s="271"/>
      <c r="X158" s="181"/>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row>
    <row r="159" spans="1:64" ht="15.5">
      <c r="A159" s="201"/>
      <c r="B159" s="379"/>
      <c r="C159" s="380"/>
      <c r="D159" s="380"/>
      <c r="E159" s="380"/>
      <c r="F159" s="372" t="b">
        <v>0</v>
      </c>
      <c r="G159" s="201"/>
      <c r="H159" s="220"/>
      <c r="I159" s="220"/>
      <c r="J159" s="220"/>
      <c r="K159" s="220"/>
      <c r="L159" s="220"/>
      <c r="M159" s="220"/>
      <c r="N159" s="220"/>
      <c r="O159" s="220"/>
      <c r="P159" s="204"/>
      <c r="Q159" s="227"/>
      <c r="R159" s="271"/>
      <c r="S159" s="271"/>
      <c r="T159" s="271"/>
      <c r="U159" s="271"/>
      <c r="V159" s="271"/>
      <c r="W159" s="271"/>
      <c r="X159" s="181"/>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row>
    <row r="160" spans="1:64" ht="15.5">
      <c r="A160" s="201"/>
      <c r="B160" s="379"/>
      <c r="C160" s="380"/>
      <c r="D160" s="380"/>
      <c r="E160" s="380"/>
      <c r="F160" s="372" t="b">
        <v>0</v>
      </c>
      <c r="G160" s="201"/>
      <c r="H160" s="220"/>
      <c r="I160" s="220"/>
      <c r="J160" s="220"/>
      <c r="K160" s="220"/>
      <c r="L160" s="220"/>
      <c r="M160" s="220"/>
      <c r="N160" s="220"/>
      <c r="O160" s="220"/>
      <c r="P160" s="204"/>
      <c r="Q160" s="227"/>
      <c r="R160" s="271"/>
      <c r="S160" s="271"/>
      <c r="T160" s="271"/>
      <c r="U160" s="271"/>
      <c r="V160" s="271"/>
      <c r="W160" s="271"/>
      <c r="X160" s="181"/>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row>
    <row r="161" spans="1:64" ht="15.5">
      <c r="A161" s="201"/>
      <c r="B161" s="379"/>
      <c r="C161" s="380"/>
      <c r="D161" s="380"/>
      <c r="E161" s="380"/>
      <c r="F161" s="372" t="b">
        <v>0</v>
      </c>
      <c r="G161" s="201"/>
      <c r="H161" s="220"/>
      <c r="I161" s="220"/>
      <c r="J161" s="220"/>
      <c r="K161" s="220"/>
      <c r="L161" s="220"/>
      <c r="M161" s="220"/>
      <c r="N161" s="220"/>
      <c r="O161" s="220"/>
      <c r="P161" s="204"/>
      <c r="Q161" s="227"/>
      <c r="R161" s="271"/>
      <c r="S161" s="271"/>
      <c r="T161" s="271"/>
      <c r="U161" s="271"/>
      <c r="V161" s="271"/>
      <c r="W161" s="271"/>
      <c r="X161" s="181"/>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row>
    <row r="162" spans="1:64" ht="15.5">
      <c r="A162" s="201"/>
      <c r="B162" s="379"/>
      <c r="C162" s="380"/>
      <c r="D162" s="380"/>
      <c r="E162" s="380"/>
      <c r="F162" s="372" t="b">
        <v>0</v>
      </c>
      <c r="G162" s="201"/>
      <c r="H162" s="220"/>
      <c r="I162" s="220"/>
      <c r="J162" s="220"/>
      <c r="K162" s="220"/>
      <c r="L162" s="220"/>
      <c r="M162" s="220"/>
      <c r="N162" s="220"/>
      <c r="O162" s="220"/>
      <c r="P162" s="204"/>
      <c r="Q162" s="227"/>
      <c r="R162" s="271"/>
      <c r="S162" s="271"/>
      <c r="T162" s="271"/>
      <c r="U162" s="271"/>
      <c r="V162" s="271"/>
      <c r="W162" s="271"/>
      <c r="X162" s="181"/>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row>
    <row r="163" spans="1:64" ht="15.5">
      <c r="A163" s="201"/>
      <c r="B163" s="379"/>
      <c r="C163" s="380"/>
      <c r="D163" s="380"/>
      <c r="E163" s="380"/>
      <c r="F163" s="372" t="b">
        <v>0</v>
      </c>
      <c r="G163" s="201"/>
      <c r="H163" s="220"/>
      <c r="I163" s="220"/>
      <c r="J163" s="220"/>
      <c r="K163" s="220"/>
      <c r="L163" s="220"/>
      <c r="M163" s="220"/>
      <c r="N163" s="220"/>
      <c r="O163" s="220"/>
      <c r="P163" s="204"/>
      <c r="Q163" s="227"/>
      <c r="R163" s="271"/>
      <c r="S163" s="271"/>
      <c r="T163" s="271"/>
      <c r="U163" s="271"/>
      <c r="V163" s="271"/>
      <c r="W163" s="271"/>
      <c r="X163" s="181"/>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row>
    <row r="164" spans="1:64" ht="15.5">
      <c r="A164" s="201"/>
      <c r="B164" s="379"/>
      <c r="C164" s="380"/>
      <c r="D164" s="380"/>
      <c r="E164" s="380"/>
      <c r="F164" s="373" t="b">
        <v>0</v>
      </c>
      <c r="G164" s="201"/>
      <c r="H164" s="220"/>
      <c r="I164" s="220"/>
      <c r="J164" s="220"/>
      <c r="K164" s="220"/>
      <c r="L164" s="220"/>
      <c r="M164" s="220"/>
      <c r="N164" s="220"/>
      <c r="O164" s="220"/>
      <c r="P164" s="204"/>
      <c r="Q164" s="227"/>
      <c r="R164" s="271"/>
      <c r="S164" s="271"/>
      <c r="T164" s="271"/>
      <c r="U164" s="271"/>
      <c r="V164" s="271"/>
      <c r="W164" s="271"/>
      <c r="X164" s="181"/>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row>
    <row r="165" spans="1:64" ht="15.5">
      <c r="A165" s="201"/>
      <c r="B165" s="201"/>
      <c r="C165" s="201"/>
      <c r="D165" s="201"/>
      <c r="E165" s="201"/>
      <c r="F165" s="201"/>
      <c r="G165" s="201"/>
      <c r="H165" s="220"/>
      <c r="I165" s="220"/>
      <c r="J165" s="220"/>
      <c r="K165" s="220"/>
      <c r="L165" s="220"/>
      <c r="M165" s="220"/>
      <c r="N165" s="220"/>
      <c r="O165" s="220"/>
      <c r="P165" s="204"/>
      <c r="Q165" s="227"/>
      <c r="R165" s="271"/>
      <c r="S165" s="271"/>
      <c r="T165" s="271"/>
      <c r="U165" s="271"/>
      <c r="V165" s="271"/>
      <c r="W165" s="271"/>
      <c r="X165" s="181"/>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row>
    <row r="166" spans="1:64" ht="15.5">
      <c r="A166" s="201"/>
      <c r="B166" s="657" t="s">
        <v>371</v>
      </c>
      <c r="C166" s="658"/>
      <c r="D166" s="658"/>
      <c r="E166" s="658"/>
      <c r="F166" s="658"/>
      <c r="G166" s="201"/>
      <c r="H166" s="220"/>
      <c r="I166" s="220"/>
      <c r="J166" s="220"/>
      <c r="K166" s="220"/>
      <c r="L166" s="220"/>
      <c r="M166" s="220"/>
      <c r="N166" s="220"/>
      <c r="O166" s="220"/>
      <c r="P166" s="204"/>
      <c r="Q166" s="227"/>
      <c r="R166" s="271"/>
      <c r="S166" s="271"/>
      <c r="T166" s="271"/>
      <c r="U166" s="271"/>
      <c r="V166" s="271"/>
      <c r="W166" s="271"/>
      <c r="X166" s="181"/>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row>
    <row r="167" spans="1:64" ht="15.5">
      <c r="A167" s="201"/>
      <c r="B167" s="658"/>
      <c r="C167" s="658"/>
      <c r="D167" s="658"/>
      <c r="E167" s="658"/>
      <c r="F167" s="658"/>
      <c r="G167" s="201"/>
      <c r="H167" s="220"/>
      <c r="I167" s="220"/>
      <c r="J167" s="220"/>
      <c r="K167" s="220"/>
      <c r="L167" s="220"/>
      <c r="M167" s="220"/>
      <c r="N167" s="220"/>
      <c r="O167" s="220"/>
      <c r="P167" s="204"/>
      <c r="Q167" s="227"/>
      <c r="R167" s="271"/>
      <c r="S167" s="271"/>
      <c r="T167" s="271"/>
      <c r="U167" s="271"/>
      <c r="V167" s="271"/>
      <c r="W167" s="271"/>
      <c r="X167" s="181"/>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row>
    <row r="168" spans="1:64" ht="15.5">
      <c r="A168" s="201"/>
      <c r="B168" s="658"/>
      <c r="C168" s="658"/>
      <c r="D168" s="658"/>
      <c r="E168" s="658"/>
      <c r="F168" s="658"/>
      <c r="G168" s="201"/>
      <c r="H168" s="220"/>
      <c r="I168" s="220"/>
      <c r="J168" s="220"/>
      <c r="K168" s="220"/>
      <c r="L168" s="220"/>
      <c r="M168" s="220"/>
      <c r="N168" s="220"/>
      <c r="O168" s="220"/>
      <c r="P168" s="204"/>
      <c r="Q168" s="227"/>
      <c r="R168" s="271"/>
      <c r="S168" s="271"/>
      <c r="T168" s="271"/>
      <c r="U168" s="271"/>
      <c r="V168" s="271"/>
      <c r="W168" s="271"/>
      <c r="X168" s="181"/>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row>
    <row r="169" spans="1:64" ht="15.5">
      <c r="A169" s="201"/>
      <c r="B169" s="658"/>
      <c r="C169" s="658"/>
      <c r="D169" s="658"/>
      <c r="E169" s="658"/>
      <c r="F169" s="658"/>
      <c r="G169" s="201"/>
      <c r="H169" s="220"/>
      <c r="I169" s="220"/>
      <c r="J169" s="220"/>
      <c r="K169" s="220"/>
      <c r="L169" s="220"/>
      <c r="M169" s="220"/>
      <c r="N169" s="220"/>
      <c r="O169" s="220"/>
      <c r="P169" s="204"/>
      <c r="Q169" s="227"/>
      <c r="R169" s="271"/>
      <c r="S169" s="271"/>
      <c r="T169" s="271"/>
      <c r="U169" s="271"/>
      <c r="V169" s="271"/>
      <c r="W169" s="271"/>
      <c r="X169" s="181"/>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row>
    <row r="170" spans="1:64" ht="15.5">
      <c r="A170" s="201"/>
      <c r="B170" s="658"/>
      <c r="C170" s="658"/>
      <c r="D170" s="658"/>
      <c r="E170" s="658"/>
      <c r="F170" s="658"/>
      <c r="G170" s="201"/>
      <c r="H170" s="220"/>
      <c r="I170" s="220"/>
      <c r="J170" s="220"/>
      <c r="K170" s="220"/>
      <c r="L170" s="220"/>
      <c r="M170" s="220"/>
      <c r="N170" s="220"/>
      <c r="O170" s="220"/>
      <c r="P170" s="204"/>
      <c r="Q170" s="227"/>
      <c r="R170" s="271"/>
      <c r="S170" s="271"/>
      <c r="T170" s="271"/>
      <c r="U170" s="271"/>
      <c r="V170" s="271"/>
      <c r="W170" s="271"/>
      <c r="X170" s="181"/>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row>
    <row r="171" spans="1:64" ht="15.5">
      <c r="A171" s="201"/>
      <c r="B171" s="201"/>
      <c r="C171" s="201"/>
      <c r="D171" s="201"/>
      <c r="E171" s="201"/>
      <c r="F171" s="201"/>
      <c r="G171" s="201"/>
      <c r="H171" s="220"/>
      <c r="I171" s="220"/>
      <c r="J171" s="220"/>
      <c r="K171" s="220"/>
      <c r="L171" s="220"/>
      <c r="M171" s="220"/>
      <c r="N171" s="220"/>
      <c r="O171" s="220"/>
      <c r="P171" s="204"/>
      <c r="Q171" s="227"/>
      <c r="R171" s="271"/>
      <c r="S171" s="271"/>
      <c r="T171" s="271"/>
      <c r="U171" s="271"/>
      <c r="V171" s="271"/>
      <c r="W171" s="271"/>
      <c r="X171" s="181"/>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row>
    <row r="172" spans="1:64">
      <c r="A172" s="62"/>
      <c r="B172" s="62"/>
      <c r="C172" s="62"/>
      <c r="D172" s="62"/>
      <c r="E172" s="62"/>
      <c r="F172" s="62"/>
      <c r="G172" s="62"/>
      <c r="H172" s="62"/>
      <c r="I172" s="62"/>
      <c r="J172" s="62"/>
      <c r="K172" s="62"/>
      <c r="L172" s="62"/>
      <c r="M172" s="62"/>
      <c r="N172" s="62"/>
      <c r="O172" s="62"/>
      <c r="P172" s="62"/>
      <c r="Q172" s="229"/>
      <c r="R172" s="284"/>
      <c r="S172" s="284"/>
      <c r="T172" s="284"/>
      <c r="U172" s="284"/>
      <c r="V172" s="284"/>
      <c r="W172" s="284"/>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row>
    <row r="173" spans="1:64">
      <c r="A173" s="62"/>
      <c r="B173" s="62"/>
      <c r="C173" s="62"/>
      <c r="D173" s="62"/>
      <c r="E173" s="62"/>
      <c r="F173" s="62"/>
      <c r="G173" s="62"/>
      <c r="H173" s="62"/>
      <c r="I173" s="62"/>
      <c r="J173" s="62"/>
      <c r="K173" s="62"/>
      <c r="L173" s="62"/>
      <c r="M173" s="62"/>
      <c r="N173" s="62"/>
      <c r="O173" s="62"/>
      <c r="P173" s="62"/>
      <c r="Q173" s="229"/>
      <c r="R173" s="284"/>
      <c r="S173" s="284"/>
      <c r="T173" s="284"/>
      <c r="U173" s="284"/>
      <c r="V173" s="284"/>
      <c r="W173" s="284"/>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row>
    <row r="174" spans="1:64">
      <c r="A174" s="62"/>
      <c r="B174" s="62"/>
      <c r="C174" s="62"/>
      <c r="D174" s="62"/>
      <c r="E174" s="62"/>
      <c r="F174" s="62"/>
      <c r="G174" s="62"/>
      <c r="H174" s="62"/>
      <c r="I174" s="62"/>
      <c r="J174" s="62"/>
      <c r="K174" s="62"/>
      <c r="L174" s="62"/>
      <c r="M174" s="62"/>
      <c r="N174" s="62"/>
      <c r="O174" s="62"/>
      <c r="P174" s="62"/>
      <c r="Q174" s="229"/>
      <c r="R174" s="284"/>
      <c r="S174" s="284"/>
      <c r="T174" s="284"/>
      <c r="U174" s="284"/>
      <c r="V174" s="284"/>
      <c r="W174" s="284"/>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row>
    <row r="175" spans="1:64">
      <c r="A175" s="62"/>
      <c r="B175" s="62"/>
      <c r="C175" s="62"/>
      <c r="D175" s="62"/>
      <c r="E175" s="62"/>
      <c r="F175" s="62"/>
      <c r="G175" s="62"/>
      <c r="H175" s="62"/>
      <c r="I175" s="62"/>
      <c r="J175" s="62"/>
      <c r="K175" s="62"/>
      <c r="L175" s="62"/>
      <c r="M175" s="62"/>
      <c r="N175" s="62"/>
      <c r="O175" s="62"/>
      <c r="P175" s="62"/>
      <c r="Q175" s="229"/>
      <c r="R175" s="284"/>
      <c r="S175" s="284"/>
      <c r="T175" s="284"/>
      <c r="U175" s="284"/>
      <c r="V175" s="284"/>
      <c r="W175" s="284"/>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row>
    <row r="176" spans="1:64">
      <c r="A176" s="62"/>
      <c r="B176" s="62"/>
      <c r="C176" s="62"/>
      <c r="D176" s="62"/>
      <c r="E176" s="62"/>
      <c r="F176" s="62"/>
      <c r="G176" s="62"/>
      <c r="H176" s="62"/>
      <c r="I176" s="62"/>
      <c r="J176" s="62"/>
      <c r="K176" s="62"/>
      <c r="L176" s="62"/>
      <c r="M176" s="62"/>
      <c r="N176" s="62"/>
      <c r="O176" s="62"/>
      <c r="P176" s="62"/>
      <c r="Q176" s="229"/>
      <c r="R176" s="284"/>
      <c r="S176" s="284"/>
      <c r="T176" s="284"/>
      <c r="U176" s="284"/>
      <c r="V176" s="284"/>
      <c r="W176" s="284"/>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row>
    <row r="177" spans="1:64">
      <c r="A177" s="62"/>
      <c r="B177" s="62"/>
      <c r="C177" s="62"/>
      <c r="D177" s="62"/>
      <c r="E177" s="62"/>
      <c r="F177" s="62"/>
      <c r="G177" s="62"/>
      <c r="H177" s="62"/>
      <c r="I177" s="62"/>
      <c r="J177" s="62"/>
      <c r="K177" s="62"/>
      <c r="L177" s="62"/>
      <c r="M177" s="62"/>
      <c r="N177" s="62"/>
      <c r="O177" s="62"/>
      <c r="P177" s="62"/>
      <c r="Q177" s="229"/>
      <c r="R177" s="284"/>
      <c r="S177" s="284"/>
      <c r="T177" s="284"/>
      <c r="U177" s="284"/>
      <c r="V177" s="284"/>
      <c r="W177" s="284"/>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row>
    <row r="178" spans="1:64">
      <c r="A178" s="62"/>
      <c r="B178" s="62"/>
      <c r="C178" s="62"/>
      <c r="D178" s="62"/>
      <c r="E178" s="62"/>
      <c r="F178" s="62"/>
      <c r="G178" s="62"/>
      <c r="H178" s="62"/>
      <c r="I178" s="62"/>
      <c r="J178" s="62"/>
      <c r="K178" s="62"/>
      <c r="L178" s="62"/>
      <c r="M178" s="62"/>
      <c r="N178" s="62"/>
      <c r="O178" s="62"/>
      <c r="P178" s="62"/>
      <c r="Q178" s="229"/>
      <c r="R178" s="284"/>
      <c r="S178" s="284"/>
      <c r="T178" s="284"/>
      <c r="U178" s="284"/>
      <c r="V178" s="284"/>
      <c r="W178" s="284"/>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row>
    <row r="179" spans="1:64">
      <c r="A179" s="62"/>
      <c r="B179" s="62"/>
      <c r="C179" s="62"/>
      <c r="D179" s="62"/>
      <c r="E179" s="62"/>
      <c r="F179" s="62"/>
      <c r="G179" s="62"/>
      <c r="H179" s="62"/>
      <c r="I179" s="62"/>
      <c r="J179" s="62"/>
      <c r="K179" s="62"/>
      <c r="L179" s="62"/>
      <c r="M179" s="62"/>
      <c r="N179" s="62"/>
      <c r="O179" s="62"/>
      <c r="P179" s="62"/>
      <c r="Q179" s="229"/>
      <c r="R179" s="284"/>
      <c r="S179" s="284"/>
      <c r="T179" s="284"/>
      <c r="U179" s="284"/>
      <c r="V179" s="284"/>
      <c r="W179" s="284"/>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row>
    <row r="180" spans="1:64">
      <c r="A180" s="62"/>
      <c r="B180" s="62"/>
      <c r="C180" s="62"/>
      <c r="D180" s="62"/>
      <c r="E180" s="62"/>
      <c r="F180" s="62"/>
      <c r="G180" s="62"/>
      <c r="H180" s="62"/>
      <c r="I180" s="62"/>
      <c r="J180" s="62"/>
      <c r="K180" s="62"/>
      <c r="L180" s="62"/>
      <c r="M180" s="62"/>
      <c r="N180" s="62"/>
      <c r="O180" s="62"/>
      <c r="P180" s="62"/>
      <c r="Q180" s="229"/>
      <c r="R180" s="284"/>
      <c r="S180" s="284"/>
      <c r="T180" s="284"/>
      <c r="U180" s="284"/>
      <c r="V180" s="284"/>
      <c r="W180" s="284"/>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row>
    <row r="181" spans="1:64">
      <c r="A181" s="62"/>
      <c r="B181" s="62"/>
      <c r="C181" s="62"/>
      <c r="D181" s="62"/>
      <c r="E181" s="62"/>
      <c r="F181" s="62"/>
      <c r="G181" s="62"/>
      <c r="H181" s="62"/>
      <c r="I181" s="62"/>
      <c r="J181" s="62"/>
      <c r="K181" s="62"/>
      <c r="L181" s="62"/>
      <c r="M181" s="62"/>
      <c r="N181" s="62"/>
      <c r="O181" s="62"/>
      <c r="P181" s="62"/>
      <c r="Q181" s="229"/>
      <c r="R181" s="284"/>
      <c r="S181" s="284"/>
      <c r="T181" s="284"/>
      <c r="U181" s="284"/>
      <c r="V181" s="284"/>
      <c r="W181" s="284"/>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row>
    <row r="182" spans="1:64">
      <c r="A182" s="62"/>
      <c r="B182" s="62"/>
      <c r="C182" s="62"/>
      <c r="D182" s="62"/>
      <c r="E182" s="62"/>
      <c r="F182" s="62"/>
      <c r="G182" s="62"/>
      <c r="H182" s="62"/>
      <c r="I182" s="62"/>
      <c r="J182" s="62"/>
      <c r="K182" s="62"/>
      <c r="L182" s="62"/>
      <c r="M182" s="62"/>
      <c r="N182" s="62"/>
      <c r="O182" s="62"/>
      <c r="P182" s="62"/>
      <c r="Q182" s="229"/>
      <c r="R182" s="284"/>
      <c r="S182" s="284"/>
      <c r="T182" s="284"/>
      <c r="U182" s="284"/>
      <c r="V182" s="284"/>
      <c r="W182" s="284"/>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row>
    <row r="183" spans="1:64">
      <c r="A183" s="62"/>
      <c r="B183" s="62"/>
      <c r="C183" s="62"/>
      <c r="D183" s="62"/>
      <c r="E183" s="62"/>
      <c r="F183" s="62"/>
      <c r="G183" s="62"/>
      <c r="H183" s="62"/>
      <c r="I183" s="62"/>
      <c r="J183" s="62"/>
      <c r="K183" s="62"/>
      <c r="L183" s="62"/>
      <c r="M183" s="62"/>
      <c r="N183" s="62"/>
      <c r="O183" s="62"/>
      <c r="P183" s="62"/>
      <c r="Q183" s="229"/>
      <c r="R183" s="284"/>
      <c r="S183" s="284"/>
      <c r="T183" s="284"/>
      <c r="U183" s="284"/>
      <c r="V183" s="284"/>
      <c r="W183" s="284"/>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row>
    <row r="184" spans="1:64">
      <c r="A184" s="62"/>
      <c r="B184" s="62"/>
      <c r="C184" s="62"/>
      <c r="D184" s="62"/>
      <c r="E184" s="62"/>
      <c r="F184" s="62"/>
      <c r="G184" s="62"/>
      <c r="H184" s="62"/>
      <c r="I184" s="62"/>
      <c r="J184" s="62"/>
      <c r="K184" s="62"/>
      <c r="L184" s="62"/>
      <c r="M184" s="62"/>
      <c r="N184" s="62"/>
      <c r="O184" s="62"/>
      <c r="P184" s="62"/>
      <c r="Q184" s="229"/>
      <c r="R184" s="284"/>
      <c r="S184" s="284"/>
      <c r="T184" s="284"/>
      <c r="U184" s="284"/>
      <c r="V184" s="284"/>
      <c r="W184" s="284"/>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row>
    <row r="185" spans="1:64">
      <c r="A185" s="62"/>
      <c r="B185" s="62"/>
      <c r="C185" s="62"/>
      <c r="D185" s="62"/>
      <c r="E185" s="62"/>
      <c r="F185" s="62"/>
      <c r="G185" s="62"/>
      <c r="H185" s="62"/>
      <c r="I185" s="62"/>
      <c r="J185" s="62"/>
      <c r="K185" s="62"/>
      <c r="L185" s="62"/>
      <c r="M185" s="62"/>
      <c r="N185" s="62"/>
      <c r="O185" s="62"/>
      <c r="P185" s="62"/>
      <c r="Q185" s="229"/>
      <c r="R185" s="284"/>
      <c r="S185" s="284"/>
      <c r="T185" s="284"/>
      <c r="U185" s="284"/>
      <c r="V185" s="284"/>
      <c r="W185" s="284"/>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row>
    <row r="186" spans="1:64">
      <c r="A186" s="62"/>
      <c r="B186" s="62"/>
      <c r="C186" s="62"/>
      <c r="D186" s="62"/>
      <c r="E186" s="62"/>
      <c r="F186" s="62"/>
      <c r="G186" s="62"/>
      <c r="H186" s="62"/>
      <c r="I186" s="62"/>
      <c r="J186" s="62"/>
      <c r="K186" s="62"/>
      <c r="L186" s="62"/>
      <c r="M186" s="62"/>
      <c r="N186" s="62"/>
      <c r="O186" s="62"/>
      <c r="P186" s="62"/>
      <c r="Q186" s="229"/>
      <c r="R186" s="284"/>
      <c r="S186" s="284"/>
      <c r="T186" s="284"/>
      <c r="U186" s="284"/>
      <c r="V186" s="284"/>
      <c r="W186" s="284"/>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row>
    <row r="187" spans="1:64">
      <c r="A187" s="62"/>
      <c r="B187" s="62"/>
      <c r="C187" s="62"/>
      <c r="D187" s="62"/>
      <c r="E187" s="62"/>
      <c r="F187" s="62"/>
      <c r="G187" s="62"/>
      <c r="H187" s="62"/>
      <c r="I187" s="62"/>
      <c r="J187" s="62"/>
      <c r="K187" s="62"/>
      <c r="L187" s="62"/>
      <c r="M187" s="62"/>
      <c r="N187" s="62"/>
      <c r="O187" s="62"/>
      <c r="P187" s="62"/>
      <c r="Q187" s="229"/>
      <c r="R187" s="284"/>
      <c r="S187" s="284"/>
      <c r="T187" s="284"/>
      <c r="U187" s="284"/>
      <c r="V187" s="284"/>
      <c r="W187" s="284"/>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row>
    <row r="188" spans="1:64">
      <c r="A188" s="62"/>
      <c r="B188" s="62"/>
      <c r="C188" s="62"/>
      <c r="D188" s="62"/>
      <c r="E188" s="62"/>
      <c r="F188" s="62"/>
      <c r="G188" s="62"/>
      <c r="H188" s="62"/>
      <c r="I188" s="62"/>
      <c r="J188" s="62"/>
      <c r="K188" s="62"/>
      <c r="L188" s="62"/>
      <c r="M188" s="62"/>
      <c r="N188" s="62"/>
      <c r="O188" s="62"/>
      <c r="P188" s="62"/>
      <c r="Q188" s="229"/>
      <c r="R188" s="284"/>
      <c r="S188" s="284"/>
      <c r="T188" s="284"/>
      <c r="U188" s="284"/>
      <c r="V188" s="284"/>
      <c r="W188" s="284"/>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row>
    <row r="189" spans="1:64">
      <c r="A189" s="62"/>
      <c r="B189" s="62"/>
      <c r="C189" s="62"/>
      <c r="D189" s="62"/>
      <c r="E189" s="62"/>
      <c r="F189" s="62"/>
      <c r="G189" s="62"/>
      <c r="H189" s="62"/>
      <c r="I189" s="62"/>
      <c r="J189" s="62"/>
      <c r="K189" s="62"/>
      <c r="L189" s="62"/>
      <c r="M189" s="62"/>
      <c r="N189" s="62"/>
      <c r="O189" s="62"/>
      <c r="P189" s="62"/>
      <c r="Q189" s="229"/>
      <c r="R189" s="284"/>
      <c r="S189" s="284"/>
      <c r="T189" s="284"/>
      <c r="U189" s="284"/>
      <c r="V189" s="284"/>
      <c r="W189" s="284"/>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row>
    <row r="190" spans="1:64">
      <c r="A190" s="62"/>
      <c r="B190" s="62"/>
      <c r="C190" s="62"/>
      <c r="D190" s="62"/>
      <c r="E190" s="62"/>
      <c r="F190" s="62"/>
      <c r="G190" s="62"/>
      <c r="H190" s="62"/>
      <c r="I190" s="62"/>
      <c r="J190" s="62"/>
      <c r="K190" s="62"/>
      <c r="L190" s="62"/>
      <c r="M190" s="62"/>
      <c r="N190" s="62"/>
      <c r="O190" s="62"/>
      <c r="P190" s="62"/>
      <c r="Q190" s="229"/>
      <c r="R190" s="284"/>
      <c r="S190" s="284"/>
      <c r="T190" s="284"/>
      <c r="U190" s="284"/>
      <c r="V190" s="284"/>
      <c r="W190" s="284"/>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row>
    <row r="191" spans="1:64">
      <c r="A191" s="62"/>
      <c r="B191" s="62"/>
      <c r="C191" s="62"/>
      <c r="D191" s="62"/>
      <c r="E191" s="62"/>
      <c r="F191" s="62"/>
      <c r="G191" s="62"/>
      <c r="H191" s="62"/>
      <c r="I191" s="62"/>
      <c r="J191" s="62"/>
      <c r="K191" s="62"/>
      <c r="L191" s="62"/>
      <c r="M191" s="62"/>
      <c r="N191" s="62"/>
      <c r="O191" s="62"/>
      <c r="P191" s="62"/>
      <c r="Q191" s="229"/>
      <c r="R191" s="284"/>
      <c r="S191" s="284"/>
      <c r="T191" s="284"/>
      <c r="U191" s="284"/>
      <c r="V191" s="284"/>
      <c r="W191" s="284"/>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row>
    <row r="192" spans="1:64">
      <c r="A192" s="62"/>
      <c r="B192" s="62"/>
      <c r="C192" s="62"/>
      <c r="D192" s="62"/>
      <c r="E192" s="62"/>
      <c r="F192" s="62"/>
      <c r="G192" s="62"/>
      <c r="H192" s="62"/>
      <c r="I192" s="62"/>
      <c r="J192" s="62"/>
      <c r="K192" s="62"/>
      <c r="L192" s="62"/>
      <c r="M192" s="62"/>
      <c r="N192" s="62"/>
      <c r="O192" s="62"/>
      <c r="P192" s="62"/>
      <c r="Q192" s="229"/>
      <c r="R192" s="284"/>
      <c r="S192" s="284"/>
      <c r="T192" s="284"/>
      <c r="U192" s="284"/>
      <c r="V192" s="284"/>
      <c r="W192" s="284"/>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row>
    <row r="193" spans="1:64">
      <c r="A193" s="62"/>
      <c r="B193" s="62"/>
      <c r="C193" s="62"/>
      <c r="D193" s="62"/>
      <c r="E193" s="62"/>
      <c r="F193" s="62"/>
      <c r="G193" s="62"/>
      <c r="H193" s="62"/>
      <c r="I193" s="62"/>
      <c r="J193" s="62"/>
      <c r="K193" s="62"/>
      <c r="L193" s="62"/>
      <c r="M193" s="62"/>
      <c r="N193" s="62"/>
      <c r="O193" s="62"/>
      <c r="P193" s="62"/>
      <c r="Q193" s="229"/>
      <c r="R193" s="284"/>
      <c r="S193" s="284"/>
      <c r="T193" s="284"/>
      <c r="U193" s="284"/>
      <c r="V193" s="284"/>
      <c r="W193" s="284"/>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row>
    <row r="194" spans="1:64">
      <c r="A194" s="62"/>
      <c r="B194" s="62"/>
      <c r="C194" s="62"/>
      <c r="D194" s="62"/>
      <c r="E194" s="62"/>
      <c r="F194" s="62"/>
      <c r="G194" s="62"/>
      <c r="H194" s="62"/>
      <c r="I194" s="62"/>
      <c r="J194" s="62"/>
      <c r="K194" s="62"/>
      <c r="L194" s="62"/>
      <c r="M194" s="62"/>
      <c r="N194" s="62"/>
      <c r="O194" s="62"/>
      <c r="P194" s="62"/>
      <c r="Q194" s="229"/>
      <c r="R194" s="284"/>
      <c r="S194" s="284"/>
      <c r="T194" s="284"/>
      <c r="U194" s="284"/>
      <c r="V194" s="284"/>
      <c r="W194" s="284"/>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row>
    <row r="195" spans="1:64">
      <c r="A195" s="62"/>
      <c r="B195" s="62"/>
      <c r="C195" s="62"/>
      <c r="D195" s="62"/>
      <c r="E195" s="62"/>
      <c r="F195" s="62"/>
      <c r="G195" s="62"/>
      <c r="H195" s="62"/>
      <c r="I195" s="62"/>
      <c r="J195" s="62"/>
      <c r="K195" s="62"/>
      <c r="L195" s="62"/>
      <c r="M195" s="62"/>
      <c r="N195" s="62"/>
      <c r="O195" s="62"/>
      <c r="P195" s="62"/>
      <c r="Q195" s="229"/>
      <c r="R195" s="284"/>
      <c r="S195" s="284"/>
      <c r="T195" s="284"/>
      <c r="U195" s="284"/>
      <c r="V195" s="284"/>
      <c r="W195" s="284"/>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row>
    <row r="196" spans="1:64">
      <c r="A196" s="62"/>
      <c r="B196" s="62"/>
      <c r="C196" s="62"/>
      <c r="D196" s="62"/>
      <c r="E196" s="62"/>
      <c r="F196" s="62"/>
      <c r="G196" s="62"/>
      <c r="H196" s="62"/>
      <c r="I196" s="62"/>
      <c r="J196" s="62"/>
      <c r="K196" s="62"/>
      <c r="L196" s="62"/>
      <c r="M196" s="62"/>
      <c r="N196" s="62"/>
      <c r="O196" s="62"/>
      <c r="P196" s="62"/>
      <c r="Q196" s="229"/>
      <c r="R196" s="284"/>
      <c r="S196" s="284"/>
      <c r="T196" s="284"/>
      <c r="U196" s="284"/>
      <c r="V196" s="284"/>
      <c r="W196" s="284"/>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row>
    <row r="197" spans="1:64">
      <c r="A197" s="62"/>
      <c r="B197" s="62"/>
      <c r="C197" s="62"/>
      <c r="D197" s="62"/>
      <c r="E197" s="62"/>
      <c r="F197" s="62"/>
      <c r="G197" s="62"/>
      <c r="H197" s="62"/>
      <c r="I197" s="62"/>
      <c r="J197" s="62"/>
      <c r="K197" s="62"/>
      <c r="L197" s="62"/>
      <c r="M197" s="62"/>
      <c r="N197" s="62"/>
      <c r="O197" s="62"/>
      <c r="P197" s="62"/>
      <c r="Q197" s="229"/>
      <c r="R197" s="284"/>
      <c r="S197" s="284"/>
      <c r="T197" s="284"/>
      <c r="U197" s="284"/>
      <c r="V197" s="284"/>
      <c r="W197" s="284"/>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row>
    <row r="198" spans="1:64">
      <c r="A198" s="62"/>
      <c r="B198" s="62"/>
      <c r="C198" s="62"/>
      <c r="D198" s="62"/>
      <c r="E198" s="62"/>
      <c r="F198" s="62"/>
      <c r="G198" s="62"/>
      <c r="H198" s="62"/>
      <c r="I198" s="62"/>
      <c r="J198" s="62"/>
      <c r="K198" s="62"/>
      <c r="L198" s="62"/>
      <c r="M198" s="62"/>
      <c r="N198" s="62"/>
      <c r="O198" s="62"/>
      <c r="P198" s="62"/>
      <c r="Q198" s="229"/>
      <c r="R198" s="284"/>
      <c r="S198" s="284"/>
      <c r="T198" s="284"/>
      <c r="U198" s="284"/>
      <c r="V198" s="284"/>
      <c r="W198" s="284"/>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row>
    <row r="199" spans="1:64">
      <c r="A199" s="62"/>
      <c r="B199" s="62"/>
      <c r="C199" s="62"/>
      <c r="D199" s="62"/>
      <c r="E199" s="62"/>
      <c r="F199" s="62"/>
      <c r="G199" s="62"/>
      <c r="H199" s="62"/>
      <c r="I199" s="62"/>
      <c r="J199" s="62"/>
      <c r="K199" s="62"/>
      <c r="L199" s="62"/>
      <c r="M199" s="62"/>
      <c r="N199" s="62"/>
      <c r="O199" s="62"/>
      <c r="P199" s="62"/>
      <c r="Q199" s="229"/>
      <c r="R199" s="284"/>
      <c r="S199" s="284"/>
      <c r="T199" s="284"/>
      <c r="U199" s="284"/>
      <c r="V199" s="284"/>
      <c r="W199" s="284"/>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row>
    <row r="200" spans="1:64">
      <c r="A200" s="62"/>
      <c r="B200" s="62"/>
      <c r="C200" s="62"/>
      <c r="D200" s="62"/>
      <c r="E200" s="62"/>
      <c r="F200" s="62"/>
      <c r="G200" s="62"/>
      <c r="H200" s="62"/>
      <c r="I200" s="62"/>
      <c r="J200" s="62"/>
      <c r="K200" s="62"/>
      <c r="L200" s="62"/>
      <c r="M200" s="62"/>
      <c r="N200" s="62"/>
      <c r="O200" s="62"/>
      <c r="P200" s="62"/>
      <c r="Q200" s="229"/>
      <c r="R200" s="284"/>
      <c r="S200" s="284"/>
      <c r="T200" s="284"/>
      <c r="U200" s="284"/>
      <c r="V200" s="284"/>
      <c r="W200" s="284"/>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row>
    <row r="201" spans="1:64">
      <c r="A201" s="62"/>
      <c r="B201" s="62"/>
      <c r="C201" s="62"/>
      <c r="D201" s="62"/>
      <c r="E201" s="62"/>
      <c r="F201" s="62"/>
      <c r="G201" s="62"/>
      <c r="H201" s="62"/>
      <c r="I201" s="62"/>
      <c r="J201" s="62"/>
      <c r="K201" s="62"/>
      <c r="L201" s="62"/>
      <c r="M201" s="62"/>
      <c r="N201" s="62"/>
      <c r="O201" s="62"/>
      <c r="P201" s="62"/>
      <c r="Q201" s="229"/>
      <c r="R201" s="284"/>
      <c r="S201" s="284"/>
      <c r="T201" s="284"/>
      <c r="U201" s="284"/>
      <c r="V201" s="284"/>
      <c r="W201" s="284"/>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row>
    <row r="202" spans="1:64">
      <c r="A202" s="62"/>
      <c r="B202" s="62"/>
      <c r="C202" s="62"/>
      <c r="D202" s="62"/>
      <c r="E202" s="62"/>
      <c r="F202" s="62"/>
      <c r="G202" s="62"/>
      <c r="H202" s="62"/>
      <c r="I202" s="62"/>
      <c r="J202" s="62"/>
      <c r="K202" s="62"/>
      <c r="L202" s="62"/>
      <c r="M202" s="62"/>
      <c r="N202" s="62"/>
      <c r="O202" s="62"/>
      <c r="P202" s="62"/>
      <c r="Q202" s="229"/>
      <c r="R202" s="284"/>
      <c r="S202" s="284"/>
      <c r="T202" s="284"/>
      <c r="U202" s="284"/>
      <c r="V202" s="284"/>
      <c r="W202" s="284"/>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row>
    <row r="203" spans="1:64">
      <c r="A203" s="62"/>
      <c r="B203" s="62"/>
      <c r="C203" s="62"/>
      <c r="D203" s="62"/>
      <c r="E203" s="62"/>
      <c r="F203" s="62"/>
      <c r="G203" s="62"/>
      <c r="H203" s="62"/>
      <c r="I203" s="62"/>
      <c r="J203" s="62"/>
      <c r="K203" s="62"/>
      <c r="L203" s="62"/>
      <c r="M203" s="62"/>
      <c r="N203" s="62"/>
      <c r="O203" s="62"/>
      <c r="P203" s="62"/>
      <c r="Q203" s="229"/>
      <c r="R203" s="284"/>
      <c r="S203" s="284"/>
      <c r="T203" s="284"/>
      <c r="U203" s="284"/>
      <c r="V203" s="284"/>
      <c r="W203" s="284"/>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row>
    <row r="204" spans="1:64">
      <c r="A204" s="62"/>
      <c r="B204" s="62"/>
      <c r="C204" s="62"/>
      <c r="D204" s="62"/>
      <c r="E204" s="62"/>
      <c r="F204" s="62"/>
      <c r="G204" s="62"/>
      <c r="H204" s="62"/>
      <c r="I204" s="62"/>
      <c r="J204" s="62"/>
      <c r="K204" s="62"/>
      <c r="L204" s="62"/>
      <c r="M204" s="62"/>
      <c r="N204" s="62"/>
      <c r="O204" s="62"/>
      <c r="P204" s="62"/>
      <c r="Q204" s="229"/>
      <c r="R204" s="284"/>
      <c r="S204" s="284"/>
      <c r="T204" s="284"/>
      <c r="U204" s="284"/>
      <c r="V204" s="284"/>
      <c r="W204" s="284"/>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row>
    <row r="205" spans="1:64">
      <c r="A205" s="62"/>
      <c r="B205" s="62"/>
      <c r="C205" s="62"/>
      <c r="D205" s="62"/>
      <c r="E205" s="62"/>
      <c r="F205" s="62"/>
      <c r="G205" s="62"/>
      <c r="H205" s="62"/>
      <c r="I205" s="62"/>
      <c r="J205" s="62"/>
      <c r="K205" s="62"/>
      <c r="L205" s="62"/>
      <c r="M205" s="62"/>
      <c r="N205" s="62"/>
      <c r="O205" s="62"/>
      <c r="P205" s="62"/>
      <c r="Q205" s="229"/>
      <c r="R205" s="284"/>
      <c r="S205" s="284"/>
      <c r="T205" s="284"/>
      <c r="U205" s="284"/>
      <c r="V205" s="284"/>
      <c r="W205" s="284"/>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row>
    <row r="206" spans="1:64">
      <c r="A206" s="62"/>
      <c r="B206" s="62"/>
      <c r="C206" s="62"/>
      <c r="D206" s="62"/>
      <c r="E206" s="62"/>
      <c r="F206" s="62"/>
      <c r="G206" s="62"/>
      <c r="H206" s="62"/>
      <c r="I206" s="62"/>
      <c r="J206" s="62"/>
      <c r="K206" s="62"/>
      <c r="L206" s="62"/>
      <c r="M206" s="62"/>
      <c r="N206" s="62"/>
      <c r="O206" s="62"/>
      <c r="P206" s="62"/>
      <c r="Q206" s="229"/>
      <c r="R206" s="284"/>
      <c r="S206" s="284"/>
      <c r="T206" s="284"/>
      <c r="U206" s="284"/>
      <c r="V206" s="284"/>
      <c r="W206" s="284"/>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row>
    <row r="207" spans="1:64">
      <c r="A207" s="62"/>
      <c r="B207" s="62"/>
      <c r="C207" s="62"/>
      <c r="D207" s="62"/>
      <c r="E207" s="62"/>
      <c r="F207" s="62"/>
      <c r="G207" s="62"/>
      <c r="H207" s="62"/>
      <c r="I207" s="62"/>
      <c r="J207" s="62"/>
      <c r="K207" s="62"/>
      <c r="L207" s="62"/>
      <c r="M207" s="62"/>
      <c r="N207" s="62"/>
      <c r="O207" s="62"/>
      <c r="P207" s="62"/>
      <c r="Q207" s="229"/>
      <c r="R207" s="284"/>
      <c r="S207" s="284"/>
      <c r="T207" s="284"/>
      <c r="U207" s="284"/>
      <c r="V207" s="284"/>
      <c r="W207" s="284"/>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row>
    <row r="208" spans="1:64">
      <c r="A208" s="62"/>
      <c r="B208" s="62"/>
      <c r="C208" s="62"/>
      <c r="D208" s="62"/>
      <c r="E208" s="62"/>
      <c r="F208" s="62"/>
      <c r="G208" s="62"/>
      <c r="H208" s="62"/>
      <c r="I208" s="62"/>
      <c r="J208" s="62"/>
      <c r="K208" s="62"/>
      <c r="L208" s="62"/>
      <c r="M208" s="62"/>
      <c r="N208" s="62"/>
      <c r="O208" s="62"/>
      <c r="P208" s="62"/>
      <c r="Q208" s="229"/>
      <c r="R208" s="284"/>
      <c r="S208" s="284"/>
      <c r="T208" s="284"/>
      <c r="U208" s="284"/>
      <c r="V208" s="284"/>
      <c r="W208" s="284"/>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row>
    <row r="209" spans="1:64">
      <c r="A209" s="62"/>
      <c r="B209" s="62"/>
      <c r="C209" s="62"/>
      <c r="D209" s="62"/>
      <c r="E209" s="62"/>
      <c r="F209" s="62"/>
      <c r="G209" s="62"/>
      <c r="H209" s="62"/>
      <c r="I209" s="62"/>
      <c r="J209" s="62"/>
      <c r="K209" s="62"/>
      <c r="L209" s="62"/>
      <c r="M209" s="62"/>
      <c r="N209" s="62"/>
      <c r="O209" s="62"/>
      <c r="P209" s="62"/>
      <c r="Q209" s="229"/>
      <c r="R209" s="284"/>
      <c r="S209" s="284"/>
      <c r="T209" s="284"/>
      <c r="U209" s="284"/>
      <c r="V209" s="284"/>
      <c r="W209" s="284"/>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row>
    <row r="210" spans="1:64">
      <c r="A210" s="62"/>
      <c r="B210" s="62"/>
      <c r="C210" s="62"/>
      <c r="D210" s="62"/>
      <c r="E210" s="62"/>
      <c r="F210" s="62"/>
      <c r="G210" s="62"/>
      <c r="H210" s="62"/>
      <c r="I210" s="62"/>
      <c r="J210" s="62"/>
      <c r="K210" s="62"/>
      <c r="L210" s="62"/>
      <c r="M210" s="62"/>
      <c r="N210" s="62"/>
      <c r="O210" s="62"/>
      <c r="P210" s="62"/>
      <c r="Q210" s="229"/>
      <c r="R210" s="284"/>
      <c r="S210" s="284"/>
      <c r="T210" s="284"/>
      <c r="U210" s="284"/>
      <c r="V210" s="284"/>
      <c r="W210" s="284"/>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row>
    <row r="211" spans="1:64">
      <c r="A211" s="62"/>
      <c r="B211" s="62"/>
      <c r="C211" s="62"/>
      <c r="D211" s="62"/>
      <c r="E211" s="62"/>
      <c r="F211" s="62"/>
      <c r="G211" s="62"/>
      <c r="H211" s="62"/>
      <c r="I211" s="62"/>
      <c r="J211" s="62"/>
      <c r="K211" s="62"/>
      <c r="L211" s="62"/>
      <c r="M211" s="62"/>
      <c r="N211" s="62"/>
      <c r="O211" s="62"/>
      <c r="P211" s="62"/>
      <c r="Q211" s="229"/>
      <c r="R211" s="284"/>
      <c r="S211" s="284"/>
      <c r="T211" s="284"/>
      <c r="U211" s="284"/>
      <c r="V211" s="284"/>
      <c r="W211" s="284"/>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row>
    <row r="212" spans="1:64">
      <c r="A212" s="62"/>
      <c r="B212" s="62"/>
      <c r="C212" s="62"/>
      <c r="D212" s="62"/>
      <c r="E212" s="62"/>
      <c r="F212" s="62"/>
      <c r="G212" s="62"/>
      <c r="H212" s="62"/>
      <c r="I212" s="62"/>
      <c r="J212" s="62"/>
      <c r="K212" s="62"/>
      <c r="L212" s="62"/>
      <c r="M212" s="62"/>
      <c r="N212" s="62"/>
      <c r="O212" s="62"/>
      <c r="P212" s="62"/>
      <c r="Q212" s="229"/>
      <c r="R212" s="284"/>
      <c r="S212" s="284"/>
      <c r="T212" s="284"/>
      <c r="U212" s="284"/>
      <c r="V212" s="284"/>
      <c r="W212" s="284"/>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row>
    <row r="213" spans="1:64">
      <c r="A213" s="62"/>
      <c r="B213" s="62"/>
      <c r="C213" s="62"/>
      <c r="D213" s="62"/>
      <c r="E213" s="62"/>
      <c r="F213" s="62"/>
      <c r="G213" s="62"/>
      <c r="H213" s="62"/>
      <c r="I213" s="62"/>
      <c r="J213" s="62"/>
      <c r="K213" s="62"/>
      <c r="L213" s="62"/>
      <c r="M213" s="62"/>
      <c r="N213" s="62"/>
      <c r="O213" s="62"/>
      <c r="P213" s="62"/>
      <c r="Q213" s="229"/>
      <c r="R213" s="284"/>
      <c r="S213" s="284"/>
      <c r="T213" s="284"/>
      <c r="U213" s="284"/>
      <c r="V213" s="284"/>
      <c r="W213" s="284"/>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row>
    <row r="214" spans="1:64">
      <c r="A214" s="62"/>
      <c r="B214" s="62"/>
      <c r="C214" s="62"/>
      <c r="D214" s="62"/>
      <c r="E214" s="62"/>
      <c r="F214" s="62"/>
      <c r="G214" s="62"/>
      <c r="H214" s="62"/>
      <c r="I214" s="62"/>
      <c r="J214" s="62"/>
      <c r="K214" s="62"/>
      <c r="L214" s="62"/>
      <c r="M214" s="62"/>
      <c r="N214" s="62"/>
      <c r="O214" s="62"/>
      <c r="P214" s="62"/>
      <c r="Q214" s="229"/>
      <c r="R214" s="284"/>
      <c r="S214" s="284"/>
      <c r="T214" s="284"/>
      <c r="U214" s="284"/>
      <c r="V214" s="284"/>
      <c r="W214" s="284"/>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row>
    <row r="215" spans="1:64">
      <c r="A215" s="62"/>
      <c r="B215" s="62"/>
      <c r="C215" s="62"/>
      <c r="D215" s="62"/>
      <c r="E215" s="62"/>
      <c r="F215" s="62"/>
      <c r="G215" s="62"/>
      <c r="H215" s="62"/>
      <c r="I215" s="62"/>
      <c r="J215" s="62"/>
      <c r="K215" s="62"/>
      <c r="L215" s="62"/>
      <c r="M215" s="62"/>
      <c r="N215" s="62"/>
      <c r="O215" s="62"/>
      <c r="P215" s="62"/>
      <c r="Q215" s="229"/>
      <c r="R215" s="284"/>
      <c r="S215" s="284"/>
      <c r="T215" s="284"/>
      <c r="U215" s="284"/>
      <c r="V215" s="284"/>
      <c r="W215" s="284"/>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row>
    <row r="216" spans="1:64">
      <c r="A216" s="62"/>
      <c r="B216" s="62"/>
      <c r="C216" s="62"/>
      <c r="D216" s="62"/>
      <c r="E216" s="62"/>
      <c r="F216" s="62"/>
      <c r="G216" s="62"/>
      <c r="H216" s="62"/>
      <c r="I216" s="62"/>
      <c r="J216" s="62"/>
      <c r="K216" s="62"/>
      <c r="L216" s="62"/>
      <c r="M216" s="62"/>
      <c r="N216" s="62"/>
      <c r="O216" s="62"/>
      <c r="P216" s="62"/>
      <c r="Q216" s="229"/>
      <c r="R216" s="284"/>
      <c r="S216" s="284"/>
      <c r="T216" s="284"/>
      <c r="U216" s="284"/>
      <c r="V216" s="284"/>
      <c r="W216" s="284"/>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row>
    <row r="217" spans="1:64">
      <c r="A217" s="62"/>
      <c r="B217" s="62"/>
      <c r="C217" s="62"/>
      <c r="D217" s="62"/>
      <c r="E217" s="62"/>
      <c r="F217" s="62"/>
      <c r="G217" s="62"/>
      <c r="H217" s="62"/>
      <c r="I217" s="62"/>
      <c r="J217" s="62"/>
      <c r="K217" s="62"/>
      <c r="L217" s="62"/>
      <c r="M217" s="62"/>
      <c r="N217" s="62"/>
      <c r="O217" s="62"/>
      <c r="P217" s="62"/>
      <c r="Q217" s="229"/>
      <c r="R217" s="284"/>
      <c r="S217" s="284"/>
      <c r="T217" s="284"/>
      <c r="U217" s="284"/>
      <c r="V217" s="284"/>
      <c r="W217" s="284"/>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row>
    <row r="218" spans="1:64">
      <c r="A218" s="62"/>
      <c r="B218" s="62"/>
      <c r="C218" s="62"/>
      <c r="D218" s="62"/>
      <c r="E218" s="62"/>
      <c r="F218" s="62"/>
      <c r="G218" s="62"/>
      <c r="H218" s="62"/>
      <c r="I218" s="62"/>
      <c r="J218" s="62"/>
      <c r="K218" s="62"/>
      <c r="L218" s="62"/>
      <c r="M218" s="62"/>
      <c r="N218" s="62"/>
      <c r="O218" s="62"/>
      <c r="P218" s="62"/>
      <c r="Q218" s="229"/>
      <c r="R218" s="284"/>
      <c r="S218" s="284"/>
      <c r="T218" s="284"/>
      <c r="U218" s="284"/>
      <c r="V218" s="284"/>
      <c r="W218" s="284"/>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row>
    <row r="219" spans="1:64">
      <c r="A219" s="62"/>
      <c r="B219" s="62"/>
      <c r="C219" s="62"/>
      <c r="D219" s="62"/>
      <c r="E219" s="62"/>
      <c r="F219" s="62"/>
      <c r="G219" s="62"/>
      <c r="H219" s="62"/>
      <c r="I219" s="62"/>
      <c r="J219" s="62"/>
      <c r="K219" s="62"/>
      <c r="L219" s="62"/>
      <c r="M219" s="62"/>
      <c r="N219" s="62"/>
      <c r="O219" s="62"/>
      <c r="P219" s="62"/>
      <c r="Q219" s="229"/>
      <c r="R219" s="284"/>
      <c r="S219" s="284"/>
      <c r="T219" s="284"/>
      <c r="U219" s="284"/>
      <c r="V219" s="284"/>
      <c r="W219" s="284"/>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row>
    <row r="220" spans="1:64">
      <c r="A220" s="62"/>
      <c r="B220" s="62"/>
      <c r="C220" s="62"/>
      <c r="D220" s="62"/>
      <c r="E220" s="62"/>
      <c r="F220" s="62"/>
      <c r="G220" s="62"/>
      <c r="H220" s="62"/>
      <c r="I220" s="62"/>
      <c r="J220" s="62"/>
      <c r="K220" s="62"/>
      <c r="L220" s="62"/>
      <c r="M220" s="62"/>
      <c r="N220" s="62"/>
      <c r="O220" s="62"/>
      <c r="P220" s="62"/>
      <c r="Q220" s="229"/>
      <c r="R220" s="284"/>
      <c r="S220" s="284"/>
      <c r="T220" s="284"/>
      <c r="U220" s="284"/>
      <c r="V220" s="284"/>
      <c r="W220" s="284"/>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row>
    <row r="221" spans="1:64">
      <c r="A221" s="62"/>
      <c r="B221" s="62"/>
      <c r="C221" s="62"/>
      <c r="D221" s="62"/>
      <c r="E221" s="62"/>
      <c r="F221" s="62"/>
      <c r="G221" s="62"/>
      <c r="H221" s="62"/>
      <c r="I221" s="62"/>
      <c r="J221" s="62"/>
      <c r="K221" s="62"/>
      <c r="L221" s="62"/>
      <c r="M221" s="62"/>
      <c r="N221" s="62"/>
      <c r="O221" s="62"/>
      <c r="P221" s="62"/>
      <c r="Q221" s="229"/>
      <c r="R221" s="284"/>
      <c r="S221" s="284"/>
      <c r="T221" s="284"/>
      <c r="U221" s="284"/>
      <c r="V221" s="284"/>
      <c r="W221" s="284"/>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row>
    <row r="222" spans="1:64">
      <c r="A222" s="62"/>
      <c r="B222" s="62"/>
      <c r="C222" s="62"/>
      <c r="D222" s="62"/>
      <c r="E222" s="62"/>
      <c r="F222" s="62"/>
      <c r="G222" s="62"/>
      <c r="H222" s="62"/>
      <c r="I222" s="62"/>
      <c r="J222" s="62"/>
      <c r="K222" s="62"/>
      <c r="L222" s="62"/>
      <c r="M222" s="62"/>
      <c r="N222" s="62"/>
      <c r="O222" s="62"/>
      <c r="P222" s="62"/>
      <c r="Q222" s="229"/>
      <c r="R222" s="284"/>
      <c r="S222" s="284"/>
      <c r="T222" s="284"/>
      <c r="U222" s="284"/>
      <c r="V222" s="284"/>
      <c r="W222" s="284"/>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row>
    <row r="223" spans="1:64">
      <c r="A223" s="62"/>
      <c r="B223" s="62"/>
      <c r="C223" s="62"/>
      <c r="D223" s="62"/>
      <c r="E223" s="62"/>
      <c r="F223" s="62"/>
      <c r="G223" s="62"/>
      <c r="H223" s="62"/>
      <c r="I223" s="62"/>
      <c r="J223" s="62"/>
      <c r="K223" s="62"/>
      <c r="L223" s="62"/>
      <c r="M223" s="62"/>
      <c r="N223" s="62"/>
      <c r="O223" s="62"/>
      <c r="P223" s="62"/>
      <c r="Q223" s="229"/>
      <c r="R223" s="284"/>
      <c r="S223" s="284"/>
      <c r="T223" s="284"/>
      <c r="U223" s="284"/>
      <c r="V223" s="284"/>
      <c r="W223" s="284"/>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row>
    <row r="224" spans="1:64">
      <c r="A224" s="62"/>
      <c r="B224" s="62"/>
      <c r="C224" s="62"/>
      <c r="D224" s="62"/>
      <c r="E224" s="62"/>
      <c r="F224" s="62"/>
      <c r="G224" s="62"/>
      <c r="H224" s="62"/>
      <c r="I224" s="62"/>
      <c r="J224" s="62"/>
      <c r="K224" s="62"/>
      <c r="L224" s="62"/>
      <c r="M224" s="62"/>
      <c r="N224" s="62"/>
      <c r="O224" s="62"/>
      <c r="P224" s="62"/>
      <c r="Q224" s="229"/>
      <c r="R224" s="284"/>
      <c r="S224" s="284"/>
      <c r="T224" s="284"/>
      <c r="U224" s="284"/>
      <c r="V224" s="284"/>
      <c r="W224" s="284"/>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row>
    <row r="225" spans="1:64">
      <c r="A225" s="62"/>
      <c r="B225" s="62"/>
      <c r="C225" s="62"/>
      <c r="D225" s="62"/>
      <c r="E225" s="62"/>
      <c r="F225" s="62"/>
      <c r="G225" s="62"/>
      <c r="H225" s="62"/>
      <c r="I225" s="62"/>
      <c r="J225" s="62"/>
      <c r="K225" s="62"/>
      <c r="L225" s="62"/>
      <c r="M225" s="62"/>
      <c r="N225" s="62"/>
      <c r="O225" s="62"/>
      <c r="P225" s="62"/>
      <c r="Q225" s="229"/>
      <c r="R225" s="284"/>
      <c r="S225" s="284"/>
      <c r="T225" s="284"/>
      <c r="U225" s="284"/>
      <c r="V225" s="284"/>
      <c r="W225" s="284"/>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row>
    <row r="226" spans="1:64">
      <c r="A226" s="62"/>
      <c r="B226" s="62"/>
      <c r="C226" s="62"/>
      <c r="D226" s="62"/>
      <c r="E226" s="62"/>
      <c r="F226" s="62"/>
      <c r="G226" s="62"/>
      <c r="H226" s="62"/>
      <c r="I226" s="62"/>
      <c r="J226" s="62"/>
      <c r="K226" s="62"/>
      <c r="L226" s="62"/>
      <c r="M226" s="62"/>
      <c r="N226" s="62"/>
      <c r="O226" s="62"/>
      <c r="P226" s="62"/>
      <c r="Q226" s="229"/>
      <c r="R226" s="284"/>
      <c r="S226" s="284"/>
      <c r="T226" s="284"/>
      <c r="U226" s="284"/>
      <c r="V226" s="284"/>
      <c r="W226" s="284"/>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row>
    <row r="227" spans="1:64">
      <c r="A227" s="62"/>
      <c r="B227" s="62"/>
      <c r="C227" s="62"/>
      <c r="D227" s="62"/>
      <c r="E227" s="62"/>
      <c r="F227" s="62"/>
      <c r="G227" s="62"/>
      <c r="H227" s="62"/>
      <c r="I227" s="62"/>
      <c r="J227" s="62"/>
      <c r="K227" s="62"/>
      <c r="L227" s="62"/>
      <c r="M227" s="62"/>
      <c r="N227" s="62"/>
      <c r="O227" s="62"/>
      <c r="P227" s="62"/>
      <c r="Q227" s="229"/>
      <c r="R227" s="284"/>
      <c r="S227" s="284"/>
      <c r="T227" s="284"/>
      <c r="U227" s="284"/>
      <c r="V227" s="284"/>
      <c r="W227" s="284"/>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row>
    <row r="228" spans="1:64">
      <c r="A228" s="62"/>
      <c r="B228" s="62"/>
      <c r="C228" s="62"/>
      <c r="D228" s="62"/>
      <c r="E228" s="62"/>
      <c r="F228" s="62"/>
      <c r="G228" s="62"/>
      <c r="H228" s="62"/>
      <c r="I228" s="62"/>
      <c r="J228" s="62"/>
      <c r="K228" s="62"/>
      <c r="L228" s="62"/>
      <c r="M228" s="62"/>
      <c r="N228" s="62"/>
      <c r="O228" s="62"/>
      <c r="P228" s="62"/>
      <c r="Q228" s="229"/>
      <c r="R228" s="284"/>
      <c r="S228" s="284"/>
      <c r="T228" s="284"/>
      <c r="U228" s="284"/>
      <c r="V228" s="284"/>
      <c r="W228" s="284"/>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row>
    <row r="229" spans="1:64">
      <c r="A229" s="62"/>
      <c r="B229" s="62"/>
      <c r="C229" s="62"/>
      <c r="D229" s="62"/>
      <c r="E229" s="62"/>
      <c r="F229" s="62"/>
      <c r="G229" s="62"/>
      <c r="H229" s="62"/>
      <c r="I229" s="62"/>
      <c r="J229" s="62"/>
      <c r="K229" s="62"/>
      <c r="L229" s="62"/>
      <c r="M229" s="62"/>
      <c r="N229" s="62"/>
      <c r="O229" s="62"/>
      <c r="P229" s="62"/>
      <c r="Q229" s="229"/>
      <c r="R229" s="284"/>
      <c r="S229" s="284"/>
      <c r="T229" s="284"/>
      <c r="U229" s="284"/>
      <c r="V229" s="284"/>
      <c r="W229" s="284"/>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row>
    <row r="230" spans="1:64">
      <c r="A230" s="62"/>
      <c r="B230" s="62"/>
      <c r="C230" s="62"/>
      <c r="D230" s="62"/>
      <c r="E230" s="62"/>
      <c r="F230" s="62"/>
      <c r="G230" s="62"/>
      <c r="H230" s="62"/>
      <c r="I230" s="62"/>
      <c r="J230" s="62"/>
      <c r="K230" s="62"/>
      <c r="L230" s="62"/>
      <c r="M230" s="62"/>
      <c r="N230" s="62"/>
      <c r="O230" s="62"/>
      <c r="P230" s="62"/>
      <c r="Q230" s="229"/>
      <c r="R230" s="284"/>
      <c r="S230" s="284"/>
      <c r="T230" s="284"/>
      <c r="U230" s="284"/>
      <c r="V230" s="284"/>
      <c r="W230" s="284"/>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row>
    <row r="231" spans="1:64">
      <c r="A231" s="62"/>
      <c r="B231" s="62"/>
      <c r="C231" s="62"/>
      <c r="D231" s="62"/>
      <c r="E231" s="62"/>
      <c r="F231" s="62"/>
      <c r="G231" s="62"/>
      <c r="H231" s="62"/>
      <c r="I231" s="62"/>
      <c r="J231" s="62"/>
      <c r="K231" s="62"/>
      <c r="L231" s="62"/>
      <c r="M231" s="62"/>
      <c r="N231" s="62"/>
      <c r="O231" s="62"/>
      <c r="P231" s="62"/>
      <c r="Q231" s="229"/>
      <c r="R231" s="284"/>
      <c r="S231" s="284"/>
      <c r="T231" s="284"/>
      <c r="U231" s="284"/>
      <c r="V231" s="284"/>
      <c r="W231" s="284"/>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row>
    <row r="232" spans="1:64">
      <c r="A232" s="62"/>
      <c r="B232" s="62"/>
      <c r="C232" s="62"/>
      <c r="D232" s="62"/>
      <c r="E232" s="62"/>
      <c r="F232" s="62"/>
      <c r="G232" s="62"/>
      <c r="H232" s="62"/>
      <c r="I232" s="62"/>
      <c r="J232" s="62"/>
      <c r="K232" s="62"/>
      <c r="L232" s="62"/>
      <c r="M232" s="62"/>
      <c r="N232" s="62"/>
      <c r="O232" s="62"/>
      <c r="P232" s="62"/>
      <c r="Q232" s="229"/>
      <c r="R232" s="284"/>
      <c r="S232" s="284"/>
      <c r="T232" s="284"/>
      <c r="U232" s="284"/>
      <c r="V232" s="284"/>
      <c r="W232" s="284"/>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row>
    <row r="233" spans="1:64">
      <c r="A233" s="62"/>
      <c r="B233" s="62"/>
      <c r="C233" s="62"/>
      <c r="D233" s="62"/>
      <c r="E233" s="62"/>
      <c r="F233" s="62"/>
      <c r="G233" s="62"/>
      <c r="H233" s="62"/>
      <c r="I233" s="62"/>
      <c r="J233" s="62"/>
      <c r="K233" s="62"/>
      <c r="L233" s="62"/>
      <c r="M233" s="62"/>
      <c r="N233" s="62"/>
      <c r="O233" s="62"/>
      <c r="P233" s="62"/>
      <c r="Q233" s="229"/>
      <c r="R233" s="284"/>
      <c r="S233" s="284"/>
      <c r="T233" s="284"/>
      <c r="U233" s="284"/>
      <c r="V233" s="284"/>
      <c r="W233" s="284"/>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row>
    <row r="234" spans="1:64">
      <c r="A234" s="62"/>
      <c r="B234" s="62"/>
      <c r="C234" s="62"/>
      <c r="D234" s="62"/>
      <c r="E234" s="62"/>
      <c r="F234" s="62"/>
      <c r="G234" s="62"/>
      <c r="H234" s="62"/>
      <c r="I234" s="62"/>
      <c r="J234" s="62"/>
      <c r="K234" s="62"/>
      <c r="L234" s="62"/>
      <c r="M234" s="62"/>
      <c r="N234" s="62"/>
      <c r="O234" s="62"/>
      <c r="P234" s="62"/>
      <c r="Q234" s="229"/>
      <c r="R234" s="284"/>
      <c r="S234" s="284"/>
      <c r="T234" s="284"/>
      <c r="U234" s="284"/>
      <c r="V234" s="284"/>
      <c r="W234" s="284"/>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row>
    <row r="235" spans="1:64">
      <c r="A235" s="62"/>
      <c r="B235" s="62"/>
      <c r="C235" s="62"/>
      <c r="D235" s="62"/>
      <c r="E235" s="62"/>
      <c r="F235" s="62"/>
      <c r="G235" s="62"/>
      <c r="H235" s="62"/>
      <c r="I235" s="62"/>
      <c r="J235" s="62"/>
      <c r="K235" s="62"/>
      <c r="L235" s="62"/>
      <c r="M235" s="62"/>
      <c r="N235" s="62"/>
      <c r="O235" s="62"/>
      <c r="P235" s="62"/>
      <c r="Q235" s="229"/>
      <c r="R235" s="284"/>
      <c r="S235" s="284"/>
      <c r="T235" s="284"/>
      <c r="U235" s="284"/>
      <c r="V235" s="284"/>
      <c r="W235" s="284"/>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row>
    <row r="236" spans="1:64">
      <c r="A236" s="62"/>
      <c r="B236" s="62"/>
      <c r="C236" s="62"/>
      <c r="D236" s="62"/>
      <c r="E236" s="62"/>
      <c r="F236" s="62"/>
      <c r="G236" s="62"/>
      <c r="H236" s="62"/>
      <c r="I236" s="62"/>
      <c r="J236" s="62"/>
      <c r="K236" s="62"/>
      <c r="L236" s="62"/>
      <c r="M236" s="62"/>
      <c r="N236" s="62"/>
      <c r="O236" s="62"/>
      <c r="P236" s="62"/>
      <c r="Q236" s="229"/>
      <c r="R236" s="284"/>
      <c r="S236" s="284"/>
      <c r="T236" s="284"/>
      <c r="U236" s="284"/>
      <c r="V236" s="284"/>
      <c r="W236" s="284"/>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row>
    <row r="237" spans="1:64">
      <c r="A237" s="62"/>
      <c r="B237" s="62"/>
      <c r="C237" s="62"/>
      <c r="D237" s="62"/>
      <c r="E237" s="62"/>
      <c r="F237" s="62"/>
      <c r="G237" s="62"/>
      <c r="H237" s="62"/>
      <c r="I237" s="62"/>
      <c r="J237" s="62"/>
      <c r="K237" s="62"/>
      <c r="L237" s="62"/>
      <c r="M237" s="62"/>
      <c r="N237" s="62"/>
      <c r="O237" s="62"/>
      <c r="P237" s="62"/>
      <c r="Q237" s="229"/>
      <c r="R237" s="284"/>
      <c r="S237" s="284"/>
      <c r="T237" s="284"/>
      <c r="U237" s="284"/>
      <c r="V237" s="284"/>
      <c r="W237" s="284"/>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row>
    <row r="238" spans="1:64">
      <c r="A238" s="62"/>
      <c r="B238" s="62"/>
      <c r="C238" s="62"/>
      <c r="D238" s="62"/>
      <c r="E238" s="62"/>
      <c r="F238" s="62"/>
      <c r="G238" s="62"/>
      <c r="H238" s="62"/>
      <c r="I238" s="62"/>
      <c r="J238" s="62"/>
      <c r="K238" s="62"/>
      <c r="L238" s="62"/>
      <c r="M238" s="62"/>
      <c r="N238" s="62"/>
      <c r="O238" s="62"/>
      <c r="P238" s="62"/>
      <c r="Q238" s="229"/>
      <c r="R238" s="284"/>
      <c r="S238" s="284"/>
      <c r="T238" s="284"/>
      <c r="U238" s="284"/>
      <c r="V238" s="284"/>
      <c r="W238" s="284"/>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row>
    <row r="239" spans="1:64">
      <c r="A239" s="62"/>
      <c r="B239" s="62"/>
      <c r="C239" s="62"/>
      <c r="D239" s="62"/>
      <c r="E239" s="62"/>
      <c r="F239" s="62"/>
      <c r="G239" s="62"/>
      <c r="H239" s="62"/>
      <c r="I239" s="62"/>
      <c r="J239" s="62"/>
      <c r="K239" s="62"/>
      <c r="L239" s="62"/>
      <c r="M239" s="62"/>
      <c r="N239" s="62"/>
      <c r="O239" s="62"/>
      <c r="P239" s="62"/>
      <c r="Q239" s="229"/>
      <c r="R239" s="284"/>
      <c r="S239" s="284"/>
      <c r="T239" s="284"/>
      <c r="U239" s="284"/>
      <c r="V239" s="284"/>
      <c r="W239" s="284"/>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row>
    <row r="240" spans="1:64">
      <c r="A240" s="62"/>
      <c r="B240" s="62"/>
      <c r="C240" s="62"/>
      <c r="D240" s="62"/>
      <c r="E240" s="62"/>
      <c r="F240" s="62"/>
      <c r="G240" s="62"/>
      <c r="H240" s="62"/>
      <c r="I240" s="62"/>
      <c r="J240" s="62"/>
      <c r="K240" s="62"/>
      <c r="L240" s="62"/>
      <c r="M240" s="62"/>
      <c r="N240" s="62"/>
      <c r="O240" s="62"/>
      <c r="P240" s="62"/>
      <c r="Q240" s="229"/>
      <c r="R240" s="284"/>
      <c r="S240" s="284"/>
      <c r="T240" s="284"/>
      <c r="U240" s="284"/>
      <c r="V240" s="284"/>
      <c r="W240" s="284"/>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row>
    <row r="241" spans="1:64">
      <c r="A241" s="62"/>
      <c r="B241" s="62"/>
      <c r="C241" s="62"/>
      <c r="D241" s="62"/>
      <c r="E241" s="62"/>
      <c r="F241" s="62"/>
      <c r="G241" s="62"/>
      <c r="H241" s="62"/>
      <c r="I241" s="62"/>
      <c r="J241" s="62"/>
      <c r="K241" s="62"/>
      <c r="L241" s="62"/>
      <c r="M241" s="62"/>
      <c r="N241" s="62"/>
      <c r="O241" s="62"/>
      <c r="P241" s="62"/>
      <c r="Q241" s="229"/>
      <c r="R241" s="284"/>
      <c r="S241" s="284"/>
      <c r="T241" s="284"/>
      <c r="U241" s="284"/>
      <c r="V241" s="284"/>
      <c r="W241" s="284"/>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row>
    <row r="242" spans="1:64">
      <c r="A242" s="62"/>
      <c r="B242" s="62"/>
      <c r="C242" s="62"/>
      <c r="D242" s="62"/>
      <c r="E242" s="62"/>
      <c r="F242" s="62"/>
      <c r="G242" s="62"/>
      <c r="H242" s="62"/>
      <c r="I242" s="62"/>
      <c r="J242" s="62"/>
      <c r="K242" s="62"/>
      <c r="L242" s="62"/>
      <c r="M242" s="62"/>
      <c r="N242" s="62"/>
      <c r="O242" s="62"/>
      <c r="P242" s="62"/>
      <c r="Q242" s="229"/>
      <c r="R242" s="284"/>
      <c r="S242" s="284"/>
      <c r="T242" s="284"/>
      <c r="U242" s="284"/>
      <c r="V242" s="284"/>
      <c r="W242" s="284"/>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row>
    <row r="243" spans="1:64">
      <c r="A243" s="62"/>
      <c r="B243" s="62"/>
      <c r="C243" s="62"/>
      <c r="D243" s="62"/>
      <c r="E243" s="62"/>
      <c r="F243" s="62"/>
      <c r="G243" s="62"/>
      <c r="H243" s="62"/>
      <c r="I243" s="62"/>
      <c r="J243" s="62"/>
      <c r="K243" s="62"/>
      <c r="L243" s="62"/>
      <c r="M243" s="62"/>
      <c r="N243" s="62"/>
      <c r="O243" s="62"/>
      <c r="P243" s="62"/>
      <c r="Q243" s="229"/>
      <c r="R243" s="284"/>
      <c r="S243" s="284"/>
      <c r="T243" s="284"/>
      <c r="U243" s="284"/>
      <c r="V243" s="284"/>
      <c r="W243" s="284"/>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row>
    <row r="244" spans="1:64">
      <c r="A244" s="62"/>
      <c r="B244" s="62"/>
      <c r="C244" s="62"/>
      <c r="D244" s="62"/>
      <c r="E244" s="62"/>
      <c r="F244" s="62"/>
      <c r="G244" s="62"/>
      <c r="H244" s="62"/>
      <c r="I244" s="62"/>
      <c r="J244" s="62"/>
      <c r="K244" s="62"/>
      <c r="L244" s="62"/>
      <c r="M244" s="62"/>
      <c r="N244" s="62"/>
      <c r="O244" s="62"/>
      <c r="P244" s="62"/>
      <c r="Q244" s="229"/>
      <c r="R244" s="284"/>
      <c r="S244" s="284"/>
      <c r="T244" s="284"/>
      <c r="U244" s="284"/>
      <c r="V244" s="284"/>
      <c r="W244" s="284"/>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row>
    <row r="245" spans="1:64">
      <c r="A245" s="62"/>
      <c r="B245" s="62"/>
      <c r="C245" s="62"/>
      <c r="D245" s="62"/>
      <c r="E245" s="62"/>
      <c r="F245" s="62"/>
      <c r="G245" s="62"/>
      <c r="H245" s="62"/>
      <c r="I245" s="62"/>
      <c r="J245" s="62"/>
      <c r="K245" s="62"/>
      <c r="L245" s="62"/>
      <c r="M245" s="62"/>
      <c r="N245" s="62"/>
      <c r="O245" s="62"/>
      <c r="P245" s="62"/>
      <c r="Q245" s="229"/>
      <c r="R245" s="284"/>
      <c r="S245" s="284"/>
      <c r="T245" s="284"/>
      <c r="U245" s="284"/>
      <c r="V245" s="284"/>
      <c r="W245" s="284"/>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row>
    <row r="246" spans="1:64">
      <c r="A246" s="62"/>
      <c r="B246" s="62"/>
      <c r="C246" s="62"/>
      <c r="D246" s="62"/>
      <c r="E246" s="62"/>
      <c r="F246" s="62"/>
      <c r="G246" s="62"/>
      <c r="H246" s="62"/>
      <c r="I246" s="62"/>
      <c r="J246" s="62"/>
      <c r="K246" s="62"/>
      <c r="L246" s="62"/>
      <c r="M246" s="62"/>
      <c r="N246" s="62"/>
      <c r="O246" s="62"/>
      <c r="P246" s="62"/>
      <c r="Q246" s="229"/>
      <c r="R246" s="284"/>
      <c r="S246" s="284"/>
      <c r="T246" s="284"/>
      <c r="U246" s="284"/>
      <c r="V246" s="284"/>
      <c r="W246" s="284"/>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row>
    <row r="247" spans="1:64">
      <c r="A247" s="62"/>
      <c r="B247" s="62"/>
      <c r="C247" s="62"/>
      <c r="D247" s="62"/>
      <c r="E247" s="62"/>
      <c r="F247" s="62"/>
      <c r="G247" s="62"/>
      <c r="H247" s="62"/>
      <c r="I247" s="62"/>
      <c r="J247" s="62"/>
      <c r="K247" s="62"/>
      <c r="L247" s="62"/>
      <c r="M247" s="62"/>
      <c r="N247" s="62"/>
      <c r="O247" s="62"/>
      <c r="P247" s="62"/>
      <c r="Q247" s="229"/>
      <c r="R247" s="284"/>
      <c r="S247" s="284"/>
      <c r="T247" s="284"/>
      <c r="U247" s="284"/>
      <c r="V247" s="284"/>
      <c r="W247" s="284"/>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row>
    <row r="248" spans="1:64">
      <c r="A248" s="62"/>
      <c r="B248" s="62"/>
      <c r="C248" s="62"/>
      <c r="D248" s="62"/>
      <c r="E248" s="62"/>
      <c r="F248" s="62"/>
      <c r="G248" s="62"/>
      <c r="H248" s="62"/>
      <c r="I248" s="62"/>
      <c r="J248" s="62"/>
      <c r="K248" s="62"/>
      <c r="L248" s="62"/>
      <c r="M248" s="62"/>
      <c r="N248" s="62"/>
      <c r="O248" s="62"/>
      <c r="P248" s="62"/>
      <c r="Q248" s="229"/>
      <c r="R248" s="284"/>
      <c r="S248" s="284"/>
      <c r="T248" s="284"/>
      <c r="U248" s="284"/>
      <c r="V248" s="284"/>
      <c r="W248" s="284"/>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row>
    <row r="249" spans="1:64">
      <c r="A249" s="62"/>
      <c r="B249" s="62"/>
      <c r="C249" s="62"/>
      <c r="D249" s="62"/>
      <c r="E249" s="62"/>
      <c r="F249" s="62"/>
      <c r="G249" s="62"/>
      <c r="H249" s="62"/>
      <c r="I249" s="62"/>
      <c r="J249" s="62"/>
      <c r="K249" s="62"/>
      <c r="L249" s="62"/>
      <c r="M249" s="62"/>
      <c r="N249" s="62"/>
      <c r="O249" s="62"/>
      <c r="P249" s="62"/>
      <c r="Q249" s="229"/>
      <c r="R249" s="284"/>
      <c r="S249" s="284"/>
      <c r="T249" s="284"/>
      <c r="U249" s="284"/>
      <c r="V249" s="284"/>
      <c r="W249" s="284"/>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row>
    <row r="250" spans="1:64">
      <c r="A250" s="62"/>
      <c r="B250" s="62"/>
      <c r="C250" s="62"/>
      <c r="D250" s="62"/>
      <c r="E250" s="62"/>
      <c r="F250" s="62"/>
      <c r="G250" s="62"/>
      <c r="H250" s="62"/>
      <c r="I250" s="62"/>
      <c r="J250" s="62"/>
      <c r="K250" s="62"/>
      <c r="L250" s="62"/>
      <c r="M250" s="62"/>
      <c r="N250" s="62"/>
      <c r="O250" s="62"/>
      <c r="P250" s="62"/>
      <c r="Q250" s="229"/>
      <c r="R250" s="284"/>
      <c r="S250" s="284"/>
      <c r="T250" s="284"/>
      <c r="U250" s="284"/>
      <c r="V250" s="284"/>
      <c r="W250" s="284"/>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row>
    <row r="251" spans="1:64">
      <c r="A251" s="62"/>
      <c r="B251" s="62"/>
      <c r="C251" s="62"/>
      <c r="D251" s="62"/>
      <c r="E251" s="62"/>
      <c r="F251" s="62"/>
      <c r="G251" s="62"/>
      <c r="H251" s="62"/>
      <c r="I251" s="62"/>
      <c r="J251" s="62"/>
      <c r="K251" s="62"/>
      <c r="L251" s="62"/>
      <c r="M251" s="62"/>
      <c r="N251" s="62"/>
      <c r="O251" s="62"/>
      <c r="P251" s="62"/>
      <c r="Q251" s="229"/>
      <c r="R251" s="284"/>
      <c r="S251" s="284"/>
      <c r="T251" s="284"/>
      <c r="U251" s="284"/>
      <c r="V251" s="284"/>
      <c r="W251" s="284"/>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row>
    <row r="252" spans="1:64">
      <c r="A252" s="62"/>
      <c r="B252" s="62"/>
      <c r="C252" s="62"/>
      <c r="D252" s="62"/>
      <c r="E252" s="62"/>
      <c r="F252" s="62"/>
      <c r="G252" s="62"/>
      <c r="H252" s="62"/>
      <c r="I252" s="62"/>
      <c r="J252" s="62"/>
      <c r="K252" s="62"/>
      <c r="L252" s="62"/>
      <c r="M252" s="62"/>
      <c r="N252" s="62"/>
      <c r="O252" s="62"/>
      <c r="P252" s="62"/>
      <c r="Q252" s="229"/>
      <c r="R252" s="284"/>
      <c r="S252" s="284"/>
      <c r="T252" s="284"/>
      <c r="U252" s="284"/>
      <c r="V252" s="284"/>
      <c r="W252" s="284"/>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row>
    <row r="253" spans="1:64">
      <c r="A253" s="62"/>
      <c r="B253" s="62"/>
      <c r="C253" s="62"/>
      <c r="D253" s="62"/>
      <c r="E253" s="62"/>
      <c r="F253" s="62"/>
      <c r="G253" s="62"/>
      <c r="H253" s="62"/>
      <c r="I253" s="62"/>
      <c r="J253" s="62"/>
      <c r="K253" s="62"/>
      <c r="L253" s="62"/>
      <c r="M253" s="62"/>
      <c r="N253" s="62"/>
      <c r="O253" s="62"/>
      <c r="P253" s="62"/>
      <c r="Q253" s="229"/>
      <c r="R253" s="284"/>
      <c r="S253" s="284"/>
      <c r="T253" s="284"/>
      <c r="U253" s="284"/>
      <c r="V253" s="284"/>
      <c r="W253" s="284"/>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row>
    <row r="254" spans="1:64">
      <c r="A254" s="62"/>
      <c r="B254" s="62"/>
      <c r="C254" s="62"/>
      <c r="D254" s="62"/>
      <c r="E254" s="62"/>
      <c r="F254" s="62"/>
      <c r="G254" s="62"/>
      <c r="H254" s="62"/>
      <c r="I254" s="62"/>
      <c r="J254" s="62"/>
      <c r="K254" s="62"/>
      <c r="L254" s="62"/>
      <c r="M254" s="62"/>
      <c r="N254" s="62"/>
      <c r="O254" s="62"/>
      <c r="P254" s="62"/>
      <c r="Q254" s="229"/>
      <c r="R254" s="284"/>
      <c r="S254" s="284"/>
      <c r="T254" s="284"/>
      <c r="U254" s="284"/>
      <c r="V254" s="284"/>
      <c r="W254" s="284"/>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row>
    <row r="255" spans="1:64">
      <c r="A255" s="62"/>
      <c r="B255" s="62"/>
      <c r="C255" s="62"/>
      <c r="D255" s="62"/>
      <c r="E255" s="62"/>
      <c r="F255" s="62"/>
      <c r="G255" s="62"/>
      <c r="H255" s="62"/>
      <c r="I255" s="62"/>
      <c r="J255" s="62"/>
      <c r="K255" s="62"/>
      <c r="L255" s="62"/>
      <c r="M255" s="62"/>
      <c r="N255" s="62"/>
      <c r="O255" s="62"/>
      <c r="P255" s="62"/>
      <c r="Q255" s="229"/>
      <c r="R255" s="284"/>
      <c r="S255" s="284"/>
      <c r="T255" s="284"/>
      <c r="U255" s="284"/>
      <c r="V255" s="284"/>
      <c r="W255" s="284"/>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row>
    <row r="256" spans="1:64">
      <c r="A256" s="62"/>
      <c r="B256" s="62"/>
      <c r="C256" s="62"/>
      <c r="D256" s="62"/>
      <c r="E256" s="62"/>
      <c r="F256" s="62"/>
      <c r="G256" s="62"/>
      <c r="H256" s="62"/>
      <c r="I256" s="62"/>
      <c r="J256" s="62"/>
      <c r="K256" s="62"/>
      <c r="L256" s="62"/>
      <c r="M256" s="62"/>
      <c r="N256" s="62"/>
      <c r="O256" s="62"/>
      <c r="P256" s="62"/>
      <c r="Q256" s="229"/>
      <c r="R256" s="284"/>
      <c r="S256" s="284"/>
      <c r="T256" s="284"/>
      <c r="U256" s="284"/>
      <c r="V256" s="284"/>
      <c r="W256" s="284"/>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row>
    <row r="257" spans="1:64">
      <c r="A257" s="62"/>
      <c r="B257" s="62"/>
      <c r="C257" s="62"/>
      <c r="D257" s="62"/>
      <c r="E257" s="62"/>
      <c r="F257" s="62"/>
      <c r="G257" s="62"/>
      <c r="H257" s="62"/>
      <c r="I257" s="62"/>
      <c r="J257" s="62"/>
      <c r="K257" s="62"/>
      <c r="L257" s="62"/>
      <c r="M257" s="62"/>
      <c r="N257" s="62"/>
      <c r="O257" s="62"/>
      <c r="P257" s="62"/>
      <c r="Q257" s="229"/>
      <c r="R257" s="284"/>
      <c r="S257" s="284"/>
      <c r="T257" s="284"/>
      <c r="U257" s="284"/>
      <c r="V257" s="284"/>
      <c r="W257" s="284"/>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row>
    <row r="258" spans="1:64">
      <c r="A258" s="62"/>
      <c r="B258" s="62"/>
      <c r="C258" s="62"/>
      <c r="D258" s="62"/>
      <c r="E258" s="62"/>
      <c r="F258" s="62"/>
      <c r="G258" s="62"/>
      <c r="H258" s="62"/>
      <c r="I258" s="62"/>
      <c r="J258" s="62"/>
      <c r="K258" s="62"/>
      <c r="L258" s="62"/>
      <c r="M258" s="62"/>
      <c r="N258" s="62"/>
      <c r="O258" s="62"/>
      <c r="P258" s="62"/>
      <c r="Q258" s="229"/>
      <c r="R258" s="284"/>
      <c r="S258" s="284"/>
      <c r="T258" s="284"/>
      <c r="U258" s="284"/>
      <c r="V258" s="284"/>
      <c r="W258" s="284"/>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row>
    <row r="259" spans="1:64">
      <c r="A259" s="62"/>
      <c r="B259" s="62"/>
      <c r="C259" s="62"/>
      <c r="D259" s="62"/>
      <c r="E259" s="62"/>
      <c r="F259" s="62"/>
      <c r="G259" s="62"/>
      <c r="H259" s="62"/>
      <c r="I259" s="62"/>
      <c r="J259" s="62"/>
      <c r="K259" s="62"/>
      <c r="L259" s="62"/>
      <c r="M259" s="62"/>
      <c r="N259" s="62"/>
      <c r="O259" s="62"/>
      <c r="P259" s="62"/>
      <c r="Q259" s="229"/>
      <c r="R259" s="284"/>
      <c r="S259" s="284"/>
      <c r="T259" s="284"/>
      <c r="U259" s="284"/>
      <c r="V259" s="284"/>
      <c r="W259" s="284"/>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row>
    <row r="260" spans="1:64">
      <c r="A260" s="62"/>
      <c r="B260" s="62"/>
      <c r="C260" s="62"/>
      <c r="D260" s="62"/>
      <c r="E260" s="62"/>
      <c r="F260" s="62"/>
      <c r="G260" s="62"/>
      <c r="H260" s="62"/>
      <c r="I260" s="62"/>
      <c r="J260" s="62"/>
      <c r="K260" s="62"/>
      <c r="L260" s="62"/>
      <c r="M260" s="62"/>
      <c r="N260" s="62"/>
      <c r="O260" s="62"/>
      <c r="P260" s="62"/>
      <c r="Q260" s="229"/>
      <c r="R260" s="284"/>
      <c r="S260" s="284"/>
      <c r="T260" s="284"/>
      <c r="U260" s="284"/>
      <c r="V260" s="284"/>
      <c r="W260" s="284"/>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row>
    <row r="261" spans="1:64">
      <c r="A261" s="62"/>
      <c r="B261" s="62"/>
      <c r="C261" s="62"/>
      <c r="D261" s="62"/>
      <c r="E261" s="62"/>
      <c r="F261" s="62"/>
      <c r="G261" s="62"/>
      <c r="H261" s="62"/>
      <c r="I261" s="62"/>
      <c r="J261" s="62"/>
      <c r="K261" s="62"/>
      <c r="L261" s="62"/>
      <c r="M261" s="62"/>
      <c r="N261" s="62"/>
      <c r="O261" s="62"/>
      <c r="P261" s="62"/>
      <c r="Q261" s="229"/>
      <c r="R261" s="284"/>
      <c r="S261" s="284"/>
      <c r="T261" s="284"/>
      <c r="U261" s="284"/>
      <c r="V261" s="284"/>
      <c r="W261" s="284"/>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row>
    <row r="262" spans="1:64">
      <c r="A262" s="62"/>
      <c r="B262" s="62"/>
      <c r="C262" s="62"/>
      <c r="D262" s="62"/>
      <c r="E262" s="62"/>
      <c r="F262" s="62"/>
      <c r="G262" s="62"/>
      <c r="H262" s="62"/>
      <c r="I262" s="62"/>
      <c r="J262" s="62"/>
      <c r="K262" s="62"/>
      <c r="L262" s="62"/>
      <c r="M262" s="62"/>
      <c r="N262" s="62"/>
      <c r="O262" s="62"/>
      <c r="P262" s="62"/>
      <c r="Q262" s="229"/>
      <c r="R262" s="284"/>
      <c r="S262" s="284"/>
      <c r="T262" s="284"/>
      <c r="U262" s="284"/>
      <c r="V262" s="284"/>
      <c r="W262" s="284"/>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row>
    <row r="263" spans="1:64">
      <c r="A263" s="62"/>
      <c r="B263" s="62"/>
      <c r="C263" s="62"/>
      <c r="D263" s="62"/>
      <c r="E263" s="62"/>
      <c r="F263" s="62"/>
      <c r="G263" s="62"/>
      <c r="H263" s="62"/>
      <c r="I263" s="62"/>
      <c r="J263" s="62"/>
      <c r="K263" s="62"/>
      <c r="L263" s="62"/>
      <c r="M263" s="62"/>
      <c r="N263" s="62"/>
      <c r="O263" s="62"/>
      <c r="P263" s="62"/>
      <c r="Q263" s="229"/>
      <c r="R263" s="284"/>
      <c r="S263" s="284"/>
      <c r="T263" s="284"/>
      <c r="U263" s="284"/>
      <c r="V263" s="284"/>
      <c r="W263" s="284"/>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row>
    <row r="264" spans="1:64">
      <c r="A264" s="62"/>
      <c r="B264" s="62"/>
      <c r="C264" s="62"/>
      <c r="D264" s="62"/>
      <c r="E264" s="62"/>
      <c r="F264" s="62"/>
      <c r="G264" s="62"/>
      <c r="H264" s="62"/>
      <c r="I264" s="62"/>
      <c r="J264" s="62"/>
      <c r="K264" s="62"/>
      <c r="L264" s="62"/>
      <c r="M264" s="62"/>
      <c r="N264" s="62"/>
      <c r="O264" s="62"/>
      <c r="P264" s="62"/>
      <c r="Q264" s="229"/>
      <c r="R264" s="284"/>
      <c r="S264" s="284"/>
      <c r="T264" s="284"/>
      <c r="U264" s="284"/>
      <c r="V264" s="284"/>
      <c r="W264" s="284"/>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row>
    <row r="265" spans="1:64">
      <c r="A265" s="62"/>
      <c r="B265" s="62"/>
      <c r="C265" s="62"/>
      <c r="D265" s="62"/>
      <c r="E265" s="62"/>
      <c r="F265" s="62"/>
      <c r="G265" s="62"/>
      <c r="H265" s="62"/>
      <c r="I265" s="62"/>
      <c r="J265" s="62"/>
      <c r="K265" s="62"/>
      <c r="L265" s="62"/>
      <c r="M265" s="62"/>
      <c r="N265" s="62"/>
      <c r="O265" s="62"/>
      <c r="P265" s="62"/>
      <c r="Q265" s="229"/>
      <c r="R265" s="284"/>
      <c r="S265" s="284"/>
      <c r="T265" s="284"/>
      <c r="U265" s="284"/>
      <c r="V265" s="284"/>
      <c r="W265" s="284"/>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row>
    <row r="266" spans="1:64">
      <c r="A266" s="62"/>
      <c r="B266" s="62"/>
      <c r="C266" s="62"/>
      <c r="D266" s="62"/>
      <c r="E266" s="62"/>
      <c r="F266" s="62"/>
      <c r="G266" s="62"/>
      <c r="H266" s="62"/>
      <c r="I266" s="62"/>
      <c r="J266" s="62"/>
      <c r="K266" s="62"/>
      <c r="L266" s="62"/>
      <c r="M266" s="62"/>
      <c r="N266" s="62"/>
      <c r="O266" s="62"/>
      <c r="P266" s="62"/>
      <c r="Q266" s="229"/>
      <c r="R266" s="284"/>
      <c r="S266" s="284"/>
      <c r="T266" s="284"/>
      <c r="U266" s="284"/>
      <c r="V266" s="284"/>
      <c r="W266" s="284"/>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row>
    <row r="267" spans="1:64">
      <c r="A267" s="62"/>
      <c r="B267" s="62"/>
      <c r="C267" s="62"/>
      <c r="D267" s="62"/>
      <c r="E267" s="62"/>
      <c r="F267" s="62"/>
      <c r="G267" s="62"/>
      <c r="H267" s="62"/>
      <c r="I267" s="62"/>
      <c r="J267" s="62"/>
      <c r="K267" s="62"/>
      <c r="L267" s="62"/>
      <c r="M267" s="62"/>
      <c r="N267" s="62"/>
      <c r="O267" s="62"/>
      <c r="P267" s="62"/>
      <c r="Q267" s="229"/>
      <c r="R267" s="284"/>
      <c r="S267" s="284"/>
      <c r="T267" s="284"/>
      <c r="U267" s="284"/>
      <c r="V267" s="284"/>
      <c r="W267" s="284"/>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row>
    <row r="268" spans="1:64">
      <c r="A268" s="62"/>
      <c r="B268" s="62"/>
      <c r="C268" s="62"/>
      <c r="D268" s="62"/>
      <c r="E268" s="62"/>
      <c r="F268" s="62"/>
      <c r="G268" s="62"/>
      <c r="H268" s="62"/>
      <c r="I268" s="62"/>
      <c r="J268" s="62"/>
      <c r="K268" s="62"/>
      <c r="L268" s="62"/>
      <c r="M268" s="62"/>
      <c r="N268" s="62"/>
      <c r="O268" s="62"/>
      <c r="P268" s="62"/>
      <c r="Q268" s="229"/>
      <c r="R268" s="284"/>
      <c r="S268" s="284"/>
      <c r="T268" s="284"/>
      <c r="U268" s="284"/>
      <c r="V268" s="284"/>
      <c r="W268" s="284"/>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row>
    <row r="269" spans="1:64">
      <c r="A269" s="62"/>
      <c r="B269" s="62"/>
      <c r="C269" s="62"/>
      <c r="D269" s="62"/>
      <c r="E269" s="62"/>
      <c r="F269" s="62"/>
      <c r="G269" s="62"/>
      <c r="H269" s="62"/>
      <c r="I269" s="62"/>
      <c r="J269" s="62"/>
      <c r="K269" s="62"/>
      <c r="L269" s="62"/>
      <c r="M269" s="62"/>
      <c r="N269" s="62"/>
      <c r="O269" s="62"/>
      <c r="P269" s="62"/>
      <c r="Q269" s="229"/>
      <c r="R269" s="284"/>
      <c r="S269" s="284"/>
      <c r="T269" s="284"/>
      <c r="U269" s="284"/>
      <c r="V269" s="284"/>
      <c r="W269" s="284"/>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row>
    <row r="270" spans="1:64">
      <c r="A270" s="62"/>
      <c r="B270" s="62"/>
      <c r="C270" s="62"/>
      <c r="D270" s="62"/>
      <c r="E270" s="62"/>
      <c r="F270" s="62"/>
      <c r="G270" s="62"/>
      <c r="H270" s="62"/>
      <c r="I270" s="62"/>
      <c r="J270" s="62"/>
      <c r="K270" s="62"/>
      <c r="L270" s="62"/>
      <c r="M270" s="62"/>
      <c r="N270" s="62"/>
      <c r="O270" s="62"/>
      <c r="P270" s="62"/>
      <c r="Q270" s="229"/>
      <c r="R270" s="284"/>
      <c r="S270" s="284"/>
      <c r="T270" s="284"/>
      <c r="U270" s="284"/>
      <c r="V270" s="284"/>
      <c r="W270" s="284"/>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row>
    <row r="271" spans="1:64">
      <c r="A271" s="62"/>
      <c r="B271" s="62"/>
      <c r="C271" s="62"/>
      <c r="D271" s="62"/>
      <c r="E271" s="62"/>
      <c r="F271" s="62"/>
      <c r="G271" s="62"/>
      <c r="H271" s="62"/>
      <c r="I271" s="62"/>
      <c r="J271" s="62"/>
      <c r="K271" s="62"/>
      <c r="L271" s="62"/>
      <c r="M271" s="62"/>
      <c r="N271" s="62"/>
      <c r="O271" s="62"/>
      <c r="P271" s="62"/>
      <c r="Q271" s="229"/>
      <c r="R271" s="284"/>
      <c r="S271" s="284"/>
      <c r="T271" s="284"/>
      <c r="U271" s="284"/>
      <c r="V271" s="284"/>
      <c r="W271" s="284"/>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row>
    <row r="272" spans="1:64">
      <c r="A272" s="62"/>
      <c r="B272" s="62"/>
      <c r="C272" s="62"/>
      <c r="D272" s="62"/>
      <c r="E272" s="62"/>
      <c r="F272" s="62"/>
      <c r="G272" s="62"/>
      <c r="H272" s="62"/>
      <c r="I272" s="62"/>
      <c r="J272" s="62"/>
      <c r="K272" s="62"/>
      <c r="L272" s="62"/>
      <c r="M272" s="62"/>
      <c r="N272" s="62"/>
      <c r="O272" s="62"/>
      <c r="P272" s="62"/>
      <c r="Q272" s="229"/>
      <c r="R272" s="284"/>
      <c r="S272" s="284"/>
      <c r="T272" s="284"/>
      <c r="U272" s="284"/>
      <c r="V272" s="284"/>
      <c r="W272" s="284"/>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row>
    <row r="273" spans="1:64">
      <c r="A273" s="62"/>
      <c r="B273" s="62"/>
      <c r="C273" s="62"/>
      <c r="D273" s="62"/>
      <c r="E273" s="62"/>
      <c r="F273" s="62"/>
      <c r="G273" s="62"/>
      <c r="H273" s="62"/>
      <c r="I273" s="62"/>
      <c r="J273" s="62"/>
      <c r="K273" s="62"/>
      <c r="L273" s="62"/>
      <c r="M273" s="62"/>
      <c r="N273" s="62"/>
      <c r="O273" s="62"/>
      <c r="P273" s="62"/>
      <c r="Q273" s="229"/>
      <c r="R273" s="284"/>
      <c r="S273" s="284"/>
      <c r="T273" s="284"/>
      <c r="U273" s="284"/>
      <c r="V273" s="284"/>
      <c r="W273" s="284"/>
      <c r="X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row>
    <row r="274" spans="1:64">
      <c r="A274" s="62"/>
      <c r="B274" s="62"/>
      <c r="C274" s="62"/>
      <c r="D274" s="62"/>
      <c r="E274" s="62"/>
      <c r="F274" s="62"/>
      <c r="G274" s="62"/>
      <c r="H274" s="62"/>
      <c r="I274" s="62"/>
      <c r="J274" s="62"/>
      <c r="K274" s="62"/>
      <c r="L274" s="62"/>
      <c r="M274" s="62"/>
      <c r="N274" s="62"/>
      <c r="O274" s="62"/>
      <c r="P274" s="62"/>
      <c r="Q274" s="229"/>
      <c r="R274" s="284"/>
      <c r="S274" s="284"/>
      <c r="T274" s="284"/>
      <c r="U274" s="284"/>
      <c r="V274" s="284"/>
      <c r="W274" s="284"/>
      <c r="X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row>
    <row r="275" spans="1:64">
      <c r="A275" s="62"/>
      <c r="B275" s="62"/>
      <c r="C275" s="62"/>
      <c r="D275" s="62"/>
      <c r="E275" s="62"/>
      <c r="F275" s="62"/>
      <c r="G275" s="62"/>
      <c r="H275" s="62"/>
      <c r="I275" s="62"/>
      <c r="J275" s="62"/>
      <c r="K275" s="62"/>
      <c r="L275" s="62"/>
      <c r="M275" s="62"/>
      <c r="N275" s="62"/>
      <c r="O275" s="62"/>
      <c r="P275" s="62"/>
      <c r="Q275" s="229"/>
      <c r="R275" s="284"/>
      <c r="S275" s="284"/>
      <c r="T275" s="284"/>
      <c r="U275" s="284"/>
      <c r="V275" s="284"/>
      <c r="W275" s="284"/>
      <c r="X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row>
    <row r="276" spans="1:64">
      <c r="A276" s="62"/>
      <c r="B276" s="62"/>
      <c r="C276" s="62"/>
      <c r="D276" s="62"/>
      <c r="E276" s="62"/>
      <c r="F276" s="62"/>
      <c r="G276" s="62"/>
      <c r="H276" s="62"/>
      <c r="I276" s="62"/>
      <c r="J276" s="62"/>
      <c r="K276" s="62"/>
      <c r="L276" s="62"/>
      <c r="M276" s="62"/>
      <c r="N276" s="62"/>
      <c r="O276" s="62"/>
      <c r="P276" s="62"/>
      <c r="Q276" s="229"/>
      <c r="R276" s="284"/>
      <c r="S276" s="284"/>
      <c r="T276" s="284"/>
      <c r="U276" s="284"/>
      <c r="V276" s="284"/>
      <c r="W276" s="284"/>
      <c r="X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row>
    <row r="277" spans="1:64">
      <c r="A277" s="62"/>
      <c r="B277" s="62"/>
      <c r="C277" s="62"/>
      <c r="D277" s="62"/>
      <c r="E277" s="62"/>
      <c r="F277" s="62"/>
      <c r="G277" s="62"/>
      <c r="H277" s="62"/>
      <c r="I277" s="62"/>
      <c r="J277" s="62"/>
      <c r="K277" s="62"/>
      <c r="L277" s="62"/>
      <c r="M277" s="62"/>
      <c r="N277" s="62"/>
      <c r="O277" s="62"/>
      <c r="P277" s="62"/>
      <c r="Q277" s="229"/>
      <c r="R277" s="284"/>
      <c r="S277" s="284"/>
      <c r="T277" s="284"/>
      <c r="U277" s="284"/>
      <c r="V277" s="284"/>
      <c r="W277" s="284"/>
      <c r="X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row>
    <row r="278" spans="1:64">
      <c r="A278" s="62"/>
      <c r="B278" s="62"/>
      <c r="C278" s="62"/>
      <c r="D278" s="62"/>
      <c r="E278" s="62"/>
      <c r="F278" s="62"/>
      <c r="G278" s="62"/>
      <c r="H278" s="62"/>
      <c r="I278" s="62"/>
      <c r="J278" s="62"/>
      <c r="K278" s="62"/>
      <c r="L278" s="62"/>
      <c r="M278" s="62"/>
      <c r="N278" s="62"/>
      <c r="O278" s="62"/>
      <c r="P278" s="62"/>
      <c r="Q278" s="229"/>
      <c r="R278" s="284"/>
      <c r="S278" s="284"/>
      <c r="T278" s="284"/>
      <c r="U278" s="284"/>
      <c r="V278" s="284"/>
      <c r="W278" s="284"/>
      <c r="X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row>
    <row r="279" spans="1:64">
      <c r="A279" s="62"/>
      <c r="B279" s="62"/>
      <c r="C279" s="62"/>
      <c r="D279" s="62"/>
      <c r="E279" s="62"/>
      <c r="F279" s="62"/>
      <c r="G279" s="62"/>
      <c r="H279" s="62"/>
      <c r="I279" s="62"/>
      <c r="J279" s="62"/>
      <c r="K279" s="62"/>
      <c r="L279" s="62"/>
      <c r="M279" s="62"/>
      <c r="N279" s="62"/>
      <c r="O279" s="62"/>
      <c r="P279" s="62"/>
      <c r="Q279" s="229"/>
      <c r="R279" s="284"/>
      <c r="S279" s="284"/>
      <c r="T279" s="284"/>
      <c r="U279" s="284"/>
      <c r="V279" s="284"/>
      <c r="W279" s="284"/>
      <c r="X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row>
    <row r="280" spans="1:64">
      <c r="A280" s="62"/>
      <c r="B280" s="62"/>
      <c r="C280" s="62"/>
      <c r="D280" s="62"/>
      <c r="E280" s="62"/>
      <c r="F280" s="62"/>
      <c r="G280" s="62"/>
      <c r="H280" s="62"/>
      <c r="I280" s="62"/>
      <c r="J280" s="62"/>
      <c r="K280" s="62"/>
      <c r="L280" s="62"/>
      <c r="M280" s="62"/>
      <c r="N280" s="62"/>
      <c r="O280" s="62"/>
      <c r="P280" s="62"/>
      <c r="Q280" s="229"/>
      <c r="R280" s="284"/>
      <c r="S280" s="284"/>
      <c r="T280" s="284"/>
      <c r="U280" s="284"/>
      <c r="V280" s="284"/>
      <c r="W280" s="284"/>
      <c r="X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row>
    <row r="281" spans="1:64">
      <c r="A281" s="62"/>
      <c r="B281" s="62"/>
      <c r="C281" s="62"/>
      <c r="D281" s="62"/>
      <c r="E281" s="62"/>
      <c r="F281" s="62"/>
      <c r="G281" s="62"/>
      <c r="H281" s="62"/>
      <c r="I281" s="62"/>
      <c r="J281" s="62"/>
      <c r="K281" s="62"/>
      <c r="L281" s="62"/>
      <c r="M281" s="62"/>
      <c r="N281" s="62"/>
      <c r="O281" s="62"/>
      <c r="P281" s="62"/>
      <c r="Q281" s="229"/>
      <c r="R281" s="284"/>
      <c r="S281" s="284"/>
      <c r="T281" s="284"/>
      <c r="U281" s="284"/>
      <c r="V281" s="284"/>
      <c r="W281" s="284"/>
      <c r="X281" s="62"/>
      <c r="AD281" s="62"/>
      <c r="AE281" s="62"/>
      <c r="AF281" s="62"/>
      <c r="AG281" s="62"/>
      <c r="AH281" s="62"/>
      <c r="AI281" s="62"/>
      <c r="AJ281" s="62"/>
      <c r="AK281" s="62"/>
      <c r="AX281" s="62"/>
      <c r="AY281" s="62"/>
      <c r="AZ281" s="62"/>
      <c r="BA281" s="62"/>
      <c r="BB281" s="62"/>
      <c r="BC281" s="62"/>
      <c r="BD281" s="62"/>
      <c r="BE281" s="62"/>
      <c r="BF281" s="62"/>
      <c r="BG281" s="62"/>
      <c r="BH281" s="62"/>
      <c r="BI281" s="62"/>
      <c r="BJ281" s="62"/>
      <c r="BK281" s="62"/>
      <c r="BL281" s="62"/>
    </row>
    <row r="282" spans="1:64">
      <c r="A282" s="62"/>
      <c r="B282" s="62"/>
      <c r="C282" s="62"/>
      <c r="D282" s="62"/>
      <c r="E282" s="62"/>
      <c r="F282" s="62"/>
      <c r="G282" s="62"/>
      <c r="H282" s="62"/>
      <c r="I282" s="62"/>
      <c r="J282" s="62"/>
      <c r="K282" s="62"/>
      <c r="L282" s="62"/>
      <c r="M282" s="62"/>
      <c r="N282" s="62"/>
      <c r="O282" s="62"/>
      <c r="P282" s="62"/>
      <c r="Q282" s="229"/>
      <c r="R282" s="284"/>
      <c r="S282" s="284"/>
      <c r="T282" s="284"/>
      <c r="U282" s="284"/>
      <c r="V282" s="284"/>
      <c r="W282" s="284"/>
      <c r="X282" s="62"/>
      <c r="AX282" s="62"/>
      <c r="AY282" s="62"/>
      <c r="AZ282" s="62"/>
      <c r="BA282" s="62"/>
      <c r="BB282" s="62"/>
      <c r="BC282" s="62"/>
      <c r="BD282" s="62"/>
      <c r="BE282" s="62"/>
      <c r="BF282" s="62"/>
      <c r="BG282" s="62"/>
      <c r="BH282" s="62"/>
      <c r="BI282" s="62"/>
      <c r="BJ282" s="62"/>
      <c r="BK282" s="62"/>
      <c r="BL282" s="62"/>
    </row>
    <row r="283" spans="1:64">
      <c r="A283" s="62"/>
      <c r="B283" s="62"/>
      <c r="C283" s="62"/>
      <c r="D283" s="62"/>
      <c r="E283" s="62"/>
      <c r="F283" s="62"/>
      <c r="G283" s="62"/>
      <c r="H283" s="62"/>
      <c r="I283" s="62"/>
      <c r="J283" s="62"/>
      <c r="K283" s="62"/>
      <c r="L283" s="62"/>
      <c r="M283" s="62"/>
      <c r="N283" s="62"/>
      <c r="O283" s="62"/>
      <c r="P283" s="62"/>
      <c r="Q283" s="229"/>
      <c r="R283" s="284"/>
      <c r="S283" s="284"/>
      <c r="T283" s="284"/>
      <c r="U283" s="284"/>
      <c r="V283" s="284"/>
      <c r="W283" s="284"/>
      <c r="X283" s="62"/>
      <c r="AX283" s="62"/>
      <c r="AY283" s="62"/>
      <c r="AZ283" s="62"/>
      <c r="BA283" s="62"/>
      <c r="BB283" s="62"/>
      <c r="BC283" s="62"/>
      <c r="BD283" s="62"/>
      <c r="BE283" s="62"/>
      <c r="BF283" s="62"/>
      <c r="BG283" s="62"/>
      <c r="BH283" s="62"/>
      <c r="BI283" s="62"/>
      <c r="BJ283" s="62"/>
      <c r="BK283" s="62"/>
      <c r="BL283" s="62"/>
    </row>
    <row r="284" spans="1:64">
      <c r="A284" s="62"/>
      <c r="B284" s="62"/>
      <c r="C284" s="62"/>
      <c r="D284" s="62"/>
      <c r="E284" s="62"/>
      <c r="F284" s="62"/>
      <c r="G284" s="62"/>
      <c r="H284" s="62"/>
      <c r="I284" s="62"/>
      <c r="J284" s="62"/>
      <c r="K284" s="62"/>
      <c r="L284" s="62"/>
      <c r="M284" s="62"/>
      <c r="N284" s="62"/>
      <c r="O284" s="62"/>
      <c r="P284" s="62"/>
      <c r="Q284" s="229"/>
      <c r="R284" s="284"/>
      <c r="S284" s="284"/>
      <c r="T284" s="284"/>
      <c r="U284" s="284"/>
      <c r="V284" s="284"/>
      <c r="W284" s="284"/>
      <c r="X284" s="62"/>
      <c r="AX284" s="62"/>
      <c r="AY284" s="62"/>
      <c r="AZ284" s="62"/>
      <c r="BA284" s="62"/>
      <c r="BB284" s="62"/>
      <c r="BC284" s="62"/>
      <c r="BD284" s="62"/>
      <c r="BE284" s="62"/>
      <c r="BF284" s="62"/>
      <c r="BG284" s="62"/>
      <c r="BH284" s="62"/>
      <c r="BI284" s="62"/>
      <c r="BJ284" s="62"/>
      <c r="BK284" s="62"/>
      <c r="BL284" s="62"/>
    </row>
    <row r="285" spans="1:64">
      <c r="A285" s="62"/>
      <c r="B285" s="62"/>
      <c r="C285" s="62"/>
      <c r="D285" s="62"/>
      <c r="E285" s="62"/>
      <c r="F285" s="62"/>
      <c r="G285" s="62"/>
      <c r="H285" s="62"/>
      <c r="I285" s="62"/>
      <c r="J285" s="62"/>
      <c r="K285" s="62"/>
      <c r="L285" s="62"/>
      <c r="M285" s="62"/>
      <c r="N285" s="62"/>
      <c r="O285" s="62"/>
      <c r="P285" s="62"/>
      <c r="Q285" s="229"/>
      <c r="R285" s="284"/>
      <c r="S285" s="284"/>
      <c r="T285" s="284"/>
      <c r="U285" s="284"/>
      <c r="V285" s="284"/>
      <c r="W285" s="284"/>
      <c r="X285" s="62"/>
      <c r="AX285" s="62"/>
      <c r="AY285" s="62"/>
      <c r="AZ285" s="62"/>
      <c r="BA285" s="62"/>
      <c r="BB285" s="62"/>
      <c r="BC285" s="62"/>
      <c r="BD285" s="62"/>
      <c r="BE285" s="62"/>
      <c r="BF285" s="62"/>
      <c r="BG285" s="62"/>
      <c r="BH285" s="62"/>
      <c r="BI285" s="62"/>
      <c r="BJ285" s="62"/>
      <c r="BK285" s="62"/>
      <c r="BL285" s="62"/>
    </row>
    <row r="286" spans="1:64">
      <c r="A286" s="62"/>
      <c r="B286" s="62"/>
      <c r="C286" s="62"/>
      <c r="D286" s="62"/>
      <c r="E286" s="62"/>
      <c r="F286" s="62"/>
      <c r="G286" s="62"/>
      <c r="H286" s="62"/>
      <c r="I286" s="62"/>
      <c r="J286" s="62"/>
      <c r="K286" s="62"/>
      <c r="L286" s="62"/>
      <c r="M286" s="62"/>
      <c r="N286" s="62"/>
      <c r="O286" s="62"/>
      <c r="P286" s="62"/>
      <c r="Q286" s="229"/>
      <c r="R286" s="284"/>
      <c r="S286" s="284"/>
      <c r="T286" s="284"/>
      <c r="U286" s="284"/>
      <c r="V286" s="284"/>
      <c r="W286" s="284"/>
      <c r="X286" s="62"/>
      <c r="AX286" s="62"/>
      <c r="AY286" s="62"/>
      <c r="AZ286" s="62"/>
      <c r="BA286" s="62"/>
      <c r="BB286" s="62"/>
      <c r="BC286" s="62"/>
      <c r="BD286" s="62"/>
      <c r="BE286" s="62"/>
      <c r="BF286" s="62"/>
      <c r="BG286" s="62"/>
      <c r="BH286" s="62"/>
      <c r="BI286" s="62"/>
      <c r="BJ286" s="62"/>
      <c r="BK286" s="62"/>
      <c r="BL286" s="62"/>
    </row>
    <row r="287" spans="1:64">
      <c r="A287" s="62"/>
      <c r="B287" s="62"/>
      <c r="C287" s="62"/>
      <c r="D287" s="62"/>
      <c r="E287" s="62"/>
      <c r="F287" s="62"/>
      <c r="G287" s="62"/>
      <c r="H287" s="62"/>
      <c r="I287" s="62"/>
      <c r="J287" s="62"/>
      <c r="K287" s="62"/>
      <c r="L287" s="62"/>
      <c r="M287" s="62"/>
      <c r="N287" s="62"/>
      <c r="O287" s="62"/>
      <c r="P287" s="62"/>
      <c r="Q287" s="229"/>
      <c r="R287" s="284"/>
      <c r="S287" s="284"/>
      <c r="T287" s="284"/>
      <c r="U287" s="284"/>
      <c r="V287" s="284"/>
      <c r="W287" s="284"/>
      <c r="X287" s="62"/>
      <c r="AX287" s="62"/>
      <c r="AY287" s="62"/>
      <c r="AZ287" s="62"/>
      <c r="BA287" s="62"/>
      <c r="BB287" s="62"/>
      <c r="BC287" s="62"/>
      <c r="BD287" s="62"/>
      <c r="BE287" s="62"/>
      <c r="BF287" s="62"/>
      <c r="BG287" s="62"/>
      <c r="BH287" s="62"/>
      <c r="BI287" s="62"/>
      <c r="BJ287" s="62"/>
      <c r="BK287" s="62"/>
      <c r="BL287" s="62"/>
    </row>
    <row r="288" spans="1:64">
      <c r="A288" s="62"/>
      <c r="B288" s="62"/>
      <c r="C288" s="62"/>
      <c r="D288" s="62"/>
      <c r="E288" s="62"/>
      <c r="F288" s="62"/>
      <c r="G288" s="62"/>
      <c r="H288" s="62"/>
      <c r="I288" s="62"/>
      <c r="J288" s="62"/>
      <c r="K288" s="62"/>
      <c r="L288" s="62"/>
      <c r="M288" s="62"/>
      <c r="N288" s="62"/>
      <c r="O288" s="62"/>
      <c r="P288" s="62"/>
      <c r="Q288" s="229"/>
      <c r="R288" s="284"/>
      <c r="S288" s="284"/>
      <c r="T288" s="284"/>
      <c r="U288" s="284"/>
      <c r="V288" s="284"/>
      <c r="W288" s="284"/>
      <c r="X288" s="62"/>
      <c r="AX288" s="62"/>
      <c r="AY288" s="62"/>
      <c r="AZ288" s="62"/>
      <c r="BA288" s="62"/>
      <c r="BB288" s="62"/>
      <c r="BC288" s="62"/>
      <c r="BD288" s="62"/>
      <c r="BE288" s="62"/>
      <c r="BF288" s="62"/>
      <c r="BG288" s="62"/>
      <c r="BH288" s="62"/>
      <c r="BI288" s="62"/>
      <c r="BJ288" s="62"/>
      <c r="BK288" s="62"/>
      <c r="BL288" s="62"/>
    </row>
    <row r="289" spans="1:64">
      <c r="A289" s="62"/>
      <c r="B289" s="62"/>
      <c r="C289" s="62"/>
      <c r="D289" s="62"/>
      <c r="E289" s="62"/>
      <c r="F289" s="62"/>
      <c r="G289" s="62"/>
      <c r="H289" s="62"/>
      <c r="I289" s="62"/>
      <c r="J289" s="62"/>
      <c r="K289" s="62"/>
      <c r="L289" s="62"/>
      <c r="M289" s="62"/>
      <c r="N289" s="62"/>
      <c r="O289" s="62"/>
      <c r="P289" s="62"/>
      <c r="Q289" s="229"/>
      <c r="R289" s="284"/>
      <c r="S289" s="284"/>
      <c r="T289" s="284"/>
      <c r="U289" s="284"/>
      <c r="V289" s="284"/>
      <c r="W289" s="284"/>
      <c r="X289" s="62"/>
      <c r="AX289" s="62"/>
      <c r="AY289" s="62"/>
      <c r="AZ289" s="62"/>
      <c r="BA289" s="62"/>
      <c r="BB289" s="62"/>
      <c r="BC289" s="62"/>
      <c r="BD289" s="62"/>
      <c r="BE289" s="62"/>
      <c r="BF289" s="62"/>
      <c r="BG289" s="62"/>
      <c r="BH289" s="62"/>
      <c r="BI289" s="62"/>
      <c r="BJ289" s="62"/>
      <c r="BK289" s="62"/>
      <c r="BL289" s="62"/>
    </row>
    <row r="290" spans="1:64">
      <c r="A290" s="62"/>
      <c r="B290" s="62"/>
      <c r="C290" s="62"/>
      <c r="D290" s="62"/>
      <c r="E290" s="62"/>
      <c r="F290" s="62"/>
      <c r="G290" s="62"/>
      <c r="H290" s="62"/>
      <c r="I290" s="62"/>
      <c r="J290" s="62"/>
      <c r="K290" s="62"/>
      <c r="L290" s="62"/>
      <c r="M290" s="62"/>
      <c r="N290" s="62"/>
      <c r="O290" s="62"/>
      <c r="P290" s="62"/>
      <c r="Q290" s="229"/>
      <c r="R290" s="284"/>
      <c r="S290" s="284"/>
      <c r="T290" s="284"/>
      <c r="U290" s="284"/>
      <c r="V290" s="284"/>
      <c r="W290" s="284"/>
      <c r="X290" s="62"/>
      <c r="AX290" s="62"/>
      <c r="AY290" s="62"/>
      <c r="AZ290" s="62"/>
      <c r="BA290" s="62"/>
      <c r="BB290" s="62"/>
      <c r="BC290" s="62"/>
      <c r="BD290" s="62"/>
      <c r="BE290" s="62"/>
      <c r="BF290" s="62"/>
      <c r="BG290" s="62"/>
      <c r="BH290" s="62"/>
      <c r="BI290" s="62"/>
      <c r="BJ290" s="62"/>
      <c r="BK290" s="62"/>
      <c r="BL290" s="62"/>
    </row>
    <row r="291" spans="1:64">
      <c r="A291" s="62"/>
      <c r="B291" s="62"/>
      <c r="C291" s="62"/>
      <c r="D291" s="62"/>
      <c r="E291" s="62"/>
      <c r="F291" s="62"/>
      <c r="G291" s="62"/>
      <c r="H291" s="62"/>
      <c r="I291" s="62"/>
      <c r="J291" s="62"/>
      <c r="K291" s="62"/>
      <c r="L291" s="62"/>
      <c r="M291" s="62"/>
      <c r="N291" s="62"/>
      <c r="O291" s="62"/>
      <c r="P291" s="62"/>
      <c r="Q291" s="229"/>
      <c r="R291" s="284"/>
      <c r="S291" s="284"/>
      <c r="T291" s="284"/>
      <c r="U291" s="284"/>
      <c r="V291" s="284"/>
      <c r="W291" s="284"/>
      <c r="X291" s="62"/>
      <c r="AX291" s="62"/>
      <c r="AY291" s="62"/>
      <c r="AZ291" s="62"/>
      <c r="BA291" s="62"/>
      <c r="BB291" s="62"/>
      <c r="BC291" s="62"/>
      <c r="BD291" s="62"/>
      <c r="BE291" s="62"/>
      <c r="BF291" s="62"/>
      <c r="BG291" s="62"/>
      <c r="BH291" s="62"/>
      <c r="BI291" s="62"/>
      <c r="BJ291" s="62"/>
      <c r="BK291" s="62"/>
      <c r="BL291" s="62"/>
    </row>
    <row r="292" spans="1:64">
      <c r="A292" s="62"/>
      <c r="B292" s="62"/>
      <c r="C292" s="62"/>
      <c r="D292" s="62"/>
      <c r="E292" s="62"/>
      <c r="F292" s="62"/>
      <c r="G292" s="62"/>
      <c r="H292" s="62"/>
      <c r="I292" s="62"/>
      <c r="J292" s="62"/>
      <c r="K292" s="62"/>
      <c r="L292" s="62"/>
      <c r="M292" s="62"/>
      <c r="N292" s="62"/>
      <c r="O292" s="62"/>
      <c r="P292" s="62"/>
      <c r="Q292" s="229"/>
      <c r="R292" s="284"/>
      <c r="S292" s="284"/>
      <c r="T292" s="284"/>
      <c r="U292" s="284"/>
      <c r="V292" s="284"/>
      <c r="W292" s="284"/>
      <c r="X292" s="62"/>
      <c r="AX292" s="62"/>
      <c r="AY292" s="62"/>
      <c r="AZ292" s="62"/>
      <c r="BA292" s="62"/>
      <c r="BB292" s="62"/>
      <c r="BC292" s="62"/>
      <c r="BD292" s="62"/>
      <c r="BE292" s="62"/>
      <c r="BF292" s="62"/>
      <c r="BG292" s="62"/>
      <c r="BH292" s="62"/>
      <c r="BI292" s="62"/>
      <c r="BJ292" s="62"/>
      <c r="BK292" s="62"/>
      <c r="BL292" s="62"/>
    </row>
    <row r="293" spans="1:64">
      <c r="A293" s="62"/>
      <c r="B293" s="62"/>
      <c r="C293" s="62"/>
      <c r="D293" s="62"/>
      <c r="E293" s="62"/>
      <c r="F293" s="62"/>
      <c r="G293" s="62"/>
      <c r="H293" s="62"/>
      <c r="I293" s="62"/>
      <c r="J293" s="62"/>
      <c r="K293" s="62"/>
      <c r="L293" s="62"/>
      <c r="M293" s="62"/>
      <c r="N293" s="62"/>
      <c r="O293" s="62"/>
      <c r="P293" s="62"/>
      <c r="Q293" s="229"/>
      <c r="R293" s="284"/>
      <c r="S293" s="284"/>
      <c r="T293" s="284"/>
      <c r="U293" s="284"/>
      <c r="V293" s="284"/>
      <c r="W293" s="284"/>
      <c r="X293" s="62"/>
      <c r="AX293" s="62"/>
      <c r="AY293" s="62"/>
      <c r="AZ293" s="62"/>
      <c r="BA293" s="62"/>
      <c r="BB293" s="62"/>
      <c r="BC293" s="62"/>
      <c r="BD293" s="62"/>
      <c r="BE293" s="62"/>
      <c r="BF293" s="62"/>
      <c r="BG293" s="62"/>
      <c r="BH293" s="62"/>
      <c r="BI293" s="62"/>
      <c r="BJ293" s="62"/>
      <c r="BK293" s="62"/>
      <c r="BL293" s="62"/>
    </row>
    <row r="294" spans="1:64">
      <c r="A294" s="62"/>
      <c r="B294" s="62"/>
      <c r="C294" s="62"/>
      <c r="D294" s="62"/>
      <c r="E294" s="62"/>
      <c r="F294" s="62"/>
      <c r="G294" s="62"/>
      <c r="H294" s="62"/>
      <c r="I294" s="62"/>
      <c r="J294" s="62"/>
      <c r="K294" s="62"/>
      <c r="L294" s="62"/>
      <c r="M294" s="62"/>
      <c r="N294" s="62"/>
      <c r="O294" s="62"/>
      <c r="P294" s="62"/>
      <c r="Q294" s="229"/>
      <c r="R294" s="284"/>
      <c r="S294" s="284"/>
      <c r="T294" s="284"/>
      <c r="U294" s="284"/>
      <c r="V294" s="284"/>
      <c r="W294" s="284"/>
      <c r="X294" s="62"/>
      <c r="AX294" s="62"/>
      <c r="AY294" s="62"/>
      <c r="AZ294" s="62"/>
      <c r="BA294" s="62"/>
      <c r="BB294" s="62"/>
      <c r="BC294" s="62"/>
      <c r="BD294" s="62"/>
      <c r="BE294" s="62"/>
      <c r="BF294" s="62"/>
      <c r="BG294" s="62"/>
      <c r="BH294" s="62"/>
      <c r="BI294" s="62"/>
      <c r="BJ294" s="62"/>
      <c r="BK294" s="62"/>
      <c r="BL294" s="62"/>
    </row>
    <row r="295" spans="1:64">
      <c r="A295" s="62"/>
      <c r="B295" s="62"/>
      <c r="C295" s="62"/>
      <c r="D295" s="62"/>
      <c r="E295" s="62"/>
      <c r="F295" s="62"/>
      <c r="G295" s="62"/>
      <c r="H295" s="62"/>
      <c r="I295" s="62"/>
      <c r="J295" s="62"/>
      <c r="K295" s="62"/>
      <c r="L295" s="62"/>
      <c r="M295" s="62"/>
      <c r="N295" s="62"/>
      <c r="O295" s="62"/>
      <c r="P295" s="62"/>
      <c r="Q295" s="229"/>
      <c r="R295" s="284"/>
      <c r="S295" s="284"/>
      <c r="T295" s="284"/>
      <c r="U295" s="284"/>
      <c r="V295" s="284"/>
      <c r="W295" s="284"/>
      <c r="X295" s="62"/>
      <c r="AX295" s="62"/>
      <c r="AY295" s="62"/>
      <c r="AZ295" s="62"/>
      <c r="BA295" s="62"/>
      <c r="BB295" s="62"/>
      <c r="BC295" s="62"/>
      <c r="BD295" s="62"/>
      <c r="BE295" s="62"/>
      <c r="BF295" s="62"/>
      <c r="BG295" s="62"/>
      <c r="BH295" s="62"/>
      <c r="BI295" s="62"/>
      <c r="BJ295" s="62"/>
      <c r="BK295" s="62"/>
      <c r="BL295" s="62"/>
    </row>
    <row r="296" spans="1:64">
      <c r="A296" s="62"/>
      <c r="B296" s="62"/>
      <c r="C296" s="62"/>
      <c r="D296" s="62"/>
      <c r="E296" s="62"/>
      <c r="F296" s="62"/>
      <c r="G296" s="62"/>
      <c r="H296" s="62"/>
      <c r="I296" s="62"/>
      <c r="J296" s="62"/>
      <c r="K296" s="62"/>
      <c r="L296" s="62"/>
      <c r="M296" s="62"/>
      <c r="N296" s="62"/>
      <c r="O296" s="62"/>
      <c r="P296" s="62"/>
      <c r="Q296" s="229"/>
      <c r="R296" s="284"/>
      <c r="S296" s="284"/>
      <c r="T296" s="284"/>
      <c r="U296" s="284"/>
      <c r="V296" s="284"/>
      <c r="W296" s="284"/>
      <c r="X296" s="62"/>
      <c r="AX296" s="62"/>
      <c r="AY296" s="62"/>
      <c r="AZ296" s="62"/>
      <c r="BA296" s="62"/>
      <c r="BB296" s="62"/>
      <c r="BC296" s="62"/>
      <c r="BD296" s="62"/>
      <c r="BE296" s="62"/>
      <c r="BF296" s="62"/>
      <c r="BG296" s="62"/>
      <c r="BH296" s="62"/>
      <c r="BI296" s="62"/>
      <c r="BJ296" s="62"/>
      <c r="BK296" s="62"/>
      <c r="BL296" s="62"/>
    </row>
    <row r="297" spans="1:64">
      <c r="A297" s="62"/>
      <c r="B297" s="62"/>
      <c r="C297" s="62"/>
      <c r="D297" s="62"/>
      <c r="E297" s="62"/>
      <c r="F297" s="62"/>
      <c r="G297" s="62"/>
      <c r="H297" s="62"/>
      <c r="I297" s="62"/>
      <c r="J297" s="62"/>
      <c r="K297" s="62"/>
      <c r="L297" s="62"/>
      <c r="M297" s="62"/>
      <c r="N297" s="62"/>
      <c r="O297" s="62"/>
      <c r="P297" s="62"/>
      <c r="Q297" s="229"/>
      <c r="R297" s="284"/>
      <c r="S297" s="284"/>
      <c r="T297" s="284"/>
      <c r="U297" s="284"/>
      <c r="V297" s="284"/>
      <c r="W297" s="284"/>
      <c r="X297" s="62"/>
      <c r="AX297" s="62"/>
      <c r="AY297" s="62"/>
      <c r="AZ297" s="62"/>
      <c r="BA297" s="62"/>
      <c r="BB297" s="62"/>
      <c r="BC297" s="62"/>
      <c r="BD297" s="62"/>
      <c r="BE297" s="62"/>
      <c r="BF297" s="62"/>
      <c r="BG297" s="62"/>
      <c r="BH297" s="62"/>
      <c r="BI297" s="62"/>
      <c r="BJ297" s="62"/>
      <c r="BK297" s="62"/>
      <c r="BL297" s="62"/>
    </row>
    <row r="298" spans="1:64">
      <c r="A298" s="62"/>
      <c r="B298" s="62"/>
      <c r="C298" s="62"/>
      <c r="D298" s="62"/>
      <c r="E298" s="62"/>
      <c r="F298" s="62"/>
      <c r="G298" s="62"/>
      <c r="H298" s="62"/>
      <c r="I298" s="62"/>
      <c r="J298" s="62"/>
      <c r="K298" s="62"/>
      <c r="L298" s="62"/>
      <c r="M298" s="62"/>
      <c r="N298" s="62"/>
      <c r="O298" s="62"/>
      <c r="P298" s="62"/>
      <c r="Q298" s="229"/>
      <c r="R298" s="284"/>
      <c r="S298" s="284"/>
      <c r="T298" s="284"/>
      <c r="U298" s="284"/>
      <c r="V298" s="284"/>
      <c r="W298" s="284"/>
      <c r="X298" s="62"/>
      <c r="AX298" s="62"/>
      <c r="AY298" s="62"/>
      <c r="AZ298" s="62"/>
      <c r="BA298" s="62"/>
      <c r="BB298" s="62"/>
      <c r="BC298" s="62"/>
      <c r="BD298" s="62"/>
      <c r="BE298" s="62"/>
      <c r="BF298" s="62"/>
      <c r="BG298" s="62"/>
      <c r="BH298" s="62"/>
      <c r="BI298" s="62"/>
      <c r="BJ298" s="62"/>
      <c r="BK298" s="62"/>
      <c r="BL298" s="62"/>
    </row>
    <row r="299" spans="1:64">
      <c r="A299" s="62"/>
      <c r="B299" s="62"/>
      <c r="C299" s="62"/>
      <c r="D299" s="62"/>
      <c r="E299" s="62"/>
      <c r="F299" s="62"/>
      <c r="G299" s="62"/>
      <c r="H299" s="62"/>
      <c r="I299" s="62"/>
      <c r="J299" s="62"/>
      <c r="K299" s="62"/>
      <c r="L299" s="62"/>
      <c r="M299" s="62"/>
      <c r="N299" s="62"/>
      <c r="O299" s="62"/>
      <c r="P299" s="62"/>
      <c r="Q299" s="229"/>
      <c r="R299" s="284"/>
      <c r="S299" s="284"/>
      <c r="T299" s="284"/>
      <c r="U299" s="284"/>
      <c r="V299" s="284"/>
      <c r="W299" s="284"/>
      <c r="X299" s="62"/>
      <c r="AX299" s="62"/>
      <c r="AY299" s="62"/>
      <c r="AZ299" s="62"/>
      <c r="BA299" s="62"/>
      <c r="BB299" s="62"/>
      <c r="BC299" s="62"/>
      <c r="BD299" s="62"/>
      <c r="BE299" s="62"/>
      <c r="BF299" s="62"/>
      <c r="BG299" s="62"/>
      <c r="BH299" s="62"/>
      <c r="BI299" s="62"/>
      <c r="BJ299" s="62"/>
      <c r="BK299" s="62"/>
      <c r="BL299" s="62"/>
    </row>
    <row r="300" spans="1:64">
      <c r="A300" s="62"/>
      <c r="B300" s="62"/>
      <c r="C300" s="62"/>
      <c r="D300" s="62"/>
      <c r="E300" s="62"/>
      <c r="F300" s="62"/>
      <c r="G300" s="62"/>
      <c r="H300" s="62"/>
      <c r="I300" s="62"/>
      <c r="J300" s="62"/>
      <c r="K300" s="62"/>
      <c r="L300" s="62"/>
      <c r="M300" s="62"/>
      <c r="N300" s="62"/>
      <c r="O300" s="62"/>
      <c r="P300" s="62"/>
      <c r="Q300" s="229"/>
      <c r="R300" s="284"/>
      <c r="S300" s="284"/>
      <c r="T300" s="284"/>
      <c r="U300" s="284"/>
      <c r="V300" s="284"/>
      <c r="W300" s="284"/>
      <c r="X300" s="62"/>
      <c r="AX300" s="62"/>
      <c r="AY300" s="62"/>
      <c r="AZ300" s="62"/>
      <c r="BA300" s="62"/>
      <c r="BB300" s="62"/>
      <c r="BC300" s="62"/>
      <c r="BD300" s="62"/>
      <c r="BE300" s="62"/>
      <c r="BF300" s="62"/>
      <c r="BG300" s="62"/>
      <c r="BH300" s="62"/>
      <c r="BI300" s="62"/>
      <c r="BJ300" s="62"/>
      <c r="BK300" s="62"/>
      <c r="BL300" s="62"/>
    </row>
    <row r="301" spans="1:64">
      <c r="A301" s="62"/>
      <c r="B301" s="62"/>
      <c r="C301" s="62"/>
      <c r="D301" s="62"/>
      <c r="E301" s="62"/>
      <c r="F301" s="62"/>
      <c r="G301" s="62"/>
      <c r="H301" s="62"/>
      <c r="I301" s="62"/>
      <c r="J301" s="62"/>
      <c r="K301" s="62"/>
      <c r="L301" s="62"/>
      <c r="M301" s="62"/>
      <c r="N301" s="62"/>
      <c r="O301" s="62"/>
      <c r="P301" s="62"/>
      <c r="Q301" s="229"/>
      <c r="R301" s="284"/>
      <c r="S301" s="284"/>
      <c r="T301" s="284"/>
      <c r="U301" s="284"/>
      <c r="V301" s="284"/>
      <c r="W301" s="284"/>
      <c r="X301" s="62"/>
      <c r="AX301" s="62"/>
      <c r="AY301" s="62"/>
      <c r="AZ301" s="62"/>
      <c r="BA301" s="62"/>
      <c r="BB301" s="62"/>
      <c r="BC301" s="62"/>
      <c r="BD301" s="62"/>
      <c r="BE301" s="62"/>
      <c r="BF301" s="62"/>
      <c r="BG301" s="62"/>
      <c r="BH301" s="62"/>
      <c r="BI301" s="62"/>
      <c r="BJ301" s="62"/>
      <c r="BK301" s="62"/>
      <c r="BL301" s="62"/>
    </row>
    <row r="302" spans="1:64">
      <c r="A302" s="62"/>
      <c r="B302" s="62"/>
      <c r="C302" s="62"/>
      <c r="D302" s="62"/>
      <c r="E302" s="62"/>
      <c r="F302" s="62"/>
      <c r="G302" s="62"/>
      <c r="H302" s="62"/>
      <c r="I302" s="62"/>
      <c r="J302" s="62"/>
      <c r="K302" s="62"/>
      <c r="L302" s="62"/>
      <c r="M302" s="62"/>
      <c r="N302" s="62"/>
      <c r="O302" s="62"/>
      <c r="P302" s="62"/>
      <c r="Q302" s="229"/>
      <c r="R302" s="284"/>
      <c r="S302" s="284"/>
      <c r="T302" s="284"/>
      <c r="U302" s="284"/>
      <c r="V302" s="284"/>
      <c r="W302" s="284"/>
      <c r="X302" s="62"/>
      <c r="AX302" s="62"/>
      <c r="AY302" s="62"/>
      <c r="AZ302" s="62"/>
      <c r="BA302" s="62"/>
      <c r="BB302" s="62"/>
      <c r="BC302" s="62"/>
      <c r="BD302" s="62"/>
      <c r="BE302" s="62"/>
      <c r="BF302" s="62"/>
      <c r="BG302" s="62"/>
      <c r="BH302" s="62"/>
      <c r="BI302" s="62"/>
      <c r="BJ302" s="62"/>
      <c r="BK302" s="62"/>
      <c r="BL302" s="62"/>
    </row>
    <row r="303" spans="1:64">
      <c r="A303" s="62"/>
      <c r="B303" s="62"/>
      <c r="C303" s="62"/>
      <c r="D303" s="62"/>
      <c r="E303" s="62"/>
      <c r="F303" s="62"/>
      <c r="G303" s="62"/>
      <c r="H303" s="62"/>
      <c r="I303" s="62"/>
      <c r="J303" s="62"/>
      <c r="K303" s="62"/>
      <c r="L303" s="62"/>
      <c r="M303" s="62"/>
      <c r="N303" s="62"/>
      <c r="O303" s="62"/>
      <c r="P303" s="62"/>
      <c r="Q303" s="229"/>
      <c r="R303" s="284"/>
      <c r="S303" s="284"/>
      <c r="T303" s="284"/>
      <c r="U303" s="284"/>
      <c r="V303" s="284"/>
      <c r="W303" s="284"/>
      <c r="X303" s="62"/>
      <c r="AX303" s="62"/>
      <c r="AY303" s="62"/>
      <c r="AZ303" s="62"/>
      <c r="BA303" s="62"/>
      <c r="BB303" s="62"/>
      <c r="BC303" s="62"/>
      <c r="BD303" s="62"/>
      <c r="BE303" s="62"/>
      <c r="BF303" s="62"/>
      <c r="BG303" s="62"/>
      <c r="BH303" s="62"/>
      <c r="BI303" s="62"/>
      <c r="BJ303" s="62"/>
      <c r="BK303" s="62"/>
      <c r="BL303" s="62"/>
    </row>
    <row r="304" spans="1:64">
      <c r="A304" s="62"/>
      <c r="B304" s="62"/>
      <c r="C304" s="62"/>
      <c r="D304" s="62"/>
      <c r="E304" s="62"/>
      <c r="F304" s="62"/>
      <c r="G304" s="62"/>
      <c r="H304" s="62"/>
      <c r="I304" s="62"/>
      <c r="J304" s="62"/>
      <c r="K304" s="62"/>
      <c r="L304" s="62"/>
      <c r="M304" s="62"/>
      <c r="N304" s="62"/>
      <c r="O304" s="62"/>
      <c r="P304" s="62"/>
      <c r="Q304" s="229"/>
      <c r="R304" s="284"/>
      <c r="S304" s="284"/>
      <c r="T304" s="284"/>
      <c r="U304" s="284"/>
      <c r="V304" s="284"/>
      <c r="W304" s="284"/>
      <c r="X304" s="62"/>
      <c r="AX304" s="62"/>
      <c r="AY304" s="62"/>
      <c r="AZ304" s="62"/>
      <c r="BA304" s="62"/>
      <c r="BB304" s="62"/>
      <c r="BC304" s="62"/>
      <c r="BD304" s="62"/>
      <c r="BE304" s="62"/>
      <c r="BF304" s="62"/>
      <c r="BG304" s="62"/>
      <c r="BH304" s="62"/>
      <c r="BI304" s="62"/>
      <c r="BJ304" s="62"/>
      <c r="BK304" s="62"/>
      <c r="BL304" s="62"/>
    </row>
    <row r="305" spans="1:64">
      <c r="A305" s="62"/>
      <c r="B305" s="62"/>
      <c r="C305" s="62"/>
      <c r="D305" s="62"/>
      <c r="E305" s="62"/>
      <c r="F305" s="62"/>
      <c r="G305" s="62"/>
      <c r="H305" s="62"/>
      <c r="I305" s="62"/>
      <c r="J305" s="62"/>
      <c r="K305" s="62"/>
      <c r="L305" s="62"/>
      <c r="M305" s="62"/>
      <c r="N305" s="62"/>
      <c r="O305" s="62"/>
      <c r="P305" s="62"/>
      <c r="Q305" s="229"/>
      <c r="R305" s="284"/>
      <c r="S305" s="284"/>
      <c r="T305" s="284"/>
      <c r="U305" s="284"/>
      <c r="V305" s="284"/>
      <c r="W305" s="284"/>
      <c r="X305" s="62"/>
      <c r="AX305" s="62"/>
      <c r="AY305" s="62"/>
      <c r="AZ305" s="62"/>
      <c r="BA305" s="62"/>
      <c r="BB305" s="62"/>
      <c r="BC305" s="62"/>
      <c r="BD305" s="62"/>
      <c r="BE305" s="62"/>
      <c r="BF305" s="62"/>
      <c r="BG305" s="62"/>
      <c r="BH305" s="62"/>
      <c r="BI305" s="62"/>
      <c r="BJ305" s="62"/>
      <c r="BK305" s="62"/>
      <c r="BL305" s="62"/>
    </row>
    <row r="306" spans="1:64">
      <c r="A306" s="62"/>
      <c r="B306" s="62"/>
      <c r="C306" s="62"/>
      <c r="D306" s="62"/>
      <c r="E306" s="62"/>
      <c r="F306" s="62"/>
      <c r="G306" s="62"/>
      <c r="H306" s="62"/>
      <c r="I306" s="62"/>
      <c r="J306" s="62"/>
      <c r="K306" s="62"/>
      <c r="L306" s="62"/>
      <c r="M306" s="62"/>
      <c r="N306" s="62"/>
      <c r="O306" s="62"/>
      <c r="P306" s="62"/>
      <c r="Q306" s="229"/>
      <c r="R306" s="284"/>
      <c r="S306" s="284"/>
      <c r="T306" s="284"/>
      <c r="U306" s="284"/>
      <c r="V306" s="284"/>
      <c r="W306" s="284"/>
      <c r="X306" s="62"/>
      <c r="AX306" s="62"/>
      <c r="AY306" s="62"/>
      <c r="AZ306" s="62"/>
      <c r="BA306" s="62"/>
      <c r="BB306" s="62"/>
      <c r="BC306" s="62"/>
      <c r="BD306" s="62"/>
      <c r="BE306" s="62"/>
      <c r="BF306" s="62"/>
      <c r="BG306" s="62"/>
      <c r="BH306" s="62"/>
      <c r="BI306" s="62"/>
      <c r="BJ306" s="62"/>
      <c r="BK306" s="62"/>
      <c r="BL306" s="62"/>
    </row>
    <row r="307" spans="1:64">
      <c r="A307" s="62"/>
      <c r="B307" s="62"/>
      <c r="C307" s="62"/>
      <c r="D307" s="62"/>
      <c r="E307" s="62"/>
      <c r="F307" s="62"/>
      <c r="G307" s="62"/>
      <c r="H307" s="62"/>
      <c r="I307" s="62"/>
      <c r="J307" s="62"/>
      <c r="K307" s="62"/>
      <c r="L307" s="62"/>
      <c r="M307" s="62"/>
      <c r="N307" s="62"/>
      <c r="O307" s="62"/>
      <c r="P307" s="62"/>
      <c r="Q307" s="229"/>
      <c r="R307" s="284"/>
      <c r="S307" s="284"/>
      <c r="T307" s="284"/>
      <c r="U307" s="284"/>
      <c r="V307" s="284"/>
      <c r="W307" s="284"/>
      <c r="X307" s="62"/>
      <c r="AX307" s="62"/>
      <c r="AY307" s="62"/>
      <c r="AZ307" s="62"/>
      <c r="BA307" s="62"/>
      <c r="BB307" s="62"/>
      <c r="BC307" s="62"/>
      <c r="BD307" s="62"/>
      <c r="BE307" s="62"/>
      <c r="BF307" s="62"/>
      <c r="BG307" s="62"/>
      <c r="BH307" s="62"/>
      <c r="BI307" s="62"/>
      <c r="BJ307" s="62"/>
      <c r="BK307" s="62"/>
      <c r="BL307" s="62"/>
    </row>
    <row r="308" spans="1:64">
      <c r="A308" s="62"/>
      <c r="B308" s="62"/>
      <c r="C308" s="62"/>
      <c r="D308" s="62"/>
      <c r="E308" s="62"/>
      <c r="F308" s="62"/>
      <c r="G308" s="62"/>
      <c r="H308" s="62"/>
      <c r="I308" s="62"/>
      <c r="J308" s="62"/>
      <c r="K308" s="62"/>
      <c r="L308" s="62"/>
      <c r="M308" s="62"/>
      <c r="N308" s="62"/>
      <c r="O308" s="62"/>
      <c r="P308" s="62"/>
      <c r="Q308" s="229"/>
      <c r="R308" s="284"/>
      <c r="S308" s="284"/>
      <c r="T308" s="284"/>
      <c r="U308" s="284"/>
      <c r="V308" s="284"/>
      <c r="W308" s="284"/>
      <c r="X308" s="62"/>
      <c r="AX308" s="62"/>
      <c r="AY308" s="62"/>
      <c r="AZ308" s="62"/>
      <c r="BA308" s="62"/>
      <c r="BB308" s="62"/>
      <c r="BC308" s="62"/>
      <c r="BD308" s="62"/>
      <c r="BE308" s="62"/>
      <c r="BF308" s="62"/>
      <c r="BG308" s="62"/>
      <c r="BH308" s="62"/>
      <c r="BI308" s="62"/>
      <c r="BJ308" s="62"/>
      <c r="BK308" s="62"/>
      <c r="BL308" s="62"/>
    </row>
    <row r="309" spans="1:64">
      <c r="A309" s="62"/>
      <c r="B309" s="62"/>
      <c r="C309" s="62"/>
      <c r="D309" s="62"/>
      <c r="E309" s="62"/>
      <c r="F309" s="62"/>
      <c r="G309" s="62"/>
      <c r="H309" s="62"/>
      <c r="I309" s="62"/>
      <c r="J309" s="62"/>
      <c r="K309" s="62"/>
      <c r="L309" s="62"/>
      <c r="M309" s="62"/>
      <c r="N309" s="62"/>
      <c r="O309" s="62"/>
      <c r="P309" s="62"/>
      <c r="Q309" s="229"/>
      <c r="R309" s="284"/>
      <c r="S309" s="284"/>
      <c r="T309" s="284"/>
      <c r="U309" s="284"/>
      <c r="V309" s="284"/>
      <c r="W309" s="284"/>
      <c r="X309" s="62"/>
      <c r="AX309" s="62"/>
      <c r="AY309" s="62"/>
      <c r="AZ309" s="62"/>
      <c r="BA309" s="62"/>
      <c r="BB309" s="62"/>
      <c r="BC309" s="62"/>
      <c r="BD309" s="62"/>
      <c r="BE309" s="62"/>
      <c r="BF309" s="62"/>
      <c r="BG309" s="62"/>
      <c r="BH309" s="62"/>
      <c r="BI309" s="62"/>
      <c r="BJ309" s="62"/>
      <c r="BK309" s="62"/>
      <c r="BL309" s="62"/>
    </row>
    <row r="310" spans="1:64">
      <c r="A310" s="62"/>
      <c r="B310" s="62"/>
      <c r="C310" s="62"/>
      <c r="D310" s="62"/>
      <c r="E310" s="62"/>
      <c r="F310" s="62"/>
      <c r="G310" s="62"/>
      <c r="H310" s="62"/>
      <c r="I310" s="62"/>
      <c r="J310" s="62"/>
      <c r="K310" s="62"/>
      <c r="L310" s="62"/>
      <c r="M310" s="62"/>
      <c r="N310" s="62"/>
      <c r="O310" s="62"/>
      <c r="P310" s="62"/>
      <c r="Q310" s="229"/>
      <c r="R310" s="284"/>
      <c r="S310" s="284"/>
      <c r="T310" s="284"/>
      <c r="U310" s="284"/>
      <c r="V310" s="284"/>
      <c r="W310" s="284"/>
      <c r="X310" s="62"/>
      <c r="AX310" s="62"/>
      <c r="AY310" s="62"/>
      <c r="AZ310" s="62"/>
      <c r="BA310" s="62"/>
      <c r="BB310" s="62"/>
      <c r="BC310" s="62"/>
      <c r="BD310" s="62"/>
      <c r="BE310" s="62"/>
      <c r="BF310" s="62"/>
      <c r="BG310" s="62"/>
      <c r="BH310" s="62"/>
      <c r="BI310" s="62"/>
      <c r="BJ310" s="62"/>
      <c r="BK310" s="62"/>
      <c r="BL310" s="62"/>
    </row>
    <row r="311" spans="1:64">
      <c r="A311" s="62"/>
      <c r="B311" s="62"/>
      <c r="C311" s="62"/>
      <c r="D311" s="62"/>
      <c r="E311" s="62"/>
      <c r="F311" s="62"/>
      <c r="G311" s="62"/>
      <c r="H311" s="62"/>
      <c r="I311" s="62"/>
      <c r="J311" s="62"/>
      <c r="K311" s="62"/>
      <c r="L311" s="62"/>
      <c r="M311" s="62"/>
      <c r="N311" s="62"/>
      <c r="O311" s="62"/>
      <c r="P311" s="62"/>
      <c r="Q311" s="229"/>
      <c r="R311" s="284"/>
      <c r="S311" s="284"/>
      <c r="T311" s="284"/>
      <c r="U311" s="284"/>
      <c r="V311" s="284"/>
      <c r="W311" s="284"/>
      <c r="X311" s="62"/>
      <c r="AX311" s="62"/>
      <c r="AY311" s="62"/>
      <c r="AZ311" s="62"/>
      <c r="BA311" s="62"/>
      <c r="BB311" s="62"/>
      <c r="BC311" s="62"/>
      <c r="BD311" s="62"/>
      <c r="BE311" s="62"/>
      <c r="BF311" s="62"/>
      <c r="BG311" s="62"/>
      <c r="BH311" s="62"/>
      <c r="BI311" s="62"/>
      <c r="BJ311" s="62"/>
      <c r="BK311" s="62"/>
      <c r="BL311" s="62"/>
    </row>
    <row r="312" spans="1:64">
      <c r="A312" s="62"/>
      <c r="B312" s="62"/>
      <c r="C312" s="62"/>
      <c r="D312" s="62"/>
      <c r="E312" s="62"/>
      <c r="F312" s="62"/>
      <c r="G312" s="62"/>
      <c r="H312" s="62"/>
      <c r="I312" s="62"/>
      <c r="J312" s="62"/>
      <c r="K312" s="62"/>
      <c r="L312" s="62"/>
      <c r="M312" s="62"/>
      <c r="N312" s="62"/>
      <c r="O312" s="62"/>
      <c r="P312" s="62"/>
      <c r="Q312" s="229"/>
      <c r="R312" s="284"/>
      <c r="S312" s="284"/>
      <c r="T312" s="284"/>
      <c r="U312" s="284"/>
      <c r="V312" s="284"/>
      <c r="W312" s="284"/>
      <c r="X312" s="62"/>
      <c r="AX312" s="62"/>
      <c r="AY312" s="62"/>
      <c r="AZ312" s="62"/>
      <c r="BA312" s="62"/>
      <c r="BB312" s="62"/>
      <c r="BC312" s="62"/>
      <c r="BD312" s="62"/>
      <c r="BE312" s="62"/>
      <c r="BF312" s="62"/>
      <c r="BG312" s="62"/>
      <c r="BH312" s="62"/>
      <c r="BI312" s="62"/>
      <c r="BJ312" s="62"/>
      <c r="BK312" s="62"/>
      <c r="BL312" s="62"/>
    </row>
    <row r="313" spans="1:64">
      <c r="A313" s="62"/>
      <c r="B313" s="62"/>
      <c r="C313" s="62"/>
      <c r="D313" s="62"/>
      <c r="E313" s="62"/>
      <c r="F313" s="62"/>
      <c r="G313" s="62"/>
      <c r="H313" s="62"/>
      <c r="I313" s="62"/>
      <c r="J313" s="62"/>
      <c r="K313" s="62"/>
      <c r="L313" s="62"/>
      <c r="M313" s="62"/>
      <c r="N313" s="62"/>
      <c r="O313" s="62"/>
      <c r="P313" s="62"/>
      <c r="Q313" s="229"/>
      <c r="R313" s="284"/>
      <c r="S313" s="284"/>
      <c r="T313" s="284"/>
      <c r="U313" s="284"/>
      <c r="V313" s="284"/>
      <c r="W313" s="284"/>
      <c r="X313" s="62"/>
      <c r="AX313" s="62"/>
      <c r="AY313" s="62"/>
      <c r="AZ313" s="62"/>
      <c r="BA313" s="62"/>
      <c r="BB313" s="62"/>
      <c r="BC313" s="62"/>
      <c r="BD313" s="62"/>
      <c r="BE313" s="62"/>
      <c r="BF313" s="62"/>
      <c r="BG313" s="62"/>
      <c r="BH313" s="62"/>
      <c r="BI313" s="62"/>
      <c r="BJ313" s="62"/>
      <c r="BK313" s="62"/>
      <c r="BL313" s="62"/>
    </row>
    <row r="314" spans="1:64">
      <c r="A314" s="62"/>
      <c r="B314" s="62"/>
      <c r="C314" s="62"/>
      <c r="D314" s="62"/>
      <c r="E314" s="62"/>
      <c r="F314" s="62"/>
      <c r="G314" s="62"/>
      <c r="H314" s="62"/>
      <c r="I314" s="62"/>
      <c r="J314" s="62"/>
      <c r="K314" s="62"/>
      <c r="L314" s="62"/>
      <c r="M314" s="62"/>
      <c r="N314" s="62"/>
      <c r="O314" s="62"/>
      <c r="P314" s="62"/>
      <c r="Q314" s="229"/>
      <c r="R314" s="284"/>
      <c r="S314" s="284"/>
      <c r="T314" s="284"/>
      <c r="U314" s="284"/>
      <c r="V314" s="284"/>
      <c r="W314" s="284"/>
      <c r="X314" s="62"/>
      <c r="AX314" s="62"/>
      <c r="AY314" s="62"/>
      <c r="AZ314" s="62"/>
      <c r="BA314" s="62"/>
      <c r="BB314" s="62"/>
      <c r="BC314" s="62"/>
      <c r="BD314" s="62"/>
      <c r="BE314" s="62"/>
      <c r="BF314" s="62"/>
      <c r="BG314" s="62"/>
      <c r="BH314" s="62"/>
      <c r="BI314" s="62"/>
      <c r="BJ314" s="62"/>
      <c r="BK314" s="62"/>
      <c r="BL314" s="62"/>
    </row>
    <row r="315" spans="1:64">
      <c r="A315" s="62"/>
      <c r="B315" s="62"/>
      <c r="C315" s="62"/>
      <c r="D315" s="62"/>
      <c r="E315" s="62"/>
      <c r="F315" s="62"/>
      <c r="G315" s="62"/>
      <c r="H315" s="62"/>
      <c r="I315" s="62"/>
      <c r="J315" s="62"/>
      <c r="K315" s="62"/>
      <c r="L315" s="62"/>
      <c r="M315" s="62"/>
      <c r="N315" s="62"/>
      <c r="O315" s="62"/>
      <c r="P315" s="62"/>
      <c r="Q315" s="229"/>
      <c r="R315" s="284"/>
      <c r="S315" s="284"/>
      <c r="T315" s="284"/>
      <c r="U315" s="284"/>
      <c r="V315" s="284"/>
      <c r="W315" s="284"/>
      <c r="X315" s="62"/>
      <c r="AX315" s="62"/>
      <c r="AY315" s="62"/>
      <c r="AZ315" s="62"/>
      <c r="BA315" s="62"/>
      <c r="BB315" s="62"/>
      <c r="BC315" s="62"/>
      <c r="BD315" s="62"/>
      <c r="BE315" s="62"/>
      <c r="BF315" s="62"/>
      <c r="BG315" s="62"/>
      <c r="BH315" s="62"/>
      <c r="BI315" s="62"/>
      <c r="BJ315" s="62"/>
      <c r="BK315" s="62"/>
      <c r="BL315" s="62"/>
    </row>
    <row r="316" spans="1:64">
      <c r="A316" s="62"/>
      <c r="B316" s="62"/>
      <c r="C316" s="62"/>
      <c r="D316" s="62"/>
      <c r="E316" s="62"/>
      <c r="F316" s="62"/>
      <c r="G316" s="62"/>
      <c r="H316" s="62"/>
      <c r="I316" s="62"/>
      <c r="J316" s="62"/>
      <c r="K316" s="62"/>
      <c r="L316" s="62"/>
      <c r="M316" s="62"/>
      <c r="N316" s="62"/>
      <c r="O316" s="62"/>
      <c r="P316" s="62"/>
      <c r="Q316" s="229"/>
      <c r="R316" s="284"/>
      <c r="S316" s="284"/>
      <c r="T316" s="284"/>
      <c r="U316" s="284"/>
      <c r="V316" s="284"/>
      <c r="W316" s="284"/>
      <c r="X316" s="62"/>
      <c r="AX316" s="62"/>
      <c r="AY316" s="62"/>
      <c r="AZ316" s="62"/>
      <c r="BA316" s="62"/>
      <c r="BB316" s="62"/>
      <c r="BC316" s="62"/>
      <c r="BD316" s="62"/>
      <c r="BE316" s="62"/>
      <c r="BF316" s="62"/>
      <c r="BG316" s="62"/>
      <c r="BH316" s="62"/>
      <c r="BI316" s="62"/>
      <c r="BJ316" s="62"/>
      <c r="BK316" s="62"/>
      <c r="BL316" s="62"/>
    </row>
    <row r="317" spans="1:64">
      <c r="A317" s="62"/>
      <c r="B317" s="62"/>
      <c r="C317" s="62"/>
      <c r="D317" s="62"/>
      <c r="E317" s="62"/>
      <c r="F317" s="62"/>
      <c r="G317" s="62"/>
      <c r="H317" s="62"/>
      <c r="I317" s="62"/>
      <c r="J317" s="62"/>
      <c r="K317" s="62"/>
      <c r="L317" s="62"/>
      <c r="M317" s="62"/>
      <c r="N317" s="62"/>
      <c r="O317" s="62"/>
      <c r="P317" s="62"/>
      <c r="Q317" s="229"/>
      <c r="R317" s="284"/>
      <c r="S317" s="284"/>
      <c r="T317" s="284"/>
      <c r="U317" s="284"/>
      <c r="V317" s="284"/>
      <c r="W317" s="284"/>
      <c r="X317" s="62"/>
      <c r="AX317" s="62"/>
      <c r="AY317" s="62"/>
      <c r="AZ317" s="62"/>
      <c r="BA317" s="62"/>
      <c r="BB317" s="62"/>
      <c r="BC317" s="62"/>
      <c r="BD317" s="62"/>
      <c r="BE317" s="62"/>
      <c r="BF317" s="62"/>
      <c r="BG317" s="62"/>
      <c r="BH317" s="62"/>
      <c r="BI317" s="62"/>
      <c r="BJ317" s="62"/>
      <c r="BK317" s="62"/>
      <c r="BL317" s="62"/>
    </row>
    <row r="318" spans="1:64">
      <c r="A318" s="62"/>
      <c r="B318" s="62"/>
      <c r="C318" s="62"/>
      <c r="D318" s="62"/>
      <c r="E318" s="62"/>
      <c r="F318" s="62"/>
      <c r="G318" s="62"/>
      <c r="H318" s="62"/>
      <c r="I318" s="62"/>
      <c r="J318" s="62"/>
      <c r="K318" s="62"/>
      <c r="L318" s="62"/>
      <c r="M318" s="62"/>
      <c r="N318" s="62"/>
      <c r="O318" s="62"/>
      <c r="P318" s="62"/>
      <c r="Q318" s="229"/>
      <c r="R318" s="284"/>
      <c r="S318" s="284"/>
      <c r="T318" s="284"/>
      <c r="U318" s="284"/>
      <c r="V318" s="284"/>
      <c r="W318" s="284"/>
      <c r="X318" s="62"/>
      <c r="AX318" s="62"/>
      <c r="AY318" s="62"/>
      <c r="AZ318" s="62"/>
      <c r="BA318" s="62"/>
      <c r="BB318" s="62"/>
      <c r="BC318" s="62"/>
      <c r="BD318" s="62"/>
      <c r="BE318" s="62"/>
      <c r="BF318" s="62"/>
      <c r="BG318" s="62"/>
      <c r="BH318" s="62"/>
      <c r="BI318" s="62"/>
      <c r="BJ318" s="62"/>
      <c r="BK318" s="62"/>
      <c r="BL318" s="62"/>
    </row>
    <row r="319" spans="1:64">
      <c r="A319" s="62"/>
      <c r="B319" s="62"/>
      <c r="C319" s="62"/>
      <c r="D319" s="62"/>
      <c r="E319" s="62"/>
      <c r="F319" s="62"/>
      <c r="G319" s="62"/>
      <c r="H319" s="62"/>
      <c r="I319" s="62"/>
      <c r="J319" s="62"/>
      <c r="K319" s="62"/>
      <c r="L319" s="62"/>
      <c r="M319" s="62"/>
      <c r="N319" s="62"/>
      <c r="O319" s="62"/>
      <c r="P319" s="62"/>
      <c r="Q319" s="229"/>
      <c r="R319" s="284"/>
      <c r="S319" s="284"/>
      <c r="T319" s="284"/>
      <c r="U319" s="284"/>
      <c r="V319" s="284"/>
      <c r="W319" s="284"/>
      <c r="X319" s="62"/>
      <c r="AX319" s="62"/>
      <c r="AY319" s="62"/>
      <c r="AZ319" s="62"/>
      <c r="BA319" s="62"/>
      <c r="BB319" s="62"/>
      <c r="BC319" s="62"/>
      <c r="BD319" s="62"/>
      <c r="BE319" s="62"/>
      <c r="BF319" s="62"/>
      <c r="BG319" s="62"/>
      <c r="BH319" s="62"/>
      <c r="BI319" s="62"/>
      <c r="BJ319" s="62"/>
      <c r="BK319" s="62"/>
      <c r="BL319" s="62"/>
    </row>
    <row r="320" spans="1:64">
      <c r="A320" s="62"/>
      <c r="B320" s="62"/>
      <c r="C320" s="62"/>
      <c r="D320" s="62"/>
      <c r="E320" s="62"/>
      <c r="F320" s="62"/>
      <c r="G320" s="62"/>
      <c r="H320" s="62"/>
      <c r="I320" s="62"/>
      <c r="J320" s="62"/>
      <c r="K320" s="62"/>
      <c r="L320" s="62"/>
      <c r="M320" s="62"/>
      <c r="N320" s="62"/>
      <c r="O320" s="62"/>
      <c r="P320" s="62"/>
      <c r="Q320" s="229"/>
      <c r="R320" s="284"/>
      <c r="S320" s="284"/>
      <c r="T320" s="284"/>
      <c r="U320" s="284"/>
      <c r="V320" s="284"/>
      <c r="W320" s="284"/>
      <c r="X320" s="62"/>
      <c r="AX320" s="62"/>
      <c r="AY320" s="62"/>
      <c r="AZ320" s="62"/>
      <c r="BA320" s="62"/>
      <c r="BB320" s="62"/>
      <c r="BC320" s="62"/>
      <c r="BD320" s="62"/>
      <c r="BE320" s="62"/>
      <c r="BF320" s="62"/>
      <c r="BG320" s="62"/>
      <c r="BH320" s="62"/>
      <c r="BI320" s="62"/>
      <c r="BJ320" s="62"/>
      <c r="BK320" s="62"/>
      <c r="BL320" s="62"/>
    </row>
    <row r="321" spans="1:64">
      <c r="A321" s="62"/>
      <c r="B321" s="62"/>
      <c r="C321" s="62"/>
      <c r="D321" s="62"/>
      <c r="E321" s="62"/>
      <c r="F321" s="62"/>
      <c r="G321" s="62"/>
      <c r="H321" s="62"/>
      <c r="I321" s="62"/>
      <c r="J321" s="62"/>
      <c r="K321" s="62"/>
      <c r="L321" s="62"/>
      <c r="M321" s="62"/>
      <c r="N321" s="62"/>
      <c r="O321" s="62"/>
      <c r="P321" s="62"/>
      <c r="Q321" s="229"/>
      <c r="R321" s="284"/>
      <c r="S321" s="284"/>
      <c r="T321" s="284"/>
      <c r="U321" s="284"/>
      <c r="V321" s="284"/>
      <c r="W321" s="284"/>
      <c r="X321" s="62"/>
      <c r="AX321" s="62"/>
      <c r="AY321" s="62"/>
      <c r="AZ321" s="62"/>
      <c r="BA321" s="62"/>
      <c r="BB321" s="62"/>
      <c r="BC321" s="62"/>
      <c r="BD321" s="62"/>
      <c r="BE321" s="62"/>
      <c r="BF321" s="62"/>
      <c r="BG321" s="62"/>
      <c r="BH321" s="62"/>
      <c r="BI321" s="62"/>
      <c r="BJ321" s="62"/>
      <c r="BK321" s="62"/>
      <c r="BL321" s="62"/>
    </row>
    <row r="322" spans="1:64">
      <c r="A322" s="62"/>
      <c r="B322" s="62"/>
      <c r="C322" s="62"/>
      <c r="D322" s="62"/>
      <c r="E322" s="62"/>
      <c r="F322" s="62"/>
      <c r="G322" s="62"/>
      <c r="H322" s="62"/>
      <c r="I322" s="62"/>
      <c r="J322" s="62"/>
      <c r="K322" s="62"/>
      <c r="L322" s="62"/>
      <c r="M322" s="62"/>
      <c r="N322" s="62"/>
      <c r="O322" s="62"/>
      <c r="P322" s="62"/>
      <c r="Q322" s="229"/>
      <c r="R322" s="284"/>
      <c r="S322" s="284"/>
      <c r="T322" s="284"/>
      <c r="U322" s="284"/>
      <c r="V322" s="284"/>
      <c r="W322" s="284"/>
      <c r="X322" s="62"/>
      <c r="AX322" s="62"/>
      <c r="AY322" s="62"/>
      <c r="AZ322" s="62"/>
      <c r="BA322" s="62"/>
      <c r="BB322" s="62"/>
      <c r="BC322" s="62"/>
      <c r="BD322" s="62"/>
      <c r="BE322" s="62"/>
      <c r="BF322" s="62"/>
      <c r="BG322" s="62"/>
      <c r="BH322" s="62"/>
      <c r="BI322" s="62"/>
      <c r="BJ322" s="62"/>
      <c r="BK322" s="62"/>
      <c r="BL322" s="62"/>
    </row>
    <row r="323" spans="1:64">
      <c r="A323" s="62"/>
      <c r="B323" s="62"/>
      <c r="C323" s="62"/>
      <c r="D323" s="62"/>
      <c r="E323" s="62"/>
      <c r="F323" s="62"/>
      <c r="G323" s="62"/>
      <c r="H323" s="62"/>
      <c r="I323" s="62"/>
      <c r="J323" s="62"/>
      <c r="K323" s="62"/>
      <c r="L323" s="62"/>
      <c r="M323" s="62"/>
      <c r="N323" s="62"/>
      <c r="O323" s="62"/>
      <c r="P323" s="62"/>
      <c r="Q323" s="229"/>
      <c r="R323" s="284"/>
      <c r="S323" s="284"/>
      <c r="T323" s="284"/>
      <c r="U323" s="284"/>
      <c r="V323" s="284"/>
      <c r="W323" s="284"/>
      <c r="X323" s="62"/>
      <c r="AX323" s="62"/>
      <c r="AY323" s="62"/>
      <c r="AZ323" s="62"/>
      <c r="BA323" s="62"/>
      <c r="BB323" s="62"/>
      <c r="BC323" s="62"/>
      <c r="BD323" s="62"/>
      <c r="BE323" s="62"/>
      <c r="BF323" s="62"/>
      <c r="BG323" s="62"/>
      <c r="BH323" s="62"/>
      <c r="BI323" s="62"/>
      <c r="BJ323" s="62"/>
      <c r="BK323" s="62"/>
      <c r="BL323" s="62"/>
    </row>
    <row r="324" spans="1:64">
      <c r="A324" s="62"/>
      <c r="B324" s="62"/>
      <c r="C324" s="62"/>
      <c r="D324" s="62"/>
      <c r="E324" s="62"/>
      <c r="F324" s="62"/>
      <c r="G324" s="62"/>
      <c r="H324" s="62"/>
      <c r="I324" s="62"/>
      <c r="J324" s="62"/>
      <c r="K324" s="62"/>
      <c r="L324" s="62"/>
      <c r="M324" s="62"/>
      <c r="N324" s="62"/>
      <c r="O324" s="62"/>
      <c r="P324" s="62"/>
      <c r="Q324" s="229"/>
      <c r="R324" s="284"/>
      <c r="S324" s="284"/>
      <c r="T324" s="284"/>
      <c r="U324" s="284"/>
      <c r="V324" s="284"/>
      <c r="W324" s="284"/>
      <c r="X324" s="62"/>
      <c r="AX324" s="62"/>
      <c r="AY324" s="62"/>
      <c r="AZ324" s="62"/>
      <c r="BA324" s="62"/>
      <c r="BB324" s="62"/>
      <c r="BC324" s="62"/>
      <c r="BD324" s="62"/>
      <c r="BE324" s="62"/>
      <c r="BF324" s="62"/>
      <c r="BG324" s="62"/>
      <c r="BH324" s="62"/>
      <c r="BI324" s="62"/>
      <c r="BJ324" s="62"/>
      <c r="BK324" s="62"/>
      <c r="BL324" s="62"/>
    </row>
    <row r="325" spans="1:64">
      <c r="A325" s="62"/>
      <c r="B325" s="62"/>
      <c r="C325" s="62"/>
      <c r="D325" s="62"/>
      <c r="E325" s="62"/>
      <c r="F325" s="62"/>
      <c r="G325" s="62"/>
      <c r="H325" s="62"/>
      <c r="I325" s="62"/>
      <c r="J325" s="62"/>
      <c r="K325" s="62"/>
      <c r="L325" s="62"/>
      <c r="M325" s="62"/>
      <c r="N325" s="62"/>
      <c r="O325" s="62"/>
      <c r="P325" s="62"/>
      <c r="Q325" s="229"/>
      <c r="R325" s="284"/>
      <c r="S325" s="284"/>
      <c r="T325" s="284"/>
      <c r="U325" s="284"/>
      <c r="V325" s="284"/>
      <c r="W325" s="284"/>
      <c r="X325" s="62"/>
      <c r="AX325" s="62"/>
      <c r="AY325" s="62"/>
      <c r="AZ325" s="62"/>
      <c r="BA325" s="62"/>
      <c r="BB325" s="62"/>
      <c r="BC325" s="62"/>
      <c r="BD325" s="62"/>
      <c r="BE325" s="62"/>
      <c r="BF325" s="62"/>
      <c r="BG325" s="62"/>
      <c r="BH325" s="62"/>
      <c r="BI325" s="62"/>
      <c r="BJ325" s="62"/>
      <c r="BK325" s="62"/>
      <c r="BL325" s="62"/>
    </row>
    <row r="326" spans="1:64">
      <c r="A326" s="62"/>
      <c r="B326" s="62"/>
      <c r="C326" s="62"/>
      <c r="D326" s="62"/>
      <c r="E326" s="62"/>
      <c r="F326" s="62"/>
      <c r="G326" s="62"/>
      <c r="H326" s="62"/>
      <c r="I326" s="62"/>
      <c r="J326" s="62"/>
      <c r="K326" s="62"/>
      <c r="L326" s="62"/>
      <c r="M326" s="62"/>
      <c r="N326" s="62"/>
      <c r="O326" s="62"/>
      <c r="P326" s="62"/>
      <c r="Q326" s="229"/>
      <c r="R326" s="284"/>
      <c r="S326" s="284"/>
      <c r="T326" s="284"/>
      <c r="U326" s="284"/>
      <c r="V326" s="284"/>
      <c r="W326" s="284"/>
      <c r="X326" s="62"/>
      <c r="AX326" s="62"/>
      <c r="AY326" s="62"/>
      <c r="AZ326" s="62"/>
      <c r="BA326" s="62"/>
      <c r="BB326" s="62"/>
      <c r="BC326" s="62"/>
      <c r="BD326" s="62"/>
      <c r="BE326" s="62"/>
      <c r="BF326" s="62"/>
      <c r="BG326" s="62"/>
      <c r="BH326" s="62"/>
      <c r="BI326" s="62"/>
      <c r="BJ326" s="62"/>
      <c r="BK326" s="62"/>
      <c r="BL326" s="62"/>
    </row>
    <row r="327" spans="1:64">
      <c r="A327" s="62"/>
      <c r="B327" s="62"/>
      <c r="C327" s="62"/>
      <c r="D327" s="62"/>
      <c r="E327" s="62"/>
      <c r="F327" s="62"/>
      <c r="G327" s="62"/>
      <c r="H327" s="62"/>
      <c r="I327" s="62"/>
      <c r="J327" s="62"/>
      <c r="K327" s="62"/>
      <c r="L327" s="62"/>
      <c r="M327" s="62"/>
      <c r="N327" s="62"/>
      <c r="O327" s="62"/>
      <c r="P327" s="62"/>
      <c r="Q327" s="229"/>
      <c r="R327" s="284"/>
      <c r="S327" s="284"/>
      <c r="T327" s="284"/>
      <c r="U327" s="284"/>
      <c r="V327" s="284"/>
      <c r="W327" s="284"/>
      <c r="X327" s="62"/>
      <c r="AX327" s="62"/>
      <c r="AY327" s="62"/>
      <c r="AZ327" s="62"/>
      <c r="BA327" s="62"/>
      <c r="BB327" s="62"/>
      <c r="BC327" s="62"/>
      <c r="BD327" s="62"/>
      <c r="BE327" s="62"/>
      <c r="BF327" s="62"/>
      <c r="BG327" s="62"/>
      <c r="BH327" s="62"/>
      <c r="BI327" s="62"/>
      <c r="BJ327" s="62"/>
      <c r="BK327" s="62"/>
      <c r="BL327" s="62"/>
    </row>
    <row r="328" spans="1:64">
      <c r="A328" s="62"/>
      <c r="B328" s="62"/>
      <c r="C328" s="62"/>
      <c r="D328" s="62"/>
      <c r="E328" s="62"/>
      <c r="F328" s="62"/>
      <c r="G328" s="62"/>
      <c r="H328" s="62"/>
      <c r="I328" s="62"/>
      <c r="J328" s="62"/>
      <c r="K328" s="62"/>
      <c r="L328" s="62"/>
      <c r="M328" s="62"/>
      <c r="N328" s="62"/>
      <c r="O328" s="62"/>
      <c r="P328" s="62"/>
      <c r="Q328" s="229"/>
      <c r="R328" s="284"/>
      <c r="S328" s="284"/>
      <c r="T328" s="284"/>
      <c r="U328" s="284"/>
      <c r="V328" s="284"/>
      <c r="W328" s="284"/>
      <c r="X328" s="62"/>
      <c r="AX328" s="62"/>
      <c r="AY328" s="62"/>
      <c r="AZ328" s="62"/>
      <c r="BA328" s="62"/>
      <c r="BB328" s="62"/>
      <c r="BC328" s="62"/>
      <c r="BD328" s="62"/>
      <c r="BE328" s="62"/>
      <c r="BF328" s="62"/>
      <c r="BG328" s="62"/>
      <c r="BH328" s="62"/>
      <c r="BI328" s="62"/>
      <c r="BJ328" s="62"/>
      <c r="BK328" s="62"/>
      <c r="BL328" s="62"/>
    </row>
    <row r="329" spans="1:64">
      <c r="A329" s="62"/>
      <c r="B329" s="62"/>
      <c r="C329" s="62"/>
      <c r="D329" s="62"/>
      <c r="E329" s="62"/>
      <c r="F329" s="62"/>
      <c r="G329" s="62"/>
      <c r="H329" s="62"/>
      <c r="I329" s="62"/>
      <c r="J329" s="62"/>
      <c r="K329" s="62"/>
      <c r="L329" s="62"/>
      <c r="M329" s="62"/>
      <c r="N329" s="62"/>
      <c r="O329" s="62"/>
      <c r="P329" s="62"/>
      <c r="Q329" s="229"/>
      <c r="R329" s="284"/>
      <c r="S329" s="284"/>
      <c r="T329" s="284"/>
      <c r="U329" s="284"/>
      <c r="V329" s="284"/>
      <c r="W329" s="284"/>
      <c r="X329" s="62"/>
      <c r="AX329" s="62"/>
      <c r="AY329" s="62"/>
      <c r="AZ329" s="62"/>
      <c r="BA329" s="62"/>
      <c r="BB329" s="62"/>
      <c r="BC329" s="62"/>
      <c r="BD329" s="62"/>
      <c r="BE329" s="62"/>
      <c r="BF329" s="62"/>
      <c r="BG329" s="62"/>
      <c r="BH329" s="62"/>
      <c r="BI329" s="62"/>
      <c r="BJ329" s="62"/>
      <c r="BK329" s="62"/>
      <c r="BL329" s="62"/>
    </row>
    <row r="330" spans="1:64">
      <c r="A330" s="62"/>
      <c r="B330" s="62"/>
      <c r="C330" s="62"/>
      <c r="D330" s="62"/>
      <c r="E330" s="62"/>
      <c r="F330" s="62"/>
      <c r="G330" s="62"/>
      <c r="H330" s="62"/>
      <c r="I330" s="62"/>
      <c r="J330" s="62"/>
      <c r="K330" s="62"/>
      <c r="L330" s="62"/>
      <c r="M330" s="62"/>
      <c r="N330" s="62"/>
      <c r="O330" s="62"/>
      <c r="P330" s="62"/>
      <c r="Q330" s="229"/>
      <c r="R330" s="284"/>
      <c r="S330" s="284"/>
      <c r="T330" s="284"/>
      <c r="U330" s="284"/>
      <c r="V330" s="284"/>
      <c r="W330" s="284"/>
      <c r="X330" s="62"/>
      <c r="AX330" s="62"/>
      <c r="AY330" s="62"/>
      <c r="AZ330" s="62"/>
      <c r="BA330" s="62"/>
      <c r="BB330" s="62"/>
      <c r="BC330" s="62"/>
      <c r="BD330" s="62"/>
      <c r="BE330" s="62"/>
      <c r="BF330" s="62"/>
      <c r="BG330" s="62"/>
      <c r="BH330" s="62"/>
      <c r="BI330" s="62"/>
      <c r="BJ330" s="62"/>
      <c r="BK330" s="62"/>
      <c r="BL330" s="62"/>
    </row>
    <row r="331" spans="1:64">
      <c r="A331" s="62"/>
      <c r="B331" s="62"/>
      <c r="C331" s="62"/>
      <c r="D331" s="62"/>
      <c r="E331" s="62"/>
      <c r="F331" s="62"/>
      <c r="G331" s="62"/>
      <c r="H331" s="62"/>
      <c r="I331" s="62"/>
      <c r="J331" s="62"/>
      <c r="K331" s="62"/>
      <c r="L331" s="62"/>
      <c r="M331" s="62"/>
      <c r="N331" s="62"/>
      <c r="O331" s="62"/>
      <c r="P331" s="62"/>
      <c r="Q331" s="229"/>
      <c r="R331" s="284"/>
      <c r="S331" s="284"/>
      <c r="T331" s="284"/>
      <c r="U331" s="284"/>
      <c r="V331" s="284"/>
      <c r="W331" s="284"/>
      <c r="X331" s="62"/>
      <c r="AX331" s="62"/>
      <c r="AY331" s="62"/>
      <c r="AZ331" s="62"/>
      <c r="BA331" s="62"/>
      <c r="BB331" s="62"/>
      <c r="BC331" s="62"/>
      <c r="BD331" s="62"/>
      <c r="BE331" s="62"/>
      <c r="BF331" s="62"/>
      <c r="BG331" s="62"/>
      <c r="BH331" s="62"/>
      <c r="BI331" s="62"/>
      <c r="BJ331" s="62"/>
      <c r="BK331" s="62"/>
      <c r="BL331" s="62"/>
    </row>
    <row r="332" spans="1:64">
      <c r="A332" s="62"/>
      <c r="B332" s="62"/>
      <c r="C332" s="62"/>
      <c r="D332" s="62"/>
      <c r="E332" s="62"/>
      <c r="F332" s="62"/>
      <c r="G332" s="62"/>
      <c r="H332" s="62"/>
      <c r="I332" s="62"/>
      <c r="J332" s="62"/>
      <c r="K332" s="62"/>
      <c r="L332" s="62"/>
      <c r="M332" s="62"/>
      <c r="N332" s="62"/>
      <c r="O332" s="62"/>
      <c r="P332" s="62"/>
      <c r="Q332" s="229"/>
      <c r="R332" s="284"/>
      <c r="S332" s="284"/>
      <c r="T332" s="284"/>
      <c r="U332" s="284"/>
      <c r="V332" s="284"/>
      <c r="W332" s="284"/>
      <c r="X332" s="62"/>
      <c r="AX332" s="62"/>
      <c r="AY332" s="62"/>
      <c r="AZ332" s="62"/>
      <c r="BA332" s="62"/>
      <c r="BB332" s="62"/>
      <c r="BC332" s="62"/>
      <c r="BD332" s="62"/>
      <c r="BE332" s="62"/>
      <c r="BF332" s="62"/>
      <c r="BG332" s="62"/>
      <c r="BH332" s="62"/>
      <c r="BI332" s="62"/>
      <c r="BJ332" s="62"/>
      <c r="BK332" s="62"/>
      <c r="BL332" s="62"/>
    </row>
    <row r="333" spans="1:64">
      <c r="A333" s="62"/>
      <c r="B333" s="62"/>
      <c r="C333" s="62"/>
      <c r="D333" s="62"/>
      <c r="E333" s="62"/>
      <c r="F333" s="62"/>
      <c r="G333" s="62"/>
      <c r="H333" s="62"/>
      <c r="I333" s="62"/>
      <c r="J333" s="62"/>
      <c r="K333" s="62"/>
      <c r="L333" s="62"/>
      <c r="M333" s="62"/>
      <c r="N333" s="62"/>
      <c r="O333" s="62"/>
      <c r="P333" s="62"/>
      <c r="Q333" s="229"/>
      <c r="R333" s="284"/>
      <c r="S333" s="284"/>
      <c r="T333" s="284"/>
      <c r="U333" s="284"/>
      <c r="V333" s="284"/>
      <c r="W333" s="284"/>
      <c r="X333" s="62"/>
      <c r="AX333" s="62"/>
      <c r="AY333" s="62"/>
      <c r="AZ333" s="62"/>
      <c r="BA333" s="62"/>
      <c r="BB333" s="62"/>
      <c r="BC333" s="62"/>
      <c r="BD333" s="62"/>
      <c r="BE333" s="62"/>
      <c r="BF333" s="62"/>
      <c r="BG333" s="62"/>
      <c r="BH333" s="62"/>
      <c r="BI333" s="62"/>
      <c r="BJ333" s="62"/>
      <c r="BK333" s="62"/>
      <c r="BL333" s="62"/>
    </row>
    <row r="334" spans="1:64">
      <c r="A334" s="62"/>
      <c r="B334" s="62"/>
      <c r="C334" s="62"/>
      <c r="D334" s="62"/>
      <c r="E334" s="62"/>
      <c r="F334" s="62"/>
      <c r="G334" s="62"/>
      <c r="H334" s="62"/>
      <c r="I334" s="62"/>
      <c r="J334" s="62"/>
      <c r="K334" s="62"/>
      <c r="L334" s="62"/>
      <c r="M334" s="62"/>
      <c r="N334" s="62"/>
      <c r="O334" s="62"/>
      <c r="P334" s="62"/>
      <c r="Q334" s="229"/>
      <c r="R334" s="284"/>
      <c r="S334" s="284"/>
      <c r="T334" s="284"/>
      <c r="U334" s="284"/>
      <c r="V334" s="284"/>
      <c r="W334" s="284"/>
      <c r="X334" s="62"/>
      <c r="AX334" s="62"/>
      <c r="AY334" s="62"/>
      <c r="AZ334" s="62"/>
      <c r="BA334" s="62"/>
      <c r="BB334" s="62"/>
      <c r="BC334" s="62"/>
      <c r="BD334" s="62"/>
      <c r="BE334" s="62"/>
      <c r="BF334" s="62"/>
      <c r="BG334" s="62"/>
      <c r="BH334" s="62"/>
      <c r="BI334" s="62"/>
      <c r="BJ334" s="62"/>
      <c r="BK334" s="62"/>
      <c r="BL334" s="62"/>
    </row>
    <row r="335" spans="1:64">
      <c r="A335" s="62"/>
      <c r="B335" s="62"/>
      <c r="C335" s="62"/>
      <c r="D335" s="62"/>
      <c r="E335" s="62"/>
      <c r="F335" s="62"/>
      <c r="G335" s="62"/>
      <c r="H335" s="62"/>
      <c r="I335" s="62"/>
      <c r="J335" s="62"/>
      <c r="K335" s="62"/>
      <c r="L335" s="62"/>
      <c r="M335" s="62"/>
      <c r="N335" s="62"/>
      <c r="O335" s="62"/>
      <c r="P335" s="62"/>
      <c r="Q335" s="229"/>
      <c r="R335" s="284"/>
      <c r="S335" s="284"/>
      <c r="T335" s="284"/>
      <c r="U335" s="284"/>
      <c r="V335" s="284"/>
      <c r="W335" s="284"/>
      <c r="X335" s="62"/>
      <c r="AX335" s="62"/>
      <c r="AY335" s="62"/>
      <c r="AZ335" s="62"/>
      <c r="BA335" s="62"/>
      <c r="BB335" s="62"/>
      <c r="BC335" s="62"/>
      <c r="BD335" s="62"/>
      <c r="BE335" s="62"/>
      <c r="BF335" s="62"/>
      <c r="BG335" s="62"/>
      <c r="BH335" s="62"/>
      <c r="BI335" s="62"/>
      <c r="BJ335" s="62"/>
      <c r="BK335" s="62"/>
      <c r="BL335" s="62"/>
    </row>
    <row r="336" spans="1:64">
      <c r="A336" s="62"/>
      <c r="B336" s="62"/>
      <c r="C336" s="62"/>
      <c r="D336" s="62"/>
      <c r="E336" s="62"/>
      <c r="F336" s="62"/>
      <c r="G336" s="62"/>
      <c r="H336" s="62"/>
      <c r="I336" s="62"/>
      <c r="J336" s="62"/>
      <c r="K336" s="62"/>
      <c r="L336" s="62"/>
      <c r="M336" s="62"/>
      <c r="N336" s="62"/>
      <c r="O336" s="62"/>
      <c r="P336" s="62"/>
      <c r="Q336" s="229"/>
      <c r="R336" s="284"/>
      <c r="S336" s="284"/>
      <c r="T336" s="284"/>
      <c r="U336" s="284"/>
      <c r="V336" s="284"/>
      <c r="W336" s="284"/>
      <c r="X336" s="62"/>
      <c r="AX336" s="62"/>
      <c r="AY336" s="62"/>
      <c r="AZ336" s="62"/>
      <c r="BA336" s="62"/>
      <c r="BB336" s="62"/>
      <c r="BC336" s="62"/>
      <c r="BD336" s="62"/>
      <c r="BE336" s="62"/>
      <c r="BF336" s="62"/>
      <c r="BG336" s="62"/>
      <c r="BH336" s="62"/>
      <c r="BI336" s="62"/>
      <c r="BJ336" s="62"/>
      <c r="BK336" s="62"/>
      <c r="BL336" s="62"/>
    </row>
    <row r="337" spans="1:64">
      <c r="A337" s="62"/>
      <c r="B337" s="62"/>
      <c r="C337" s="62"/>
      <c r="D337" s="62"/>
      <c r="E337" s="62"/>
      <c r="F337" s="62"/>
      <c r="G337" s="62"/>
      <c r="H337" s="62"/>
      <c r="I337" s="62"/>
      <c r="J337" s="62"/>
      <c r="K337" s="62"/>
      <c r="L337" s="62"/>
      <c r="M337" s="62"/>
      <c r="N337" s="62"/>
      <c r="O337" s="62"/>
      <c r="P337" s="62"/>
      <c r="Q337" s="229"/>
      <c r="R337" s="284"/>
      <c r="S337" s="284"/>
      <c r="T337" s="284"/>
      <c r="U337" s="284"/>
      <c r="V337" s="284"/>
      <c r="W337" s="284"/>
      <c r="X337" s="62"/>
      <c r="AX337" s="62"/>
      <c r="AY337" s="62"/>
      <c r="AZ337" s="62"/>
      <c r="BA337" s="62"/>
      <c r="BB337" s="62"/>
      <c r="BC337" s="62"/>
      <c r="BD337" s="62"/>
      <c r="BE337" s="62"/>
      <c r="BF337" s="62"/>
      <c r="BG337" s="62"/>
      <c r="BH337" s="62"/>
      <c r="BI337" s="62"/>
      <c r="BJ337" s="62"/>
      <c r="BK337" s="62"/>
      <c r="BL337" s="62"/>
    </row>
    <row r="338" spans="1:64">
      <c r="A338" s="62"/>
      <c r="B338" s="62"/>
      <c r="C338" s="62"/>
      <c r="D338" s="62"/>
      <c r="E338" s="62"/>
      <c r="F338" s="62"/>
      <c r="G338" s="62"/>
      <c r="H338" s="62"/>
      <c r="I338" s="62"/>
      <c r="J338" s="62"/>
      <c r="K338" s="62"/>
      <c r="L338" s="62"/>
      <c r="M338" s="62"/>
      <c r="N338" s="62"/>
      <c r="O338" s="62"/>
      <c r="P338" s="62"/>
      <c r="Q338" s="229"/>
      <c r="R338" s="284"/>
      <c r="S338" s="284"/>
      <c r="T338" s="284"/>
      <c r="U338" s="284"/>
      <c r="V338" s="284"/>
      <c r="W338" s="284"/>
      <c r="X338" s="62"/>
      <c r="AX338" s="62"/>
      <c r="AY338" s="62"/>
      <c r="AZ338" s="62"/>
      <c r="BA338" s="62"/>
      <c r="BB338" s="62"/>
      <c r="BC338" s="62"/>
      <c r="BD338" s="62"/>
      <c r="BE338" s="62"/>
      <c r="BF338" s="62"/>
      <c r="BG338" s="62"/>
      <c r="BH338" s="62"/>
      <c r="BI338" s="62"/>
      <c r="BJ338" s="62"/>
      <c r="BK338" s="62"/>
      <c r="BL338" s="62"/>
    </row>
    <row r="339" spans="1:64">
      <c r="A339" s="62"/>
      <c r="B339" s="62"/>
      <c r="C339" s="62"/>
      <c r="D339" s="62"/>
      <c r="E339" s="62"/>
      <c r="F339" s="62"/>
      <c r="G339" s="62"/>
      <c r="H339" s="62"/>
      <c r="I339" s="62"/>
      <c r="J339" s="62"/>
      <c r="K339" s="62"/>
      <c r="L339" s="62"/>
      <c r="M339" s="62"/>
      <c r="N339" s="62"/>
      <c r="O339" s="62"/>
      <c r="P339" s="62"/>
      <c r="Q339" s="229"/>
      <c r="R339" s="284"/>
      <c r="S339" s="284"/>
      <c r="T339" s="284"/>
      <c r="U339" s="284"/>
      <c r="V339" s="284"/>
      <c r="W339" s="284"/>
      <c r="X339" s="62"/>
      <c r="AX339" s="62"/>
      <c r="AY339" s="62"/>
      <c r="AZ339" s="62"/>
      <c r="BA339" s="62"/>
      <c r="BB339" s="62"/>
      <c r="BC339" s="62"/>
      <c r="BD339" s="62"/>
      <c r="BE339" s="62"/>
      <c r="BF339" s="62"/>
      <c r="BG339" s="62"/>
      <c r="BH339" s="62"/>
      <c r="BI339" s="62"/>
      <c r="BJ339" s="62"/>
      <c r="BK339" s="62"/>
      <c r="BL339" s="62"/>
    </row>
    <row r="340" spans="1:64">
      <c r="A340" s="62"/>
      <c r="B340" s="62"/>
      <c r="C340" s="62"/>
      <c r="D340" s="62"/>
      <c r="E340" s="62"/>
      <c r="F340" s="62"/>
      <c r="G340" s="62"/>
      <c r="H340" s="62"/>
      <c r="I340" s="62"/>
      <c r="J340" s="62"/>
      <c r="K340" s="62"/>
      <c r="L340" s="62"/>
      <c r="M340" s="62"/>
      <c r="N340" s="62"/>
      <c r="O340" s="62"/>
      <c r="P340" s="62"/>
      <c r="Q340" s="229"/>
      <c r="R340" s="284"/>
      <c r="S340" s="284"/>
      <c r="T340" s="284"/>
      <c r="U340" s="284"/>
      <c r="V340" s="284"/>
      <c r="W340" s="284"/>
      <c r="X340" s="62"/>
      <c r="AX340" s="62"/>
      <c r="AY340" s="62"/>
      <c r="AZ340" s="62"/>
      <c r="BA340" s="62"/>
      <c r="BB340" s="62"/>
      <c r="BC340" s="62"/>
      <c r="BD340" s="62"/>
      <c r="BE340" s="62"/>
      <c r="BF340" s="62"/>
      <c r="BG340" s="62"/>
      <c r="BH340" s="62"/>
      <c r="BI340" s="62"/>
      <c r="BJ340" s="62"/>
      <c r="BK340" s="62"/>
      <c r="BL340" s="62"/>
    </row>
    <row r="341" spans="1:64">
      <c r="A341" s="62"/>
      <c r="B341" s="62"/>
      <c r="C341" s="62"/>
      <c r="D341" s="62"/>
      <c r="E341" s="62"/>
      <c r="F341" s="62"/>
      <c r="G341" s="62"/>
      <c r="H341" s="62"/>
      <c r="I341" s="62"/>
      <c r="J341" s="62"/>
      <c r="K341" s="62"/>
      <c r="L341" s="62"/>
      <c r="M341" s="62"/>
      <c r="N341" s="62"/>
      <c r="O341" s="62"/>
      <c r="P341" s="62"/>
      <c r="Q341" s="229"/>
      <c r="R341" s="284"/>
      <c r="S341" s="284"/>
      <c r="T341" s="284"/>
      <c r="U341" s="284"/>
      <c r="V341" s="284"/>
      <c r="W341" s="284"/>
      <c r="X341" s="62"/>
      <c r="AX341" s="62"/>
      <c r="AY341" s="62"/>
      <c r="AZ341" s="62"/>
      <c r="BA341" s="62"/>
      <c r="BB341" s="62"/>
      <c r="BC341" s="62"/>
      <c r="BD341" s="62"/>
      <c r="BE341" s="62"/>
      <c r="BF341" s="62"/>
      <c r="BG341" s="62"/>
      <c r="BH341" s="62"/>
      <c r="BI341" s="62"/>
      <c r="BJ341" s="62"/>
      <c r="BK341" s="62"/>
      <c r="BL341" s="62"/>
    </row>
    <row r="342" spans="1:64">
      <c r="A342" s="62"/>
      <c r="B342" s="62"/>
      <c r="C342" s="62"/>
      <c r="D342" s="62"/>
      <c r="E342" s="62"/>
      <c r="F342" s="62"/>
      <c r="G342" s="62"/>
      <c r="H342" s="62"/>
      <c r="I342" s="62"/>
      <c r="J342" s="62"/>
      <c r="K342" s="62"/>
      <c r="L342" s="62"/>
      <c r="M342" s="62"/>
      <c r="N342" s="62"/>
      <c r="O342" s="62"/>
      <c r="P342" s="62"/>
      <c r="Q342" s="229"/>
      <c r="R342" s="284"/>
      <c r="S342" s="284"/>
      <c r="T342" s="284"/>
      <c r="U342" s="284"/>
      <c r="V342" s="284"/>
      <c r="W342" s="284"/>
      <c r="X342" s="62"/>
      <c r="AX342" s="62"/>
      <c r="AY342" s="62"/>
      <c r="AZ342" s="62"/>
      <c r="BA342" s="62"/>
      <c r="BB342" s="62"/>
      <c r="BC342" s="62"/>
      <c r="BD342" s="62"/>
      <c r="BE342" s="62"/>
      <c r="BF342" s="62"/>
      <c r="BG342" s="62"/>
      <c r="BH342" s="62"/>
      <c r="BI342" s="62"/>
      <c r="BJ342" s="62"/>
      <c r="BK342" s="62"/>
      <c r="BL342" s="62"/>
    </row>
    <row r="343" spans="1:64">
      <c r="A343" s="62"/>
      <c r="B343" s="62"/>
      <c r="C343" s="62"/>
      <c r="D343" s="62"/>
      <c r="E343" s="62"/>
      <c r="F343" s="62"/>
      <c r="G343" s="62"/>
      <c r="H343" s="62"/>
      <c r="I343" s="62"/>
      <c r="J343" s="62"/>
      <c r="K343" s="62"/>
      <c r="L343" s="62"/>
      <c r="M343" s="62"/>
      <c r="N343" s="62"/>
      <c r="O343" s="62"/>
      <c r="P343" s="62"/>
      <c r="Q343" s="229"/>
      <c r="R343" s="284"/>
      <c r="S343" s="284"/>
      <c r="T343" s="284"/>
      <c r="U343" s="284"/>
      <c r="V343" s="284"/>
      <c r="W343" s="284"/>
      <c r="X343" s="62"/>
      <c r="AX343" s="62"/>
      <c r="AY343" s="62"/>
      <c r="AZ343" s="62"/>
      <c r="BA343" s="62"/>
      <c r="BB343" s="62"/>
      <c r="BC343" s="62"/>
      <c r="BD343" s="62"/>
      <c r="BE343" s="62"/>
      <c r="BF343" s="62"/>
      <c r="BG343" s="62"/>
      <c r="BH343" s="62"/>
      <c r="BI343" s="62"/>
      <c r="BJ343" s="62"/>
      <c r="BK343" s="62"/>
      <c r="BL343" s="62"/>
    </row>
    <row r="344" spans="1:64">
      <c r="A344" s="62"/>
      <c r="B344" s="62"/>
      <c r="C344" s="62"/>
      <c r="D344" s="62"/>
      <c r="E344" s="62"/>
      <c r="F344" s="62"/>
      <c r="G344" s="62"/>
      <c r="H344" s="62"/>
      <c r="I344" s="62"/>
      <c r="J344" s="62"/>
      <c r="K344" s="62"/>
      <c r="L344" s="62"/>
      <c r="M344" s="62"/>
      <c r="N344" s="62"/>
      <c r="O344" s="62"/>
      <c r="P344" s="62"/>
      <c r="Q344" s="229"/>
      <c r="R344" s="284"/>
      <c r="S344" s="284"/>
      <c r="T344" s="284"/>
      <c r="U344" s="284"/>
      <c r="V344" s="284"/>
      <c r="W344" s="284"/>
      <c r="X344" s="62"/>
      <c r="AX344" s="62"/>
      <c r="AY344" s="62"/>
      <c r="AZ344" s="62"/>
      <c r="BA344" s="62"/>
      <c r="BB344" s="62"/>
      <c r="BC344" s="62"/>
      <c r="BD344" s="62"/>
      <c r="BE344" s="62"/>
      <c r="BF344" s="62"/>
      <c r="BG344" s="62"/>
      <c r="BH344" s="62"/>
      <c r="BI344" s="62"/>
      <c r="BJ344" s="62"/>
      <c r="BK344" s="62"/>
      <c r="BL344" s="62"/>
    </row>
    <row r="345" spans="1:64">
      <c r="A345" s="62"/>
      <c r="B345" s="62"/>
      <c r="C345" s="62"/>
      <c r="D345" s="62"/>
      <c r="E345" s="62"/>
      <c r="F345" s="62"/>
      <c r="G345" s="62"/>
      <c r="H345" s="62"/>
      <c r="I345" s="62"/>
      <c r="J345" s="62"/>
      <c r="K345" s="62"/>
      <c r="L345" s="62"/>
      <c r="M345" s="62"/>
      <c r="N345" s="62"/>
      <c r="O345" s="62"/>
      <c r="P345" s="62"/>
      <c r="Q345" s="229"/>
      <c r="R345" s="284"/>
      <c r="S345" s="284"/>
      <c r="T345" s="284"/>
      <c r="U345" s="284"/>
      <c r="V345" s="284"/>
      <c r="W345" s="284"/>
      <c r="X345" s="62"/>
      <c r="AX345" s="62"/>
      <c r="AY345" s="62"/>
      <c r="AZ345" s="62"/>
      <c r="BA345" s="62"/>
      <c r="BB345" s="62"/>
      <c r="BC345" s="62"/>
      <c r="BD345" s="62"/>
      <c r="BE345" s="62"/>
      <c r="BF345" s="62"/>
      <c r="BG345" s="62"/>
      <c r="BH345" s="62"/>
      <c r="BI345" s="62"/>
      <c r="BJ345" s="62"/>
      <c r="BK345" s="62"/>
      <c r="BL345" s="62"/>
    </row>
    <row r="346" spans="1:64">
      <c r="A346" s="62"/>
      <c r="B346" s="62"/>
      <c r="C346" s="62"/>
      <c r="D346" s="62"/>
      <c r="E346" s="62"/>
      <c r="F346" s="62"/>
      <c r="G346" s="62"/>
      <c r="H346" s="62"/>
      <c r="I346" s="62"/>
      <c r="J346" s="62"/>
      <c r="K346" s="62"/>
      <c r="L346" s="62"/>
      <c r="M346" s="62"/>
      <c r="N346" s="62"/>
      <c r="O346" s="62"/>
      <c r="P346" s="62"/>
      <c r="Q346" s="229"/>
      <c r="R346" s="284"/>
      <c r="S346" s="284"/>
      <c r="T346" s="284"/>
      <c r="U346" s="284"/>
      <c r="V346" s="284"/>
      <c r="W346" s="284"/>
      <c r="X346" s="62"/>
      <c r="AX346" s="62"/>
      <c r="AY346" s="62"/>
      <c r="AZ346" s="62"/>
      <c r="BA346" s="62"/>
      <c r="BB346" s="62"/>
      <c r="BC346" s="62"/>
      <c r="BD346" s="62"/>
      <c r="BE346" s="62"/>
      <c r="BF346" s="62"/>
      <c r="BG346" s="62"/>
      <c r="BH346" s="62"/>
      <c r="BI346" s="62"/>
      <c r="BJ346" s="62"/>
      <c r="BK346" s="62"/>
      <c r="BL346" s="62"/>
    </row>
    <row r="347" spans="1:64">
      <c r="A347" s="62"/>
      <c r="B347" s="62"/>
      <c r="C347" s="62"/>
      <c r="D347" s="62"/>
      <c r="E347" s="62"/>
      <c r="F347" s="62"/>
      <c r="G347" s="62"/>
      <c r="H347" s="62"/>
      <c r="I347" s="62"/>
      <c r="J347" s="62"/>
      <c r="K347" s="62"/>
      <c r="L347" s="62"/>
      <c r="M347" s="62"/>
      <c r="N347" s="62"/>
      <c r="O347" s="62"/>
      <c r="P347" s="62"/>
      <c r="Q347" s="229"/>
      <c r="R347" s="284"/>
      <c r="S347" s="284"/>
      <c r="T347" s="284"/>
      <c r="U347" s="284"/>
      <c r="V347" s="284"/>
      <c r="W347" s="284"/>
      <c r="X347" s="62"/>
      <c r="AX347" s="62"/>
      <c r="AY347" s="62"/>
      <c r="AZ347" s="62"/>
      <c r="BA347" s="62"/>
      <c r="BB347" s="62"/>
      <c r="BC347" s="62"/>
      <c r="BD347" s="62"/>
      <c r="BE347" s="62"/>
      <c r="BF347" s="62"/>
      <c r="BG347" s="62"/>
      <c r="BH347" s="62"/>
      <c r="BI347" s="62"/>
      <c r="BJ347" s="62"/>
      <c r="BK347" s="62"/>
      <c r="BL347" s="62"/>
    </row>
    <row r="348" spans="1:64">
      <c r="A348" s="62"/>
      <c r="B348" s="62"/>
      <c r="C348" s="62"/>
      <c r="D348" s="62"/>
      <c r="E348" s="62"/>
      <c r="F348" s="62"/>
      <c r="G348" s="62"/>
      <c r="H348" s="62"/>
      <c r="I348" s="62"/>
      <c r="J348" s="62"/>
      <c r="K348" s="62"/>
      <c r="L348" s="62"/>
      <c r="M348" s="62"/>
      <c r="N348" s="62"/>
      <c r="O348" s="62"/>
      <c r="P348" s="62"/>
      <c r="Q348" s="229"/>
      <c r="R348" s="284"/>
      <c r="S348" s="284"/>
      <c r="T348" s="284"/>
      <c r="U348" s="284"/>
      <c r="V348" s="284"/>
      <c r="W348" s="284"/>
      <c r="X348" s="62"/>
      <c r="AX348" s="62"/>
      <c r="AY348" s="62"/>
      <c r="AZ348" s="62"/>
      <c r="BA348" s="62"/>
      <c r="BB348" s="62"/>
      <c r="BC348" s="62"/>
      <c r="BD348" s="62"/>
      <c r="BE348" s="62"/>
      <c r="BF348" s="62"/>
      <c r="BG348" s="62"/>
      <c r="BH348" s="62"/>
      <c r="BI348" s="62"/>
      <c r="BJ348" s="62"/>
      <c r="BK348" s="62"/>
      <c r="BL348" s="62"/>
    </row>
    <row r="349" spans="1:64">
      <c r="A349" s="62"/>
      <c r="B349" s="62"/>
      <c r="C349" s="62"/>
      <c r="D349" s="62"/>
      <c r="E349" s="62"/>
      <c r="F349" s="62"/>
      <c r="G349" s="62"/>
      <c r="H349" s="62"/>
      <c r="I349" s="62"/>
      <c r="J349" s="62"/>
      <c r="K349" s="62"/>
      <c r="L349" s="62"/>
      <c r="M349" s="62"/>
      <c r="N349" s="62"/>
      <c r="O349" s="62"/>
      <c r="P349" s="62"/>
      <c r="Q349" s="229"/>
      <c r="R349" s="284"/>
      <c r="S349" s="284"/>
      <c r="T349" s="284"/>
      <c r="U349" s="284"/>
      <c r="V349" s="284"/>
      <c r="W349" s="284"/>
      <c r="X349" s="62"/>
      <c r="AX349" s="62"/>
      <c r="AY349" s="62"/>
      <c r="AZ349" s="62"/>
      <c r="BA349" s="62"/>
      <c r="BB349" s="62"/>
      <c r="BC349" s="62"/>
      <c r="BD349" s="62"/>
      <c r="BE349" s="62"/>
      <c r="BF349" s="62"/>
      <c r="BG349" s="62"/>
      <c r="BH349" s="62"/>
      <c r="BI349" s="62"/>
      <c r="BJ349" s="62"/>
      <c r="BK349" s="62"/>
      <c r="BL349" s="62"/>
    </row>
    <row r="350" spans="1:64">
      <c r="A350" s="62"/>
      <c r="B350" s="62"/>
      <c r="C350" s="62"/>
      <c r="D350" s="62"/>
      <c r="E350" s="62"/>
      <c r="F350" s="62"/>
      <c r="G350" s="62"/>
      <c r="H350" s="62"/>
      <c r="I350" s="62"/>
      <c r="J350" s="62"/>
      <c r="K350" s="62"/>
      <c r="L350" s="62"/>
      <c r="M350" s="62"/>
      <c r="N350" s="62"/>
      <c r="O350" s="62"/>
      <c r="P350" s="62"/>
      <c r="Q350" s="229"/>
      <c r="R350" s="284"/>
      <c r="S350" s="284"/>
      <c r="T350" s="284"/>
      <c r="U350" s="284"/>
      <c r="V350" s="284"/>
      <c r="W350" s="284"/>
      <c r="X350" s="62"/>
      <c r="AX350" s="62"/>
      <c r="AY350" s="62"/>
      <c r="AZ350" s="62"/>
      <c r="BA350" s="62"/>
      <c r="BB350" s="62"/>
      <c r="BC350" s="62"/>
      <c r="BD350" s="62"/>
      <c r="BE350" s="62"/>
      <c r="BF350" s="62"/>
      <c r="BG350" s="62"/>
      <c r="BH350" s="62"/>
      <c r="BI350" s="62"/>
      <c r="BJ350" s="62"/>
      <c r="BK350" s="62"/>
      <c r="BL350" s="62"/>
    </row>
    <row r="351" spans="1:64">
      <c r="A351" s="62"/>
      <c r="B351" s="62"/>
      <c r="C351" s="62"/>
      <c r="D351" s="62"/>
      <c r="E351" s="62"/>
      <c r="F351" s="62"/>
      <c r="G351" s="62"/>
      <c r="H351" s="62"/>
      <c r="I351" s="62"/>
      <c r="J351" s="62"/>
      <c r="K351" s="62"/>
      <c r="L351" s="62"/>
      <c r="M351" s="62"/>
      <c r="N351" s="62"/>
      <c r="O351" s="62"/>
      <c r="P351" s="62"/>
      <c r="Q351" s="229"/>
      <c r="R351" s="284"/>
      <c r="S351" s="284"/>
      <c r="T351" s="284"/>
      <c r="U351" s="284"/>
      <c r="V351" s="284"/>
      <c r="W351" s="284"/>
      <c r="X351" s="62"/>
      <c r="AX351" s="62"/>
      <c r="AY351" s="62"/>
      <c r="AZ351" s="62"/>
      <c r="BA351" s="62"/>
      <c r="BB351" s="62"/>
      <c r="BC351" s="62"/>
      <c r="BD351" s="62"/>
      <c r="BE351" s="62"/>
      <c r="BF351" s="62"/>
      <c r="BG351" s="62"/>
      <c r="BH351" s="62"/>
      <c r="BI351" s="62"/>
      <c r="BJ351" s="62"/>
      <c r="BK351" s="62"/>
      <c r="BL351" s="62"/>
    </row>
    <row r="352" spans="1:64">
      <c r="A352" s="62"/>
      <c r="B352" s="62"/>
      <c r="C352" s="62"/>
      <c r="D352" s="62"/>
      <c r="E352" s="62"/>
      <c r="F352" s="62"/>
      <c r="G352" s="62"/>
      <c r="H352" s="62"/>
      <c r="I352" s="62"/>
      <c r="J352" s="62"/>
      <c r="K352" s="62"/>
      <c r="L352" s="62"/>
      <c r="M352" s="62"/>
      <c r="N352" s="62"/>
      <c r="O352" s="62"/>
      <c r="P352" s="62"/>
      <c r="Q352" s="229"/>
      <c r="R352" s="284"/>
      <c r="S352" s="284"/>
      <c r="T352" s="284"/>
      <c r="U352" s="284"/>
      <c r="V352" s="284"/>
      <c r="W352" s="284"/>
      <c r="X352" s="62"/>
      <c r="AX352" s="62"/>
      <c r="AY352" s="62"/>
      <c r="AZ352" s="62"/>
      <c r="BA352" s="62"/>
      <c r="BB352" s="62"/>
      <c r="BC352" s="62"/>
      <c r="BD352" s="62"/>
      <c r="BE352" s="62"/>
      <c r="BF352" s="62"/>
      <c r="BG352" s="62"/>
      <c r="BH352" s="62"/>
      <c r="BI352" s="62"/>
      <c r="BJ352" s="62"/>
      <c r="BK352" s="62"/>
      <c r="BL352" s="62"/>
    </row>
    <row r="353" spans="1:64">
      <c r="A353" s="62"/>
      <c r="B353" s="62"/>
      <c r="C353" s="62"/>
      <c r="D353" s="62"/>
      <c r="E353" s="62"/>
      <c r="F353" s="62"/>
      <c r="G353" s="62"/>
      <c r="H353" s="62"/>
      <c r="I353" s="62"/>
      <c r="J353" s="62"/>
      <c r="K353" s="62"/>
      <c r="L353" s="62"/>
      <c r="M353" s="62"/>
      <c r="N353" s="62"/>
      <c r="O353" s="62"/>
      <c r="P353" s="62"/>
      <c r="Q353" s="229"/>
      <c r="R353" s="284"/>
      <c r="S353" s="284"/>
      <c r="T353" s="284"/>
      <c r="U353" s="284"/>
      <c r="V353" s="284"/>
      <c r="W353" s="284"/>
      <c r="X353" s="62"/>
      <c r="AX353" s="62"/>
      <c r="AY353" s="62"/>
      <c r="AZ353" s="62"/>
      <c r="BA353" s="62"/>
      <c r="BB353" s="62"/>
      <c r="BC353" s="62"/>
      <c r="BD353" s="62"/>
      <c r="BE353" s="62"/>
      <c r="BF353" s="62"/>
      <c r="BG353" s="62"/>
      <c r="BH353" s="62"/>
      <c r="BI353" s="62"/>
      <c r="BJ353" s="62"/>
      <c r="BK353" s="62"/>
      <c r="BL353" s="62"/>
    </row>
    <row r="354" spans="1:64">
      <c r="A354" s="62"/>
      <c r="B354" s="62"/>
      <c r="C354" s="62"/>
      <c r="D354" s="62"/>
      <c r="E354" s="62"/>
      <c r="F354" s="62"/>
      <c r="G354" s="62"/>
      <c r="H354" s="62"/>
      <c r="I354" s="62"/>
      <c r="J354" s="62"/>
      <c r="K354" s="62"/>
      <c r="L354" s="62"/>
      <c r="M354" s="62"/>
      <c r="N354" s="62"/>
      <c r="O354" s="62"/>
      <c r="P354" s="62"/>
      <c r="Q354" s="229"/>
      <c r="R354" s="284"/>
      <c r="S354" s="284"/>
      <c r="T354" s="284"/>
      <c r="U354" s="284"/>
      <c r="V354" s="284"/>
      <c r="W354" s="284"/>
      <c r="X354" s="62"/>
      <c r="AX354" s="62"/>
      <c r="AY354" s="62"/>
      <c r="AZ354" s="62"/>
      <c r="BA354" s="62"/>
      <c r="BB354" s="62"/>
      <c r="BC354" s="62"/>
      <c r="BD354" s="62"/>
      <c r="BE354" s="62"/>
      <c r="BF354" s="62"/>
      <c r="BG354" s="62"/>
      <c r="BH354" s="62"/>
      <c r="BI354" s="62"/>
      <c r="BJ354" s="62"/>
      <c r="BK354" s="62"/>
      <c r="BL354" s="62"/>
    </row>
    <row r="355" spans="1:64">
      <c r="A355" s="62"/>
      <c r="B355" s="62"/>
      <c r="C355" s="62"/>
      <c r="D355" s="62"/>
      <c r="E355" s="62"/>
      <c r="F355" s="62"/>
      <c r="G355" s="62"/>
      <c r="H355" s="62"/>
      <c r="I355" s="62"/>
      <c r="J355" s="62"/>
      <c r="K355" s="62"/>
      <c r="L355" s="62"/>
      <c r="M355" s="62"/>
      <c r="N355" s="62"/>
      <c r="O355" s="62"/>
      <c r="P355" s="62"/>
      <c r="Q355" s="229"/>
      <c r="R355" s="284"/>
      <c r="S355" s="284"/>
      <c r="T355" s="284"/>
      <c r="U355" s="284"/>
      <c r="V355" s="284"/>
      <c r="W355" s="284"/>
      <c r="X355" s="62"/>
      <c r="AX355" s="62"/>
      <c r="AY355" s="62"/>
      <c r="AZ355" s="62"/>
      <c r="BA355" s="62"/>
      <c r="BB355" s="62"/>
      <c r="BC355" s="62"/>
      <c r="BD355" s="62"/>
      <c r="BE355" s="62"/>
      <c r="BF355" s="62"/>
      <c r="BG355" s="62"/>
      <c r="BH355" s="62"/>
      <c r="BI355" s="62"/>
      <c r="BJ355" s="62"/>
      <c r="BK355" s="62"/>
      <c r="BL355" s="62"/>
    </row>
    <row r="356" spans="1:64">
      <c r="A356" s="62"/>
      <c r="B356" s="62"/>
      <c r="C356" s="62"/>
      <c r="D356" s="62"/>
      <c r="E356" s="62"/>
      <c r="F356" s="62"/>
      <c r="G356" s="62"/>
      <c r="H356" s="62"/>
      <c r="I356" s="62"/>
      <c r="J356" s="62"/>
      <c r="K356" s="62"/>
      <c r="L356" s="62"/>
      <c r="M356" s="62"/>
      <c r="N356" s="62"/>
      <c r="O356" s="62"/>
      <c r="P356" s="62"/>
      <c r="Q356" s="229"/>
      <c r="R356" s="284"/>
      <c r="S356" s="284"/>
      <c r="T356" s="284"/>
      <c r="U356" s="284"/>
      <c r="V356" s="284"/>
      <c r="W356" s="284"/>
      <c r="X356" s="62"/>
      <c r="AX356" s="62"/>
      <c r="AY356" s="62"/>
      <c r="AZ356" s="62"/>
      <c r="BA356" s="62"/>
      <c r="BB356" s="62"/>
      <c r="BC356" s="62"/>
      <c r="BD356" s="62"/>
      <c r="BE356" s="62"/>
      <c r="BF356" s="62"/>
      <c r="BG356" s="62"/>
      <c r="BH356" s="62"/>
      <c r="BI356" s="62"/>
      <c r="BJ356" s="62"/>
      <c r="BK356" s="62"/>
      <c r="BL356" s="62"/>
    </row>
    <row r="357" spans="1:64">
      <c r="A357" s="62"/>
      <c r="B357" s="62"/>
      <c r="C357" s="62"/>
      <c r="D357" s="62"/>
      <c r="E357" s="62"/>
      <c r="F357" s="62"/>
      <c r="G357" s="62"/>
      <c r="H357" s="62"/>
      <c r="I357" s="62"/>
      <c r="J357" s="62"/>
      <c r="K357" s="62"/>
      <c r="L357" s="62"/>
      <c r="M357" s="62"/>
      <c r="N357" s="62"/>
      <c r="O357" s="62"/>
      <c r="P357" s="62"/>
      <c r="Q357" s="229"/>
      <c r="R357" s="284"/>
      <c r="S357" s="284"/>
      <c r="T357" s="284"/>
      <c r="U357" s="284"/>
      <c r="V357" s="284"/>
      <c r="W357" s="284"/>
      <c r="X357" s="62"/>
      <c r="AX357" s="62"/>
      <c r="AY357" s="62"/>
      <c r="AZ357" s="62"/>
      <c r="BA357" s="62"/>
      <c r="BB357" s="62"/>
      <c r="BC357" s="62"/>
      <c r="BD357" s="62"/>
      <c r="BE357" s="62"/>
      <c r="BF357" s="62"/>
      <c r="BG357" s="62"/>
      <c r="BH357" s="62"/>
      <c r="BI357" s="62"/>
      <c r="BJ357" s="62"/>
      <c r="BK357" s="62"/>
      <c r="BL357" s="62"/>
    </row>
    <row r="358" spans="1:64">
      <c r="A358" s="62"/>
      <c r="B358" s="62"/>
      <c r="C358" s="62"/>
      <c r="D358" s="62"/>
      <c r="E358" s="62"/>
      <c r="F358" s="62"/>
      <c r="G358" s="62"/>
      <c r="H358" s="62"/>
      <c r="I358" s="62"/>
      <c r="J358" s="62"/>
      <c r="K358" s="62"/>
      <c r="L358" s="62"/>
      <c r="M358" s="62"/>
      <c r="N358" s="62"/>
      <c r="O358" s="62"/>
      <c r="P358" s="62"/>
      <c r="Q358" s="229"/>
      <c r="R358" s="284"/>
      <c r="S358" s="284"/>
      <c r="T358" s="284"/>
      <c r="U358" s="284"/>
      <c r="V358" s="284"/>
      <c r="W358" s="284"/>
      <c r="X358" s="62"/>
      <c r="AX358" s="62"/>
      <c r="AY358" s="62"/>
      <c r="AZ358" s="62"/>
      <c r="BA358" s="62"/>
      <c r="BB358" s="62"/>
      <c r="BC358" s="62"/>
      <c r="BD358" s="62"/>
      <c r="BE358" s="62"/>
      <c r="BF358" s="62"/>
      <c r="BG358" s="62"/>
      <c r="BH358" s="62"/>
      <c r="BI358" s="62"/>
      <c r="BJ358" s="62"/>
      <c r="BK358" s="62"/>
      <c r="BL358" s="62"/>
    </row>
    <row r="359" spans="1:64">
      <c r="A359" s="62"/>
      <c r="B359" s="62"/>
      <c r="C359" s="62"/>
      <c r="D359" s="62"/>
      <c r="E359" s="62"/>
      <c r="F359" s="62"/>
      <c r="G359" s="62"/>
      <c r="H359" s="62"/>
      <c r="I359" s="62"/>
      <c r="J359" s="62"/>
      <c r="K359" s="62"/>
      <c r="L359" s="62"/>
      <c r="M359" s="62"/>
      <c r="N359" s="62"/>
      <c r="O359" s="62"/>
      <c r="P359" s="62"/>
      <c r="Q359" s="229"/>
      <c r="R359" s="284"/>
      <c r="S359" s="284"/>
      <c r="T359" s="284"/>
      <c r="U359" s="284"/>
      <c r="V359" s="284"/>
      <c r="W359" s="284"/>
      <c r="X359" s="62"/>
      <c r="AX359" s="62"/>
      <c r="AY359" s="62"/>
      <c r="AZ359" s="62"/>
      <c r="BA359" s="62"/>
      <c r="BB359" s="62"/>
      <c r="BC359" s="62"/>
      <c r="BD359" s="62"/>
      <c r="BE359" s="62"/>
      <c r="BF359" s="62"/>
      <c r="BG359" s="62"/>
      <c r="BH359" s="62"/>
      <c r="BI359" s="62"/>
      <c r="BJ359" s="62"/>
      <c r="BK359" s="62"/>
      <c r="BL359" s="62"/>
    </row>
    <row r="360" spans="1:64">
      <c r="A360" s="62"/>
      <c r="B360" s="62"/>
      <c r="C360" s="62"/>
      <c r="D360" s="62"/>
      <c r="E360" s="62"/>
      <c r="F360" s="62"/>
      <c r="G360" s="62"/>
      <c r="H360" s="62"/>
      <c r="I360" s="62"/>
      <c r="J360" s="62"/>
      <c r="K360" s="62"/>
      <c r="L360" s="62"/>
      <c r="M360" s="62"/>
      <c r="N360" s="62"/>
      <c r="O360" s="62"/>
      <c r="P360" s="62"/>
      <c r="Q360" s="229"/>
      <c r="R360" s="284"/>
      <c r="S360" s="284"/>
      <c r="T360" s="284"/>
      <c r="U360" s="284"/>
      <c r="V360" s="284"/>
      <c r="W360" s="284"/>
      <c r="X360" s="62"/>
      <c r="AX360" s="62"/>
      <c r="AY360" s="62"/>
      <c r="AZ360" s="62"/>
      <c r="BA360" s="62"/>
      <c r="BB360" s="62"/>
      <c r="BC360" s="62"/>
      <c r="BD360" s="62"/>
      <c r="BE360" s="62"/>
      <c r="BF360" s="62"/>
      <c r="BG360" s="62"/>
      <c r="BH360" s="62"/>
      <c r="BI360" s="62"/>
      <c r="BJ360" s="62"/>
      <c r="BK360" s="62"/>
      <c r="BL360" s="62"/>
    </row>
    <row r="361" spans="1:64">
      <c r="A361" s="62"/>
      <c r="B361" s="62"/>
      <c r="C361" s="62"/>
      <c r="D361" s="62"/>
      <c r="E361" s="62"/>
      <c r="F361" s="62"/>
      <c r="G361" s="62"/>
      <c r="H361" s="62"/>
      <c r="I361" s="62"/>
      <c r="J361" s="62"/>
      <c r="K361" s="62"/>
      <c r="L361" s="62"/>
      <c r="M361" s="62"/>
      <c r="N361" s="62"/>
      <c r="O361" s="62"/>
      <c r="P361" s="62"/>
      <c r="Q361" s="229"/>
      <c r="R361" s="284"/>
      <c r="S361" s="284"/>
      <c r="T361" s="284"/>
      <c r="U361" s="284"/>
      <c r="V361" s="284"/>
      <c r="W361" s="284"/>
      <c r="X361" s="62"/>
      <c r="AX361" s="62"/>
      <c r="AY361" s="62"/>
      <c r="AZ361" s="62"/>
      <c r="BA361" s="62"/>
      <c r="BB361" s="62"/>
      <c r="BC361" s="62"/>
      <c r="BD361" s="62"/>
      <c r="BE361" s="62"/>
      <c r="BF361" s="62"/>
      <c r="BG361" s="62"/>
      <c r="BH361" s="62"/>
      <c r="BI361" s="62"/>
      <c r="BJ361" s="62"/>
      <c r="BK361" s="62"/>
      <c r="BL361" s="62"/>
    </row>
    <row r="362" spans="1:64">
      <c r="A362" s="62"/>
      <c r="B362" s="62"/>
      <c r="C362" s="62"/>
      <c r="D362" s="62"/>
      <c r="E362" s="62"/>
      <c r="F362" s="62"/>
      <c r="G362" s="62"/>
      <c r="H362" s="62"/>
      <c r="I362" s="62"/>
      <c r="J362" s="62"/>
      <c r="K362" s="62"/>
      <c r="L362" s="62"/>
      <c r="M362" s="62"/>
      <c r="N362" s="62"/>
      <c r="O362" s="62"/>
      <c r="P362" s="62"/>
      <c r="Q362" s="229"/>
      <c r="R362" s="284"/>
      <c r="S362" s="284"/>
      <c r="T362" s="284"/>
      <c r="U362" s="284"/>
      <c r="V362" s="284"/>
      <c r="W362" s="284"/>
      <c r="X362" s="62"/>
      <c r="AX362" s="62"/>
      <c r="AY362" s="62"/>
      <c r="AZ362" s="62"/>
      <c r="BA362" s="62"/>
      <c r="BB362" s="62"/>
      <c r="BC362" s="62"/>
      <c r="BD362" s="62"/>
      <c r="BE362" s="62"/>
      <c r="BF362" s="62"/>
      <c r="BG362" s="62"/>
      <c r="BH362" s="62"/>
      <c r="BI362" s="62"/>
      <c r="BJ362" s="62"/>
      <c r="BK362" s="62"/>
      <c r="BL362" s="62"/>
    </row>
    <row r="363" spans="1:64">
      <c r="A363" s="62"/>
      <c r="B363" s="62"/>
      <c r="C363" s="62"/>
      <c r="D363" s="62"/>
      <c r="E363" s="62"/>
      <c r="F363" s="62"/>
      <c r="G363" s="62"/>
      <c r="H363" s="62"/>
      <c r="I363" s="62"/>
      <c r="J363" s="62"/>
      <c r="K363" s="62"/>
      <c r="L363" s="62"/>
      <c r="M363" s="62"/>
      <c r="N363" s="62"/>
      <c r="O363" s="62"/>
      <c r="P363" s="62"/>
      <c r="Q363" s="229"/>
      <c r="R363" s="284"/>
      <c r="S363" s="284"/>
      <c r="T363" s="284"/>
      <c r="U363" s="284"/>
      <c r="V363" s="284"/>
      <c r="W363" s="284"/>
      <c r="X363" s="62"/>
      <c r="AX363" s="62"/>
      <c r="AY363" s="62"/>
      <c r="AZ363" s="62"/>
      <c r="BA363" s="62"/>
      <c r="BB363" s="62"/>
      <c r="BC363" s="62"/>
      <c r="BD363" s="62"/>
      <c r="BE363" s="62"/>
      <c r="BF363" s="62"/>
      <c r="BG363" s="62"/>
      <c r="BH363" s="62"/>
      <c r="BI363" s="62"/>
      <c r="BJ363" s="62"/>
      <c r="BK363" s="62"/>
      <c r="BL363" s="62"/>
    </row>
    <row r="364" spans="1:64">
      <c r="A364" s="62"/>
      <c r="B364" s="62"/>
      <c r="C364" s="62"/>
      <c r="D364" s="62"/>
      <c r="E364" s="62"/>
      <c r="F364" s="62"/>
      <c r="G364" s="62"/>
      <c r="H364" s="62"/>
      <c r="I364" s="62"/>
      <c r="J364" s="62"/>
      <c r="K364" s="62"/>
      <c r="L364" s="62"/>
      <c r="M364" s="62"/>
      <c r="N364" s="62"/>
      <c r="O364" s="62"/>
      <c r="P364" s="62"/>
      <c r="Q364" s="229"/>
      <c r="R364" s="284"/>
      <c r="S364" s="284"/>
      <c r="T364" s="284"/>
      <c r="U364" s="284"/>
      <c r="V364" s="284"/>
      <c r="W364" s="284"/>
      <c r="X364" s="62"/>
      <c r="AX364" s="62"/>
      <c r="AY364" s="62"/>
      <c r="AZ364" s="62"/>
      <c r="BA364" s="62"/>
      <c r="BB364" s="62"/>
      <c r="BC364" s="62"/>
      <c r="BD364" s="62"/>
      <c r="BE364" s="62"/>
      <c r="BF364" s="62"/>
      <c r="BG364" s="62"/>
      <c r="BH364" s="62"/>
      <c r="BI364" s="62"/>
      <c r="BJ364" s="62"/>
      <c r="BK364" s="62"/>
      <c r="BL364" s="62"/>
    </row>
    <row r="365" spans="1:64">
      <c r="A365" s="62"/>
      <c r="B365" s="62"/>
      <c r="C365" s="62"/>
      <c r="D365" s="62"/>
      <c r="E365" s="62"/>
      <c r="F365" s="62"/>
      <c r="G365" s="62"/>
      <c r="H365" s="62"/>
      <c r="I365" s="62"/>
      <c r="J365" s="62"/>
      <c r="K365" s="62"/>
      <c r="L365" s="62"/>
      <c r="M365" s="62"/>
      <c r="N365" s="62"/>
      <c r="O365" s="62"/>
      <c r="P365" s="62"/>
      <c r="Q365" s="229"/>
      <c r="R365" s="284"/>
      <c r="S365" s="284"/>
      <c r="T365" s="284"/>
      <c r="U365" s="284"/>
      <c r="V365" s="284"/>
      <c r="W365" s="284"/>
      <c r="X365" s="62"/>
      <c r="AX365" s="62"/>
      <c r="AY365" s="62"/>
      <c r="AZ365" s="62"/>
      <c r="BA365" s="62"/>
      <c r="BB365" s="62"/>
      <c r="BC365" s="62"/>
      <c r="BD365" s="62"/>
      <c r="BE365" s="62"/>
      <c r="BF365" s="62"/>
      <c r="BG365" s="62"/>
      <c r="BH365" s="62"/>
      <c r="BI365" s="62"/>
      <c r="BJ365" s="62"/>
      <c r="BK365" s="62"/>
      <c r="BL365" s="62"/>
    </row>
    <row r="366" spans="1:64">
      <c r="A366" s="62"/>
      <c r="B366" s="62"/>
      <c r="C366" s="62"/>
      <c r="D366" s="62"/>
      <c r="E366" s="62"/>
      <c r="F366" s="62"/>
      <c r="G366" s="62"/>
      <c r="H366" s="62"/>
      <c r="I366" s="62"/>
      <c r="J366" s="62"/>
      <c r="K366" s="62"/>
      <c r="L366" s="62"/>
      <c r="M366" s="62"/>
      <c r="N366" s="62"/>
      <c r="O366" s="62"/>
      <c r="P366" s="62"/>
      <c r="Q366" s="229"/>
      <c r="R366" s="284"/>
      <c r="S366" s="284"/>
      <c r="T366" s="284"/>
      <c r="U366" s="284"/>
      <c r="V366" s="284"/>
      <c r="W366" s="284"/>
      <c r="X366" s="62"/>
      <c r="AX366" s="62"/>
      <c r="AY366" s="62"/>
      <c r="AZ366" s="62"/>
      <c r="BA366" s="62"/>
      <c r="BB366" s="62"/>
      <c r="BC366" s="62"/>
      <c r="BD366" s="62"/>
      <c r="BE366" s="62"/>
      <c r="BF366" s="62"/>
      <c r="BG366" s="62"/>
      <c r="BH366" s="62"/>
      <c r="BI366" s="62"/>
      <c r="BJ366" s="62"/>
      <c r="BK366" s="62"/>
      <c r="BL366" s="62"/>
    </row>
    <row r="367" spans="1:64">
      <c r="A367" s="62"/>
      <c r="B367" s="62"/>
      <c r="C367" s="62"/>
      <c r="D367" s="62"/>
      <c r="E367" s="62"/>
      <c r="F367" s="62"/>
      <c r="G367" s="62"/>
      <c r="H367" s="62"/>
      <c r="I367" s="62"/>
      <c r="J367" s="62"/>
      <c r="K367" s="62"/>
      <c r="L367" s="62"/>
      <c r="M367" s="62"/>
      <c r="N367" s="62"/>
      <c r="O367" s="62"/>
      <c r="P367" s="62"/>
      <c r="Q367" s="229"/>
      <c r="R367" s="284"/>
      <c r="S367" s="284"/>
      <c r="T367" s="284"/>
      <c r="U367" s="284"/>
      <c r="V367" s="284"/>
      <c r="W367" s="284"/>
      <c r="X367" s="62"/>
      <c r="AX367" s="62"/>
      <c r="AY367" s="62"/>
      <c r="AZ367" s="62"/>
      <c r="BA367" s="62"/>
      <c r="BB367" s="62"/>
      <c r="BC367" s="62"/>
      <c r="BD367" s="62"/>
      <c r="BE367" s="62"/>
      <c r="BF367" s="62"/>
      <c r="BG367" s="62"/>
      <c r="BH367" s="62"/>
      <c r="BI367" s="62"/>
      <c r="BJ367" s="62"/>
      <c r="BK367" s="62"/>
      <c r="BL367" s="62"/>
    </row>
    <row r="368" spans="1:64">
      <c r="A368" s="62"/>
      <c r="B368" s="62"/>
      <c r="C368" s="62"/>
      <c r="D368" s="62"/>
      <c r="E368" s="62"/>
      <c r="F368" s="62"/>
      <c r="G368" s="62"/>
      <c r="H368" s="62"/>
      <c r="I368" s="62"/>
      <c r="J368" s="62"/>
      <c r="K368" s="62"/>
      <c r="L368" s="62"/>
      <c r="M368" s="62"/>
      <c r="N368" s="62"/>
      <c r="O368" s="62"/>
      <c r="P368" s="62"/>
      <c r="Q368" s="229"/>
      <c r="R368" s="284"/>
      <c r="S368" s="284"/>
      <c r="T368" s="284"/>
      <c r="U368" s="284"/>
      <c r="V368" s="284"/>
      <c r="W368" s="284"/>
      <c r="X368" s="62"/>
      <c r="AX368" s="62"/>
      <c r="AY368" s="62"/>
      <c r="AZ368" s="62"/>
      <c r="BA368" s="62"/>
      <c r="BB368" s="62"/>
      <c r="BC368" s="62"/>
      <c r="BD368" s="62"/>
      <c r="BE368" s="62"/>
      <c r="BF368" s="62"/>
      <c r="BG368" s="62"/>
      <c r="BH368" s="62"/>
      <c r="BI368" s="62"/>
      <c r="BJ368" s="62"/>
      <c r="BK368" s="62"/>
      <c r="BL368" s="62"/>
    </row>
    <row r="369" spans="1:64">
      <c r="A369" s="62"/>
      <c r="B369" s="62"/>
      <c r="C369" s="62"/>
      <c r="D369" s="62"/>
      <c r="E369" s="62"/>
      <c r="F369" s="62"/>
      <c r="G369" s="62"/>
      <c r="H369" s="62"/>
      <c r="I369" s="62"/>
      <c r="J369" s="62"/>
      <c r="K369" s="62"/>
      <c r="L369" s="62"/>
      <c r="M369" s="62"/>
      <c r="N369" s="62"/>
      <c r="O369" s="62"/>
      <c r="P369" s="62"/>
      <c r="Q369" s="229"/>
      <c r="R369" s="284"/>
      <c r="S369" s="284"/>
      <c r="T369" s="284"/>
      <c r="U369" s="284"/>
      <c r="V369" s="284"/>
      <c r="W369" s="284"/>
      <c r="X369" s="62"/>
      <c r="AX369" s="62"/>
      <c r="AY369" s="62"/>
      <c r="AZ369" s="62"/>
      <c r="BA369" s="62"/>
      <c r="BB369" s="62"/>
      <c r="BC369" s="62"/>
      <c r="BD369" s="62"/>
      <c r="BE369" s="62"/>
      <c r="BF369" s="62"/>
      <c r="BG369" s="62"/>
      <c r="BH369" s="62"/>
      <c r="BI369" s="62"/>
      <c r="BJ369" s="62"/>
      <c r="BK369" s="62"/>
      <c r="BL369" s="62"/>
    </row>
    <row r="370" spans="1:64">
      <c r="A370" s="62"/>
      <c r="B370" s="62"/>
      <c r="C370" s="62"/>
      <c r="D370" s="62"/>
      <c r="E370" s="62"/>
      <c r="F370" s="62"/>
      <c r="G370" s="62"/>
      <c r="H370" s="62"/>
      <c r="I370" s="62"/>
      <c r="J370" s="62"/>
      <c r="K370" s="62"/>
      <c r="L370" s="62"/>
      <c r="M370" s="62"/>
      <c r="N370" s="62"/>
      <c r="O370" s="62"/>
      <c r="P370" s="62"/>
      <c r="Q370" s="229"/>
      <c r="R370" s="284"/>
      <c r="S370" s="284"/>
      <c r="T370" s="284"/>
      <c r="U370" s="284"/>
      <c r="V370" s="284"/>
      <c r="W370" s="284"/>
      <c r="X370" s="62"/>
      <c r="AX370" s="62"/>
      <c r="AY370" s="62"/>
      <c r="AZ370" s="62"/>
      <c r="BA370" s="62"/>
      <c r="BB370" s="62"/>
      <c r="BC370" s="62"/>
      <c r="BD370" s="62"/>
      <c r="BE370" s="62"/>
      <c r="BF370" s="62"/>
      <c r="BG370" s="62"/>
      <c r="BH370" s="62"/>
      <c r="BI370" s="62"/>
      <c r="BJ370" s="62"/>
      <c r="BK370" s="62"/>
      <c r="BL370" s="62"/>
    </row>
    <row r="371" spans="1:64">
      <c r="A371" s="62"/>
      <c r="B371" s="62"/>
      <c r="C371" s="62"/>
      <c r="D371" s="62"/>
      <c r="E371" s="62"/>
      <c r="F371" s="62"/>
      <c r="G371" s="62"/>
      <c r="H371" s="62"/>
      <c r="I371" s="62"/>
      <c r="J371" s="62"/>
      <c r="K371" s="62"/>
      <c r="L371" s="62"/>
      <c r="M371" s="62"/>
      <c r="N371" s="62"/>
      <c r="O371" s="62"/>
      <c r="P371" s="62"/>
      <c r="Q371" s="229"/>
      <c r="R371" s="284"/>
      <c r="S371" s="284"/>
      <c r="T371" s="284"/>
      <c r="U371" s="284"/>
      <c r="V371" s="284"/>
      <c r="W371" s="284"/>
      <c r="X371" s="62"/>
      <c r="AX371" s="62"/>
      <c r="AY371" s="62"/>
      <c r="AZ371" s="62"/>
      <c r="BA371" s="62"/>
      <c r="BB371" s="62"/>
      <c r="BC371" s="62"/>
      <c r="BD371" s="62"/>
      <c r="BE371" s="62"/>
      <c r="BF371" s="62"/>
      <c r="BG371" s="62"/>
      <c r="BH371" s="62"/>
      <c r="BI371" s="62"/>
      <c r="BJ371" s="62"/>
      <c r="BK371" s="62"/>
      <c r="BL371" s="62"/>
    </row>
    <row r="372" spans="1:64">
      <c r="A372" s="62"/>
      <c r="B372" s="62"/>
      <c r="C372" s="62"/>
      <c r="D372" s="62"/>
      <c r="E372" s="62"/>
      <c r="F372" s="62"/>
      <c r="G372" s="62"/>
      <c r="H372" s="62"/>
      <c r="I372" s="62"/>
      <c r="J372" s="62"/>
      <c r="K372" s="62"/>
      <c r="L372" s="62"/>
      <c r="M372" s="62"/>
      <c r="N372" s="62"/>
      <c r="O372" s="62"/>
      <c r="P372" s="62"/>
      <c r="Q372" s="229"/>
      <c r="R372" s="284"/>
      <c r="S372" s="284"/>
      <c r="T372" s="284"/>
      <c r="U372" s="284"/>
      <c r="V372" s="284"/>
      <c r="W372" s="284"/>
      <c r="X372" s="62"/>
      <c r="AX372" s="62"/>
      <c r="AY372" s="62"/>
      <c r="AZ372" s="62"/>
      <c r="BA372" s="62"/>
      <c r="BB372" s="62"/>
      <c r="BC372" s="62"/>
      <c r="BD372" s="62"/>
      <c r="BE372" s="62"/>
      <c r="BF372" s="62"/>
      <c r="BG372" s="62"/>
      <c r="BH372" s="62"/>
      <c r="BI372" s="62"/>
      <c r="BJ372" s="62"/>
      <c r="BK372" s="62"/>
      <c r="BL372" s="62"/>
    </row>
    <row r="373" spans="1:64">
      <c r="A373" s="62"/>
      <c r="B373" s="62"/>
      <c r="C373" s="62"/>
      <c r="D373" s="62"/>
      <c r="E373" s="62"/>
      <c r="F373" s="62"/>
      <c r="G373" s="62"/>
      <c r="H373" s="62"/>
      <c r="I373" s="62"/>
      <c r="J373" s="62"/>
      <c r="K373" s="62"/>
      <c r="L373" s="62"/>
      <c r="M373" s="62"/>
      <c r="N373" s="62"/>
      <c r="O373" s="62"/>
      <c r="P373" s="62"/>
      <c r="Q373" s="229"/>
      <c r="R373" s="284"/>
      <c r="S373" s="284"/>
      <c r="T373" s="284"/>
      <c r="U373" s="284"/>
      <c r="V373" s="284"/>
      <c r="W373" s="284"/>
      <c r="X373" s="62"/>
      <c r="AX373" s="62"/>
      <c r="AY373" s="62"/>
      <c r="AZ373" s="62"/>
      <c r="BA373" s="62"/>
      <c r="BB373" s="62"/>
      <c r="BC373" s="62"/>
      <c r="BD373" s="62"/>
      <c r="BE373" s="62"/>
      <c r="BF373" s="62"/>
      <c r="BG373" s="62"/>
      <c r="BH373" s="62"/>
      <c r="BI373" s="62"/>
      <c r="BJ373" s="62"/>
      <c r="BK373" s="62"/>
      <c r="BL373" s="62"/>
    </row>
    <row r="374" spans="1:64">
      <c r="A374" s="62"/>
      <c r="B374" s="62"/>
      <c r="C374" s="62"/>
      <c r="D374" s="62"/>
      <c r="E374" s="62"/>
      <c r="F374" s="62"/>
      <c r="G374" s="62"/>
      <c r="H374" s="62"/>
      <c r="I374" s="62"/>
      <c r="J374" s="62"/>
      <c r="K374" s="62"/>
      <c r="L374" s="62"/>
      <c r="M374" s="62"/>
      <c r="N374" s="62"/>
      <c r="O374" s="62"/>
      <c r="P374" s="62"/>
      <c r="Q374" s="229"/>
      <c r="R374" s="284"/>
      <c r="S374" s="284"/>
      <c r="T374" s="284"/>
      <c r="U374" s="284"/>
      <c r="V374" s="284"/>
      <c r="W374" s="284"/>
      <c r="X374" s="62"/>
      <c r="AX374" s="62"/>
      <c r="AY374" s="62"/>
      <c r="AZ374" s="62"/>
      <c r="BA374" s="62"/>
      <c r="BB374" s="62"/>
      <c r="BC374" s="62"/>
      <c r="BD374" s="62"/>
      <c r="BE374" s="62"/>
      <c r="BF374" s="62"/>
      <c r="BG374" s="62"/>
      <c r="BH374" s="62"/>
      <c r="BI374" s="62"/>
      <c r="BJ374" s="62"/>
      <c r="BK374" s="62"/>
      <c r="BL374" s="62"/>
    </row>
    <row r="375" spans="1:64">
      <c r="A375" s="62"/>
      <c r="B375" s="62"/>
      <c r="C375" s="62"/>
      <c r="D375" s="62"/>
      <c r="E375" s="62"/>
      <c r="F375" s="62"/>
      <c r="G375" s="62"/>
      <c r="H375" s="62"/>
      <c r="I375" s="62"/>
      <c r="J375" s="62"/>
      <c r="K375" s="62"/>
      <c r="L375" s="62"/>
      <c r="M375" s="62"/>
      <c r="N375" s="62"/>
      <c r="O375" s="62"/>
      <c r="P375" s="62"/>
      <c r="Q375" s="229"/>
      <c r="R375" s="284"/>
      <c r="S375" s="284"/>
      <c r="T375" s="284"/>
      <c r="U375" s="284"/>
      <c r="V375" s="284"/>
      <c r="W375" s="284"/>
      <c r="X375" s="62"/>
      <c r="AX375" s="62"/>
      <c r="AY375" s="62"/>
      <c r="AZ375" s="62"/>
      <c r="BA375" s="62"/>
      <c r="BB375" s="62"/>
      <c r="BC375" s="62"/>
      <c r="BD375" s="62"/>
      <c r="BE375" s="62"/>
      <c r="BF375" s="62"/>
      <c r="BG375" s="62"/>
      <c r="BH375" s="62"/>
      <c r="BI375" s="62"/>
      <c r="BJ375" s="62"/>
      <c r="BK375" s="62"/>
      <c r="BL375" s="62"/>
    </row>
    <row r="376" spans="1:64">
      <c r="A376" s="62"/>
      <c r="B376" s="62"/>
      <c r="C376" s="62"/>
      <c r="D376" s="62"/>
      <c r="E376" s="62"/>
      <c r="F376" s="62"/>
      <c r="G376" s="62"/>
      <c r="H376" s="62"/>
      <c r="I376" s="62"/>
      <c r="J376" s="62"/>
      <c r="K376" s="62"/>
      <c r="L376" s="62"/>
      <c r="M376" s="62"/>
      <c r="N376" s="62"/>
      <c r="O376" s="62"/>
      <c r="P376" s="62"/>
      <c r="Q376" s="229"/>
      <c r="R376" s="284"/>
      <c r="S376" s="284"/>
      <c r="T376" s="284"/>
      <c r="U376" s="284"/>
      <c r="V376" s="284"/>
      <c r="W376" s="284"/>
      <c r="X376" s="62"/>
      <c r="AX376" s="62"/>
      <c r="AY376" s="62"/>
      <c r="AZ376" s="62"/>
      <c r="BA376" s="62"/>
      <c r="BB376" s="62"/>
      <c r="BC376" s="62"/>
      <c r="BD376" s="62"/>
      <c r="BE376" s="62"/>
      <c r="BF376" s="62"/>
      <c r="BG376" s="62"/>
      <c r="BH376" s="62"/>
      <c r="BI376" s="62"/>
      <c r="BJ376" s="62"/>
      <c r="BK376" s="62"/>
      <c r="BL376" s="62"/>
    </row>
    <row r="377" spans="1:64">
      <c r="A377" s="62"/>
      <c r="B377" s="62"/>
      <c r="C377" s="62"/>
      <c r="D377" s="62"/>
      <c r="E377" s="62"/>
      <c r="F377" s="62"/>
      <c r="G377" s="62"/>
      <c r="H377" s="62"/>
      <c r="I377" s="62"/>
      <c r="J377" s="62"/>
      <c r="K377" s="62"/>
      <c r="L377" s="62"/>
      <c r="M377" s="62"/>
      <c r="N377" s="62"/>
      <c r="O377" s="62"/>
      <c r="P377" s="62"/>
      <c r="Q377" s="229"/>
      <c r="R377" s="284"/>
      <c r="S377" s="284"/>
      <c r="T377" s="284"/>
      <c r="U377" s="284"/>
      <c r="V377" s="284"/>
      <c r="W377" s="284"/>
      <c r="X377" s="62"/>
      <c r="AX377" s="62"/>
      <c r="AY377" s="62"/>
      <c r="AZ377" s="62"/>
      <c r="BA377" s="62"/>
      <c r="BB377" s="62"/>
      <c r="BC377" s="62"/>
      <c r="BD377" s="62"/>
      <c r="BE377" s="62"/>
      <c r="BF377" s="62"/>
      <c r="BG377" s="62"/>
      <c r="BH377" s="62"/>
      <c r="BI377" s="62"/>
      <c r="BJ377" s="62"/>
      <c r="BK377" s="62"/>
      <c r="BL377" s="62"/>
    </row>
    <row r="378" spans="1:64">
      <c r="A378" s="62"/>
      <c r="B378" s="62"/>
      <c r="C378" s="62"/>
      <c r="D378" s="62"/>
      <c r="E378" s="62"/>
      <c r="F378" s="62"/>
      <c r="G378" s="62"/>
      <c r="H378" s="62"/>
      <c r="I378" s="62"/>
      <c r="J378" s="62"/>
      <c r="K378" s="62"/>
      <c r="L378" s="62"/>
      <c r="M378" s="62"/>
      <c r="N378" s="62"/>
      <c r="O378" s="62"/>
      <c r="P378" s="62"/>
      <c r="Q378" s="229"/>
      <c r="R378" s="284"/>
      <c r="S378" s="284"/>
      <c r="T378" s="284"/>
      <c r="U378" s="284"/>
      <c r="V378" s="284"/>
      <c r="W378" s="284"/>
      <c r="X378" s="62"/>
      <c r="AX378" s="62"/>
      <c r="AY378" s="62"/>
      <c r="AZ378" s="62"/>
      <c r="BA378" s="62"/>
      <c r="BB378" s="62"/>
      <c r="BC378" s="62"/>
      <c r="BD378" s="62"/>
      <c r="BE378" s="62"/>
      <c r="BF378" s="62"/>
      <c r="BG378" s="62"/>
      <c r="BH378" s="62"/>
      <c r="BI378" s="62"/>
      <c r="BJ378" s="62"/>
      <c r="BK378" s="62"/>
      <c r="BL378" s="62"/>
    </row>
    <row r="379" spans="1:64">
      <c r="A379" s="62"/>
      <c r="B379" s="62"/>
      <c r="C379" s="62"/>
      <c r="D379" s="62"/>
      <c r="E379" s="62"/>
      <c r="F379" s="62"/>
      <c r="G379" s="62"/>
      <c r="H379" s="62"/>
      <c r="I379" s="62"/>
      <c r="J379" s="62"/>
      <c r="K379" s="62"/>
      <c r="L379" s="62"/>
      <c r="M379" s="62"/>
      <c r="N379" s="62"/>
      <c r="O379" s="62"/>
      <c r="P379" s="62"/>
      <c r="Q379" s="229"/>
      <c r="R379" s="284"/>
      <c r="S379" s="284"/>
      <c r="T379" s="284"/>
      <c r="U379" s="284"/>
      <c r="V379" s="284"/>
      <c r="W379" s="284"/>
      <c r="X379" s="62"/>
      <c r="AX379" s="62"/>
      <c r="AY379" s="62"/>
      <c r="AZ379" s="62"/>
      <c r="BA379" s="62"/>
      <c r="BB379" s="62"/>
      <c r="BC379" s="62"/>
      <c r="BD379" s="62"/>
      <c r="BE379" s="62"/>
      <c r="BF379" s="62"/>
      <c r="BG379" s="62"/>
      <c r="BH379" s="62"/>
      <c r="BI379" s="62"/>
      <c r="BJ379" s="62"/>
      <c r="BK379" s="62"/>
      <c r="BL379" s="62"/>
    </row>
    <row r="380" spans="1:64">
      <c r="A380" s="62"/>
      <c r="B380" s="62"/>
      <c r="C380" s="62"/>
      <c r="D380" s="62"/>
      <c r="E380" s="62"/>
      <c r="F380" s="62"/>
      <c r="G380" s="62"/>
      <c r="H380" s="62"/>
      <c r="I380" s="62"/>
      <c r="J380" s="62"/>
      <c r="K380" s="62"/>
      <c r="L380" s="62"/>
      <c r="M380" s="62"/>
      <c r="N380" s="62"/>
      <c r="O380" s="62"/>
      <c r="P380" s="62"/>
      <c r="Q380" s="229"/>
      <c r="R380" s="284"/>
      <c r="S380" s="284"/>
      <c r="T380" s="284"/>
      <c r="U380" s="284"/>
      <c r="V380" s="284"/>
      <c r="W380" s="284"/>
      <c r="X380" s="62"/>
      <c r="AX380" s="62"/>
      <c r="AY380" s="62"/>
      <c r="AZ380" s="62"/>
      <c r="BA380" s="62"/>
      <c r="BB380" s="62"/>
      <c r="BC380" s="62"/>
      <c r="BD380" s="62"/>
      <c r="BE380" s="62"/>
      <c r="BF380" s="62"/>
      <c r="BG380" s="62"/>
      <c r="BH380" s="62"/>
      <c r="BI380" s="62"/>
      <c r="BJ380" s="62"/>
      <c r="BK380" s="62"/>
      <c r="BL380" s="62"/>
    </row>
    <row r="381" spans="1:64">
      <c r="A381" s="62"/>
      <c r="B381" s="62"/>
      <c r="C381" s="62"/>
      <c r="D381" s="62"/>
      <c r="E381" s="62"/>
      <c r="F381" s="62"/>
      <c r="G381" s="62"/>
      <c r="H381" s="62"/>
      <c r="I381" s="62"/>
      <c r="J381" s="62"/>
      <c r="K381" s="62"/>
      <c r="L381" s="62"/>
      <c r="M381" s="62"/>
      <c r="N381" s="62"/>
      <c r="O381" s="62"/>
      <c r="P381" s="62"/>
      <c r="Q381" s="229"/>
      <c r="R381" s="284"/>
      <c r="S381" s="284"/>
      <c r="T381" s="284"/>
      <c r="U381" s="284"/>
      <c r="V381" s="284"/>
      <c r="W381" s="284"/>
      <c r="X381" s="62"/>
      <c r="AX381" s="62"/>
      <c r="AY381" s="62"/>
      <c r="AZ381" s="62"/>
      <c r="BA381" s="62"/>
      <c r="BB381" s="62"/>
      <c r="BC381" s="62"/>
      <c r="BD381" s="62"/>
      <c r="BE381" s="62"/>
      <c r="BF381" s="62"/>
      <c r="BG381" s="62"/>
      <c r="BH381" s="62"/>
      <c r="BI381" s="62"/>
      <c r="BJ381" s="62"/>
      <c r="BK381" s="62"/>
      <c r="BL381" s="62"/>
    </row>
    <row r="382" spans="1:64">
      <c r="A382" s="62"/>
      <c r="B382" s="62"/>
      <c r="C382" s="62"/>
      <c r="D382" s="62"/>
      <c r="E382" s="62"/>
      <c r="F382" s="62"/>
      <c r="G382" s="62"/>
      <c r="H382" s="62"/>
      <c r="I382" s="62"/>
      <c r="J382" s="62"/>
      <c r="K382" s="62"/>
      <c r="L382" s="62"/>
      <c r="M382" s="62"/>
      <c r="N382" s="62"/>
      <c r="O382" s="62"/>
      <c r="P382" s="62"/>
      <c r="Q382" s="229"/>
      <c r="R382" s="284"/>
      <c r="S382" s="284"/>
      <c r="T382" s="284"/>
      <c r="U382" s="284"/>
      <c r="V382" s="284"/>
      <c r="W382" s="284"/>
      <c r="X382" s="62"/>
      <c r="AX382" s="62"/>
      <c r="AY382" s="62"/>
      <c r="AZ382" s="62"/>
      <c r="BA382" s="62"/>
      <c r="BB382" s="62"/>
      <c r="BC382" s="62"/>
      <c r="BD382" s="62"/>
      <c r="BE382" s="62"/>
      <c r="BF382" s="62"/>
      <c r="BG382" s="62"/>
      <c r="BH382" s="62"/>
      <c r="BI382" s="62"/>
      <c r="BJ382" s="62"/>
      <c r="BK382" s="62"/>
      <c r="BL382" s="62"/>
    </row>
    <row r="383" spans="1:64">
      <c r="A383" s="62"/>
      <c r="B383" s="62"/>
      <c r="C383" s="62"/>
      <c r="D383" s="62"/>
      <c r="E383" s="62"/>
      <c r="F383" s="62"/>
      <c r="G383" s="62"/>
      <c r="H383" s="62"/>
      <c r="I383" s="62"/>
      <c r="J383" s="62"/>
      <c r="K383" s="62"/>
      <c r="L383" s="62"/>
      <c r="M383" s="62"/>
      <c r="N383" s="62"/>
      <c r="O383" s="62"/>
      <c r="P383" s="62"/>
      <c r="Q383" s="229"/>
      <c r="R383" s="284"/>
      <c r="S383" s="284"/>
      <c r="T383" s="284"/>
      <c r="U383" s="284"/>
      <c r="V383" s="284"/>
      <c r="W383" s="284"/>
      <c r="X383" s="62"/>
      <c r="AX383" s="62"/>
      <c r="AY383" s="62"/>
      <c r="AZ383" s="62"/>
      <c r="BA383" s="62"/>
      <c r="BB383" s="62"/>
      <c r="BC383" s="62"/>
      <c r="BD383" s="62"/>
      <c r="BE383" s="62"/>
      <c r="BF383" s="62"/>
      <c r="BG383" s="62"/>
      <c r="BH383" s="62"/>
      <c r="BI383" s="62"/>
      <c r="BJ383" s="62"/>
      <c r="BK383" s="62"/>
      <c r="BL383" s="62"/>
    </row>
    <row r="384" spans="1:64">
      <c r="A384" s="62"/>
      <c r="B384" s="62"/>
      <c r="C384" s="62"/>
      <c r="D384" s="62"/>
      <c r="E384" s="62"/>
      <c r="F384" s="62"/>
      <c r="G384" s="62"/>
      <c r="H384" s="62"/>
      <c r="I384" s="62"/>
      <c r="J384" s="62"/>
      <c r="K384" s="62"/>
      <c r="L384" s="62"/>
      <c r="M384" s="62"/>
      <c r="N384" s="62"/>
      <c r="O384" s="62"/>
      <c r="P384" s="62"/>
      <c r="Q384" s="229"/>
      <c r="R384" s="284"/>
      <c r="S384" s="284"/>
      <c r="T384" s="284"/>
      <c r="U384" s="284"/>
      <c r="V384" s="284"/>
      <c r="W384" s="284"/>
      <c r="X384" s="62"/>
      <c r="AX384" s="62"/>
      <c r="AY384" s="62"/>
      <c r="AZ384" s="62"/>
      <c r="BA384" s="62"/>
      <c r="BB384" s="62"/>
      <c r="BC384" s="62"/>
      <c r="BD384" s="62"/>
      <c r="BE384" s="62"/>
      <c r="BF384" s="62"/>
      <c r="BG384" s="62"/>
      <c r="BH384" s="62"/>
      <c r="BI384" s="62"/>
      <c r="BJ384" s="62"/>
      <c r="BK384" s="62"/>
      <c r="BL384" s="62"/>
    </row>
    <row r="385" spans="1:64">
      <c r="A385" s="62"/>
      <c r="B385" s="62"/>
      <c r="C385" s="62"/>
      <c r="D385" s="62"/>
      <c r="E385" s="62"/>
      <c r="F385" s="62"/>
      <c r="G385" s="62"/>
      <c r="H385" s="62"/>
      <c r="I385" s="62"/>
      <c r="J385" s="62"/>
      <c r="K385" s="62"/>
      <c r="L385" s="62"/>
      <c r="M385" s="62"/>
      <c r="N385" s="62"/>
      <c r="O385" s="62"/>
      <c r="P385" s="62"/>
      <c r="Q385" s="229"/>
      <c r="R385" s="284"/>
      <c r="S385" s="284"/>
      <c r="T385" s="284"/>
      <c r="U385" s="284"/>
      <c r="V385" s="284"/>
      <c r="W385" s="284"/>
      <c r="X385" s="62"/>
      <c r="AX385" s="62"/>
      <c r="AY385" s="62"/>
      <c r="AZ385" s="62"/>
      <c r="BA385" s="62"/>
      <c r="BB385" s="62"/>
      <c r="BC385" s="62"/>
      <c r="BD385" s="62"/>
      <c r="BE385" s="62"/>
      <c r="BF385" s="62"/>
      <c r="BG385" s="62"/>
      <c r="BH385" s="62"/>
      <c r="BI385" s="62"/>
      <c r="BJ385" s="62"/>
      <c r="BK385" s="62"/>
      <c r="BL385" s="62"/>
    </row>
    <row r="386" spans="1:64">
      <c r="A386" s="62"/>
      <c r="B386" s="62"/>
      <c r="C386" s="62"/>
      <c r="D386" s="62"/>
      <c r="E386" s="62"/>
      <c r="F386" s="62"/>
      <c r="G386" s="62"/>
      <c r="H386" s="62"/>
      <c r="I386" s="62"/>
      <c r="J386" s="62"/>
      <c r="K386" s="62"/>
      <c r="L386" s="62"/>
      <c r="M386" s="62"/>
      <c r="N386" s="62"/>
      <c r="O386" s="62"/>
      <c r="P386" s="62"/>
      <c r="Q386" s="229"/>
      <c r="R386" s="284"/>
      <c r="S386" s="284"/>
      <c r="T386" s="284"/>
      <c r="U386" s="284"/>
      <c r="V386" s="284"/>
      <c r="W386" s="284"/>
      <c r="X386" s="62"/>
      <c r="AX386" s="62"/>
      <c r="AY386" s="62"/>
      <c r="AZ386" s="62"/>
      <c r="BA386" s="62"/>
      <c r="BB386" s="62"/>
      <c r="BC386" s="62"/>
      <c r="BD386" s="62"/>
      <c r="BE386" s="62"/>
      <c r="BF386" s="62"/>
      <c r="BG386" s="62"/>
      <c r="BH386" s="62"/>
      <c r="BI386" s="62"/>
      <c r="BJ386" s="62"/>
      <c r="BK386" s="62"/>
      <c r="BL386" s="62"/>
    </row>
    <row r="387" spans="1:64">
      <c r="A387" s="62"/>
      <c r="B387" s="62"/>
      <c r="C387" s="62"/>
      <c r="D387" s="62"/>
      <c r="E387" s="62"/>
      <c r="F387" s="62"/>
      <c r="G387" s="62"/>
      <c r="H387" s="62"/>
      <c r="I387" s="62"/>
      <c r="J387" s="62"/>
      <c r="K387" s="62"/>
      <c r="L387" s="62"/>
      <c r="M387" s="62"/>
      <c r="N387" s="62"/>
      <c r="O387" s="62"/>
      <c r="P387" s="62"/>
      <c r="Q387" s="229"/>
      <c r="R387" s="284"/>
      <c r="S387" s="284"/>
      <c r="T387" s="284"/>
      <c r="U387" s="284"/>
      <c r="V387" s="284"/>
      <c r="W387" s="284"/>
      <c r="X387" s="62"/>
      <c r="AX387" s="62"/>
      <c r="AY387" s="62"/>
      <c r="AZ387" s="62"/>
      <c r="BA387" s="62"/>
      <c r="BB387" s="62"/>
      <c r="BC387" s="62"/>
      <c r="BD387" s="62"/>
      <c r="BE387" s="62"/>
      <c r="BF387" s="62"/>
      <c r="BG387" s="62"/>
      <c r="BH387" s="62"/>
      <c r="BI387" s="62"/>
      <c r="BJ387" s="62"/>
      <c r="BK387" s="62"/>
      <c r="BL387" s="62"/>
    </row>
    <row r="388" spans="1:64">
      <c r="A388" s="62"/>
      <c r="B388" s="62"/>
      <c r="C388" s="62"/>
      <c r="D388" s="62"/>
      <c r="E388" s="62"/>
      <c r="F388" s="62"/>
      <c r="G388" s="62"/>
      <c r="H388" s="62"/>
      <c r="I388" s="62"/>
      <c r="J388" s="62"/>
      <c r="K388" s="62"/>
      <c r="L388" s="62"/>
      <c r="M388" s="62"/>
      <c r="N388" s="62"/>
      <c r="O388" s="62"/>
      <c r="P388" s="62"/>
      <c r="Q388" s="229"/>
      <c r="R388" s="284"/>
      <c r="S388" s="284"/>
      <c r="T388" s="284"/>
      <c r="U388" s="284"/>
      <c r="V388" s="284"/>
      <c r="W388" s="284"/>
      <c r="X388" s="62"/>
      <c r="AX388" s="62"/>
      <c r="AY388" s="62"/>
      <c r="AZ388" s="62"/>
      <c r="BA388" s="62"/>
      <c r="BB388" s="62"/>
      <c r="BC388" s="62"/>
      <c r="BD388" s="62"/>
      <c r="BE388" s="62"/>
      <c r="BF388" s="62"/>
      <c r="BG388" s="62"/>
      <c r="BH388" s="62"/>
      <c r="BI388" s="62"/>
      <c r="BJ388" s="62"/>
      <c r="BK388" s="62"/>
      <c r="BL388" s="62"/>
    </row>
    <row r="389" spans="1:64">
      <c r="A389" s="62"/>
      <c r="B389" s="62"/>
      <c r="C389" s="62"/>
      <c r="D389" s="62"/>
      <c r="E389" s="62"/>
      <c r="F389" s="62"/>
      <c r="G389" s="62"/>
      <c r="H389" s="62"/>
      <c r="I389" s="62"/>
      <c r="J389" s="62"/>
      <c r="K389" s="62"/>
      <c r="L389" s="62"/>
      <c r="M389" s="62"/>
      <c r="N389" s="62"/>
      <c r="O389" s="62"/>
      <c r="P389" s="62"/>
      <c r="Q389" s="229"/>
      <c r="R389" s="284"/>
      <c r="S389" s="284"/>
      <c r="T389" s="284"/>
      <c r="U389" s="284"/>
      <c r="V389" s="284"/>
      <c r="W389" s="284"/>
      <c r="X389" s="62"/>
      <c r="AX389" s="62"/>
      <c r="AY389" s="62"/>
      <c r="AZ389" s="62"/>
      <c r="BA389" s="62"/>
      <c r="BB389" s="62"/>
      <c r="BC389" s="62"/>
      <c r="BD389" s="62"/>
      <c r="BE389" s="62"/>
      <c r="BF389" s="62"/>
      <c r="BG389" s="62"/>
      <c r="BH389" s="62"/>
      <c r="BI389" s="62"/>
      <c r="BJ389" s="62"/>
      <c r="BK389" s="62"/>
      <c r="BL389" s="62"/>
    </row>
    <row r="390" spans="1:64">
      <c r="A390" s="62"/>
      <c r="B390" s="62"/>
      <c r="C390" s="62"/>
      <c r="D390" s="62"/>
      <c r="E390" s="62"/>
      <c r="F390" s="62"/>
      <c r="G390" s="62"/>
      <c r="H390" s="62"/>
      <c r="I390" s="62"/>
      <c r="J390" s="62"/>
      <c r="K390" s="62"/>
      <c r="L390" s="62"/>
      <c r="M390" s="62"/>
      <c r="N390" s="62"/>
      <c r="O390" s="62"/>
      <c r="P390" s="62"/>
      <c r="Q390" s="229"/>
      <c r="R390" s="284"/>
      <c r="S390" s="284"/>
      <c r="T390" s="284"/>
      <c r="U390" s="284"/>
      <c r="V390" s="284"/>
      <c r="W390" s="284"/>
      <c r="X390" s="62"/>
      <c r="AX390" s="62"/>
      <c r="AY390" s="62"/>
      <c r="AZ390" s="62"/>
      <c r="BA390" s="62"/>
      <c r="BB390" s="62"/>
      <c r="BC390" s="62"/>
      <c r="BD390" s="62"/>
      <c r="BE390" s="62"/>
      <c r="BF390" s="62"/>
      <c r="BG390" s="62"/>
      <c r="BH390" s="62"/>
      <c r="BI390" s="62"/>
      <c r="BJ390" s="62"/>
      <c r="BK390" s="62"/>
      <c r="BL390" s="62"/>
    </row>
    <row r="391" spans="1:64">
      <c r="A391" s="62"/>
      <c r="B391" s="62"/>
      <c r="C391" s="62"/>
      <c r="D391" s="62"/>
      <c r="E391" s="62"/>
      <c r="F391" s="62"/>
      <c r="G391" s="62"/>
      <c r="H391" s="62"/>
      <c r="I391" s="62"/>
      <c r="J391" s="62"/>
      <c r="K391" s="62"/>
      <c r="L391" s="62"/>
      <c r="M391" s="62"/>
      <c r="N391" s="62"/>
      <c r="O391" s="62"/>
      <c r="P391" s="62"/>
      <c r="Q391" s="229"/>
      <c r="R391" s="284"/>
      <c r="S391" s="284"/>
      <c r="T391" s="284"/>
      <c r="U391" s="284"/>
      <c r="V391" s="284"/>
      <c r="W391" s="284"/>
      <c r="X391" s="62"/>
      <c r="AX391" s="62"/>
      <c r="AY391" s="62"/>
      <c r="AZ391" s="62"/>
      <c r="BA391" s="62"/>
      <c r="BB391" s="62"/>
      <c r="BC391" s="62"/>
      <c r="BD391" s="62"/>
      <c r="BE391" s="62"/>
      <c r="BF391" s="62"/>
      <c r="BG391" s="62"/>
      <c r="BH391" s="62"/>
      <c r="BI391" s="62"/>
      <c r="BJ391" s="62"/>
      <c r="BK391" s="62"/>
      <c r="BL391" s="62"/>
    </row>
    <row r="392" spans="1:64">
      <c r="A392" s="62"/>
      <c r="B392" s="62"/>
      <c r="C392" s="62"/>
      <c r="D392" s="62"/>
      <c r="E392" s="62"/>
      <c r="F392" s="62"/>
      <c r="G392" s="62"/>
      <c r="H392" s="62"/>
      <c r="I392" s="62"/>
      <c r="J392" s="62"/>
      <c r="K392" s="62"/>
      <c r="L392" s="62"/>
      <c r="M392" s="62"/>
      <c r="N392" s="62"/>
      <c r="O392" s="62"/>
      <c r="P392" s="62"/>
      <c r="Q392" s="229"/>
      <c r="R392" s="284"/>
      <c r="S392" s="284"/>
      <c r="T392" s="284"/>
      <c r="U392" s="284"/>
      <c r="V392" s="284"/>
      <c r="W392" s="284"/>
      <c r="X392" s="62"/>
      <c r="AX392" s="62"/>
      <c r="AY392" s="62"/>
      <c r="AZ392" s="62"/>
      <c r="BA392" s="62"/>
      <c r="BB392" s="62"/>
      <c r="BC392" s="62"/>
      <c r="BD392" s="62"/>
      <c r="BE392" s="62"/>
      <c r="BF392" s="62"/>
      <c r="BG392" s="62"/>
      <c r="BH392" s="62"/>
      <c r="BI392" s="62"/>
      <c r="BJ392" s="62"/>
      <c r="BK392" s="62"/>
      <c r="BL392" s="62"/>
    </row>
    <row r="393" spans="1:64">
      <c r="A393" s="62"/>
      <c r="B393" s="62"/>
      <c r="C393" s="62"/>
      <c r="D393" s="62"/>
      <c r="E393" s="62"/>
      <c r="F393" s="62"/>
      <c r="G393" s="62"/>
      <c r="H393" s="62"/>
      <c r="I393" s="62"/>
      <c r="J393" s="62"/>
      <c r="K393" s="62"/>
      <c r="L393" s="62"/>
      <c r="M393" s="62"/>
      <c r="N393" s="62"/>
      <c r="O393" s="62"/>
      <c r="P393" s="62"/>
      <c r="Q393" s="229"/>
      <c r="R393" s="284"/>
      <c r="S393" s="284"/>
      <c r="T393" s="284"/>
      <c r="U393" s="284"/>
      <c r="V393" s="284"/>
      <c r="W393" s="284"/>
      <c r="X393" s="62"/>
      <c r="AX393" s="62"/>
      <c r="AY393" s="62"/>
      <c r="AZ393" s="62"/>
      <c r="BA393" s="62"/>
      <c r="BB393" s="62"/>
      <c r="BC393" s="62"/>
      <c r="BD393" s="62"/>
      <c r="BE393" s="62"/>
      <c r="BF393" s="62"/>
      <c r="BG393" s="62"/>
      <c r="BH393" s="62"/>
      <c r="BI393" s="62"/>
      <c r="BJ393" s="62"/>
      <c r="BK393" s="62"/>
      <c r="BL393" s="62"/>
    </row>
    <row r="394" spans="1:64">
      <c r="A394" s="62"/>
      <c r="B394" s="62"/>
      <c r="C394" s="62"/>
      <c r="D394" s="62"/>
      <c r="E394" s="62"/>
      <c r="F394" s="62"/>
      <c r="G394" s="62"/>
      <c r="H394" s="62"/>
      <c r="I394" s="62"/>
      <c r="J394" s="62"/>
      <c r="K394" s="62"/>
      <c r="L394" s="62"/>
      <c r="M394" s="62"/>
      <c r="N394" s="62"/>
      <c r="O394" s="62"/>
      <c r="P394" s="62"/>
      <c r="Q394" s="229"/>
      <c r="R394" s="284"/>
      <c r="S394" s="284"/>
      <c r="T394" s="284"/>
      <c r="U394" s="284"/>
      <c r="V394" s="284"/>
      <c r="W394" s="284"/>
      <c r="X394" s="62"/>
      <c r="AX394" s="62"/>
      <c r="AY394" s="62"/>
      <c r="AZ394" s="62"/>
      <c r="BA394" s="62"/>
      <c r="BB394" s="62"/>
      <c r="BC394" s="62"/>
      <c r="BD394" s="62"/>
      <c r="BE394" s="62"/>
      <c r="BF394" s="62"/>
      <c r="BG394" s="62"/>
      <c r="BH394" s="62"/>
      <c r="BI394" s="62"/>
      <c r="BJ394" s="62"/>
      <c r="BK394" s="62"/>
      <c r="BL394" s="62"/>
    </row>
    <row r="395" spans="1:64">
      <c r="A395" s="62"/>
      <c r="B395" s="62"/>
      <c r="C395" s="62"/>
      <c r="D395" s="62"/>
      <c r="E395" s="62"/>
      <c r="F395" s="62"/>
      <c r="G395" s="62"/>
      <c r="H395" s="62"/>
      <c r="I395" s="62"/>
      <c r="J395" s="62"/>
      <c r="K395" s="62"/>
      <c r="L395" s="62"/>
      <c r="M395" s="62"/>
      <c r="N395" s="62"/>
      <c r="O395" s="62"/>
      <c r="P395" s="62"/>
      <c r="Q395" s="229"/>
      <c r="R395" s="284"/>
      <c r="S395" s="284"/>
      <c r="T395" s="284"/>
      <c r="U395" s="284"/>
      <c r="V395" s="284"/>
      <c r="W395" s="284"/>
      <c r="X395" s="62"/>
      <c r="AX395" s="62"/>
      <c r="AY395" s="62"/>
      <c r="AZ395" s="62"/>
      <c r="BA395" s="62"/>
      <c r="BB395" s="62"/>
      <c r="BC395" s="62"/>
      <c r="BD395" s="62"/>
      <c r="BE395" s="62"/>
      <c r="BF395" s="62"/>
      <c r="BG395" s="62"/>
      <c r="BH395" s="62"/>
      <c r="BI395" s="62"/>
      <c r="BJ395" s="62"/>
      <c r="BK395" s="62"/>
      <c r="BL395" s="62"/>
    </row>
    <row r="396" spans="1:64">
      <c r="A396" s="62"/>
      <c r="B396" s="62"/>
      <c r="C396" s="62"/>
      <c r="D396" s="62"/>
      <c r="E396" s="62"/>
      <c r="F396" s="62"/>
      <c r="G396" s="62"/>
      <c r="H396" s="62"/>
      <c r="I396" s="62"/>
      <c r="J396" s="62"/>
      <c r="K396" s="62"/>
      <c r="L396" s="62"/>
      <c r="M396" s="62"/>
      <c r="N396" s="62"/>
      <c r="O396" s="62"/>
      <c r="P396" s="62"/>
      <c r="Q396" s="229"/>
      <c r="R396" s="284"/>
      <c r="S396" s="284"/>
      <c r="T396" s="284"/>
      <c r="U396" s="284"/>
      <c r="V396" s="284"/>
      <c r="W396" s="284"/>
      <c r="X396" s="62"/>
      <c r="AX396" s="62"/>
      <c r="AY396" s="62"/>
      <c r="AZ396" s="62"/>
      <c r="BA396" s="62"/>
      <c r="BB396" s="62"/>
      <c r="BC396" s="62"/>
      <c r="BD396" s="62"/>
      <c r="BE396" s="62"/>
      <c r="BF396" s="62"/>
      <c r="BG396" s="62"/>
      <c r="BH396" s="62"/>
      <c r="BI396" s="62"/>
      <c r="BJ396" s="62"/>
      <c r="BK396" s="62"/>
      <c r="BL396" s="62"/>
    </row>
    <row r="397" spans="1:64">
      <c r="A397" s="62"/>
      <c r="B397" s="62"/>
      <c r="C397" s="62"/>
      <c r="D397" s="62"/>
      <c r="E397" s="62"/>
      <c r="F397" s="62"/>
      <c r="G397" s="62"/>
      <c r="H397" s="62"/>
      <c r="I397" s="62"/>
      <c r="J397" s="62"/>
      <c r="K397" s="62"/>
      <c r="L397" s="62"/>
      <c r="M397" s="62"/>
      <c r="N397" s="62"/>
      <c r="O397" s="62"/>
      <c r="P397" s="62"/>
      <c r="Q397" s="229"/>
      <c r="R397" s="284"/>
      <c r="S397" s="284"/>
      <c r="T397" s="284"/>
      <c r="U397" s="284"/>
      <c r="V397" s="284"/>
      <c r="W397" s="284"/>
      <c r="X397" s="62"/>
    </row>
    <row r="398" spans="1:64">
      <c r="A398" s="62"/>
      <c r="B398" s="62"/>
      <c r="C398" s="62"/>
      <c r="D398" s="62"/>
      <c r="E398" s="62"/>
      <c r="F398" s="62"/>
      <c r="G398" s="62"/>
      <c r="H398" s="62"/>
      <c r="I398" s="62"/>
      <c r="J398" s="62"/>
      <c r="K398" s="62"/>
      <c r="L398" s="62"/>
      <c r="M398" s="62"/>
      <c r="N398" s="62"/>
      <c r="O398" s="62"/>
      <c r="P398" s="62"/>
      <c r="Q398" s="229"/>
      <c r="R398" s="284"/>
      <c r="S398" s="284"/>
      <c r="T398" s="284"/>
      <c r="U398" s="284"/>
      <c r="V398" s="284"/>
      <c r="W398" s="284"/>
      <c r="X398" s="62"/>
    </row>
    <row r="399" spans="1:64">
      <c r="A399" s="62"/>
      <c r="B399" s="62"/>
      <c r="C399" s="62"/>
      <c r="D399" s="62"/>
      <c r="E399" s="62"/>
      <c r="F399" s="62"/>
      <c r="G399" s="62"/>
      <c r="H399" s="62"/>
      <c r="I399" s="62"/>
      <c r="J399" s="62"/>
      <c r="K399" s="62"/>
      <c r="L399" s="62"/>
      <c r="M399" s="62"/>
      <c r="N399" s="62"/>
      <c r="O399" s="62"/>
      <c r="P399" s="62"/>
      <c r="Q399" s="229"/>
      <c r="R399" s="284"/>
      <c r="S399" s="284"/>
      <c r="T399" s="284"/>
      <c r="U399" s="284"/>
      <c r="V399" s="284"/>
      <c r="W399" s="284"/>
      <c r="X399" s="62"/>
    </row>
    <row r="400" spans="1:64">
      <c r="A400" s="62"/>
      <c r="B400" s="62"/>
      <c r="C400" s="62"/>
      <c r="D400" s="62"/>
      <c r="E400" s="62"/>
      <c r="F400" s="62"/>
      <c r="G400" s="62"/>
      <c r="H400" s="62"/>
      <c r="I400" s="62"/>
      <c r="J400" s="62"/>
      <c r="K400" s="62"/>
      <c r="L400" s="62"/>
      <c r="M400" s="62"/>
      <c r="N400" s="62"/>
      <c r="O400" s="62"/>
      <c r="P400" s="62"/>
      <c r="Q400" s="229"/>
      <c r="R400" s="284"/>
      <c r="S400" s="284"/>
      <c r="T400" s="284"/>
      <c r="U400" s="284"/>
      <c r="V400" s="284"/>
      <c r="W400" s="284"/>
      <c r="X400" s="62"/>
    </row>
    <row r="401" spans="1:24">
      <c r="A401" s="62"/>
      <c r="B401" s="62"/>
      <c r="C401" s="62"/>
      <c r="D401" s="62"/>
      <c r="E401" s="62"/>
      <c r="F401" s="62"/>
      <c r="G401" s="62"/>
      <c r="H401" s="62"/>
      <c r="I401" s="62"/>
      <c r="J401" s="62"/>
      <c r="K401" s="62"/>
      <c r="L401" s="62"/>
      <c r="M401" s="62"/>
      <c r="N401" s="62"/>
      <c r="O401" s="62"/>
      <c r="P401" s="62"/>
      <c r="Q401" s="229"/>
      <c r="R401" s="284"/>
      <c r="S401" s="284"/>
      <c r="T401" s="284"/>
      <c r="U401" s="284"/>
      <c r="V401" s="284"/>
      <c r="W401" s="284"/>
      <c r="X401" s="62"/>
    </row>
    <row r="402" spans="1:24">
      <c r="A402" s="62"/>
      <c r="B402" s="62"/>
      <c r="C402" s="62"/>
      <c r="D402" s="62"/>
      <c r="E402" s="62"/>
      <c r="F402" s="62"/>
      <c r="G402" s="62"/>
      <c r="H402" s="62"/>
      <c r="I402" s="62"/>
      <c r="J402" s="62"/>
      <c r="K402" s="62"/>
      <c r="L402" s="62"/>
      <c r="M402" s="62"/>
      <c r="N402" s="62"/>
      <c r="O402" s="62"/>
      <c r="P402" s="62"/>
      <c r="Q402" s="229"/>
      <c r="R402" s="284"/>
      <c r="S402" s="284"/>
      <c r="T402" s="284"/>
      <c r="U402" s="284"/>
      <c r="V402" s="284"/>
      <c r="W402" s="284"/>
      <c r="X402" s="62"/>
    </row>
    <row r="403" spans="1:24">
      <c r="A403" s="62"/>
      <c r="B403" s="62"/>
      <c r="C403" s="62"/>
      <c r="D403" s="62"/>
      <c r="E403" s="62"/>
      <c r="F403" s="62"/>
      <c r="G403" s="62"/>
      <c r="H403" s="62"/>
      <c r="I403" s="62"/>
      <c r="J403" s="62"/>
      <c r="K403" s="62"/>
      <c r="L403" s="62"/>
      <c r="M403" s="62"/>
      <c r="N403" s="62"/>
      <c r="O403" s="62"/>
      <c r="P403" s="62"/>
      <c r="Q403" s="229"/>
      <c r="R403" s="284"/>
      <c r="S403" s="284"/>
      <c r="T403" s="284"/>
      <c r="U403" s="284"/>
      <c r="V403" s="284"/>
      <c r="W403" s="284"/>
      <c r="X403" s="62"/>
    </row>
    <row r="404" spans="1:24">
      <c r="A404" s="62"/>
      <c r="B404" s="62"/>
      <c r="C404" s="62"/>
      <c r="D404" s="62"/>
      <c r="E404" s="62"/>
      <c r="F404" s="62"/>
      <c r="G404" s="62"/>
      <c r="H404" s="62"/>
      <c r="I404" s="62"/>
      <c r="J404" s="62"/>
      <c r="K404" s="62"/>
      <c r="L404" s="62"/>
      <c r="M404" s="62"/>
      <c r="N404" s="62"/>
      <c r="O404" s="62"/>
      <c r="P404" s="62"/>
      <c r="Q404" s="229"/>
      <c r="R404" s="284"/>
      <c r="S404" s="284"/>
      <c r="T404" s="284"/>
      <c r="U404" s="284"/>
      <c r="V404" s="284"/>
      <c r="W404" s="284"/>
      <c r="X404" s="62"/>
    </row>
    <row r="405" spans="1:24">
      <c r="A405" s="62"/>
      <c r="B405" s="62"/>
      <c r="C405" s="62"/>
      <c r="D405" s="62"/>
      <c r="E405" s="62"/>
      <c r="F405" s="62"/>
      <c r="G405" s="62"/>
      <c r="H405" s="62"/>
      <c r="I405" s="62"/>
      <c r="J405" s="62"/>
      <c r="K405" s="62"/>
      <c r="L405" s="62"/>
      <c r="M405" s="62"/>
      <c r="N405" s="62"/>
      <c r="O405" s="62"/>
      <c r="P405" s="62"/>
      <c r="Q405" s="229"/>
      <c r="R405" s="284"/>
      <c r="S405" s="284"/>
      <c r="T405" s="284"/>
      <c r="U405" s="284"/>
      <c r="V405" s="284"/>
      <c r="W405" s="284"/>
      <c r="X405" s="62"/>
    </row>
    <row r="406" spans="1:24">
      <c r="A406" s="62"/>
      <c r="B406" s="62"/>
      <c r="C406" s="62"/>
      <c r="D406" s="62"/>
      <c r="E406" s="62"/>
      <c r="F406" s="62"/>
      <c r="G406" s="62"/>
      <c r="H406" s="62"/>
      <c r="I406" s="62"/>
      <c r="J406" s="62"/>
      <c r="K406" s="62"/>
      <c r="L406" s="62"/>
      <c r="M406" s="62"/>
      <c r="N406" s="62"/>
      <c r="O406" s="62"/>
      <c r="P406" s="62"/>
      <c r="Q406" s="229"/>
      <c r="R406" s="284"/>
      <c r="S406" s="284"/>
      <c r="T406" s="284"/>
      <c r="U406" s="284"/>
      <c r="V406" s="284"/>
      <c r="W406" s="284"/>
      <c r="X406" s="62"/>
    </row>
    <row r="407" spans="1:24">
      <c r="A407" s="62"/>
      <c r="B407" s="62"/>
      <c r="C407" s="62"/>
      <c r="D407" s="62"/>
      <c r="E407" s="62"/>
      <c r="F407" s="62"/>
      <c r="G407" s="62"/>
      <c r="H407" s="62"/>
      <c r="I407" s="62"/>
      <c r="J407" s="62"/>
      <c r="K407" s="62"/>
      <c r="L407" s="62"/>
      <c r="M407" s="62"/>
      <c r="N407" s="62"/>
      <c r="O407" s="62"/>
      <c r="P407" s="62"/>
      <c r="Q407" s="229"/>
      <c r="R407" s="284"/>
      <c r="S407" s="284"/>
      <c r="T407" s="284"/>
      <c r="U407" s="284"/>
      <c r="V407" s="284"/>
      <c r="W407" s="284"/>
      <c r="X407" s="62"/>
    </row>
    <row r="408" spans="1:24">
      <c r="A408" s="62"/>
      <c r="B408" s="62"/>
      <c r="C408" s="62"/>
      <c r="D408" s="62"/>
      <c r="E408" s="62"/>
      <c r="F408" s="62"/>
      <c r="G408" s="62"/>
      <c r="H408" s="62"/>
      <c r="I408" s="62"/>
      <c r="J408" s="62"/>
      <c r="K408" s="62"/>
      <c r="L408" s="62"/>
      <c r="M408" s="62"/>
      <c r="N408" s="62"/>
      <c r="O408" s="62"/>
      <c r="P408" s="62"/>
      <c r="Q408" s="229"/>
      <c r="R408" s="284"/>
      <c r="S408" s="284"/>
      <c r="T408" s="284"/>
      <c r="U408" s="284"/>
      <c r="V408" s="284"/>
      <c r="W408" s="284"/>
      <c r="X408" s="62"/>
    </row>
    <row r="409" spans="1:24">
      <c r="A409" s="62"/>
      <c r="B409" s="62"/>
      <c r="C409" s="62"/>
      <c r="D409" s="62"/>
      <c r="E409" s="62"/>
      <c r="F409" s="62"/>
      <c r="G409" s="62"/>
      <c r="H409" s="62"/>
      <c r="I409" s="62"/>
      <c r="J409" s="62"/>
      <c r="K409" s="62"/>
      <c r="L409" s="62"/>
      <c r="M409" s="62"/>
      <c r="N409" s="62"/>
      <c r="O409" s="62"/>
      <c r="P409" s="62"/>
      <c r="Q409" s="229"/>
      <c r="R409" s="284"/>
      <c r="S409" s="284"/>
      <c r="T409" s="284"/>
      <c r="U409" s="284"/>
      <c r="V409" s="284"/>
      <c r="W409" s="284"/>
      <c r="X409" s="62"/>
    </row>
    <row r="410" spans="1:24">
      <c r="A410" s="62"/>
      <c r="B410" s="62"/>
      <c r="C410" s="62"/>
      <c r="D410" s="62"/>
      <c r="E410" s="62"/>
      <c r="F410" s="62"/>
      <c r="G410" s="62"/>
      <c r="H410" s="62"/>
      <c r="I410" s="62"/>
      <c r="J410" s="62"/>
      <c r="K410" s="62"/>
      <c r="L410" s="62"/>
      <c r="M410" s="62"/>
      <c r="N410" s="62"/>
      <c r="O410" s="62"/>
      <c r="P410" s="62"/>
      <c r="Q410" s="229"/>
      <c r="R410" s="284"/>
      <c r="S410" s="284"/>
      <c r="T410" s="284"/>
      <c r="U410" s="284"/>
      <c r="V410" s="284"/>
      <c r="W410" s="284"/>
      <c r="X410" s="62"/>
    </row>
    <row r="411" spans="1:24">
      <c r="A411" s="62"/>
      <c r="B411" s="62"/>
      <c r="C411" s="62"/>
      <c r="D411" s="62"/>
      <c r="E411" s="62"/>
      <c r="F411" s="62"/>
      <c r="G411" s="62"/>
      <c r="H411" s="62"/>
      <c r="I411" s="62"/>
      <c r="J411" s="62"/>
      <c r="K411" s="62"/>
      <c r="L411" s="62"/>
      <c r="M411" s="62"/>
      <c r="N411" s="62"/>
      <c r="O411" s="62"/>
      <c r="P411" s="62"/>
      <c r="Q411" s="229"/>
      <c r="R411" s="284"/>
      <c r="S411" s="284"/>
      <c r="T411" s="284"/>
      <c r="U411" s="284"/>
      <c r="V411" s="284"/>
      <c r="W411" s="284"/>
      <c r="X411" s="62"/>
    </row>
    <row r="412" spans="1:24">
      <c r="A412" s="62"/>
      <c r="B412" s="62"/>
      <c r="C412" s="62"/>
      <c r="D412" s="62"/>
      <c r="E412" s="62"/>
      <c r="F412" s="62"/>
      <c r="G412" s="62"/>
      <c r="H412" s="62"/>
      <c r="I412" s="62"/>
      <c r="J412" s="62"/>
      <c r="K412" s="62"/>
      <c r="L412" s="62"/>
      <c r="M412" s="62"/>
      <c r="N412" s="62"/>
      <c r="O412" s="62"/>
      <c r="P412" s="62"/>
      <c r="Q412" s="229"/>
      <c r="R412" s="284"/>
      <c r="S412" s="284"/>
      <c r="T412" s="284"/>
      <c r="U412" s="284"/>
      <c r="V412" s="284"/>
      <c r="W412" s="284"/>
      <c r="X412" s="62"/>
    </row>
    <row r="413" spans="1:24">
      <c r="A413" s="62"/>
      <c r="B413" s="62"/>
      <c r="C413" s="62"/>
      <c r="D413" s="62"/>
      <c r="E413" s="62"/>
      <c r="F413" s="62"/>
      <c r="G413" s="62"/>
      <c r="H413" s="62"/>
      <c r="I413" s="62"/>
      <c r="J413" s="62"/>
      <c r="K413" s="62"/>
      <c r="L413" s="62"/>
      <c r="M413" s="62"/>
      <c r="N413" s="62"/>
      <c r="O413" s="62"/>
      <c r="P413" s="62"/>
      <c r="Q413" s="229"/>
      <c r="R413" s="284"/>
      <c r="S413" s="284"/>
      <c r="T413" s="284"/>
      <c r="U413" s="284"/>
      <c r="V413" s="284"/>
      <c r="W413" s="284"/>
      <c r="X413" s="62"/>
    </row>
    <row r="414" spans="1:24">
      <c r="A414" s="62"/>
      <c r="B414" s="62"/>
      <c r="C414" s="62"/>
      <c r="D414" s="62"/>
      <c r="E414" s="62"/>
      <c r="F414" s="62"/>
      <c r="G414" s="62"/>
      <c r="H414" s="62"/>
      <c r="I414" s="62"/>
      <c r="J414" s="62"/>
      <c r="K414" s="62"/>
      <c r="L414" s="62"/>
      <c r="M414" s="62"/>
      <c r="N414" s="62"/>
      <c r="O414" s="62"/>
      <c r="P414" s="62"/>
      <c r="Q414" s="229"/>
      <c r="R414" s="284"/>
      <c r="S414" s="284"/>
      <c r="T414" s="284"/>
      <c r="U414" s="284"/>
      <c r="V414" s="284"/>
      <c r="W414" s="284"/>
      <c r="X414" s="62"/>
    </row>
    <row r="415" spans="1:24">
      <c r="A415" s="62"/>
      <c r="B415" s="62"/>
      <c r="C415" s="62"/>
      <c r="D415" s="62"/>
      <c r="E415" s="62"/>
      <c r="F415" s="62"/>
      <c r="G415" s="62"/>
      <c r="H415" s="62"/>
      <c r="I415" s="62"/>
      <c r="J415" s="62"/>
      <c r="K415" s="62"/>
      <c r="L415" s="62"/>
      <c r="M415" s="62"/>
      <c r="N415" s="62"/>
      <c r="O415" s="62"/>
      <c r="P415" s="62"/>
      <c r="Q415" s="229"/>
      <c r="R415" s="284"/>
      <c r="S415" s="284"/>
      <c r="T415" s="284"/>
      <c r="U415" s="284"/>
      <c r="V415" s="284"/>
      <c r="W415" s="284"/>
      <c r="X415" s="62"/>
    </row>
    <row r="416" spans="1:24">
      <c r="A416" s="62"/>
      <c r="B416" s="62"/>
      <c r="C416" s="62"/>
      <c r="D416" s="62"/>
      <c r="E416" s="62"/>
      <c r="F416" s="62"/>
      <c r="G416" s="62"/>
      <c r="H416" s="62"/>
      <c r="I416" s="62"/>
      <c r="J416" s="62"/>
      <c r="K416" s="62"/>
      <c r="L416" s="62"/>
      <c r="M416" s="62"/>
      <c r="N416" s="62"/>
      <c r="O416" s="62"/>
      <c r="P416" s="62"/>
      <c r="Q416" s="229"/>
      <c r="R416" s="284"/>
      <c r="S416" s="284"/>
      <c r="T416" s="284"/>
      <c r="U416" s="284"/>
      <c r="V416" s="284"/>
      <c r="W416" s="284"/>
      <c r="X416" s="62"/>
    </row>
    <row r="417" spans="1:24">
      <c r="A417" s="62"/>
      <c r="B417" s="62"/>
      <c r="C417" s="62"/>
      <c r="D417" s="62"/>
      <c r="E417" s="62"/>
      <c r="F417" s="62"/>
      <c r="G417" s="62"/>
      <c r="H417" s="62"/>
      <c r="I417" s="62"/>
      <c r="J417" s="62"/>
      <c r="K417" s="62"/>
      <c r="L417" s="62"/>
      <c r="M417" s="62"/>
      <c r="N417" s="62"/>
      <c r="O417" s="62"/>
      <c r="P417" s="62"/>
      <c r="Q417" s="229"/>
      <c r="R417" s="284"/>
      <c r="S417" s="284"/>
      <c r="T417" s="284"/>
      <c r="U417" s="284"/>
      <c r="V417" s="284"/>
      <c r="W417" s="284"/>
      <c r="X417" s="62"/>
    </row>
    <row r="418" spans="1:24">
      <c r="A418" s="62"/>
      <c r="B418" s="62"/>
      <c r="C418" s="62"/>
      <c r="D418" s="62"/>
      <c r="E418" s="62"/>
      <c r="F418" s="62"/>
      <c r="G418" s="62"/>
      <c r="H418" s="62"/>
      <c r="I418" s="62"/>
      <c r="J418" s="62"/>
      <c r="K418" s="62"/>
      <c r="L418" s="62"/>
      <c r="M418" s="62"/>
      <c r="N418" s="62"/>
      <c r="O418" s="62"/>
      <c r="P418" s="62"/>
      <c r="Q418" s="229"/>
      <c r="R418" s="284"/>
      <c r="S418" s="284"/>
      <c r="T418" s="284"/>
      <c r="U418" s="284"/>
      <c r="V418" s="284"/>
      <c r="W418" s="284"/>
      <c r="X418" s="62"/>
    </row>
    <row r="419" spans="1:24">
      <c r="A419" s="62"/>
      <c r="B419" s="62"/>
      <c r="C419" s="62"/>
      <c r="D419" s="62"/>
      <c r="E419" s="62"/>
      <c r="F419" s="62"/>
      <c r="G419" s="62"/>
      <c r="H419" s="62"/>
      <c r="I419" s="62"/>
      <c r="J419" s="62"/>
      <c r="K419" s="62"/>
      <c r="L419" s="62"/>
      <c r="M419" s="62"/>
      <c r="N419" s="62"/>
      <c r="O419" s="62"/>
      <c r="P419" s="62"/>
      <c r="Q419" s="229"/>
      <c r="R419" s="284"/>
      <c r="S419" s="284"/>
      <c r="T419" s="284"/>
      <c r="U419" s="284"/>
      <c r="V419" s="284"/>
      <c r="W419" s="284"/>
      <c r="X419" s="62"/>
    </row>
    <row r="420" spans="1:24">
      <c r="A420" s="62"/>
      <c r="B420" s="62"/>
      <c r="C420" s="62"/>
      <c r="D420" s="62"/>
      <c r="E420" s="62"/>
      <c r="F420" s="62"/>
      <c r="G420" s="62"/>
      <c r="H420" s="62"/>
      <c r="I420" s="62"/>
      <c r="J420" s="62"/>
      <c r="K420" s="62"/>
      <c r="L420" s="62"/>
      <c r="M420" s="62"/>
      <c r="N420" s="62"/>
      <c r="O420" s="62"/>
      <c r="P420" s="62"/>
      <c r="Q420" s="229"/>
      <c r="R420" s="284"/>
      <c r="S420" s="284"/>
      <c r="T420" s="284"/>
      <c r="U420" s="284"/>
      <c r="V420" s="284"/>
      <c r="W420" s="284"/>
      <c r="X420" s="62"/>
    </row>
    <row r="421" spans="1:24">
      <c r="A421" s="62"/>
      <c r="B421" s="62"/>
      <c r="C421" s="62"/>
      <c r="D421" s="62"/>
      <c r="E421" s="62"/>
      <c r="F421" s="62"/>
      <c r="G421" s="62"/>
      <c r="H421" s="62"/>
      <c r="I421" s="62"/>
      <c r="J421" s="62"/>
      <c r="K421" s="62"/>
      <c r="L421" s="62"/>
      <c r="M421" s="62"/>
      <c r="N421" s="62"/>
      <c r="O421" s="62"/>
      <c r="P421" s="62"/>
      <c r="Q421" s="229"/>
      <c r="R421" s="284"/>
      <c r="S421" s="284"/>
      <c r="T421" s="284"/>
      <c r="U421" s="284"/>
      <c r="V421" s="284"/>
      <c r="W421" s="284"/>
      <c r="X421" s="62"/>
    </row>
    <row r="422" spans="1:24">
      <c r="A422" s="62"/>
      <c r="B422" s="62"/>
      <c r="C422" s="62"/>
      <c r="D422" s="62"/>
      <c r="E422" s="62"/>
      <c r="F422" s="62"/>
      <c r="G422" s="62"/>
      <c r="H422" s="62"/>
      <c r="I422" s="62"/>
      <c r="J422" s="62"/>
      <c r="K422" s="62"/>
      <c r="L422" s="62"/>
      <c r="M422" s="62"/>
      <c r="N422" s="62"/>
      <c r="O422" s="62"/>
      <c r="P422" s="62"/>
      <c r="Q422" s="229"/>
      <c r="R422" s="284"/>
      <c r="S422" s="284"/>
      <c r="T422" s="284"/>
      <c r="U422" s="284"/>
      <c r="V422" s="284"/>
      <c r="W422" s="284"/>
      <c r="X422" s="62"/>
    </row>
    <row r="423" spans="1:24">
      <c r="A423" s="62"/>
      <c r="B423" s="62"/>
      <c r="C423" s="62"/>
      <c r="D423" s="62"/>
      <c r="E423" s="62"/>
      <c r="F423" s="62"/>
      <c r="G423" s="62"/>
      <c r="H423" s="62"/>
      <c r="I423" s="62"/>
      <c r="J423" s="62"/>
      <c r="K423" s="62"/>
      <c r="L423" s="62"/>
      <c r="M423" s="62"/>
      <c r="N423" s="62"/>
      <c r="O423" s="62"/>
      <c r="P423" s="62"/>
      <c r="Q423" s="229"/>
      <c r="R423" s="284"/>
      <c r="S423" s="284"/>
      <c r="T423" s="284"/>
      <c r="U423" s="284"/>
      <c r="V423" s="284"/>
      <c r="W423" s="284"/>
      <c r="X423" s="62"/>
    </row>
    <row r="424" spans="1:24">
      <c r="A424" s="62"/>
      <c r="B424" s="62"/>
      <c r="C424" s="62"/>
      <c r="D424" s="62"/>
      <c r="E424" s="62"/>
      <c r="F424" s="62"/>
      <c r="G424" s="62"/>
      <c r="H424" s="62"/>
      <c r="I424" s="62"/>
      <c r="J424" s="62"/>
      <c r="K424" s="62"/>
      <c r="L424" s="62"/>
      <c r="M424" s="62"/>
      <c r="N424" s="62"/>
      <c r="O424" s="62"/>
      <c r="P424" s="62"/>
      <c r="Q424" s="229"/>
      <c r="R424" s="284"/>
      <c r="S424" s="284"/>
      <c r="T424" s="284"/>
      <c r="U424" s="284"/>
      <c r="V424" s="284"/>
      <c r="W424" s="284"/>
      <c r="X424" s="62"/>
    </row>
    <row r="425" spans="1:24">
      <c r="A425" s="62"/>
      <c r="B425" s="62"/>
      <c r="C425" s="62"/>
      <c r="D425" s="62"/>
      <c r="E425" s="62"/>
      <c r="F425" s="62"/>
      <c r="G425" s="62"/>
      <c r="H425" s="62"/>
      <c r="I425" s="62"/>
      <c r="J425" s="62"/>
      <c r="K425" s="62"/>
      <c r="L425" s="62"/>
      <c r="M425" s="62"/>
      <c r="N425" s="62"/>
      <c r="O425" s="62"/>
      <c r="P425" s="62"/>
      <c r="Q425" s="229"/>
      <c r="R425" s="284"/>
      <c r="S425" s="284"/>
      <c r="T425" s="284"/>
      <c r="U425" s="284"/>
      <c r="V425" s="284"/>
      <c r="W425" s="284"/>
      <c r="X425" s="62"/>
    </row>
    <row r="426" spans="1:24">
      <c r="A426" s="62"/>
      <c r="B426" s="62"/>
      <c r="C426" s="62"/>
      <c r="D426" s="62"/>
      <c r="E426" s="62"/>
      <c r="F426" s="62"/>
      <c r="G426" s="62"/>
      <c r="H426" s="62"/>
      <c r="I426" s="62"/>
      <c r="J426" s="62"/>
      <c r="K426" s="62"/>
      <c r="L426" s="62"/>
      <c r="M426" s="62"/>
      <c r="N426" s="62"/>
      <c r="O426" s="62"/>
      <c r="P426" s="62"/>
      <c r="Q426" s="229"/>
      <c r="R426" s="284"/>
      <c r="S426" s="284"/>
      <c r="T426" s="284"/>
      <c r="U426" s="284"/>
      <c r="V426" s="284"/>
      <c r="W426" s="284"/>
      <c r="X426" s="62"/>
    </row>
    <row r="427" spans="1:24">
      <c r="A427" s="62"/>
      <c r="B427" s="62"/>
      <c r="C427" s="62"/>
      <c r="D427" s="62"/>
      <c r="E427" s="62"/>
      <c r="F427" s="62"/>
      <c r="G427" s="62"/>
      <c r="H427" s="62"/>
      <c r="I427" s="62"/>
      <c r="J427" s="62"/>
      <c r="K427" s="62"/>
      <c r="L427" s="62"/>
      <c r="M427" s="62"/>
      <c r="N427" s="62"/>
      <c r="O427" s="62"/>
      <c r="P427" s="62"/>
      <c r="Q427" s="229"/>
      <c r="R427" s="284"/>
      <c r="S427" s="284"/>
      <c r="T427" s="284"/>
      <c r="U427" s="284"/>
      <c r="V427" s="284"/>
      <c r="W427" s="284"/>
      <c r="X427" s="62"/>
    </row>
    <row r="428" spans="1:24">
      <c r="A428" s="62"/>
      <c r="B428" s="62"/>
      <c r="C428" s="62"/>
      <c r="D428" s="62"/>
      <c r="E428" s="62"/>
      <c r="F428" s="62"/>
      <c r="G428" s="62"/>
      <c r="H428" s="62"/>
      <c r="I428" s="62"/>
      <c r="J428" s="62"/>
      <c r="K428" s="62"/>
      <c r="L428" s="62"/>
      <c r="M428" s="62"/>
      <c r="N428" s="62"/>
      <c r="O428" s="62"/>
      <c r="P428" s="62"/>
      <c r="Q428" s="229"/>
      <c r="R428" s="284"/>
      <c r="S428" s="284"/>
      <c r="T428" s="284"/>
      <c r="U428" s="284"/>
      <c r="V428" s="284"/>
      <c r="W428" s="284"/>
      <c r="X428" s="62"/>
    </row>
    <row r="429" spans="1:24">
      <c r="A429" s="62"/>
      <c r="B429" s="62"/>
      <c r="C429" s="62"/>
      <c r="D429" s="62"/>
      <c r="E429" s="62"/>
      <c r="F429" s="62"/>
      <c r="G429" s="62"/>
      <c r="H429" s="62"/>
      <c r="I429" s="62"/>
      <c r="J429" s="62"/>
      <c r="K429" s="62"/>
      <c r="L429" s="62"/>
      <c r="M429" s="62"/>
      <c r="N429" s="62"/>
      <c r="O429" s="62"/>
      <c r="P429" s="62"/>
      <c r="Q429" s="229"/>
      <c r="R429" s="284"/>
      <c r="S429" s="284"/>
      <c r="T429" s="284"/>
      <c r="U429" s="284"/>
      <c r="V429" s="284"/>
      <c r="W429" s="284"/>
      <c r="X429" s="62"/>
    </row>
    <row r="430" spans="1:24">
      <c r="A430" s="62"/>
      <c r="B430" s="62"/>
      <c r="C430" s="62"/>
      <c r="D430" s="62"/>
      <c r="E430" s="62"/>
      <c r="F430" s="62"/>
      <c r="G430" s="62"/>
      <c r="H430" s="62"/>
      <c r="I430" s="62"/>
      <c r="J430" s="62"/>
      <c r="K430" s="62"/>
      <c r="L430" s="62"/>
      <c r="M430" s="62"/>
      <c r="N430" s="62"/>
      <c r="O430" s="62"/>
      <c r="P430" s="62"/>
      <c r="Q430" s="229"/>
      <c r="R430" s="284"/>
      <c r="S430" s="284"/>
      <c r="T430" s="284"/>
      <c r="U430" s="284"/>
      <c r="V430" s="284"/>
      <c r="W430" s="284"/>
      <c r="X430" s="62"/>
    </row>
    <row r="431" spans="1:24">
      <c r="A431" s="62"/>
      <c r="B431" s="62"/>
      <c r="C431" s="62"/>
      <c r="D431" s="62"/>
      <c r="E431" s="62"/>
      <c r="F431" s="62"/>
      <c r="G431" s="62"/>
      <c r="H431" s="62"/>
      <c r="I431" s="62"/>
      <c r="J431" s="62"/>
      <c r="K431" s="62"/>
      <c r="L431" s="62"/>
      <c r="M431" s="62"/>
      <c r="N431" s="62"/>
      <c r="O431" s="62"/>
      <c r="P431" s="62"/>
      <c r="Q431" s="229"/>
      <c r="R431" s="284"/>
      <c r="S431" s="284"/>
      <c r="T431" s="284"/>
      <c r="U431" s="284"/>
      <c r="V431" s="284"/>
      <c r="W431" s="284"/>
      <c r="X431" s="62"/>
    </row>
    <row r="432" spans="1:24">
      <c r="A432" s="62"/>
      <c r="B432" s="62"/>
      <c r="C432" s="62"/>
      <c r="D432" s="62"/>
      <c r="E432" s="62"/>
      <c r="F432" s="62"/>
      <c r="G432" s="62"/>
      <c r="H432" s="62"/>
      <c r="I432" s="62"/>
      <c r="J432" s="62"/>
      <c r="K432" s="62"/>
      <c r="L432" s="62"/>
      <c r="M432" s="62"/>
      <c r="N432" s="62"/>
      <c r="O432" s="62"/>
      <c r="P432" s="62"/>
      <c r="Q432" s="229"/>
      <c r="R432" s="284"/>
      <c r="S432" s="284"/>
      <c r="T432" s="284"/>
      <c r="U432" s="284"/>
      <c r="V432" s="284"/>
      <c r="W432" s="284"/>
      <c r="X432" s="62"/>
    </row>
    <row r="433" spans="1:24">
      <c r="A433" s="62"/>
      <c r="B433" s="62"/>
      <c r="C433" s="62"/>
      <c r="D433" s="62"/>
      <c r="E433" s="62"/>
      <c r="F433" s="62"/>
      <c r="G433" s="62"/>
      <c r="H433" s="62"/>
      <c r="I433" s="62"/>
      <c r="J433" s="62"/>
      <c r="K433" s="62"/>
      <c r="L433" s="62"/>
      <c r="M433" s="62"/>
      <c r="N433" s="62"/>
      <c r="O433" s="62"/>
      <c r="P433" s="62"/>
      <c r="Q433" s="229"/>
      <c r="R433" s="284"/>
      <c r="S433" s="284"/>
      <c r="T433" s="284"/>
      <c r="U433" s="284"/>
      <c r="V433" s="284"/>
      <c r="W433" s="284"/>
      <c r="X433" s="62"/>
    </row>
    <row r="434" spans="1:24">
      <c r="A434" s="62"/>
      <c r="B434" s="62"/>
      <c r="C434" s="62"/>
      <c r="D434" s="62"/>
      <c r="E434" s="62"/>
      <c r="F434" s="62"/>
      <c r="G434" s="62"/>
      <c r="H434" s="62"/>
      <c r="I434" s="62"/>
      <c r="J434" s="62"/>
      <c r="K434" s="62"/>
      <c r="L434" s="62"/>
      <c r="M434" s="62"/>
      <c r="N434" s="62"/>
      <c r="O434" s="62"/>
      <c r="P434" s="62"/>
      <c r="Q434" s="229"/>
      <c r="R434" s="284"/>
      <c r="S434" s="284"/>
      <c r="T434" s="284"/>
      <c r="U434" s="284"/>
      <c r="V434" s="284"/>
      <c r="W434" s="284"/>
      <c r="X434" s="62"/>
    </row>
    <row r="435" spans="1:24">
      <c r="A435" s="62"/>
      <c r="B435" s="62"/>
      <c r="C435" s="62"/>
      <c r="D435" s="62"/>
      <c r="E435" s="62"/>
      <c r="F435" s="62"/>
      <c r="G435" s="62"/>
      <c r="H435" s="62"/>
      <c r="I435" s="62"/>
      <c r="J435" s="62"/>
      <c r="K435" s="62"/>
      <c r="L435" s="62"/>
      <c r="M435" s="62"/>
      <c r="N435" s="62"/>
      <c r="O435" s="62"/>
      <c r="P435" s="62"/>
      <c r="Q435" s="229"/>
      <c r="R435" s="284"/>
      <c r="S435" s="284"/>
      <c r="T435" s="284"/>
      <c r="U435" s="284"/>
      <c r="V435" s="284"/>
      <c r="W435" s="284"/>
      <c r="X435" s="62"/>
    </row>
    <row r="436" spans="1:24">
      <c r="A436" s="62"/>
      <c r="B436" s="62"/>
      <c r="C436" s="62"/>
      <c r="D436" s="62"/>
      <c r="E436" s="62"/>
      <c r="F436" s="62"/>
      <c r="G436" s="62"/>
      <c r="H436" s="62"/>
      <c r="I436" s="62"/>
      <c r="J436" s="62"/>
      <c r="K436" s="62"/>
      <c r="L436" s="62"/>
      <c r="M436" s="62"/>
      <c r="N436" s="62"/>
      <c r="O436" s="62"/>
      <c r="P436" s="62"/>
      <c r="Q436" s="229"/>
      <c r="R436" s="284"/>
      <c r="S436" s="284"/>
      <c r="T436" s="284"/>
      <c r="U436" s="284"/>
      <c r="V436" s="284"/>
      <c r="W436" s="284"/>
      <c r="X436" s="62"/>
    </row>
    <row r="437" spans="1:24">
      <c r="A437" s="62"/>
      <c r="B437" s="62"/>
      <c r="C437" s="62"/>
      <c r="D437" s="62"/>
      <c r="E437" s="62"/>
      <c r="F437" s="62"/>
      <c r="G437" s="62"/>
      <c r="H437" s="62"/>
      <c r="I437" s="62"/>
      <c r="J437" s="62"/>
      <c r="K437" s="62"/>
      <c r="L437" s="62"/>
      <c r="M437" s="62"/>
      <c r="N437" s="62"/>
      <c r="O437" s="62"/>
      <c r="P437" s="62"/>
      <c r="Q437" s="229"/>
      <c r="R437" s="284"/>
      <c r="S437" s="284"/>
      <c r="T437" s="284"/>
      <c r="U437" s="284"/>
      <c r="V437" s="284"/>
      <c r="W437" s="284"/>
      <c r="X437" s="62"/>
    </row>
    <row r="438" spans="1:24">
      <c r="A438" s="62"/>
      <c r="B438" s="62"/>
      <c r="C438" s="62"/>
      <c r="D438" s="62"/>
      <c r="E438" s="62"/>
      <c r="F438" s="62"/>
      <c r="G438" s="62"/>
      <c r="H438" s="62"/>
      <c r="I438" s="62"/>
      <c r="J438" s="62"/>
      <c r="K438" s="62"/>
      <c r="L438" s="62"/>
      <c r="M438" s="62"/>
      <c r="N438" s="62"/>
      <c r="O438" s="62"/>
      <c r="P438" s="62"/>
      <c r="Q438" s="229"/>
      <c r="R438" s="284"/>
      <c r="S438" s="284"/>
      <c r="T438" s="284"/>
      <c r="U438" s="284"/>
      <c r="V438" s="284"/>
      <c r="W438" s="284"/>
      <c r="X438" s="62"/>
    </row>
    <row r="439" spans="1:24">
      <c r="A439" s="62"/>
      <c r="B439" s="62"/>
      <c r="C439" s="62"/>
      <c r="D439" s="62"/>
      <c r="E439" s="62"/>
      <c r="F439" s="62"/>
      <c r="G439" s="62"/>
      <c r="H439" s="62"/>
      <c r="I439" s="62"/>
      <c r="J439" s="62"/>
      <c r="K439" s="62"/>
      <c r="L439" s="62"/>
      <c r="M439" s="62"/>
      <c r="N439" s="62"/>
      <c r="O439" s="62"/>
      <c r="P439" s="62"/>
      <c r="Q439" s="229"/>
      <c r="R439" s="284"/>
      <c r="S439" s="284"/>
      <c r="T439" s="284"/>
      <c r="U439" s="284"/>
      <c r="V439" s="284"/>
      <c r="W439" s="284"/>
      <c r="X439" s="62"/>
    </row>
    <row r="440" spans="1:24">
      <c r="A440" s="62"/>
      <c r="B440" s="62"/>
      <c r="C440" s="62"/>
      <c r="D440" s="62"/>
      <c r="E440" s="62"/>
      <c r="F440" s="62"/>
      <c r="G440" s="62"/>
      <c r="H440" s="62"/>
      <c r="I440" s="62"/>
      <c r="J440" s="62"/>
      <c r="K440" s="62"/>
      <c r="L440" s="62"/>
      <c r="M440" s="62"/>
      <c r="N440" s="62"/>
      <c r="O440" s="62"/>
      <c r="P440" s="62"/>
      <c r="Q440" s="229"/>
      <c r="R440" s="284"/>
      <c r="S440" s="284"/>
      <c r="T440" s="284"/>
      <c r="U440" s="284"/>
      <c r="V440" s="284"/>
      <c r="W440" s="284"/>
      <c r="X440" s="62"/>
    </row>
    <row r="441" spans="1:24">
      <c r="A441" s="62"/>
      <c r="B441" s="62"/>
      <c r="C441" s="62"/>
      <c r="D441" s="62"/>
      <c r="E441" s="62"/>
      <c r="F441" s="62"/>
      <c r="G441" s="62"/>
      <c r="H441" s="62"/>
      <c r="I441" s="62"/>
      <c r="J441" s="62"/>
      <c r="K441" s="62"/>
      <c r="L441" s="62"/>
      <c r="M441" s="62"/>
      <c r="N441" s="62"/>
      <c r="O441" s="62"/>
      <c r="P441" s="62"/>
      <c r="Q441" s="229"/>
      <c r="R441" s="284"/>
      <c r="S441" s="284"/>
      <c r="T441" s="284"/>
      <c r="U441" s="284"/>
      <c r="V441" s="284"/>
      <c r="W441" s="284"/>
      <c r="X441" s="62"/>
    </row>
    <row r="442" spans="1:24">
      <c r="A442" s="62"/>
      <c r="B442" s="62"/>
      <c r="C442" s="62"/>
      <c r="D442" s="62"/>
      <c r="E442" s="62"/>
      <c r="F442" s="62"/>
      <c r="G442" s="62"/>
      <c r="H442" s="62"/>
      <c r="I442" s="62"/>
      <c r="J442" s="62"/>
      <c r="K442" s="62"/>
      <c r="L442" s="62"/>
      <c r="M442" s="62"/>
      <c r="N442" s="62"/>
      <c r="O442" s="62"/>
      <c r="P442" s="62"/>
      <c r="Q442" s="229"/>
      <c r="R442" s="284"/>
      <c r="S442" s="284"/>
      <c r="T442" s="284"/>
      <c r="U442" s="284"/>
      <c r="V442" s="284"/>
      <c r="W442" s="284"/>
      <c r="X442" s="62"/>
    </row>
    <row r="443" spans="1:24">
      <c r="A443" s="62"/>
      <c r="B443" s="62"/>
      <c r="C443" s="62"/>
      <c r="D443" s="62"/>
      <c r="E443" s="62"/>
      <c r="F443" s="62"/>
      <c r="G443" s="62"/>
      <c r="H443" s="62"/>
      <c r="I443" s="62"/>
      <c r="J443" s="62"/>
      <c r="K443" s="62"/>
      <c r="L443" s="62"/>
      <c r="M443" s="62"/>
      <c r="N443" s="62"/>
      <c r="O443" s="62"/>
      <c r="P443" s="62"/>
      <c r="Q443" s="229"/>
      <c r="R443" s="284"/>
      <c r="S443" s="284"/>
      <c r="T443" s="284"/>
      <c r="U443" s="284"/>
      <c r="V443" s="284"/>
      <c r="W443" s="284"/>
      <c r="X443" s="62"/>
    </row>
    <row r="444" spans="1:24">
      <c r="A444" s="62"/>
      <c r="B444" s="62"/>
      <c r="C444" s="62"/>
      <c r="D444" s="62"/>
      <c r="E444" s="62"/>
      <c r="F444" s="62"/>
      <c r="G444" s="62"/>
      <c r="H444" s="62"/>
      <c r="I444" s="62"/>
      <c r="J444" s="62"/>
      <c r="K444" s="62"/>
      <c r="L444" s="62"/>
      <c r="M444" s="62"/>
      <c r="N444" s="62"/>
      <c r="O444" s="62"/>
      <c r="P444" s="62"/>
      <c r="Q444" s="229"/>
      <c r="R444" s="284"/>
      <c r="S444" s="284"/>
      <c r="T444" s="284"/>
      <c r="U444" s="284"/>
      <c r="V444" s="284"/>
      <c r="W444" s="284"/>
      <c r="X444" s="62"/>
    </row>
    <row r="445" spans="1:24">
      <c r="A445" s="62"/>
      <c r="B445" s="62"/>
      <c r="C445" s="62"/>
      <c r="D445" s="62"/>
      <c r="E445" s="62"/>
      <c r="F445" s="62"/>
      <c r="G445" s="62"/>
      <c r="H445" s="62"/>
      <c r="I445" s="62"/>
      <c r="J445" s="62"/>
      <c r="K445" s="62"/>
      <c r="L445" s="62"/>
      <c r="M445" s="62"/>
      <c r="N445" s="62"/>
      <c r="O445" s="62"/>
      <c r="P445" s="62"/>
      <c r="Q445" s="229"/>
      <c r="R445" s="284"/>
      <c r="S445" s="284"/>
      <c r="T445" s="284"/>
      <c r="U445" s="284"/>
      <c r="V445" s="284"/>
      <c r="W445" s="284"/>
      <c r="X445" s="62"/>
    </row>
    <row r="446" spans="1:24">
      <c r="A446" s="62"/>
      <c r="B446" s="62"/>
      <c r="C446" s="62"/>
      <c r="D446" s="62"/>
      <c r="E446" s="62"/>
      <c r="F446" s="62"/>
      <c r="G446" s="62"/>
      <c r="H446" s="62"/>
      <c r="I446" s="62"/>
      <c r="J446" s="62"/>
      <c r="K446" s="62"/>
      <c r="L446" s="62"/>
      <c r="M446" s="62"/>
      <c r="N446" s="62"/>
      <c r="O446" s="62"/>
      <c r="P446" s="62"/>
      <c r="Q446" s="229"/>
      <c r="R446" s="284"/>
      <c r="S446" s="284"/>
      <c r="T446" s="284"/>
      <c r="U446" s="284"/>
      <c r="V446" s="284"/>
      <c r="W446" s="284"/>
      <c r="X446" s="62"/>
    </row>
    <row r="447" spans="1:24">
      <c r="A447" s="62"/>
      <c r="B447" s="62"/>
      <c r="C447" s="62"/>
      <c r="D447" s="62"/>
      <c r="E447" s="62"/>
      <c r="F447" s="62"/>
      <c r="G447" s="62"/>
      <c r="H447" s="62"/>
      <c r="I447" s="62"/>
      <c r="J447" s="62"/>
      <c r="K447" s="62"/>
      <c r="L447" s="62"/>
      <c r="M447" s="62"/>
      <c r="N447" s="62"/>
      <c r="O447" s="62"/>
      <c r="P447" s="62"/>
      <c r="Q447" s="229"/>
      <c r="R447" s="284"/>
      <c r="S447" s="284"/>
      <c r="T447" s="284"/>
      <c r="U447" s="284"/>
      <c r="V447" s="284"/>
      <c r="W447" s="284"/>
      <c r="X447" s="62"/>
    </row>
    <row r="448" spans="1:24">
      <c r="A448" s="62"/>
      <c r="B448" s="62"/>
      <c r="C448" s="62"/>
      <c r="D448" s="62"/>
      <c r="E448" s="62"/>
      <c r="F448" s="62"/>
      <c r="G448" s="62"/>
      <c r="H448" s="62"/>
      <c r="I448" s="62"/>
      <c r="J448" s="62"/>
      <c r="K448" s="62"/>
      <c r="L448" s="62"/>
      <c r="M448" s="62"/>
      <c r="N448" s="62"/>
      <c r="O448" s="62"/>
      <c r="P448" s="62"/>
      <c r="Q448" s="229"/>
      <c r="R448" s="284"/>
      <c r="S448" s="284"/>
      <c r="T448" s="284"/>
      <c r="U448" s="284"/>
      <c r="V448" s="284"/>
      <c r="W448" s="284"/>
      <c r="X448" s="62"/>
    </row>
    <row r="449" spans="1:24">
      <c r="A449" s="62"/>
      <c r="B449" s="62"/>
      <c r="C449" s="62"/>
      <c r="D449" s="62"/>
      <c r="E449" s="62"/>
      <c r="F449" s="62"/>
      <c r="G449" s="62"/>
      <c r="H449" s="62"/>
      <c r="I449" s="62"/>
      <c r="J449" s="62"/>
      <c r="K449" s="62"/>
      <c r="L449" s="62"/>
      <c r="M449" s="62"/>
      <c r="N449" s="62"/>
      <c r="O449" s="62"/>
      <c r="P449" s="62"/>
      <c r="Q449" s="229"/>
      <c r="R449" s="284"/>
      <c r="S449" s="284"/>
      <c r="T449" s="284"/>
      <c r="U449" s="284"/>
      <c r="V449" s="284"/>
      <c r="W449" s="284"/>
      <c r="X449" s="62"/>
    </row>
    <row r="450" spans="1:24">
      <c r="A450" s="62"/>
      <c r="B450" s="62"/>
      <c r="C450" s="62"/>
      <c r="D450" s="62"/>
      <c r="E450" s="62"/>
      <c r="F450" s="62"/>
      <c r="G450" s="62"/>
      <c r="H450" s="62"/>
      <c r="I450" s="62"/>
      <c r="J450" s="62"/>
      <c r="K450" s="62"/>
      <c r="L450" s="62"/>
      <c r="M450" s="62"/>
      <c r="N450" s="62"/>
      <c r="O450" s="62"/>
      <c r="P450" s="62"/>
      <c r="Q450" s="229"/>
      <c r="R450" s="284"/>
      <c r="S450" s="284"/>
      <c r="T450" s="284"/>
      <c r="U450" s="284"/>
      <c r="V450" s="284"/>
      <c r="W450" s="284"/>
      <c r="X450" s="62"/>
    </row>
    <row r="451" spans="1:24">
      <c r="A451" s="62"/>
      <c r="B451" s="62"/>
      <c r="C451" s="62"/>
      <c r="D451" s="62"/>
      <c r="E451" s="62"/>
      <c r="F451" s="62"/>
      <c r="G451" s="62"/>
      <c r="H451" s="62"/>
      <c r="I451" s="62"/>
      <c r="J451" s="62"/>
      <c r="K451" s="62"/>
      <c r="L451" s="62"/>
      <c r="M451" s="62"/>
      <c r="N451" s="62"/>
      <c r="O451" s="62"/>
      <c r="P451" s="62"/>
      <c r="Q451" s="229"/>
      <c r="R451" s="284"/>
      <c r="S451" s="284"/>
      <c r="T451" s="284"/>
      <c r="U451" s="284"/>
      <c r="V451" s="284"/>
      <c r="W451" s="284"/>
      <c r="X451" s="62"/>
    </row>
    <row r="452" spans="1:24">
      <c r="A452" s="62"/>
      <c r="B452" s="62"/>
      <c r="C452" s="62"/>
      <c r="D452" s="62"/>
      <c r="E452" s="62"/>
      <c r="F452" s="62"/>
      <c r="G452" s="62"/>
      <c r="H452" s="62"/>
      <c r="I452" s="62"/>
      <c r="J452" s="62"/>
      <c r="K452" s="62"/>
      <c r="L452" s="62"/>
      <c r="M452" s="62"/>
      <c r="N452" s="62"/>
      <c r="O452" s="62"/>
      <c r="P452" s="62"/>
      <c r="Q452" s="229"/>
      <c r="R452" s="284"/>
      <c r="S452" s="284"/>
      <c r="T452" s="284"/>
      <c r="U452" s="284"/>
      <c r="V452" s="284"/>
      <c r="W452" s="284"/>
      <c r="X452" s="62"/>
    </row>
    <row r="453" spans="1:24">
      <c r="A453" s="62"/>
      <c r="B453" s="62"/>
      <c r="C453" s="62"/>
      <c r="D453" s="62"/>
      <c r="E453" s="62"/>
      <c r="F453" s="62"/>
      <c r="G453" s="62"/>
      <c r="H453" s="62"/>
      <c r="I453" s="62"/>
      <c r="J453" s="62"/>
      <c r="K453" s="62"/>
      <c r="L453" s="62"/>
      <c r="M453" s="62"/>
      <c r="N453" s="62"/>
      <c r="O453" s="62"/>
      <c r="P453" s="62"/>
      <c r="Q453" s="229"/>
      <c r="R453" s="284"/>
      <c r="S453" s="284"/>
      <c r="T453" s="284"/>
      <c r="U453" s="284"/>
      <c r="V453" s="284"/>
      <c r="W453" s="284"/>
      <c r="X453" s="62"/>
    </row>
    <row r="454" spans="1:24">
      <c r="A454" s="62"/>
      <c r="B454" s="62"/>
      <c r="C454" s="62"/>
      <c r="D454" s="62"/>
      <c r="E454" s="62"/>
      <c r="F454" s="62"/>
      <c r="G454" s="62"/>
      <c r="H454" s="62"/>
      <c r="I454" s="62"/>
      <c r="J454" s="62"/>
      <c r="K454" s="62"/>
      <c r="L454" s="62"/>
      <c r="M454" s="62"/>
      <c r="N454" s="62"/>
      <c r="O454" s="62"/>
      <c r="P454" s="62"/>
      <c r="Q454" s="229"/>
      <c r="R454" s="284"/>
      <c r="S454" s="284"/>
      <c r="T454" s="284"/>
      <c r="U454" s="284"/>
      <c r="V454" s="284"/>
      <c r="W454" s="284"/>
      <c r="X454" s="62"/>
    </row>
    <row r="455" spans="1:24">
      <c r="A455" s="62"/>
      <c r="B455" s="62"/>
      <c r="C455" s="62"/>
      <c r="D455" s="62"/>
      <c r="E455" s="62"/>
      <c r="F455" s="62"/>
      <c r="G455" s="62"/>
      <c r="H455" s="62"/>
      <c r="I455" s="62"/>
      <c r="J455" s="62"/>
      <c r="K455" s="62"/>
      <c r="L455" s="62"/>
      <c r="M455" s="62"/>
      <c r="N455" s="62"/>
      <c r="O455" s="62"/>
      <c r="P455" s="62"/>
      <c r="Q455" s="229"/>
      <c r="R455" s="284"/>
      <c r="S455" s="284"/>
      <c r="T455" s="284"/>
      <c r="U455" s="284"/>
      <c r="V455" s="284"/>
      <c r="W455" s="284"/>
      <c r="X455" s="62"/>
    </row>
    <row r="456" spans="1:24">
      <c r="A456" s="62"/>
      <c r="B456" s="62"/>
      <c r="C456" s="62"/>
      <c r="D456" s="62"/>
      <c r="E456" s="62"/>
      <c r="F456" s="62"/>
      <c r="G456" s="62"/>
      <c r="H456" s="62"/>
      <c r="I456" s="62"/>
      <c r="J456" s="62"/>
      <c r="K456" s="62"/>
      <c r="L456" s="62"/>
      <c r="M456" s="62"/>
      <c r="N456" s="62"/>
      <c r="O456" s="62"/>
      <c r="P456" s="62"/>
      <c r="Q456" s="229"/>
      <c r="R456" s="284"/>
      <c r="S456" s="284"/>
      <c r="T456" s="284"/>
      <c r="U456" s="284"/>
      <c r="V456" s="284"/>
      <c r="W456" s="284"/>
      <c r="X456" s="62"/>
    </row>
    <row r="457" spans="1:24">
      <c r="A457" s="62"/>
      <c r="B457" s="62"/>
      <c r="C457" s="62"/>
      <c r="D457" s="62"/>
      <c r="E457" s="62"/>
      <c r="F457" s="62"/>
      <c r="G457" s="62"/>
      <c r="H457" s="62"/>
      <c r="I457" s="62"/>
      <c r="J457" s="62"/>
      <c r="K457" s="62"/>
      <c r="L457" s="62"/>
      <c r="M457" s="62"/>
      <c r="N457" s="62"/>
      <c r="O457" s="62"/>
      <c r="P457" s="62"/>
      <c r="Q457" s="229"/>
      <c r="R457" s="284"/>
      <c r="S457" s="284"/>
      <c r="T457" s="284"/>
      <c r="U457" s="284"/>
      <c r="V457" s="284"/>
      <c r="W457" s="284"/>
      <c r="X457" s="62"/>
    </row>
    <row r="458" spans="1:24">
      <c r="A458" s="62"/>
      <c r="B458" s="62"/>
      <c r="C458" s="62"/>
      <c r="D458" s="62"/>
      <c r="E458" s="62"/>
      <c r="F458" s="62"/>
      <c r="G458" s="62"/>
      <c r="H458" s="62"/>
      <c r="I458" s="62"/>
      <c r="J458" s="62"/>
      <c r="K458" s="62"/>
      <c r="L458" s="62"/>
      <c r="M458" s="62"/>
      <c r="N458" s="62"/>
      <c r="O458" s="62"/>
      <c r="P458" s="62"/>
      <c r="Q458" s="229"/>
      <c r="R458" s="284"/>
      <c r="S458" s="284"/>
      <c r="T458" s="284"/>
      <c r="U458" s="284"/>
      <c r="V458" s="284"/>
      <c r="W458" s="284"/>
      <c r="X458" s="62"/>
    </row>
    <row r="459" spans="1:24">
      <c r="A459" s="62"/>
      <c r="B459" s="62"/>
      <c r="C459" s="62"/>
      <c r="D459" s="62"/>
      <c r="E459" s="62"/>
      <c r="F459" s="62"/>
      <c r="G459" s="62"/>
      <c r="H459" s="62"/>
      <c r="I459" s="62"/>
      <c r="J459" s="62"/>
      <c r="K459" s="62"/>
      <c r="L459" s="62"/>
      <c r="M459" s="62"/>
      <c r="N459" s="62"/>
      <c r="O459" s="62"/>
      <c r="P459" s="62"/>
      <c r="Q459" s="229"/>
      <c r="R459" s="284"/>
      <c r="S459" s="284"/>
      <c r="T459" s="284"/>
      <c r="U459" s="284"/>
      <c r="V459" s="284"/>
      <c r="W459" s="284"/>
      <c r="X459" s="62"/>
    </row>
    <row r="460" spans="1:24">
      <c r="A460" s="62"/>
      <c r="B460" s="62"/>
      <c r="C460" s="62"/>
      <c r="D460" s="62"/>
      <c r="E460" s="62"/>
      <c r="F460" s="62"/>
      <c r="G460" s="62"/>
      <c r="H460" s="62"/>
      <c r="I460" s="62"/>
      <c r="J460" s="62"/>
      <c r="K460" s="62"/>
      <c r="L460" s="62"/>
      <c r="M460" s="62"/>
      <c r="N460" s="62"/>
      <c r="O460" s="62"/>
      <c r="P460" s="62"/>
      <c r="Q460" s="229"/>
      <c r="R460" s="284"/>
      <c r="S460" s="284"/>
      <c r="T460" s="284"/>
      <c r="U460" s="284"/>
      <c r="V460" s="284"/>
      <c r="W460" s="284"/>
      <c r="X460" s="62"/>
    </row>
    <row r="461" spans="1:24">
      <c r="A461" s="62"/>
      <c r="B461" s="62"/>
      <c r="C461" s="62"/>
      <c r="D461" s="62"/>
      <c r="E461" s="62"/>
      <c r="F461" s="62"/>
      <c r="G461" s="62"/>
      <c r="H461" s="62"/>
      <c r="I461" s="62"/>
      <c r="J461" s="62"/>
      <c r="K461" s="62"/>
      <c r="L461" s="62"/>
      <c r="M461" s="62"/>
      <c r="N461" s="62"/>
      <c r="O461" s="62"/>
      <c r="P461" s="62"/>
      <c r="Q461" s="229"/>
      <c r="R461" s="284"/>
      <c r="S461" s="284"/>
      <c r="T461" s="284"/>
      <c r="U461" s="284"/>
      <c r="V461" s="284"/>
      <c r="W461" s="284"/>
      <c r="X461" s="62"/>
    </row>
    <row r="462" spans="1:24">
      <c r="A462" s="62"/>
      <c r="B462" s="62"/>
      <c r="C462" s="62"/>
      <c r="D462" s="62"/>
      <c r="E462" s="62"/>
      <c r="F462" s="62"/>
      <c r="G462" s="62"/>
      <c r="H462" s="62"/>
      <c r="I462" s="62"/>
      <c r="J462" s="62"/>
      <c r="K462" s="62"/>
      <c r="L462" s="62"/>
      <c r="M462" s="62"/>
      <c r="N462" s="62"/>
      <c r="O462" s="62"/>
      <c r="P462" s="62"/>
      <c r="Q462" s="229"/>
      <c r="R462" s="284"/>
      <c r="S462" s="284"/>
      <c r="T462" s="284"/>
      <c r="U462" s="284"/>
      <c r="V462" s="284"/>
      <c r="W462" s="284"/>
      <c r="X462" s="62"/>
    </row>
    <row r="463" spans="1:24">
      <c r="A463" s="62"/>
      <c r="B463" s="62"/>
      <c r="C463" s="62"/>
      <c r="D463" s="62"/>
      <c r="E463" s="62"/>
      <c r="F463" s="62"/>
      <c r="G463" s="62"/>
      <c r="H463" s="62"/>
      <c r="I463" s="62"/>
      <c r="J463" s="62"/>
      <c r="K463" s="62"/>
      <c r="L463" s="62"/>
      <c r="M463" s="62"/>
      <c r="N463" s="62"/>
      <c r="O463" s="62"/>
      <c r="P463" s="62"/>
      <c r="Q463" s="229"/>
      <c r="R463" s="284"/>
      <c r="S463" s="284"/>
      <c r="T463" s="284"/>
      <c r="U463" s="284"/>
      <c r="V463" s="284"/>
      <c r="W463" s="284"/>
      <c r="X463" s="62"/>
    </row>
    <row r="464" spans="1:24">
      <c r="A464" s="62"/>
      <c r="B464" s="62"/>
      <c r="C464" s="62"/>
      <c r="D464" s="62"/>
      <c r="E464" s="62"/>
      <c r="F464" s="62"/>
      <c r="G464" s="62"/>
      <c r="H464" s="62"/>
      <c r="I464" s="62"/>
      <c r="J464" s="62"/>
      <c r="K464" s="62"/>
      <c r="L464" s="62"/>
      <c r="M464" s="62"/>
      <c r="N464" s="62"/>
      <c r="O464" s="62"/>
      <c r="P464" s="62"/>
      <c r="Q464" s="229"/>
      <c r="R464" s="284"/>
      <c r="S464" s="284"/>
      <c r="T464" s="284"/>
      <c r="U464" s="284"/>
      <c r="V464" s="284"/>
      <c r="W464" s="284"/>
      <c r="X464" s="62"/>
    </row>
    <row r="465" spans="1:24">
      <c r="A465" s="62"/>
      <c r="B465" s="62"/>
      <c r="C465" s="62"/>
      <c r="D465" s="62"/>
      <c r="E465" s="62"/>
      <c r="F465" s="62"/>
      <c r="G465" s="62"/>
      <c r="H465" s="62"/>
      <c r="I465" s="62"/>
      <c r="J465" s="62"/>
      <c r="K465" s="62"/>
      <c r="L465" s="62"/>
      <c r="M465" s="62"/>
      <c r="N465" s="62"/>
      <c r="O465" s="62"/>
      <c r="P465" s="62"/>
      <c r="Q465" s="229"/>
      <c r="R465" s="284"/>
      <c r="S465" s="284"/>
      <c r="T465" s="284"/>
      <c r="U465" s="284"/>
      <c r="V465" s="284"/>
      <c r="W465" s="284"/>
      <c r="X465" s="62"/>
    </row>
    <row r="466" spans="1:24">
      <c r="A466" s="62"/>
      <c r="B466" s="62"/>
      <c r="C466" s="62"/>
      <c r="D466" s="62"/>
      <c r="E466" s="62"/>
      <c r="F466" s="62"/>
      <c r="G466" s="62"/>
      <c r="H466" s="62"/>
      <c r="I466" s="62"/>
      <c r="J466" s="62"/>
      <c r="K466" s="62"/>
      <c r="L466" s="62"/>
      <c r="M466" s="62"/>
      <c r="N466" s="62"/>
      <c r="O466" s="62"/>
      <c r="P466" s="62"/>
      <c r="Q466" s="229"/>
      <c r="R466" s="284"/>
      <c r="S466" s="284"/>
      <c r="T466" s="284"/>
      <c r="U466" s="284"/>
      <c r="V466" s="284"/>
      <c r="W466" s="284"/>
      <c r="X466" s="62"/>
    </row>
    <row r="467" spans="1:24">
      <c r="A467" s="62"/>
      <c r="B467" s="62"/>
      <c r="C467" s="62"/>
      <c r="D467" s="62"/>
      <c r="E467" s="62"/>
      <c r="F467" s="62"/>
      <c r="G467" s="62"/>
      <c r="H467" s="62"/>
      <c r="I467" s="62"/>
      <c r="J467" s="62"/>
      <c r="K467" s="62"/>
      <c r="L467" s="62"/>
      <c r="M467" s="62"/>
      <c r="N467" s="62"/>
      <c r="O467" s="62"/>
      <c r="P467" s="62"/>
      <c r="Q467" s="229"/>
      <c r="R467" s="284"/>
      <c r="S467" s="284"/>
      <c r="T467" s="284"/>
      <c r="U467" s="284"/>
      <c r="V467" s="284"/>
      <c r="W467" s="284"/>
      <c r="X467" s="62"/>
    </row>
    <row r="468" spans="1:24">
      <c r="A468" s="62"/>
      <c r="B468" s="62"/>
      <c r="C468" s="62"/>
      <c r="D468" s="62"/>
      <c r="E468" s="62"/>
      <c r="F468" s="62"/>
      <c r="G468" s="62"/>
      <c r="H468" s="62"/>
      <c r="I468" s="62"/>
      <c r="J468" s="62"/>
      <c r="K468" s="62"/>
      <c r="L468" s="62"/>
      <c r="M468" s="62"/>
      <c r="N468" s="62"/>
      <c r="O468" s="62"/>
      <c r="P468" s="62"/>
      <c r="Q468" s="229"/>
      <c r="R468" s="284"/>
      <c r="S468" s="284"/>
      <c r="T468" s="284"/>
      <c r="U468" s="284"/>
      <c r="V468" s="284"/>
      <c r="W468" s="284"/>
      <c r="X468" s="62"/>
    </row>
    <row r="469" spans="1:24">
      <c r="A469" s="62"/>
      <c r="B469" s="62"/>
      <c r="C469" s="62"/>
      <c r="D469" s="62"/>
      <c r="E469" s="62"/>
      <c r="F469" s="62"/>
      <c r="G469" s="62"/>
      <c r="H469" s="62"/>
      <c r="I469" s="62"/>
      <c r="J469" s="62"/>
      <c r="K469" s="62"/>
      <c r="L469" s="62"/>
      <c r="M469" s="62"/>
      <c r="N469" s="62"/>
      <c r="O469" s="62"/>
      <c r="P469" s="62"/>
      <c r="Q469" s="229"/>
      <c r="R469" s="284"/>
      <c r="S469" s="284"/>
      <c r="T469" s="284"/>
      <c r="U469" s="284"/>
      <c r="V469" s="284"/>
      <c r="W469" s="284"/>
      <c r="X469" s="62"/>
    </row>
    <row r="470" spans="1:24">
      <c r="A470" s="62"/>
      <c r="B470" s="62"/>
      <c r="C470" s="62"/>
      <c r="D470" s="62"/>
      <c r="E470" s="62"/>
      <c r="F470" s="62"/>
      <c r="G470" s="62"/>
      <c r="H470" s="62"/>
      <c r="I470" s="62"/>
      <c r="J470" s="62"/>
      <c r="K470" s="62"/>
      <c r="L470" s="62"/>
      <c r="M470" s="62"/>
      <c r="N470" s="62"/>
      <c r="O470" s="62"/>
      <c r="P470" s="62"/>
      <c r="Q470" s="229"/>
      <c r="R470" s="284"/>
      <c r="S470" s="284"/>
      <c r="T470" s="284"/>
      <c r="U470" s="284"/>
      <c r="V470" s="284"/>
      <c r="W470" s="284"/>
      <c r="X470" s="62"/>
    </row>
    <row r="471" spans="1:24">
      <c r="A471" s="62"/>
      <c r="B471" s="62"/>
      <c r="C471" s="62"/>
      <c r="D471" s="62"/>
      <c r="E471" s="62"/>
      <c r="F471" s="62"/>
      <c r="G471" s="62"/>
      <c r="H471" s="62"/>
      <c r="I471" s="62"/>
      <c r="J471" s="62"/>
      <c r="K471" s="62"/>
      <c r="L471" s="62"/>
      <c r="M471" s="62"/>
      <c r="N471" s="62"/>
      <c r="O471" s="62"/>
      <c r="P471" s="62"/>
      <c r="Q471" s="229"/>
      <c r="R471" s="284"/>
      <c r="S471" s="284"/>
      <c r="T471" s="284"/>
      <c r="U471" s="284"/>
      <c r="V471" s="284"/>
      <c r="W471" s="284"/>
      <c r="X471" s="62"/>
    </row>
    <row r="472" spans="1:24">
      <c r="A472" s="62"/>
      <c r="B472" s="62"/>
      <c r="C472" s="62"/>
      <c r="D472" s="62"/>
      <c r="E472" s="62"/>
      <c r="F472" s="62"/>
      <c r="G472" s="62"/>
      <c r="H472" s="62"/>
      <c r="I472" s="62"/>
      <c r="J472" s="62"/>
      <c r="K472" s="62"/>
      <c r="L472" s="62"/>
      <c r="M472" s="62"/>
      <c r="N472" s="62"/>
      <c r="O472" s="62"/>
      <c r="P472" s="62"/>
      <c r="Q472" s="229"/>
      <c r="R472" s="284"/>
      <c r="S472" s="284"/>
      <c r="T472" s="284"/>
      <c r="U472" s="284"/>
      <c r="V472" s="284"/>
      <c r="W472" s="284"/>
      <c r="X472" s="62"/>
    </row>
    <row r="473" spans="1:24">
      <c r="A473" s="62"/>
      <c r="B473" s="62"/>
      <c r="C473" s="62"/>
      <c r="D473" s="62"/>
      <c r="E473" s="62"/>
      <c r="F473" s="62"/>
      <c r="G473" s="62"/>
      <c r="H473" s="62"/>
      <c r="I473" s="62"/>
      <c r="J473" s="62"/>
      <c r="K473" s="62"/>
      <c r="L473" s="62"/>
      <c r="M473" s="62"/>
      <c r="N473" s="62"/>
      <c r="O473" s="62"/>
      <c r="P473" s="62"/>
      <c r="Q473" s="229"/>
      <c r="R473" s="284"/>
      <c r="S473" s="284"/>
      <c r="T473" s="284"/>
      <c r="U473" s="284"/>
      <c r="V473" s="284"/>
      <c r="W473" s="284"/>
      <c r="X473" s="62"/>
    </row>
    <row r="474" spans="1:24">
      <c r="A474" s="62"/>
      <c r="B474" s="62"/>
      <c r="C474" s="62"/>
      <c r="D474" s="62"/>
      <c r="E474" s="62"/>
      <c r="F474" s="62"/>
      <c r="G474" s="62"/>
      <c r="H474" s="62"/>
      <c r="I474" s="62"/>
      <c r="J474" s="62"/>
      <c r="K474" s="62"/>
      <c r="L474" s="62"/>
      <c r="M474" s="62"/>
      <c r="N474" s="62"/>
      <c r="O474" s="62"/>
      <c r="P474" s="62"/>
      <c r="Q474" s="229"/>
      <c r="R474" s="284"/>
      <c r="S474" s="284"/>
      <c r="T474" s="284"/>
      <c r="U474" s="284"/>
      <c r="V474" s="284"/>
      <c r="W474" s="284"/>
      <c r="X474" s="62"/>
    </row>
    <row r="475" spans="1:24">
      <c r="A475" s="62"/>
      <c r="B475" s="62"/>
      <c r="C475" s="62"/>
      <c r="D475" s="62"/>
      <c r="E475" s="62"/>
      <c r="F475" s="62"/>
      <c r="G475" s="62"/>
      <c r="H475" s="62"/>
      <c r="I475" s="62"/>
      <c r="J475" s="62"/>
      <c r="K475" s="62"/>
      <c r="L475" s="62"/>
      <c r="M475" s="62"/>
      <c r="N475" s="62"/>
      <c r="O475" s="62"/>
      <c r="P475" s="62"/>
      <c r="Q475" s="229"/>
      <c r="R475" s="284"/>
      <c r="S475" s="284"/>
      <c r="T475" s="284"/>
      <c r="U475" s="284"/>
      <c r="V475" s="284"/>
      <c r="W475" s="284"/>
      <c r="X475" s="62"/>
    </row>
    <row r="476" spans="1:24">
      <c r="A476" s="62"/>
      <c r="B476" s="62"/>
      <c r="C476" s="62"/>
      <c r="D476" s="62"/>
      <c r="E476" s="62"/>
      <c r="F476" s="62"/>
      <c r="G476" s="62"/>
      <c r="H476" s="62"/>
      <c r="I476" s="62"/>
      <c r="J476" s="62"/>
      <c r="K476" s="62"/>
      <c r="L476" s="62"/>
      <c r="M476" s="62"/>
      <c r="N476" s="62"/>
      <c r="O476" s="62"/>
      <c r="P476" s="62"/>
      <c r="Q476" s="229"/>
      <c r="R476" s="284"/>
      <c r="S476" s="284"/>
      <c r="T476" s="284"/>
      <c r="U476" s="284"/>
      <c r="V476" s="284"/>
      <c r="W476" s="284"/>
      <c r="X476" s="62"/>
    </row>
    <row r="477" spans="1:24">
      <c r="A477" s="62"/>
      <c r="B477" s="62"/>
      <c r="C477" s="62"/>
      <c r="D477" s="62"/>
      <c r="E477" s="62"/>
      <c r="F477" s="62"/>
      <c r="G477" s="62"/>
      <c r="H477" s="62"/>
      <c r="I477" s="62"/>
      <c r="J477" s="62"/>
      <c r="K477" s="62"/>
      <c r="L477" s="62"/>
      <c r="M477" s="62"/>
      <c r="N477" s="62"/>
      <c r="O477" s="62"/>
      <c r="P477" s="62"/>
      <c r="Q477" s="229"/>
      <c r="R477" s="284"/>
      <c r="S477" s="284"/>
      <c r="T477" s="284"/>
      <c r="U477" s="284"/>
      <c r="V477" s="284"/>
      <c r="W477" s="284"/>
      <c r="X477" s="62"/>
    </row>
    <row r="478" spans="1:24">
      <c r="A478" s="62"/>
      <c r="B478" s="62"/>
      <c r="C478" s="62"/>
      <c r="D478" s="62"/>
      <c r="E478" s="62"/>
      <c r="F478" s="62"/>
      <c r="G478" s="62"/>
      <c r="H478" s="62"/>
      <c r="I478" s="62"/>
      <c r="J478" s="62"/>
      <c r="K478" s="62"/>
      <c r="L478" s="62"/>
      <c r="M478" s="62"/>
      <c r="N478" s="62"/>
      <c r="O478" s="62"/>
      <c r="P478" s="62"/>
      <c r="Q478" s="229"/>
      <c r="R478" s="284"/>
      <c r="S478" s="284"/>
      <c r="T478" s="284"/>
      <c r="U478" s="284"/>
      <c r="V478" s="284"/>
      <c r="W478" s="284"/>
      <c r="X478" s="62"/>
    </row>
    <row r="479" spans="1:24">
      <c r="A479" s="62"/>
      <c r="B479" s="62"/>
      <c r="C479" s="62"/>
      <c r="D479" s="62"/>
      <c r="E479" s="62"/>
      <c r="F479" s="62"/>
      <c r="G479" s="62"/>
      <c r="H479" s="62"/>
      <c r="I479" s="62"/>
      <c r="J479" s="62"/>
      <c r="K479" s="62"/>
      <c r="L479" s="62"/>
      <c r="M479" s="62"/>
      <c r="N479" s="62"/>
      <c r="O479" s="62"/>
      <c r="P479" s="62"/>
      <c r="Q479" s="229"/>
      <c r="R479" s="284"/>
      <c r="S479" s="284"/>
      <c r="T479" s="284"/>
      <c r="U479" s="284"/>
      <c r="V479" s="284"/>
      <c r="W479" s="284"/>
      <c r="X479" s="62"/>
    </row>
    <row r="480" spans="1:24">
      <c r="A480" s="62"/>
      <c r="B480" s="62"/>
      <c r="C480" s="62"/>
      <c r="D480" s="62"/>
      <c r="E480" s="62"/>
      <c r="F480" s="62"/>
      <c r="G480" s="62"/>
      <c r="H480" s="62"/>
      <c r="I480" s="62"/>
      <c r="J480" s="62"/>
      <c r="K480" s="62"/>
      <c r="L480" s="62"/>
      <c r="M480" s="62"/>
      <c r="N480" s="62"/>
      <c r="O480" s="62"/>
      <c r="P480" s="62"/>
      <c r="Q480" s="229"/>
      <c r="R480" s="284"/>
      <c r="S480" s="284"/>
      <c r="T480" s="284"/>
      <c r="U480" s="284"/>
      <c r="V480" s="284"/>
      <c r="W480" s="284"/>
      <c r="X480" s="62"/>
    </row>
    <row r="481" spans="1:24">
      <c r="A481" s="62"/>
      <c r="B481" s="62"/>
      <c r="C481" s="62"/>
      <c r="D481" s="62"/>
      <c r="E481" s="62"/>
      <c r="F481" s="62"/>
      <c r="G481" s="62"/>
      <c r="H481" s="62"/>
      <c r="I481" s="62"/>
      <c r="J481" s="62"/>
      <c r="K481" s="62"/>
      <c r="L481" s="62"/>
      <c r="M481" s="62"/>
      <c r="N481" s="62"/>
      <c r="O481" s="62"/>
      <c r="P481" s="62"/>
      <c r="Q481" s="229"/>
      <c r="R481" s="284"/>
      <c r="S481" s="284"/>
      <c r="T481" s="284"/>
      <c r="U481" s="284"/>
      <c r="V481" s="284"/>
      <c r="W481" s="284"/>
      <c r="X481" s="62"/>
    </row>
    <row r="482" spans="1:24">
      <c r="A482" s="62"/>
      <c r="B482" s="62"/>
      <c r="C482" s="62"/>
      <c r="D482" s="62"/>
      <c r="E482" s="62"/>
      <c r="F482" s="62"/>
      <c r="G482" s="62"/>
      <c r="H482" s="62"/>
      <c r="I482" s="62"/>
      <c r="J482" s="62"/>
      <c r="K482" s="62"/>
      <c r="L482" s="62"/>
      <c r="M482" s="62"/>
      <c r="N482" s="62"/>
      <c r="O482" s="62"/>
      <c r="P482" s="62"/>
      <c r="Q482" s="229"/>
      <c r="R482" s="284"/>
      <c r="S482" s="284"/>
      <c r="T482" s="284"/>
      <c r="U482" s="284"/>
      <c r="V482" s="284"/>
      <c r="W482" s="284"/>
      <c r="X482" s="62"/>
    </row>
    <row r="483" spans="1:24">
      <c r="A483" s="62"/>
      <c r="B483" s="62"/>
      <c r="C483" s="62"/>
      <c r="D483" s="62"/>
      <c r="E483" s="62"/>
      <c r="F483" s="62"/>
      <c r="G483" s="62"/>
      <c r="H483" s="62"/>
      <c r="I483" s="62"/>
      <c r="J483" s="62"/>
      <c r="K483" s="62"/>
      <c r="L483" s="62"/>
      <c r="M483" s="62"/>
      <c r="N483" s="62"/>
      <c r="O483" s="62"/>
      <c r="P483" s="62"/>
      <c r="Q483" s="229"/>
      <c r="R483" s="284"/>
      <c r="S483" s="284"/>
      <c r="T483" s="284"/>
      <c r="U483" s="284"/>
      <c r="V483" s="284"/>
      <c r="W483" s="284"/>
      <c r="X483" s="62"/>
    </row>
    <row r="484" spans="1:24">
      <c r="A484" s="62"/>
      <c r="B484" s="62"/>
      <c r="C484" s="62"/>
      <c r="D484" s="62"/>
      <c r="E484" s="62"/>
      <c r="F484" s="62"/>
      <c r="G484" s="62"/>
      <c r="H484" s="62"/>
      <c r="I484" s="62"/>
      <c r="J484" s="62"/>
      <c r="K484" s="62"/>
      <c r="L484" s="62"/>
      <c r="M484" s="62"/>
      <c r="N484" s="62"/>
      <c r="O484" s="62"/>
      <c r="P484" s="62"/>
      <c r="Q484" s="229"/>
      <c r="R484" s="284"/>
      <c r="S484" s="284"/>
      <c r="T484" s="284"/>
      <c r="U484" s="284"/>
      <c r="V484" s="284"/>
      <c r="W484" s="284"/>
      <c r="X484" s="62"/>
    </row>
    <row r="485" spans="1:24">
      <c r="A485" s="62"/>
      <c r="B485" s="62"/>
      <c r="C485" s="62"/>
      <c r="D485" s="62"/>
      <c r="E485" s="62"/>
      <c r="F485" s="62"/>
      <c r="G485" s="62"/>
      <c r="H485" s="62"/>
      <c r="I485" s="62"/>
      <c r="J485" s="62"/>
      <c r="K485" s="62"/>
      <c r="L485" s="62"/>
      <c r="M485" s="62"/>
      <c r="N485" s="62"/>
      <c r="O485" s="62"/>
      <c r="P485" s="62"/>
      <c r="Q485" s="229"/>
      <c r="R485" s="284"/>
      <c r="S485" s="284"/>
      <c r="T485" s="284"/>
      <c r="U485" s="284"/>
      <c r="V485" s="284"/>
      <c r="W485" s="284"/>
      <c r="X485" s="62"/>
    </row>
    <row r="486" spans="1:24">
      <c r="A486" s="62"/>
      <c r="B486" s="62"/>
      <c r="C486" s="62"/>
      <c r="D486" s="62"/>
      <c r="E486" s="62"/>
      <c r="F486" s="62"/>
      <c r="G486" s="62"/>
      <c r="H486" s="62"/>
      <c r="I486" s="62"/>
      <c r="J486" s="62"/>
      <c r="K486" s="62"/>
      <c r="L486" s="62"/>
      <c r="M486" s="62"/>
      <c r="N486" s="62"/>
      <c r="O486" s="62"/>
      <c r="P486" s="62"/>
      <c r="Q486" s="229"/>
      <c r="R486" s="284"/>
      <c r="S486" s="284"/>
      <c r="T486" s="284"/>
      <c r="U486" s="284"/>
      <c r="V486" s="284"/>
      <c r="W486" s="284"/>
      <c r="X486" s="62"/>
    </row>
    <row r="487" spans="1:24">
      <c r="A487" s="62"/>
      <c r="B487" s="62"/>
      <c r="C487" s="62"/>
      <c r="D487" s="62"/>
      <c r="E487" s="62"/>
      <c r="F487" s="62"/>
      <c r="G487" s="62"/>
      <c r="H487" s="62"/>
      <c r="I487" s="62"/>
      <c r="J487" s="62"/>
      <c r="K487" s="62"/>
      <c r="L487" s="62"/>
      <c r="M487" s="62"/>
      <c r="N487" s="62"/>
      <c r="O487" s="62"/>
      <c r="P487" s="62"/>
      <c r="Q487" s="229"/>
      <c r="R487" s="284"/>
      <c r="S487" s="284"/>
      <c r="T487" s="284"/>
      <c r="U487" s="284"/>
      <c r="V487" s="284"/>
      <c r="W487" s="284"/>
      <c r="X487" s="62"/>
    </row>
    <row r="488" spans="1:24">
      <c r="A488" s="62"/>
      <c r="B488" s="62"/>
      <c r="C488" s="62"/>
      <c r="D488" s="62"/>
      <c r="E488" s="62"/>
      <c r="F488" s="62"/>
      <c r="G488" s="62"/>
      <c r="H488" s="62"/>
      <c r="I488" s="62"/>
      <c r="J488" s="62"/>
      <c r="K488" s="62"/>
      <c r="L488" s="62"/>
      <c r="M488" s="62"/>
      <c r="N488" s="62"/>
      <c r="O488" s="62"/>
      <c r="P488" s="62"/>
      <c r="Q488" s="229"/>
      <c r="R488" s="284"/>
      <c r="S488" s="284"/>
      <c r="T488" s="284"/>
      <c r="U488" s="284"/>
      <c r="V488" s="284"/>
      <c r="W488" s="284"/>
      <c r="X488" s="62"/>
    </row>
    <row r="489" spans="1:24">
      <c r="A489" s="62"/>
      <c r="B489" s="62"/>
      <c r="C489" s="62"/>
      <c r="D489" s="62"/>
      <c r="E489" s="62"/>
      <c r="F489" s="62"/>
      <c r="G489" s="62"/>
      <c r="H489" s="62"/>
      <c r="I489" s="62"/>
      <c r="J489" s="62"/>
      <c r="K489" s="62"/>
      <c r="L489" s="62"/>
      <c r="M489" s="62"/>
      <c r="N489" s="62"/>
      <c r="O489" s="62"/>
      <c r="P489" s="62"/>
      <c r="Q489" s="229"/>
      <c r="R489" s="284"/>
      <c r="S489" s="284"/>
      <c r="T489" s="284"/>
      <c r="U489" s="284"/>
      <c r="V489" s="284"/>
      <c r="W489" s="284"/>
      <c r="X489" s="62"/>
    </row>
    <row r="490" spans="1:24">
      <c r="A490" s="62"/>
      <c r="B490" s="62"/>
      <c r="C490" s="62"/>
      <c r="D490" s="62"/>
      <c r="E490" s="62"/>
      <c r="F490" s="62"/>
      <c r="G490" s="62"/>
      <c r="H490" s="62"/>
      <c r="I490" s="62"/>
      <c r="J490" s="62"/>
      <c r="K490" s="62"/>
      <c r="L490" s="62"/>
      <c r="M490" s="62"/>
      <c r="N490" s="62"/>
      <c r="O490" s="62"/>
      <c r="P490" s="62"/>
      <c r="Q490" s="229"/>
      <c r="R490" s="284"/>
      <c r="S490" s="284"/>
      <c r="T490" s="284"/>
      <c r="U490" s="284"/>
      <c r="V490" s="284"/>
      <c r="W490" s="284"/>
      <c r="X490" s="62"/>
    </row>
    <row r="491" spans="1:24">
      <c r="A491" s="62"/>
      <c r="B491" s="62"/>
      <c r="C491" s="62"/>
      <c r="D491" s="62"/>
      <c r="E491" s="62"/>
      <c r="F491" s="62"/>
      <c r="G491" s="62"/>
      <c r="H491" s="62"/>
      <c r="I491" s="62"/>
      <c r="J491" s="62"/>
      <c r="K491" s="62"/>
      <c r="L491" s="62"/>
      <c r="M491" s="62"/>
      <c r="N491" s="62"/>
      <c r="O491" s="62"/>
      <c r="P491" s="62"/>
      <c r="Q491" s="229"/>
      <c r="R491" s="284"/>
      <c r="S491" s="284"/>
      <c r="T491" s="284"/>
      <c r="U491" s="284"/>
      <c r="V491" s="284"/>
      <c r="W491" s="284"/>
      <c r="X491" s="62"/>
    </row>
    <row r="492" spans="1:24">
      <c r="A492" s="62"/>
      <c r="B492" s="62"/>
      <c r="C492" s="62"/>
      <c r="D492" s="62"/>
      <c r="E492" s="62"/>
      <c r="F492" s="62"/>
      <c r="G492" s="62"/>
      <c r="H492" s="62"/>
      <c r="I492" s="62"/>
      <c r="J492" s="62"/>
      <c r="K492" s="62"/>
      <c r="L492" s="62"/>
      <c r="M492" s="62"/>
      <c r="N492" s="62"/>
      <c r="O492" s="62"/>
      <c r="P492" s="62"/>
      <c r="Q492" s="229"/>
      <c r="R492" s="284"/>
      <c r="S492" s="284"/>
      <c r="T492" s="284"/>
      <c r="U492" s="284"/>
      <c r="V492" s="284"/>
      <c r="W492" s="284"/>
      <c r="X492" s="62"/>
    </row>
    <row r="493" spans="1:24">
      <c r="A493" s="62"/>
      <c r="B493" s="62"/>
      <c r="C493" s="62"/>
      <c r="D493" s="62"/>
      <c r="E493" s="62"/>
      <c r="F493" s="62"/>
      <c r="G493" s="62"/>
      <c r="H493" s="62"/>
      <c r="I493" s="62"/>
      <c r="J493" s="62"/>
      <c r="K493" s="62"/>
      <c r="L493" s="62"/>
      <c r="M493" s="62"/>
      <c r="N493" s="62"/>
      <c r="O493" s="62"/>
      <c r="P493" s="62"/>
      <c r="Q493" s="229"/>
      <c r="R493" s="284"/>
      <c r="S493" s="284"/>
      <c r="T493" s="284"/>
      <c r="U493" s="284"/>
      <c r="V493" s="284"/>
      <c r="W493" s="284"/>
      <c r="X493" s="62"/>
    </row>
    <row r="494" spans="1:24">
      <c r="A494" s="62"/>
      <c r="B494" s="62"/>
      <c r="C494" s="62"/>
      <c r="D494" s="62"/>
      <c r="E494" s="62"/>
      <c r="F494" s="62"/>
      <c r="G494" s="62"/>
      <c r="H494" s="62"/>
      <c r="I494" s="62"/>
      <c r="J494" s="62"/>
      <c r="K494" s="62"/>
      <c r="L494" s="62"/>
      <c r="M494" s="62"/>
      <c r="N494" s="62"/>
      <c r="O494" s="62"/>
      <c r="P494" s="62"/>
      <c r="Q494" s="229"/>
      <c r="R494" s="284"/>
      <c r="S494" s="284"/>
      <c r="T494" s="284"/>
      <c r="U494" s="284"/>
      <c r="V494" s="284"/>
      <c r="W494" s="284"/>
      <c r="X494" s="62"/>
    </row>
    <row r="495" spans="1:24">
      <c r="A495" s="62"/>
      <c r="B495" s="62"/>
      <c r="C495" s="62"/>
      <c r="D495" s="62"/>
      <c r="E495" s="62"/>
      <c r="F495" s="62"/>
      <c r="G495" s="62"/>
      <c r="H495" s="62"/>
      <c r="I495" s="62"/>
      <c r="J495" s="62"/>
      <c r="K495" s="62"/>
      <c r="L495" s="62"/>
      <c r="M495" s="62"/>
      <c r="N495" s="62"/>
      <c r="O495" s="62"/>
      <c r="P495" s="62"/>
      <c r="Q495" s="229"/>
      <c r="R495" s="284"/>
      <c r="S495" s="284"/>
      <c r="T495" s="284"/>
      <c r="U495" s="284"/>
      <c r="V495" s="284"/>
      <c r="W495" s="284"/>
      <c r="X495" s="62"/>
    </row>
    <row r="496" spans="1:24">
      <c r="A496" s="62"/>
      <c r="B496" s="62"/>
      <c r="C496" s="62"/>
      <c r="D496" s="62"/>
      <c r="E496" s="62"/>
      <c r="F496" s="62"/>
      <c r="G496" s="62"/>
      <c r="H496" s="62"/>
      <c r="I496" s="62"/>
      <c r="J496" s="62"/>
      <c r="K496" s="62"/>
      <c r="L496" s="62"/>
      <c r="M496" s="62"/>
      <c r="N496" s="62"/>
      <c r="O496" s="62"/>
      <c r="P496" s="62"/>
      <c r="Q496" s="229"/>
      <c r="R496" s="284"/>
      <c r="S496" s="284"/>
      <c r="T496" s="284"/>
      <c r="U496" s="284"/>
      <c r="V496" s="284"/>
      <c r="W496" s="284"/>
      <c r="X496" s="62"/>
    </row>
    <row r="497" spans="1:24">
      <c r="A497" s="62"/>
      <c r="B497" s="62"/>
      <c r="C497" s="62"/>
      <c r="D497" s="62"/>
      <c r="E497" s="62"/>
      <c r="F497" s="62"/>
      <c r="G497" s="62"/>
      <c r="H497" s="62"/>
      <c r="I497" s="62"/>
      <c r="J497" s="62"/>
      <c r="K497" s="62"/>
      <c r="L497" s="62"/>
      <c r="M497" s="62"/>
      <c r="N497" s="62"/>
      <c r="O497" s="62"/>
      <c r="P497" s="62"/>
      <c r="Q497" s="229"/>
      <c r="R497" s="284"/>
      <c r="S497" s="284"/>
      <c r="T497" s="284"/>
      <c r="U497" s="284"/>
      <c r="V497" s="284"/>
      <c r="W497" s="284"/>
      <c r="X497" s="62"/>
    </row>
    <row r="498" spans="1:24">
      <c r="A498" s="62"/>
      <c r="B498" s="62"/>
      <c r="C498" s="62"/>
      <c r="D498" s="62"/>
      <c r="E498" s="62"/>
      <c r="F498" s="62"/>
      <c r="G498" s="62"/>
      <c r="H498" s="62"/>
      <c r="I498" s="62"/>
      <c r="J498" s="62"/>
      <c r="K498" s="62"/>
      <c r="L498" s="62"/>
      <c r="M498" s="62"/>
      <c r="N498" s="62"/>
      <c r="O498" s="62"/>
      <c r="P498" s="62"/>
      <c r="Q498" s="229"/>
      <c r="R498" s="284"/>
      <c r="S498" s="284"/>
      <c r="T498" s="284"/>
      <c r="U498" s="284"/>
      <c r="V498" s="284"/>
      <c r="W498" s="284"/>
      <c r="X498" s="62"/>
    </row>
    <row r="499" spans="1:24">
      <c r="A499" s="62"/>
      <c r="B499" s="62"/>
      <c r="C499" s="62"/>
      <c r="D499" s="62"/>
      <c r="E499" s="62"/>
      <c r="F499" s="62"/>
      <c r="G499" s="62"/>
      <c r="H499" s="62"/>
      <c r="I499" s="62"/>
      <c r="J499" s="62"/>
      <c r="K499" s="62"/>
      <c r="L499" s="62"/>
      <c r="M499" s="62"/>
      <c r="N499" s="62"/>
      <c r="O499" s="62"/>
      <c r="P499" s="62"/>
      <c r="Q499" s="229"/>
      <c r="R499" s="284"/>
      <c r="S499" s="284"/>
      <c r="T499" s="284"/>
      <c r="U499" s="284"/>
      <c r="V499" s="284"/>
      <c r="W499" s="284"/>
      <c r="X499" s="62"/>
    </row>
    <row r="500" spans="1:24">
      <c r="A500" s="62"/>
      <c r="B500" s="62"/>
      <c r="C500" s="62"/>
      <c r="D500" s="62"/>
      <c r="E500" s="62"/>
      <c r="F500" s="62"/>
      <c r="G500" s="62"/>
      <c r="H500" s="62"/>
      <c r="I500" s="62"/>
      <c r="J500" s="62"/>
      <c r="K500" s="62"/>
      <c r="L500" s="62"/>
      <c r="M500" s="62"/>
      <c r="N500" s="62"/>
      <c r="O500" s="62"/>
      <c r="P500" s="62"/>
      <c r="Q500" s="229"/>
      <c r="R500" s="284"/>
      <c r="S500" s="284"/>
      <c r="T500" s="284"/>
      <c r="U500" s="284"/>
      <c r="V500" s="284"/>
      <c r="W500" s="284"/>
      <c r="X500" s="62"/>
    </row>
    <row r="501" spans="1:24">
      <c r="A501" s="62"/>
      <c r="B501" s="62"/>
      <c r="C501" s="62"/>
      <c r="D501" s="62"/>
      <c r="E501" s="62"/>
      <c r="F501" s="62"/>
      <c r="G501" s="62"/>
      <c r="H501" s="62"/>
      <c r="I501" s="62"/>
      <c r="J501" s="62"/>
      <c r="K501" s="62"/>
      <c r="L501" s="62"/>
      <c r="M501" s="62"/>
      <c r="N501" s="62"/>
      <c r="O501" s="62"/>
      <c r="P501" s="62"/>
      <c r="Q501" s="229"/>
      <c r="R501" s="284"/>
      <c r="S501" s="284"/>
      <c r="T501" s="284"/>
      <c r="U501" s="284"/>
      <c r="V501" s="284"/>
      <c r="W501" s="284"/>
      <c r="X501" s="62"/>
    </row>
    <row r="502" spans="1:24">
      <c r="A502" s="62"/>
      <c r="B502" s="62"/>
      <c r="C502" s="62"/>
      <c r="D502" s="62"/>
      <c r="E502" s="62"/>
      <c r="F502" s="62"/>
      <c r="G502" s="62"/>
      <c r="H502" s="62"/>
      <c r="I502" s="62"/>
      <c r="J502" s="62"/>
      <c r="K502" s="62"/>
      <c r="L502" s="62"/>
      <c r="M502" s="62"/>
      <c r="N502" s="62"/>
      <c r="O502" s="62"/>
      <c r="P502" s="62"/>
      <c r="Q502" s="229"/>
      <c r="R502" s="284"/>
      <c r="S502" s="284"/>
      <c r="T502" s="284"/>
      <c r="U502" s="284"/>
      <c r="V502" s="284"/>
      <c r="W502" s="284"/>
      <c r="X502" s="62"/>
    </row>
    <row r="503" spans="1:24">
      <c r="A503" s="62"/>
      <c r="B503" s="62"/>
      <c r="C503" s="62"/>
      <c r="D503" s="62"/>
      <c r="E503" s="62"/>
      <c r="F503" s="62"/>
      <c r="G503" s="62"/>
      <c r="H503" s="62"/>
      <c r="I503" s="62"/>
      <c r="J503" s="62"/>
      <c r="K503" s="62"/>
      <c r="L503" s="62"/>
      <c r="M503" s="62"/>
      <c r="N503" s="62"/>
      <c r="O503" s="62"/>
      <c r="P503" s="62"/>
      <c r="Q503" s="229"/>
      <c r="R503" s="284"/>
      <c r="S503" s="284"/>
      <c r="T503" s="284"/>
      <c r="U503" s="284"/>
      <c r="V503" s="284"/>
      <c r="W503" s="284"/>
      <c r="X503" s="62"/>
    </row>
    <row r="504" spans="1:24">
      <c r="A504" s="62"/>
      <c r="B504" s="62"/>
      <c r="C504" s="62"/>
      <c r="D504" s="62"/>
      <c r="E504" s="62"/>
      <c r="F504" s="62"/>
      <c r="G504" s="62"/>
      <c r="H504" s="62"/>
      <c r="I504" s="62"/>
      <c r="J504" s="62"/>
      <c r="K504" s="62"/>
      <c r="L504" s="62"/>
      <c r="M504" s="62"/>
      <c r="N504" s="62"/>
      <c r="O504" s="62"/>
      <c r="P504" s="62"/>
      <c r="Q504" s="229"/>
      <c r="R504" s="284"/>
      <c r="S504" s="284"/>
      <c r="T504" s="284"/>
      <c r="U504" s="284"/>
      <c r="V504" s="284"/>
      <c r="W504" s="284"/>
      <c r="X504" s="62"/>
    </row>
    <row r="505" spans="1:24">
      <c r="A505" s="62"/>
      <c r="B505" s="62"/>
      <c r="C505" s="62"/>
      <c r="D505" s="62"/>
      <c r="E505" s="62"/>
      <c r="F505" s="62"/>
      <c r="G505" s="62"/>
      <c r="H505" s="62"/>
      <c r="I505" s="62"/>
      <c r="J505" s="62"/>
      <c r="K505" s="62"/>
      <c r="L505" s="62"/>
      <c r="M505" s="62"/>
      <c r="N505" s="62"/>
      <c r="O505" s="62"/>
      <c r="P505" s="62"/>
      <c r="Q505" s="229"/>
      <c r="R505" s="284"/>
      <c r="S505" s="284"/>
      <c r="T505" s="284"/>
      <c r="U505" s="284"/>
      <c r="V505" s="284"/>
      <c r="W505" s="284"/>
      <c r="X505" s="62"/>
    </row>
    <row r="506" spans="1:24">
      <c r="A506" s="62"/>
      <c r="B506" s="62"/>
      <c r="C506" s="62"/>
      <c r="D506" s="62"/>
      <c r="E506" s="62"/>
      <c r="F506" s="62"/>
      <c r="G506" s="62"/>
      <c r="H506" s="62"/>
      <c r="I506" s="62"/>
      <c r="J506" s="62"/>
      <c r="K506" s="62"/>
      <c r="L506" s="62"/>
      <c r="M506" s="62"/>
      <c r="N506" s="62"/>
      <c r="O506" s="62"/>
      <c r="P506" s="62"/>
      <c r="Q506" s="229"/>
      <c r="R506" s="284"/>
      <c r="S506" s="284"/>
      <c r="T506" s="284"/>
      <c r="U506" s="284"/>
      <c r="V506" s="284"/>
      <c r="W506" s="284"/>
      <c r="X506" s="62"/>
    </row>
    <row r="507" spans="1:24">
      <c r="A507" s="62"/>
      <c r="B507" s="62"/>
      <c r="C507" s="62"/>
      <c r="D507" s="62"/>
      <c r="E507" s="62"/>
      <c r="F507" s="62"/>
      <c r="G507" s="62"/>
      <c r="H507" s="62"/>
      <c r="I507" s="62"/>
      <c r="J507" s="62"/>
      <c r="K507" s="62"/>
      <c r="L507" s="62"/>
      <c r="M507" s="62"/>
      <c r="N507" s="62"/>
      <c r="O507" s="62"/>
      <c r="P507" s="62"/>
      <c r="Q507" s="229"/>
      <c r="R507" s="284"/>
      <c r="S507" s="284"/>
      <c r="T507" s="284"/>
      <c r="U507" s="284"/>
      <c r="V507" s="284"/>
      <c r="W507" s="284"/>
      <c r="X507" s="62"/>
    </row>
    <row r="508" spans="1:24">
      <c r="A508" s="62"/>
      <c r="B508" s="62"/>
      <c r="C508" s="62"/>
      <c r="D508" s="62"/>
      <c r="E508" s="62"/>
      <c r="F508" s="62"/>
      <c r="G508" s="62"/>
      <c r="H508" s="62"/>
      <c r="I508" s="62"/>
      <c r="J508" s="62"/>
      <c r="K508" s="62"/>
      <c r="L508" s="62"/>
      <c r="M508" s="62"/>
      <c r="N508" s="62"/>
      <c r="O508" s="62"/>
      <c r="P508" s="62"/>
      <c r="Q508" s="229"/>
      <c r="R508" s="284"/>
      <c r="S508" s="284"/>
      <c r="T508" s="284"/>
      <c r="U508" s="284"/>
      <c r="V508" s="284"/>
      <c r="W508" s="284"/>
      <c r="X508" s="62"/>
    </row>
    <row r="509" spans="1:24">
      <c r="A509" s="62"/>
      <c r="B509" s="62"/>
      <c r="C509" s="62"/>
      <c r="D509" s="62"/>
      <c r="E509" s="62"/>
      <c r="F509" s="62"/>
      <c r="G509" s="62"/>
      <c r="H509" s="62"/>
      <c r="I509" s="62"/>
      <c r="J509" s="62"/>
      <c r="K509" s="62"/>
      <c r="L509" s="62"/>
      <c r="M509" s="62"/>
      <c r="N509" s="62"/>
      <c r="O509" s="62"/>
      <c r="P509" s="62"/>
      <c r="Q509" s="229"/>
      <c r="R509" s="284"/>
      <c r="S509" s="284"/>
      <c r="T509" s="284"/>
      <c r="U509" s="284"/>
      <c r="V509" s="284"/>
      <c r="W509" s="284"/>
      <c r="X509" s="62"/>
    </row>
    <row r="510" spans="1:24">
      <c r="A510" s="62"/>
      <c r="B510" s="62"/>
      <c r="C510" s="62"/>
      <c r="D510" s="62"/>
      <c r="E510" s="62"/>
      <c r="F510" s="62"/>
      <c r="G510" s="62"/>
      <c r="H510" s="62"/>
      <c r="I510" s="62"/>
      <c r="J510" s="62"/>
      <c r="K510" s="62"/>
      <c r="L510" s="62"/>
      <c r="M510" s="62"/>
      <c r="N510" s="62"/>
      <c r="O510" s="62"/>
      <c r="P510" s="62"/>
      <c r="Q510" s="229"/>
      <c r="R510" s="284"/>
      <c r="S510" s="284"/>
      <c r="T510" s="284"/>
      <c r="U510" s="284"/>
      <c r="V510" s="284"/>
      <c r="W510" s="284"/>
      <c r="X510" s="62"/>
    </row>
    <row r="511" spans="1:24">
      <c r="A511" s="62"/>
      <c r="B511" s="62"/>
      <c r="C511" s="62"/>
      <c r="D511" s="62"/>
      <c r="E511" s="62"/>
      <c r="F511" s="62"/>
      <c r="G511" s="62"/>
      <c r="H511" s="62"/>
      <c r="I511" s="62"/>
      <c r="J511" s="62"/>
      <c r="K511" s="62"/>
      <c r="L511" s="62"/>
      <c r="M511" s="62"/>
      <c r="N511" s="62"/>
      <c r="O511" s="62"/>
      <c r="P511" s="62"/>
      <c r="Q511" s="229"/>
      <c r="R511" s="284"/>
      <c r="S511" s="284"/>
      <c r="T511" s="284"/>
      <c r="U511" s="284"/>
      <c r="V511" s="284"/>
      <c r="W511" s="284"/>
      <c r="X511" s="62"/>
    </row>
    <row r="512" spans="1:24">
      <c r="A512" s="62"/>
      <c r="B512" s="62"/>
      <c r="C512" s="62"/>
      <c r="D512" s="62"/>
      <c r="E512" s="62"/>
      <c r="F512" s="62"/>
      <c r="G512" s="62"/>
      <c r="H512" s="62"/>
      <c r="I512" s="62"/>
      <c r="J512" s="62"/>
      <c r="K512" s="62"/>
      <c r="L512" s="62"/>
      <c r="M512" s="62"/>
      <c r="N512" s="62"/>
      <c r="O512" s="62"/>
      <c r="P512" s="62"/>
      <c r="Q512" s="229"/>
      <c r="R512" s="284"/>
      <c r="S512" s="284"/>
      <c r="T512" s="284"/>
      <c r="U512" s="284"/>
      <c r="V512" s="284"/>
      <c r="W512" s="284"/>
      <c r="X512" s="62"/>
    </row>
    <row r="513" spans="1:24">
      <c r="A513" s="62"/>
      <c r="B513" s="62"/>
      <c r="C513" s="62"/>
      <c r="D513" s="62"/>
      <c r="E513" s="62"/>
      <c r="F513" s="62"/>
      <c r="G513" s="62"/>
      <c r="H513" s="62"/>
      <c r="I513" s="62"/>
      <c r="J513" s="62"/>
      <c r="K513" s="62"/>
      <c r="L513" s="62"/>
      <c r="M513" s="62"/>
      <c r="N513" s="62"/>
      <c r="O513" s="62"/>
      <c r="P513" s="62"/>
      <c r="Q513" s="229"/>
      <c r="R513" s="284"/>
      <c r="S513" s="284"/>
      <c r="T513" s="284"/>
      <c r="U513" s="284"/>
      <c r="V513" s="284"/>
      <c r="W513" s="284"/>
      <c r="X513" s="62"/>
    </row>
    <row r="514" spans="1:24">
      <c r="A514" s="62"/>
      <c r="B514" s="62"/>
      <c r="C514" s="62"/>
      <c r="D514" s="62"/>
      <c r="E514" s="62"/>
      <c r="F514" s="62"/>
      <c r="G514" s="62"/>
      <c r="H514" s="62"/>
      <c r="I514" s="62"/>
      <c r="J514" s="62"/>
      <c r="K514" s="62"/>
      <c r="L514" s="62"/>
      <c r="M514" s="62"/>
      <c r="N514" s="62"/>
      <c r="O514" s="62"/>
      <c r="P514" s="62"/>
      <c r="Q514" s="229"/>
      <c r="R514" s="284"/>
      <c r="S514" s="284"/>
      <c r="T514" s="284"/>
      <c r="U514" s="284"/>
      <c r="V514" s="284"/>
      <c r="W514" s="284"/>
      <c r="X514" s="62"/>
    </row>
    <row r="515" spans="1:24">
      <c r="A515" s="62"/>
      <c r="B515" s="62"/>
      <c r="C515" s="62"/>
      <c r="D515" s="62"/>
      <c r="E515" s="62"/>
      <c r="F515" s="62"/>
      <c r="G515" s="62"/>
      <c r="H515" s="62"/>
      <c r="I515" s="62"/>
      <c r="J515" s="62"/>
      <c r="K515" s="62"/>
      <c r="L515" s="62"/>
      <c r="M515" s="62"/>
      <c r="N515" s="62"/>
      <c r="O515" s="62"/>
      <c r="P515" s="62"/>
      <c r="Q515" s="229"/>
      <c r="R515" s="284"/>
      <c r="S515" s="284"/>
      <c r="T515" s="284"/>
      <c r="U515" s="284"/>
      <c r="V515" s="284"/>
      <c r="W515" s="284"/>
      <c r="X515" s="62"/>
    </row>
    <row r="516" spans="1:24">
      <c r="A516" s="62"/>
      <c r="B516" s="62"/>
      <c r="C516" s="62"/>
      <c r="D516" s="62"/>
      <c r="E516" s="62"/>
      <c r="F516" s="62"/>
      <c r="G516" s="62"/>
      <c r="H516" s="62"/>
      <c r="I516" s="62"/>
      <c r="J516" s="62"/>
      <c r="K516" s="62"/>
      <c r="L516" s="62"/>
      <c r="M516" s="62"/>
      <c r="N516" s="62"/>
      <c r="O516" s="62"/>
      <c r="P516" s="62"/>
      <c r="Q516" s="229"/>
      <c r="R516" s="284"/>
      <c r="S516" s="284"/>
      <c r="T516" s="284"/>
      <c r="U516" s="284"/>
      <c r="V516" s="284"/>
      <c r="W516" s="284"/>
      <c r="X516" s="62"/>
    </row>
    <row r="517" spans="1:24">
      <c r="A517" s="62"/>
      <c r="B517" s="62"/>
      <c r="C517" s="62"/>
      <c r="D517" s="62"/>
      <c r="E517" s="62"/>
      <c r="F517" s="62"/>
      <c r="G517" s="62"/>
      <c r="H517" s="62"/>
      <c r="I517" s="62"/>
      <c r="J517" s="62"/>
      <c r="K517" s="62"/>
      <c r="L517" s="62"/>
      <c r="M517" s="62"/>
      <c r="N517" s="62"/>
      <c r="O517" s="62"/>
      <c r="P517" s="62"/>
      <c r="Q517" s="229"/>
      <c r="R517" s="284"/>
      <c r="S517" s="284"/>
      <c r="T517" s="284"/>
      <c r="U517" s="284"/>
      <c r="V517" s="284"/>
      <c r="W517" s="284"/>
      <c r="X517" s="62"/>
    </row>
    <row r="518" spans="1:24">
      <c r="A518" s="62"/>
      <c r="B518" s="62"/>
      <c r="C518" s="62"/>
      <c r="D518" s="62"/>
      <c r="E518" s="62"/>
      <c r="F518" s="62"/>
      <c r="G518" s="62"/>
      <c r="H518" s="62"/>
      <c r="I518" s="62"/>
      <c r="J518" s="62"/>
      <c r="K518" s="62"/>
      <c r="L518" s="62"/>
      <c r="M518" s="62"/>
      <c r="N518" s="62"/>
      <c r="O518" s="62"/>
      <c r="P518" s="62"/>
      <c r="Q518" s="229"/>
      <c r="R518" s="284"/>
      <c r="S518" s="284"/>
      <c r="T518" s="284"/>
      <c r="U518" s="284"/>
      <c r="V518" s="284"/>
      <c r="W518" s="284"/>
      <c r="X518" s="62"/>
    </row>
    <row r="519" spans="1:24">
      <c r="A519" s="62"/>
      <c r="B519" s="62"/>
      <c r="C519" s="62"/>
      <c r="D519" s="62"/>
      <c r="E519" s="62"/>
      <c r="F519" s="62"/>
      <c r="G519" s="62"/>
      <c r="H519" s="62"/>
      <c r="I519" s="62"/>
      <c r="J519" s="62"/>
      <c r="K519" s="62"/>
      <c r="L519" s="62"/>
      <c r="M519" s="62"/>
      <c r="N519" s="62"/>
      <c r="O519" s="62"/>
      <c r="P519" s="62"/>
      <c r="Q519" s="229"/>
      <c r="R519" s="284"/>
      <c r="S519" s="284"/>
      <c r="T519" s="284"/>
      <c r="U519" s="284"/>
      <c r="V519" s="284"/>
      <c r="W519" s="284"/>
      <c r="X519" s="62"/>
    </row>
    <row r="520" spans="1:24">
      <c r="A520" s="62"/>
      <c r="B520" s="62"/>
      <c r="C520" s="62"/>
      <c r="D520" s="62"/>
      <c r="E520" s="62"/>
      <c r="F520" s="62"/>
      <c r="G520" s="62"/>
      <c r="H520" s="62"/>
      <c r="I520" s="62"/>
      <c r="J520" s="62"/>
      <c r="K520" s="62"/>
      <c r="L520" s="62"/>
      <c r="M520" s="62"/>
      <c r="N520" s="62"/>
      <c r="O520" s="62"/>
      <c r="P520" s="62"/>
      <c r="Q520" s="229"/>
      <c r="R520" s="284"/>
      <c r="S520" s="284"/>
      <c r="T520" s="284"/>
      <c r="U520" s="284"/>
      <c r="V520" s="284"/>
      <c r="W520" s="284"/>
      <c r="X520" s="62"/>
    </row>
    <row r="521" spans="1:24">
      <c r="A521" s="62"/>
      <c r="B521" s="62"/>
      <c r="C521" s="62"/>
      <c r="D521" s="62"/>
      <c r="E521" s="62"/>
      <c r="F521" s="62"/>
      <c r="G521" s="62"/>
      <c r="H521" s="62"/>
      <c r="I521" s="62"/>
      <c r="J521" s="62"/>
      <c r="K521" s="62"/>
      <c r="L521" s="62"/>
      <c r="M521" s="62"/>
      <c r="N521" s="62"/>
      <c r="O521" s="62"/>
      <c r="P521" s="62"/>
      <c r="Q521" s="229"/>
      <c r="R521" s="284"/>
      <c r="S521" s="284"/>
      <c r="T521" s="284"/>
      <c r="U521" s="284"/>
      <c r="V521" s="284"/>
      <c r="W521" s="284"/>
      <c r="X521" s="62"/>
    </row>
    <row r="522" spans="1:24">
      <c r="A522" s="62"/>
      <c r="B522" s="62"/>
      <c r="C522" s="62"/>
      <c r="D522" s="62"/>
      <c r="E522" s="62"/>
      <c r="F522" s="62"/>
      <c r="G522" s="62"/>
      <c r="H522" s="62"/>
      <c r="I522" s="62"/>
      <c r="J522" s="62"/>
      <c r="K522" s="62"/>
      <c r="L522" s="62"/>
      <c r="M522" s="62"/>
      <c r="N522" s="62"/>
      <c r="O522" s="62"/>
      <c r="P522" s="62"/>
      <c r="Q522" s="229"/>
      <c r="R522" s="284"/>
      <c r="S522" s="284"/>
      <c r="T522" s="284"/>
      <c r="U522" s="284"/>
      <c r="V522" s="284"/>
      <c r="W522" s="284"/>
      <c r="X522" s="62"/>
    </row>
    <row r="523" spans="1:24">
      <c r="A523" s="62"/>
      <c r="B523" s="62"/>
      <c r="C523" s="62"/>
      <c r="D523" s="62"/>
      <c r="E523" s="62"/>
      <c r="F523" s="62"/>
      <c r="G523" s="62"/>
      <c r="H523" s="62"/>
      <c r="I523" s="62"/>
      <c r="J523" s="62"/>
      <c r="K523" s="62"/>
      <c r="L523" s="62"/>
      <c r="M523" s="62"/>
      <c r="N523" s="62"/>
      <c r="O523" s="62"/>
      <c r="P523" s="62"/>
      <c r="Q523" s="229"/>
      <c r="R523" s="284"/>
      <c r="S523" s="284"/>
      <c r="T523" s="284"/>
      <c r="U523" s="284"/>
      <c r="V523" s="284"/>
      <c r="W523" s="284"/>
      <c r="X523" s="62"/>
    </row>
    <row r="524" spans="1:24">
      <c r="A524" s="62"/>
      <c r="B524" s="62"/>
      <c r="C524" s="62"/>
      <c r="D524" s="62"/>
      <c r="E524" s="62"/>
      <c r="F524" s="62"/>
      <c r="G524" s="62"/>
      <c r="H524" s="62"/>
      <c r="I524" s="62"/>
      <c r="J524" s="62"/>
      <c r="K524" s="62"/>
      <c r="L524" s="62"/>
      <c r="M524" s="62"/>
      <c r="N524" s="62"/>
      <c r="O524" s="62"/>
      <c r="P524" s="62"/>
      <c r="Q524" s="229"/>
      <c r="R524" s="284"/>
      <c r="S524" s="284"/>
      <c r="T524" s="284"/>
      <c r="U524" s="284"/>
      <c r="V524" s="284"/>
      <c r="W524" s="284"/>
      <c r="X524" s="62"/>
    </row>
    <row r="525" spans="1:24">
      <c r="A525" s="62"/>
      <c r="B525" s="62"/>
      <c r="C525" s="62"/>
      <c r="D525" s="62"/>
      <c r="E525" s="62"/>
      <c r="F525" s="62"/>
      <c r="G525" s="62"/>
      <c r="H525" s="62"/>
      <c r="I525" s="62"/>
      <c r="J525" s="62"/>
      <c r="K525" s="62"/>
      <c r="L525" s="62"/>
      <c r="M525" s="62"/>
      <c r="N525" s="62"/>
      <c r="O525" s="62"/>
      <c r="P525" s="62"/>
      <c r="Q525" s="229"/>
      <c r="R525" s="284"/>
      <c r="S525" s="284"/>
      <c r="T525" s="284"/>
      <c r="U525" s="284"/>
      <c r="V525" s="284"/>
      <c r="W525" s="284"/>
      <c r="X525" s="62"/>
    </row>
    <row r="526" spans="1:24">
      <c r="A526" s="62"/>
      <c r="B526" s="62"/>
      <c r="C526" s="62"/>
      <c r="D526" s="62"/>
      <c r="E526" s="62"/>
      <c r="F526" s="62"/>
      <c r="G526" s="62"/>
      <c r="H526" s="62"/>
      <c r="I526" s="62"/>
      <c r="J526" s="62"/>
      <c r="K526" s="62"/>
      <c r="L526" s="62"/>
      <c r="M526" s="62"/>
      <c r="N526" s="62"/>
      <c r="O526" s="62"/>
      <c r="P526" s="62"/>
      <c r="Q526" s="229"/>
      <c r="R526" s="284"/>
      <c r="S526" s="284"/>
      <c r="T526" s="284"/>
      <c r="U526" s="284"/>
      <c r="V526" s="284"/>
      <c r="W526" s="284"/>
      <c r="X526" s="62"/>
    </row>
    <row r="527" spans="1:24">
      <c r="A527" s="62"/>
      <c r="B527" s="62"/>
      <c r="C527" s="62"/>
      <c r="D527" s="62"/>
      <c r="E527" s="62"/>
      <c r="F527" s="62"/>
      <c r="G527" s="62"/>
      <c r="H527" s="62"/>
      <c r="I527" s="62"/>
      <c r="J527" s="62"/>
      <c r="K527" s="62"/>
      <c r="L527" s="62"/>
      <c r="M527" s="62"/>
      <c r="N527" s="62"/>
      <c r="O527" s="62"/>
      <c r="P527" s="62"/>
      <c r="Q527" s="229"/>
      <c r="R527" s="284"/>
      <c r="S527" s="284"/>
      <c r="T527" s="284"/>
      <c r="U527" s="284"/>
      <c r="V527" s="284"/>
      <c r="W527" s="284"/>
      <c r="X527" s="62"/>
    </row>
    <row r="528" spans="1:24">
      <c r="A528" s="62"/>
      <c r="B528" s="62"/>
      <c r="C528" s="62"/>
      <c r="D528" s="62"/>
      <c r="E528" s="62"/>
      <c r="F528" s="62"/>
      <c r="G528" s="62"/>
      <c r="H528" s="62"/>
      <c r="I528" s="62"/>
      <c r="J528" s="62"/>
      <c r="K528" s="62"/>
      <c r="L528" s="62"/>
      <c r="M528" s="62"/>
      <c r="N528" s="62"/>
      <c r="O528" s="62"/>
      <c r="P528" s="62"/>
      <c r="Q528" s="229"/>
      <c r="R528" s="284"/>
      <c r="S528" s="284"/>
      <c r="T528" s="284"/>
      <c r="U528" s="284"/>
      <c r="V528" s="284"/>
      <c r="W528" s="284"/>
      <c r="X528" s="62"/>
    </row>
    <row r="529" spans="1:24">
      <c r="A529" s="62"/>
      <c r="B529" s="62"/>
      <c r="C529" s="62"/>
      <c r="D529" s="62"/>
      <c r="E529" s="62"/>
      <c r="F529" s="62"/>
      <c r="G529" s="62"/>
      <c r="H529" s="62"/>
      <c r="I529" s="62"/>
      <c r="J529" s="62"/>
      <c r="K529" s="62"/>
      <c r="L529" s="62"/>
      <c r="M529" s="62"/>
      <c r="N529" s="62"/>
      <c r="O529" s="62"/>
      <c r="P529" s="62"/>
      <c r="Q529" s="229"/>
      <c r="R529" s="284"/>
      <c r="S529" s="284"/>
      <c r="T529" s="284"/>
      <c r="U529" s="284"/>
      <c r="V529" s="284"/>
      <c r="W529" s="284"/>
      <c r="X529" s="62"/>
    </row>
    <row r="530" spans="1:24">
      <c r="A530" s="62"/>
      <c r="B530" s="62"/>
      <c r="C530" s="62"/>
      <c r="D530" s="62"/>
      <c r="E530" s="62"/>
      <c r="F530" s="62"/>
      <c r="G530" s="62"/>
      <c r="H530" s="62"/>
      <c r="I530" s="62"/>
      <c r="J530" s="62"/>
      <c r="K530" s="62"/>
      <c r="L530" s="62"/>
      <c r="M530" s="62"/>
      <c r="N530" s="62"/>
      <c r="O530" s="62"/>
      <c r="P530" s="62"/>
      <c r="Q530" s="229"/>
      <c r="R530" s="284"/>
      <c r="S530" s="284"/>
      <c r="T530" s="284"/>
      <c r="U530" s="284"/>
      <c r="V530" s="284"/>
      <c r="W530" s="284"/>
      <c r="X530" s="62"/>
    </row>
    <row r="531" spans="1:24">
      <c r="A531" s="62"/>
      <c r="B531" s="62"/>
      <c r="C531" s="62"/>
      <c r="D531" s="62"/>
      <c r="E531" s="62"/>
      <c r="F531" s="62"/>
      <c r="G531" s="62"/>
      <c r="H531" s="62"/>
      <c r="I531" s="62"/>
      <c r="J531" s="62"/>
      <c r="K531" s="62"/>
      <c r="L531" s="62"/>
      <c r="M531" s="62"/>
      <c r="N531" s="62"/>
      <c r="O531" s="62"/>
      <c r="P531" s="62"/>
      <c r="Q531" s="229"/>
      <c r="R531" s="284"/>
      <c r="S531" s="284"/>
      <c r="T531" s="284"/>
      <c r="U531" s="284"/>
      <c r="V531" s="284"/>
      <c r="W531" s="284"/>
      <c r="X531" s="62"/>
    </row>
    <row r="532" spans="1:24">
      <c r="A532" s="62"/>
      <c r="B532" s="62"/>
      <c r="C532" s="62"/>
      <c r="D532" s="62"/>
      <c r="E532" s="62"/>
      <c r="F532" s="62"/>
      <c r="G532" s="62"/>
      <c r="H532" s="62"/>
      <c r="I532" s="62"/>
      <c r="J532" s="62"/>
      <c r="K532" s="62"/>
      <c r="L532" s="62"/>
      <c r="M532" s="62"/>
      <c r="N532" s="62"/>
      <c r="O532" s="62"/>
      <c r="P532" s="62"/>
      <c r="Q532" s="229"/>
      <c r="R532" s="284"/>
      <c r="S532" s="284"/>
      <c r="T532" s="284"/>
      <c r="U532" s="284"/>
      <c r="V532" s="284"/>
      <c r="W532" s="284"/>
      <c r="X532" s="62"/>
    </row>
    <row r="533" spans="1:24">
      <c r="A533" s="62"/>
      <c r="B533" s="62"/>
      <c r="C533" s="62"/>
      <c r="D533" s="62"/>
      <c r="E533" s="62"/>
      <c r="F533" s="62"/>
      <c r="G533" s="62"/>
      <c r="H533" s="62"/>
      <c r="I533" s="62"/>
      <c r="J533" s="62"/>
      <c r="K533" s="62"/>
      <c r="L533" s="62"/>
      <c r="M533" s="62"/>
      <c r="N533" s="62"/>
      <c r="O533" s="62"/>
      <c r="P533" s="62"/>
      <c r="Q533" s="229"/>
      <c r="R533" s="284"/>
      <c r="S533" s="284"/>
      <c r="T533" s="284"/>
      <c r="U533" s="284"/>
      <c r="V533" s="284"/>
      <c r="W533" s="284"/>
      <c r="X533" s="62"/>
    </row>
    <row r="534" spans="1:24">
      <c r="A534" s="62"/>
      <c r="B534" s="62"/>
      <c r="C534" s="62"/>
      <c r="D534" s="62"/>
      <c r="E534" s="62"/>
      <c r="F534" s="62"/>
      <c r="G534" s="62"/>
      <c r="H534" s="62"/>
      <c r="I534" s="62"/>
      <c r="J534" s="62"/>
      <c r="K534" s="62"/>
      <c r="L534" s="62"/>
      <c r="M534" s="62"/>
      <c r="N534" s="62"/>
      <c r="O534" s="62"/>
      <c r="P534" s="62"/>
      <c r="Q534" s="229"/>
      <c r="R534" s="284"/>
      <c r="S534" s="284"/>
      <c r="T534" s="284"/>
      <c r="U534" s="284"/>
      <c r="V534" s="284"/>
      <c r="W534" s="284"/>
      <c r="X534" s="62"/>
    </row>
    <row r="535" spans="1:24">
      <c r="A535" s="62"/>
      <c r="B535" s="62"/>
      <c r="C535" s="62"/>
      <c r="D535" s="62"/>
      <c r="E535" s="62"/>
      <c r="F535" s="62"/>
      <c r="G535" s="62"/>
      <c r="H535" s="62"/>
      <c r="I535" s="62"/>
      <c r="J535" s="62"/>
      <c r="K535" s="62"/>
      <c r="L535" s="62"/>
      <c r="M535" s="62"/>
      <c r="N535" s="62"/>
      <c r="O535" s="62"/>
      <c r="P535" s="62"/>
      <c r="Q535" s="229"/>
      <c r="R535" s="284"/>
      <c r="S535" s="284"/>
      <c r="T535" s="284"/>
      <c r="U535" s="284"/>
      <c r="V535" s="284"/>
      <c r="W535" s="284"/>
      <c r="X535" s="62"/>
    </row>
    <row r="536" spans="1:24">
      <c r="A536" s="62"/>
      <c r="B536" s="62"/>
      <c r="C536" s="62"/>
      <c r="D536" s="62"/>
      <c r="E536" s="62"/>
      <c r="F536" s="62"/>
      <c r="G536" s="62"/>
      <c r="H536" s="62"/>
      <c r="I536" s="62"/>
      <c r="J536" s="62"/>
      <c r="K536" s="62"/>
      <c r="L536" s="62"/>
      <c r="M536" s="62"/>
      <c r="N536" s="62"/>
      <c r="O536" s="62"/>
      <c r="P536" s="62"/>
      <c r="Q536" s="229"/>
      <c r="R536" s="284"/>
      <c r="S536" s="284"/>
      <c r="T536" s="284"/>
      <c r="U536" s="284"/>
      <c r="V536" s="284"/>
      <c r="W536" s="284"/>
      <c r="X536" s="62"/>
    </row>
    <row r="537" spans="1:24">
      <c r="A537" s="62"/>
      <c r="B537" s="62"/>
      <c r="C537" s="62"/>
      <c r="D537" s="62"/>
      <c r="E537" s="62"/>
      <c r="F537" s="62"/>
      <c r="G537" s="62"/>
      <c r="H537" s="62"/>
      <c r="I537" s="62"/>
      <c r="J537" s="62"/>
      <c r="K537" s="62"/>
      <c r="L537" s="62"/>
      <c r="M537" s="62"/>
      <c r="N537" s="62"/>
      <c r="O537" s="62"/>
      <c r="P537" s="62"/>
      <c r="Q537" s="229"/>
      <c r="R537" s="284"/>
      <c r="S537" s="284"/>
      <c r="T537" s="284"/>
      <c r="U537" s="284"/>
      <c r="V537" s="284"/>
      <c r="W537" s="284"/>
      <c r="X537" s="62"/>
    </row>
    <row r="538" spans="1:24">
      <c r="A538" s="62"/>
      <c r="B538" s="62"/>
      <c r="C538" s="62"/>
      <c r="D538" s="62"/>
      <c r="E538" s="62"/>
      <c r="F538" s="62"/>
      <c r="G538" s="62"/>
      <c r="H538" s="62"/>
      <c r="I538" s="62"/>
      <c r="J538" s="62"/>
      <c r="K538" s="62"/>
      <c r="L538" s="62"/>
      <c r="M538" s="62"/>
      <c r="N538" s="62"/>
      <c r="O538" s="62"/>
      <c r="P538" s="62"/>
      <c r="Q538" s="229"/>
      <c r="R538" s="284"/>
      <c r="S538" s="284"/>
      <c r="T538" s="284"/>
      <c r="U538" s="284"/>
      <c r="V538" s="284"/>
      <c r="W538" s="284"/>
      <c r="X538" s="62"/>
    </row>
    <row r="539" spans="1:24">
      <c r="A539" s="62"/>
      <c r="B539" s="62"/>
      <c r="C539" s="62"/>
      <c r="D539" s="62"/>
      <c r="E539" s="62"/>
      <c r="F539" s="62"/>
      <c r="G539" s="62"/>
      <c r="H539" s="62"/>
      <c r="I539" s="62"/>
      <c r="J539" s="62"/>
      <c r="K539" s="62"/>
      <c r="L539" s="62"/>
      <c r="M539" s="62"/>
      <c r="N539" s="62"/>
      <c r="O539" s="62"/>
      <c r="P539" s="62"/>
      <c r="Q539" s="229"/>
      <c r="R539" s="284"/>
      <c r="S539" s="284"/>
      <c r="T539" s="284"/>
      <c r="U539" s="284"/>
      <c r="V539" s="284"/>
      <c r="W539" s="284"/>
    </row>
    <row r="540" spans="1:24">
      <c r="A540" s="62"/>
      <c r="B540" s="62"/>
      <c r="C540" s="62"/>
      <c r="D540" s="62"/>
      <c r="E540" s="62"/>
      <c r="P540" s="62"/>
      <c r="Q540" s="229"/>
    </row>
    <row r="541" spans="1:24">
      <c r="A541" s="62"/>
      <c r="B541" s="62"/>
      <c r="C541" s="62"/>
      <c r="D541" s="62"/>
      <c r="E541" s="62"/>
      <c r="P541" s="62"/>
      <c r="Q541" s="229"/>
    </row>
    <row r="542" spans="1:24">
      <c r="A542" s="62"/>
      <c r="B542" s="62"/>
      <c r="C542" s="62"/>
      <c r="D542" s="62"/>
      <c r="E542" s="62"/>
    </row>
    <row r="543" spans="1:24">
      <c r="A543" s="62"/>
      <c r="B543" s="62"/>
      <c r="C543" s="62"/>
      <c r="D543" s="62"/>
      <c r="E543" s="62"/>
    </row>
    <row r="544" spans="1:24">
      <c r="A544" s="62"/>
      <c r="B544" s="62"/>
      <c r="C544" s="62"/>
      <c r="D544" s="62"/>
      <c r="E544" s="62"/>
    </row>
    <row r="545" spans="1:23">
      <c r="A545" s="62"/>
      <c r="B545" s="62"/>
      <c r="C545" s="62"/>
      <c r="D545" s="62"/>
      <c r="E545" s="62"/>
    </row>
    <row r="546" spans="1:23">
      <c r="A546" s="62"/>
      <c r="B546" s="62"/>
      <c r="C546" s="62"/>
      <c r="D546" s="62"/>
      <c r="E546" s="62"/>
    </row>
    <row r="547" spans="1:23">
      <c r="B547" s="62"/>
      <c r="C547" s="62"/>
      <c r="D547" s="62"/>
      <c r="E547" s="62"/>
    </row>
    <row r="548" spans="1:23" s="62" customFormat="1">
      <c r="Q548" s="229"/>
      <c r="R548" s="284"/>
      <c r="S548" s="284"/>
      <c r="T548" s="284"/>
      <c r="U548" s="284"/>
      <c r="V548" s="284"/>
      <c r="W548" s="284"/>
    </row>
    <row r="549" spans="1:23" s="62" customFormat="1" hidden="1">
      <c r="Q549" s="229"/>
      <c r="R549" s="284"/>
      <c r="S549" s="284"/>
      <c r="T549" s="284"/>
      <c r="U549" s="284"/>
      <c r="V549" s="284"/>
      <c r="W549" s="284"/>
    </row>
    <row r="550" spans="1:23"/>
    <row r="551" spans="1:23"/>
    <row r="552" spans="1:23"/>
    <row r="553" spans="1:23"/>
  </sheetData>
  <sheetProtection algorithmName="SHA-512" hashValue="HeB/D2Un67lcI7vTvy1+7ptz2VAzAwTOS6MW8zAKK1FQJUSRRBIKpFInvxXpx1ZH42UjMcFIuA3rCJI+xrjNWw==" saltValue="RTh69xvsj5u5kSeNXThI8Q==" spinCount="100000" sheet="1" selectLockedCells="1"/>
  <dataConsolidate link="1"/>
  <mergeCells count="376">
    <mergeCell ref="B166:F170"/>
    <mergeCell ref="R125:S125"/>
    <mergeCell ref="T125:U125"/>
    <mergeCell ref="B115:C115"/>
    <mergeCell ref="B116:C116"/>
    <mergeCell ref="B117:C117"/>
    <mergeCell ref="R123:S123"/>
    <mergeCell ref="R100:S100"/>
    <mergeCell ref="I120:J120"/>
    <mergeCell ref="I100:J100"/>
    <mergeCell ref="R119:W119"/>
    <mergeCell ref="I125:J125"/>
    <mergeCell ref="K125:M125"/>
    <mergeCell ref="B106:F106"/>
    <mergeCell ref="K123:M123"/>
    <mergeCell ref="B101:F101"/>
    <mergeCell ref="I124:J124"/>
    <mergeCell ref="B124:C124"/>
    <mergeCell ref="B125:C125"/>
    <mergeCell ref="B120:C120"/>
    <mergeCell ref="B121:C121"/>
    <mergeCell ref="R124:S124"/>
    <mergeCell ref="T123:U123"/>
    <mergeCell ref="T124:U124"/>
    <mergeCell ref="K124:M124"/>
    <mergeCell ref="B109:C109"/>
    <mergeCell ref="B112:C112"/>
    <mergeCell ref="B110:C110"/>
    <mergeCell ref="K122:M122"/>
    <mergeCell ref="I123:J123"/>
    <mergeCell ref="B113:C113"/>
    <mergeCell ref="B114:C114"/>
    <mergeCell ref="E51:F51"/>
    <mergeCell ref="C48:D48"/>
    <mergeCell ref="C50:D50"/>
    <mergeCell ref="C49:D49"/>
    <mergeCell ref="B74:C74"/>
    <mergeCell ref="E74:F74"/>
    <mergeCell ref="E77:F77"/>
    <mergeCell ref="B75:C75"/>
    <mergeCell ref="B93:F93"/>
    <mergeCell ref="B56:B57"/>
    <mergeCell ref="B44:D44"/>
    <mergeCell ref="E48:F48"/>
    <mergeCell ref="C52:D52"/>
    <mergeCell ref="E52:F52"/>
    <mergeCell ref="E44:F44"/>
    <mergeCell ref="R72:W72"/>
    <mergeCell ref="E75:F75"/>
    <mergeCell ref="B98:D98"/>
    <mergeCell ref="E86:F86"/>
    <mergeCell ref="B87:C87"/>
    <mergeCell ref="B97:F97"/>
    <mergeCell ref="E98:F98"/>
    <mergeCell ref="B88:C88"/>
    <mergeCell ref="E87:F87"/>
    <mergeCell ref="B82:F83"/>
    <mergeCell ref="B85:C85"/>
    <mergeCell ref="E78:F78"/>
    <mergeCell ref="B78:C78"/>
    <mergeCell ref="B79:C79"/>
    <mergeCell ref="E79:F79"/>
    <mergeCell ref="B80:C80"/>
    <mergeCell ref="E80:F80"/>
    <mergeCell ref="B81:C81"/>
    <mergeCell ref="E81:F81"/>
    <mergeCell ref="AH69:AI69"/>
    <mergeCell ref="T120:U120"/>
    <mergeCell ref="T121:U121"/>
    <mergeCell ref="T122:U122"/>
    <mergeCell ref="V56:V57"/>
    <mergeCell ref="AC57:AC63"/>
    <mergeCell ref="B94:F94"/>
    <mergeCell ref="B95:F95"/>
    <mergeCell ref="B96:F96"/>
    <mergeCell ref="B77:C77"/>
    <mergeCell ref="B86:C86"/>
    <mergeCell ref="E85:F85"/>
    <mergeCell ref="E84:F84"/>
    <mergeCell ref="B84:C84"/>
    <mergeCell ref="B76:C76"/>
    <mergeCell ref="B107:C107"/>
    <mergeCell ref="E72:F72"/>
    <mergeCell ref="E76:F76"/>
    <mergeCell ref="R56:R57"/>
    <mergeCell ref="E73:F73"/>
    <mergeCell ref="B72:C72"/>
    <mergeCell ref="B59:B62"/>
    <mergeCell ref="E59:E62"/>
    <mergeCell ref="I59:I62"/>
    <mergeCell ref="V44:W44"/>
    <mergeCell ref="N44:O44"/>
    <mergeCell ref="R50:S50"/>
    <mergeCell ref="T50:U50"/>
    <mergeCell ref="T48:U48"/>
    <mergeCell ref="V39:W39"/>
    <mergeCell ref="R41:S41"/>
    <mergeCell ref="R43:S43"/>
    <mergeCell ref="R44:U44"/>
    <mergeCell ref="R42:S42"/>
    <mergeCell ref="V45:W45"/>
    <mergeCell ref="N50:O50"/>
    <mergeCell ref="R47:W47"/>
    <mergeCell ref="R49:S49"/>
    <mergeCell ref="T49:U49"/>
    <mergeCell ref="R45:U45"/>
    <mergeCell ref="T40:U40"/>
    <mergeCell ref="R48:S48"/>
    <mergeCell ref="N42:O42"/>
    <mergeCell ref="R39:S39"/>
    <mergeCell ref="N39:O39"/>
    <mergeCell ref="T39:U39"/>
    <mergeCell ref="N48:O48"/>
    <mergeCell ref="N45:O45"/>
    <mergeCell ref="I39:J39"/>
    <mergeCell ref="N40:O40"/>
    <mergeCell ref="I43:J43"/>
    <mergeCell ref="S17:W18"/>
    <mergeCell ref="B33:D33"/>
    <mergeCell ref="B34:D34"/>
    <mergeCell ref="E32:F32"/>
    <mergeCell ref="E20:F20"/>
    <mergeCell ref="S24:U24"/>
    <mergeCell ref="C38:D38"/>
    <mergeCell ref="E38:F38"/>
    <mergeCell ref="E23:F23"/>
    <mergeCell ref="B26:D26"/>
    <mergeCell ref="E26:F26"/>
    <mergeCell ref="E28:F28"/>
    <mergeCell ref="B31:D31"/>
    <mergeCell ref="B30:D30"/>
    <mergeCell ref="B29:D29"/>
    <mergeCell ref="E30:F30"/>
    <mergeCell ref="E24:F24"/>
    <mergeCell ref="E25:F25"/>
    <mergeCell ref="E31:F31"/>
    <mergeCell ref="B36:F36"/>
    <mergeCell ref="E33:F33"/>
    <mergeCell ref="R30:T30"/>
    <mergeCell ref="R31:T31"/>
    <mergeCell ref="V38:W38"/>
    <mergeCell ref="R38:S38"/>
    <mergeCell ref="T38:U38"/>
    <mergeCell ref="B28:D28"/>
    <mergeCell ref="B32:D32"/>
    <mergeCell ref="B27:D27"/>
    <mergeCell ref="E27:F27"/>
    <mergeCell ref="I36:O36"/>
    <mergeCell ref="N38:O38"/>
    <mergeCell ref="K38:M38"/>
    <mergeCell ref="I38:J38"/>
    <mergeCell ref="R37:W37"/>
    <mergeCell ref="R36:W36"/>
    <mergeCell ref="E34:F34"/>
    <mergeCell ref="E29:F29"/>
    <mergeCell ref="B23:D23"/>
    <mergeCell ref="B24:D24"/>
    <mergeCell ref="K20:O20"/>
    <mergeCell ref="K24:M24"/>
    <mergeCell ref="E21:F21"/>
    <mergeCell ref="J30:M30"/>
    <mergeCell ref="B20:D20"/>
    <mergeCell ref="B21:D21"/>
    <mergeCell ref="J31:M31"/>
    <mergeCell ref="T2:U3"/>
    <mergeCell ref="C4:F4"/>
    <mergeCell ref="C5:F5"/>
    <mergeCell ref="B8:F9"/>
    <mergeCell ref="E18:F18"/>
    <mergeCell ref="E19:F19"/>
    <mergeCell ref="B15:D15"/>
    <mergeCell ref="B17:D17"/>
    <mergeCell ref="E13:F13"/>
    <mergeCell ref="E15:F15"/>
    <mergeCell ref="E17:F17"/>
    <mergeCell ref="B18:D18"/>
    <mergeCell ref="B19:D19"/>
    <mergeCell ref="E16:F16"/>
    <mergeCell ref="B7:D7"/>
    <mergeCell ref="E7:F7"/>
    <mergeCell ref="B13:D13"/>
    <mergeCell ref="B10:F10"/>
    <mergeCell ref="B11:F11"/>
    <mergeCell ref="E14:F14"/>
    <mergeCell ref="R19:R20"/>
    <mergeCell ref="V2:W3"/>
    <mergeCell ref="I2:I3"/>
    <mergeCell ref="J2:K3"/>
    <mergeCell ref="N2:O3"/>
    <mergeCell ref="M2:M3"/>
    <mergeCell ref="J19:J20"/>
    <mergeCell ref="K42:M42"/>
    <mergeCell ref="K43:M43"/>
    <mergeCell ref="V41:W41"/>
    <mergeCell ref="V42:W42"/>
    <mergeCell ref="V43:W43"/>
    <mergeCell ref="T41:U41"/>
    <mergeCell ref="T42:U42"/>
    <mergeCell ref="T43:U43"/>
    <mergeCell ref="S19:W19"/>
    <mergeCell ref="S20:W20"/>
    <mergeCell ref="V40:W40"/>
    <mergeCell ref="J7:M7"/>
    <mergeCell ref="K19:O19"/>
    <mergeCell ref="J9:N9"/>
    <mergeCell ref="J8:N8"/>
    <mergeCell ref="K17:O18"/>
    <mergeCell ref="J10:N11"/>
    <mergeCell ref="N41:O41"/>
    <mergeCell ref="R120:S120"/>
    <mergeCell ref="R121:S121"/>
    <mergeCell ref="R122:S122"/>
    <mergeCell ref="R40:S40"/>
    <mergeCell ref="N43:O43"/>
    <mergeCell ref="N65:O65"/>
    <mergeCell ref="N66:O66"/>
    <mergeCell ref="I53:M53"/>
    <mergeCell ref="B53:D53"/>
    <mergeCell ref="I45:M45"/>
    <mergeCell ref="C40:D40"/>
    <mergeCell ref="E40:F40"/>
    <mergeCell ref="I40:J40"/>
    <mergeCell ref="K52:M52"/>
    <mergeCell ref="I52:J52"/>
    <mergeCell ref="N71:O71"/>
    <mergeCell ref="S56:T56"/>
    <mergeCell ref="S57:T57"/>
    <mergeCell ref="J59:L59"/>
    <mergeCell ref="J60:L60"/>
    <mergeCell ref="J61:L61"/>
    <mergeCell ref="I42:J42"/>
    <mergeCell ref="I48:J48"/>
    <mergeCell ref="I41:J41"/>
    <mergeCell ref="C39:D39"/>
    <mergeCell ref="E39:F39"/>
    <mergeCell ref="C42:D42"/>
    <mergeCell ref="C43:D43"/>
    <mergeCell ref="E43:F43"/>
    <mergeCell ref="J62:L62"/>
    <mergeCell ref="I65:M65"/>
    <mergeCell ref="I69:M69"/>
    <mergeCell ref="I68:M68"/>
    <mergeCell ref="K48:M48"/>
    <mergeCell ref="K49:M49"/>
    <mergeCell ref="I44:M44"/>
    <mergeCell ref="K40:M40"/>
    <mergeCell ref="K41:M41"/>
    <mergeCell ref="C41:D41"/>
    <mergeCell ref="E41:F41"/>
    <mergeCell ref="K39:M39"/>
    <mergeCell ref="E45:F45"/>
    <mergeCell ref="I50:J50"/>
    <mergeCell ref="K50:M50"/>
    <mergeCell ref="I49:J49"/>
    <mergeCell ref="I51:J51"/>
    <mergeCell ref="K51:M51"/>
    <mergeCell ref="C51:D51"/>
    <mergeCell ref="E42:F42"/>
    <mergeCell ref="E50:F50"/>
    <mergeCell ref="E49:F49"/>
    <mergeCell ref="E53:F53"/>
    <mergeCell ref="B45:D45"/>
    <mergeCell ref="R128:W151"/>
    <mergeCell ref="B65:D65"/>
    <mergeCell ref="E65:F65"/>
    <mergeCell ref="E66:F66"/>
    <mergeCell ref="E68:F68"/>
    <mergeCell ref="B128:F151"/>
    <mergeCell ref="I128:O151"/>
    <mergeCell ref="B102:F103"/>
    <mergeCell ref="B91:E91"/>
    <mergeCell ref="B119:F119"/>
    <mergeCell ref="I121:J121"/>
    <mergeCell ref="I122:J122"/>
    <mergeCell ref="I119:O119"/>
    <mergeCell ref="R127:W127"/>
    <mergeCell ref="K120:M120"/>
    <mergeCell ref="K121:M121"/>
    <mergeCell ref="I71:M71"/>
    <mergeCell ref="B73:C73"/>
    <mergeCell ref="B66:D66"/>
    <mergeCell ref="N68:O68"/>
    <mergeCell ref="B70:F70"/>
    <mergeCell ref="B68:D68"/>
    <mergeCell ref="B67:D67"/>
    <mergeCell ref="E67:F67"/>
    <mergeCell ref="B127:F127"/>
    <mergeCell ref="I127:O127"/>
    <mergeCell ref="B54:D54"/>
    <mergeCell ref="E54:F54"/>
    <mergeCell ref="I54:M54"/>
    <mergeCell ref="N54:O54"/>
    <mergeCell ref="E88:F88"/>
    <mergeCell ref="B92:F92"/>
    <mergeCell ref="B122:C122"/>
    <mergeCell ref="B123:C123"/>
    <mergeCell ref="B108:C108"/>
    <mergeCell ref="B111:C111"/>
    <mergeCell ref="B100:D100"/>
    <mergeCell ref="B99:E99"/>
    <mergeCell ref="E56:E57"/>
    <mergeCell ref="I56:I57"/>
    <mergeCell ref="I66:M66"/>
    <mergeCell ref="E64:F64"/>
    <mergeCell ref="B64:D64"/>
    <mergeCell ref="N56:N57"/>
    <mergeCell ref="N59:N62"/>
    <mergeCell ref="I64:M64"/>
    <mergeCell ref="N64:O64"/>
    <mergeCell ref="V54:W54"/>
    <mergeCell ref="N52:O52"/>
    <mergeCell ref="N53:O53"/>
    <mergeCell ref="R52:S52"/>
    <mergeCell ref="T52:U52"/>
    <mergeCell ref="V59:V62"/>
    <mergeCell ref="R59:R62"/>
    <mergeCell ref="S59:T59"/>
    <mergeCell ref="S60:T60"/>
    <mergeCell ref="S61:T61"/>
    <mergeCell ref="S62:T62"/>
    <mergeCell ref="V48:W48"/>
    <mergeCell ref="V49:W49"/>
    <mergeCell ref="V50:W50"/>
    <mergeCell ref="R51:S51"/>
    <mergeCell ref="N49:O49"/>
    <mergeCell ref="N51:O51"/>
    <mergeCell ref="V53:W53"/>
    <mergeCell ref="R54:U54"/>
    <mergeCell ref="V52:W52"/>
    <mergeCell ref="T51:U51"/>
    <mergeCell ref="V51:W51"/>
    <mergeCell ref="V67:W67"/>
    <mergeCell ref="V70:W70"/>
    <mergeCell ref="R69:U69"/>
    <mergeCell ref="V69:W69"/>
    <mergeCell ref="V66:W66"/>
    <mergeCell ref="R64:U64"/>
    <mergeCell ref="V64:W64"/>
    <mergeCell ref="V65:W65"/>
    <mergeCell ref="R65:U65"/>
    <mergeCell ref="R67:U67"/>
    <mergeCell ref="R70:U70"/>
    <mergeCell ref="R66:U66"/>
    <mergeCell ref="B164:E164"/>
    <mergeCell ref="B153:F153"/>
    <mergeCell ref="R73:W98"/>
    <mergeCell ref="R68:U68"/>
    <mergeCell ref="V68:W68"/>
    <mergeCell ref="C2:D2"/>
    <mergeCell ref="AH70:AI70"/>
    <mergeCell ref="AH71:AI71"/>
    <mergeCell ref="B22:F22"/>
    <mergeCell ref="B12:F12"/>
    <mergeCell ref="B47:F47"/>
    <mergeCell ref="B37:F37"/>
    <mergeCell ref="I37:O37"/>
    <mergeCell ref="I47:O47"/>
    <mergeCell ref="N69:O69"/>
    <mergeCell ref="I67:M67"/>
    <mergeCell ref="N67:O67"/>
    <mergeCell ref="B14:D14"/>
    <mergeCell ref="B16:D16"/>
    <mergeCell ref="B25:D25"/>
    <mergeCell ref="J56:L56"/>
    <mergeCell ref="J57:L57"/>
    <mergeCell ref="R53:U53"/>
    <mergeCell ref="E71:F71"/>
    <mergeCell ref="B155:E155"/>
    <mergeCell ref="B156:E156"/>
    <mergeCell ref="B157:E157"/>
    <mergeCell ref="B160:E160"/>
    <mergeCell ref="B159:E159"/>
    <mergeCell ref="B158:E158"/>
    <mergeCell ref="B161:E161"/>
    <mergeCell ref="B162:E162"/>
    <mergeCell ref="B163:E163"/>
  </mergeCells>
  <conditionalFormatting sqref="B11:F11">
    <cfRule type="expression" dxfId="98" priority="1">
      <formula>ISBLANK(B128)</formula>
    </cfRule>
  </conditionalFormatting>
  <conditionalFormatting sqref="K121:K125">
    <cfRule type="expression" dxfId="97" priority="8">
      <formula>O121="Yes"</formula>
    </cfRule>
  </conditionalFormatting>
  <conditionalFormatting sqref="M100">
    <cfRule type="expression" dxfId="96" priority="10">
      <formula>#REF!="Part Pay"</formula>
    </cfRule>
    <cfRule type="expression" dxfId="95" priority="11">
      <formula>#REF!="No"</formula>
    </cfRule>
  </conditionalFormatting>
  <conditionalFormatting sqref="N121">
    <cfRule type="expression" dxfId="94" priority="7">
      <formula>$O$121="Yes"</formula>
    </cfRule>
  </conditionalFormatting>
  <conditionalFormatting sqref="N122">
    <cfRule type="expression" dxfId="93" priority="5">
      <formula>$O$122="Yes"</formula>
    </cfRule>
  </conditionalFormatting>
  <conditionalFormatting sqref="N123">
    <cfRule type="expression" dxfId="92" priority="6">
      <formula>$O$123="Yes"</formula>
    </cfRule>
  </conditionalFormatting>
  <conditionalFormatting sqref="N124">
    <cfRule type="expression" dxfId="91" priority="4">
      <formula>$O$124="Yes"</formula>
    </cfRule>
  </conditionalFormatting>
  <conditionalFormatting sqref="N125">
    <cfRule type="expression" dxfId="90" priority="3">
      <formula>$O$125="Yes"</formula>
    </cfRule>
  </conditionalFormatting>
  <conditionalFormatting sqref="O121:O125">
    <cfRule type="expression" dxfId="89" priority="9">
      <formula>O121="Yes"</formula>
    </cfRule>
  </conditionalFormatting>
  <dataValidations count="9">
    <dataValidation type="whole" allowBlank="1" showInputMessage="1" showErrorMessage="1" sqref="V121:V125 F121:F125 N121:N125" xr:uid="{00000000-0002-0000-0000-000000000000}">
      <formula1>0</formula1>
      <formula2>10000</formula2>
    </dataValidation>
    <dataValidation type="list" allowBlank="1" showInputMessage="1" showErrorMessage="1" sqref="V24 F91 O108:O117 M100 N24 I31:I32 I70 O121:O125 D72:D81 D84:D88" xr:uid="{00000000-0002-0000-0000-000001000000}">
      <formula1>"Yes, No"</formula1>
    </dataValidation>
    <dataValidation type="list" allowBlank="1" showInputMessage="1" showErrorMessage="1" sqref="E7:F7" xr:uid="{00000000-0002-0000-0000-000002000000}">
      <formula1>"Email, Post"</formula1>
    </dataValidation>
    <dataValidation type="list" allowBlank="1" showInputMessage="1" showErrorMessage="1" sqref="I108:I117 F108:F117 R108:R117" xr:uid="{00000000-0002-0000-0000-000003000000}">
      <formula1>"A, B, C, D"</formula1>
    </dataValidation>
    <dataValidation type="list" allowBlank="1" showInputMessage="1" showErrorMessage="1" sqref="R21 E21:F21 J21" xr:uid="{00000000-0002-0000-0000-000004000000}">
      <formula1>"London 1, London 2, London 3, National 1, National 2"</formula1>
    </dataValidation>
    <dataValidation type="date" allowBlank="1" showInputMessage="1" showErrorMessage="1" sqref="E31:F33" xr:uid="{00000000-0002-0000-0000-000005000000}">
      <formula1>36983</formula1>
      <formula2>2958465</formula2>
    </dataValidation>
    <dataValidation type="decimal" allowBlank="1" showInputMessage="1" showErrorMessage="1" sqref="T121:U125 E121:E125 K121:M125" xr:uid="{00000000-0002-0000-0000-000006000000}">
      <formula1>0</formula1>
      <formula2>1000</formula2>
    </dataValidation>
    <dataValidation type="list" allowBlank="1" showInputMessage="1" showErrorMessage="1" sqref="N7" xr:uid="{00000000-0002-0000-0000-000007000000}">
      <formula1>"Yes"</formula1>
    </dataValidation>
    <dataValidation type="textLength" allowBlank="1" showInputMessage="1" showErrorMessage="1" sqref="E30:F30" xr:uid="{00000000-0002-0000-0000-000008000000}">
      <formula1>0</formula1>
      <formula2>20</formula2>
    </dataValidation>
  </dataValidations>
  <hyperlinks>
    <hyperlink ref="C4" r:id="rId1" display="DCO@legalaid.gsi.gov.uk" xr:uid="{00000000-0004-0000-0000-000000000000}"/>
    <hyperlink ref="C4:D4" r:id="rId2" display="POCAFastrak@legalaid.gsi.gov.uk" xr:uid="{00000000-0004-0000-0000-000001000000}"/>
    <hyperlink ref="C4:F4" r:id="rId3" display="courtappointee@justice.gov.uk" xr:uid="{00000000-0004-0000-0000-000002000000}"/>
  </hyperlinks>
  <printOptions gridLines="1"/>
  <pageMargins left="0.7" right="0.7" top="0.75" bottom="0.75" header="0.3" footer="0.3"/>
  <pageSetup paperSize="9" fitToHeight="0"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9000000}">
          <x14:formula1>
            <xm:f>'Hidden Data'!$A$12:$A$13</xm:f>
          </x14:formula1>
          <xm:sqref>E16:F16 E25:F25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7D34-A432-40BB-BA0B-21B16E758ED0}">
  <dimension ref="A1:P26"/>
  <sheetViews>
    <sheetView zoomScale="90" zoomScaleNormal="90" workbookViewId="0">
      <selection activeCell="B5" sqref="B5:C5"/>
    </sheetView>
  </sheetViews>
  <sheetFormatPr defaultRowHeight="14.5"/>
  <cols>
    <col min="2" max="2" width="31.36328125" customWidth="1"/>
    <col min="4" max="4" width="19.08984375" customWidth="1"/>
    <col min="6" max="6" width="8.81640625" customWidth="1"/>
    <col min="7" max="7" width="31.1796875" customWidth="1"/>
    <col min="8" max="8" width="10.36328125" customWidth="1"/>
    <col min="10" max="10" width="29.08984375" customWidth="1"/>
    <col min="12" max="12" width="24.6328125" customWidth="1"/>
  </cols>
  <sheetData>
    <row r="1" spans="1:16">
      <c r="A1" s="201"/>
      <c r="B1" s="201"/>
      <c r="C1" s="201"/>
      <c r="D1" s="201"/>
      <c r="E1" s="201"/>
      <c r="F1" s="201"/>
      <c r="G1" s="201"/>
      <c r="H1" s="201"/>
      <c r="I1" s="201"/>
      <c r="J1" s="201"/>
      <c r="K1" s="201"/>
      <c r="L1" s="201"/>
      <c r="M1" s="201"/>
      <c r="N1" s="201"/>
      <c r="O1" s="201"/>
      <c r="P1" s="201"/>
    </row>
    <row r="2" spans="1:16">
      <c r="A2" s="201"/>
      <c r="B2" s="201"/>
      <c r="C2" s="201"/>
      <c r="D2" s="201"/>
      <c r="E2" s="201"/>
      <c r="F2" s="201"/>
      <c r="G2" s="201"/>
      <c r="H2" s="201"/>
      <c r="I2" s="201"/>
      <c r="J2" s="201"/>
      <c r="K2" s="201"/>
      <c r="L2" s="201"/>
      <c r="M2" s="201"/>
      <c r="N2" s="201"/>
      <c r="O2" s="201"/>
      <c r="P2" s="201"/>
    </row>
    <row r="3" spans="1:16" ht="18">
      <c r="A3" s="201"/>
      <c r="B3" s="679" t="s">
        <v>334</v>
      </c>
      <c r="C3" s="679"/>
      <c r="D3" s="679"/>
      <c r="E3" s="679"/>
      <c r="F3" s="679"/>
      <c r="G3" s="679"/>
      <c r="H3" s="680" t="s">
        <v>29</v>
      </c>
      <c r="I3" s="201"/>
      <c r="J3" s="682" t="s">
        <v>208</v>
      </c>
      <c r="K3" s="682"/>
      <c r="L3" s="682"/>
      <c r="M3" s="682"/>
      <c r="N3" s="201"/>
      <c r="O3" s="201"/>
      <c r="P3" s="201"/>
    </row>
    <row r="4" spans="1:16" ht="15.5">
      <c r="A4" s="201"/>
      <c r="B4" s="683" t="s">
        <v>222</v>
      </c>
      <c r="C4" s="683"/>
      <c r="D4" s="353" t="s">
        <v>223</v>
      </c>
      <c r="E4" s="354" t="s">
        <v>57</v>
      </c>
      <c r="F4" s="354" t="s">
        <v>7</v>
      </c>
      <c r="G4" s="354" t="s">
        <v>340</v>
      </c>
      <c r="H4" s="681"/>
      <c r="I4" s="201"/>
      <c r="J4" s="683" t="s">
        <v>222</v>
      </c>
      <c r="K4" s="683"/>
      <c r="L4" s="353" t="s">
        <v>367</v>
      </c>
      <c r="M4" s="354" t="s">
        <v>57</v>
      </c>
      <c r="N4" s="201"/>
      <c r="O4" s="201"/>
      <c r="P4" s="201"/>
    </row>
    <row r="5" spans="1:16" ht="15.5">
      <c r="A5" s="201"/>
      <c r="B5" s="677"/>
      <c r="C5" s="678"/>
      <c r="D5" s="355"/>
      <c r="E5" s="289"/>
      <c r="F5" s="356"/>
      <c r="G5" s="289"/>
      <c r="H5" s="289"/>
      <c r="I5" s="201"/>
      <c r="J5" s="675"/>
      <c r="K5" s="675"/>
      <c r="L5" s="374"/>
      <c r="M5" s="374"/>
      <c r="N5" s="201"/>
      <c r="O5" s="201"/>
      <c r="P5" s="201"/>
    </row>
    <row r="6" spans="1:16" ht="15.5">
      <c r="A6" s="201"/>
      <c r="B6" s="464"/>
      <c r="C6" s="465"/>
      <c r="D6" s="209"/>
      <c r="E6" s="289"/>
      <c r="F6" s="38"/>
      <c r="G6" s="289"/>
      <c r="H6" s="289"/>
      <c r="I6" s="201"/>
      <c r="J6" s="676"/>
      <c r="K6" s="676"/>
      <c r="L6" s="374"/>
      <c r="M6" s="374"/>
      <c r="N6" s="201"/>
      <c r="O6" s="201"/>
      <c r="P6" s="201"/>
    </row>
    <row r="7" spans="1:16" ht="15.5">
      <c r="A7" s="201"/>
      <c r="B7" s="464"/>
      <c r="C7" s="465"/>
      <c r="D7" s="209"/>
      <c r="E7" s="289"/>
      <c r="F7" s="38"/>
      <c r="G7" s="289"/>
      <c r="H7" s="289"/>
      <c r="I7" s="201"/>
      <c r="J7" s="676"/>
      <c r="K7" s="676"/>
      <c r="L7" s="374"/>
      <c r="M7" s="374"/>
      <c r="N7" s="201"/>
      <c r="O7" s="201"/>
      <c r="P7" s="201"/>
    </row>
    <row r="8" spans="1:16" ht="15.5">
      <c r="A8" s="201"/>
      <c r="B8" s="464"/>
      <c r="C8" s="465"/>
      <c r="D8" s="209"/>
      <c r="E8" s="289"/>
      <c r="F8" s="38"/>
      <c r="G8" s="289"/>
      <c r="H8" s="289"/>
      <c r="I8" s="201"/>
      <c r="J8" s="676"/>
      <c r="K8" s="676"/>
      <c r="L8" s="374"/>
      <c r="M8" s="374"/>
      <c r="N8" s="201"/>
      <c r="O8" s="201"/>
      <c r="P8" s="201"/>
    </row>
    <row r="9" spans="1:16" ht="15.5">
      <c r="A9" s="201"/>
      <c r="B9" s="464"/>
      <c r="C9" s="465"/>
      <c r="D9" s="209"/>
      <c r="E9" s="289"/>
      <c r="F9" s="38"/>
      <c r="G9" s="289"/>
      <c r="H9" s="289"/>
      <c r="I9" s="201"/>
      <c r="J9" s="676"/>
      <c r="K9" s="676"/>
      <c r="L9" s="374"/>
      <c r="M9" s="374"/>
      <c r="N9" s="201"/>
      <c r="O9" s="201"/>
      <c r="P9" s="201"/>
    </row>
    <row r="10" spans="1:16" ht="15.5">
      <c r="A10" s="201"/>
      <c r="B10" s="464"/>
      <c r="C10" s="465"/>
      <c r="D10" s="209"/>
      <c r="E10" s="289"/>
      <c r="F10" s="38"/>
      <c r="G10" s="289"/>
      <c r="H10" s="289"/>
      <c r="I10" s="201"/>
      <c r="J10" s="676"/>
      <c r="K10" s="676"/>
      <c r="L10" s="374"/>
      <c r="M10" s="374"/>
      <c r="N10" s="201"/>
      <c r="O10" s="201"/>
      <c r="P10" s="201"/>
    </row>
    <row r="11" spans="1:16" ht="15.5">
      <c r="A11" s="201"/>
      <c r="B11" s="464"/>
      <c r="C11" s="465"/>
      <c r="D11" s="209"/>
      <c r="E11" s="289"/>
      <c r="F11" s="38"/>
      <c r="G11" s="289"/>
      <c r="H11" s="289"/>
      <c r="I11" s="201"/>
      <c r="J11" s="676"/>
      <c r="K11" s="676"/>
      <c r="L11" s="374"/>
      <c r="M11" s="374"/>
      <c r="N11" s="201"/>
      <c r="O11" s="201"/>
      <c r="P11" s="201"/>
    </row>
    <row r="12" spans="1:16" ht="15.5">
      <c r="A12" s="201"/>
      <c r="B12" s="464"/>
      <c r="C12" s="465"/>
      <c r="D12" s="209"/>
      <c r="E12" s="289"/>
      <c r="F12" s="38"/>
      <c r="G12" s="289"/>
      <c r="H12" s="289"/>
      <c r="I12" s="201"/>
      <c r="J12" s="676"/>
      <c r="K12" s="676"/>
      <c r="L12" s="374"/>
      <c r="M12" s="374"/>
      <c r="N12" s="201"/>
      <c r="O12" s="201"/>
      <c r="P12" s="201"/>
    </row>
    <row r="13" spans="1:16" ht="15.5">
      <c r="A13" s="201"/>
      <c r="B13" s="464"/>
      <c r="C13" s="465"/>
      <c r="D13" s="209"/>
      <c r="E13" s="289"/>
      <c r="F13" s="38"/>
      <c r="G13" s="289"/>
      <c r="H13" s="289"/>
      <c r="I13" s="201"/>
      <c r="J13" s="676"/>
      <c r="K13" s="676"/>
      <c r="L13" s="374"/>
      <c r="M13" s="374"/>
      <c r="N13" s="201"/>
      <c r="O13" s="201"/>
      <c r="P13" s="201"/>
    </row>
    <row r="14" spans="1:16" ht="15.5">
      <c r="A14" s="201"/>
      <c r="B14" s="464"/>
      <c r="C14" s="465"/>
      <c r="D14" s="210"/>
      <c r="E14" s="39"/>
      <c r="F14" s="40"/>
      <c r="G14" s="289"/>
      <c r="H14" s="289"/>
      <c r="I14" s="201"/>
      <c r="J14" s="676"/>
      <c r="K14" s="676"/>
      <c r="L14" s="374"/>
      <c r="M14" s="374"/>
      <c r="N14" s="201"/>
      <c r="O14" s="201"/>
      <c r="P14" s="201"/>
    </row>
    <row r="15" spans="1:16" ht="15.5">
      <c r="A15" s="201"/>
      <c r="B15" s="464"/>
      <c r="C15" s="465"/>
      <c r="D15" s="210"/>
      <c r="E15" s="39"/>
      <c r="F15" s="40"/>
      <c r="G15" s="289"/>
      <c r="H15" s="289"/>
      <c r="I15" s="201"/>
      <c r="J15" s="676"/>
      <c r="K15" s="676"/>
      <c r="L15" s="374"/>
      <c r="M15" s="374"/>
      <c r="N15" s="201"/>
      <c r="O15" s="201"/>
      <c r="P15" s="201"/>
    </row>
    <row r="16" spans="1:16" ht="15.5">
      <c r="A16" s="201"/>
      <c r="B16" s="464"/>
      <c r="C16" s="465"/>
      <c r="D16" s="210"/>
      <c r="E16" s="39"/>
      <c r="F16" s="40"/>
      <c r="G16" s="289"/>
      <c r="H16" s="289"/>
      <c r="I16" s="201"/>
      <c r="J16" s="676"/>
      <c r="K16" s="676"/>
      <c r="L16" s="374"/>
      <c r="M16" s="374"/>
      <c r="N16" s="201"/>
      <c r="O16" s="201"/>
      <c r="P16" s="201"/>
    </row>
    <row r="17" spans="1:16" ht="15.5">
      <c r="A17" s="201"/>
      <c r="B17" s="464"/>
      <c r="C17" s="465"/>
      <c r="D17" s="210"/>
      <c r="E17" s="39"/>
      <c r="F17" s="40"/>
      <c r="G17" s="289"/>
      <c r="H17" s="289"/>
      <c r="I17" s="201"/>
      <c r="J17" s="675"/>
      <c r="K17" s="675"/>
      <c r="L17" s="374"/>
      <c r="M17" s="374"/>
      <c r="N17" s="201"/>
      <c r="O17" s="201"/>
      <c r="P17" s="201"/>
    </row>
    <row r="18" spans="1:16" ht="15.5">
      <c r="A18" s="201"/>
      <c r="B18" s="464"/>
      <c r="C18" s="465"/>
      <c r="D18" s="210"/>
      <c r="E18" s="39"/>
      <c r="F18" s="40"/>
      <c r="G18" s="289"/>
      <c r="H18" s="289"/>
      <c r="I18" s="201"/>
      <c r="J18" s="675"/>
      <c r="K18" s="675"/>
      <c r="L18" s="374"/>
      <c r="M18" s="374"/>
      <c r="N18" s="201"/>
      <c r="O18" s="201"/>
      <c r="P18" s="201"/>
    </row>
    <row r="19" spans="1:16" ht="15.5">
      <c r="A19" s="201"/>
      <c r="B19" s="464"/>
      <c r="C19" s="465"/>
      <c r="D19" s="210"/>
      <c r="E19" s="39"/>
      <c r="F19" s="40"/>
      <c r="G19" s="289"/>
      <c r="H19" s="289"/>
      <c r="I19" s="201"/>
      <c r="J19" s="675"/>
      <c r="K19" s="675"/>
      <c r="L19" s="374"/>
      <c r="M19" s="374"/>
      <c r="N19" s="201"/>
      <c r="O19" s="201"/>
      <c r="P19" s="201"/>
    </row>
    <row r="20" spans="1:16" ht="15.5">
      <c r="A20" s="201"/>
      <c r="B20" s="464"/>
      <c r="C20" s="465"/>
      <c r="D20" s="210"/>
      <c r="E20" s="39"/>
      <c r="F20" s="40"/>
      <c r="G20" s="289"/>
      <c r="H20" s="289"/>
      <c r="I20" s="201"/>
      <c r="J20" s="675"/>
      <c r="K20" s="675"/>
      <c r="L20" s="374"/>
      <c r="M20" s="374"/>
      <c r="N20" s="201"/>
      <c r="O20" s="201"/>
      <c r="P20" s="201"/>
    </row>
    <row r="21" spans="1:16" ht="15.5">
      <c r="A21" s="201"/>
      <c r="B21" s="464"/>
      <c r="C21" s="465"/>
      <c r="D21" s="210"/>
      <c r="E21" s="39"/>
      <c r="F21" s="40"/>
      <c r="G21" s="289"/>
      <c r="H21" s="289"/>
      <c r="I21" s="201"/>
      <c r="J21" s="675"/>
      <c r="K21" s="675"/>
      <c r="L21" s="374"/>
      <c r="M21" s="374"/>
      <c r="N21" s="201"/>
      <c r="O21" s="201"/>
      <c r="P21" s="201"/>
    </row>
    <row r="22" spans="1:16" ht="15.5">
      <c r="A22" s="201"/>
      <c r="B22" s="464"/>
      <c r="C22" s="465"/>
      <c r="D22" s="210"/>
      <c r="E22" s="39"/>
      <c r="F22" s="40"/>
      <c r="G22" s="289"/>
      <c r="H22" s="289"/>
      <c r="I22" s="201"/>
      <c r="J22" s="675"/>
      <c r="K22" s="675"/>
      <c r="L22" s="374"/>
      <c r="M22" s="374"/>
      <c r="N22" s="201"/>
      <c r="O22" s="201"/>
      <c r="P22" s="201"/>
    </row>
    <row r="23" spans="1:16" ht="15.5">
      <c r="A23" s="201"/>
      <c r="B23" s="464"/>
      <c r="C23" s="465"/>
      <c r="D23" s="210"/>
      <c r="E23" s="39"/>
      <c r="F23" s="40"/>
      <c r="G23" s="289"/>
      <c r="H23" s="289"/>
      <c r="I23" s="201"/>
      <c r="J23" s="675"/>
      <c r="K23" s="675"/>
      <c r="L23" s="374"/>
      <c r="M23" s="374"/>
      <c r="N23" s="201"/>
      <c r="O23" s="201"/>
      <c r="P23" s="201"/>
    </row>
    <row r="24" spans="1:16" ht="15.5">
      <c r="A24" s="201"/>
      <c r="B24" s="464"/>
      <c r="C24" s="465"/>
      <c r="D24" s="210"/>
      <c r="E24" s="39"/>
      <c r="F24" s="40"/>
      <c r="G24" s="289"/>
      <c r="H24" s="289"/>
      <c r="I24" s="201"/>
      <c r="J24" s="675"/>
      <c r="K24" s="675"/>
      <c r="L24" s="374"/>
      <c r="M24" s="374"/>
      <c r="N24" s="201"/>
      <c r="O24" s="201"/>
      <c r="P24" s="201"/>
    </row>
    <row r="25" spans="1:16" ht="15.5">
      <c r="A25" s="201"/>
      <c r="B25" s="464"/>
      <c r="C25" s="465"/>
      <c r="D25" s="210"/>
      <c r="E25" s="39"/>
      <c r="F25" s="40"/>
      <c r="G25" s="289"/>
      <c r="H25" s="289"/>
      <c r="I25" s="201"/>
      <c r="J25" s="675"/>
      <c r="K25" s="675"/>
      <c r="L25" s="374"/>
      <c r="M25" s="374"/>
      <c r="N25" s="201"/>
      <c r="O25" s="201"/>
      <c r="P25" s="201"/>
    </row>
    <row r="26" spans="1:16">
      <c r="A26" s="201"/>
      <c r="B26" s="201"/>
      <c r="C26" s="201"/>
      <c r="D26" s="201"/>
      <c r="E26" s="201"/>
      <c r="F26" s="201"/>
      <c r="G26" s="201"/>
      <c r="H26" s="201"/>
      <c r="I26" s="201"/>
      <c r="J26" s="201"/>
      <c r="K26" s="201"/>
      <c r="L26" s="201"/>
      <c r="M26" s="201"/>
      <c r="N26" s="201"/>
      <c r="O26" s="201"/>
      <c r="P26" s="201"/>
    </row>
  </sheetData>
  <sheetProtection algorithmName="SHA-512" hashValue="rwMTcRl2zwnRp6F5cEGPbVXhpaJgwH0Gg/uc0KABF9Zlj4H1EsIU7dCi9i6qseLPIHlEyJ16UezJf3jZXV0Ulw==" saltValue="S2u7lv6LMdew+FSMG7jcgw==" spinCount="100000" sheet="1" objects="1" scenarios="1"/>
  <mergeCells count="47">
    <mergeCell ref="B5:C5"/>
    <mergeCell ref="J5:K5"/>
    <mergeCell ref="B3:G3"/>
    <mergeCell ref="H3:H4"/>
    <mergeCell ref="J3:M3"/>
    <mergeCell ref="B4:C4"/>
    <mergeCell ref="J4:K4"/>
    <mergeCell ref="B6:C6"/>
    <mergeCell ref="J6:K6"/>
    <mergeCell ref="B7:C7"/>
    <mergeCell ref="J7:K7"/>
    <mergeCell ref="B8:C8"/>
    <mergeCell ref="J8:K8"/>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4:C24"/>
    <mergeCell ref="J24:K24"/>
    <mergeCell ref="B25:C25"/>
    <mergeCell ref="J25:K25"/>
    <mergeCell ref="B21:C21"/>
    <mergeCell ref="J21:K21"/>
    <mergeCell ref="B22:C22"/>
    <mergeCell ref="J22:K22"/>
    <mergeCell ref="B23:C23"/>
    <mergeCell ref="J23:K23"/>
  </mergeCells>
  <dataValidations count="3">
    <dataValidation type="list" allowBlank="1" showInputMessage="1" showErrorMessage="1" sqref="L5:L25" xr:uid="{0836E75A-5AC1-4E04-A7CE-80B1F7F405E8}">
      <formula1>"KC, Leading, Led, Alone"</formula1>
    </dataValidation>
    <dataValidation type="list" allowBlank="1" showInputMessage="1" showErrorMessage="1" sqref="G5:G25" xr:uid="{14D98AB5-D49A-4615-8044-DAA4805F32B6}">
      <formula1>"Investigator, Solicitor, Expert, Witness, Other"</formula1>
    </dataValidation>
    <dataValidation type="list" allowBlank="1" showInputMessage="1" showErrorMessage="1" sqref="F5:F25 H5:H25" xr:uid="{F3D7FB35-4C9F-44BB-B945-7A29B6497EDC}">
      <formula1>"A, B, C, 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575"/>
  <sheetViews>
    <sheetView zoomScale="80" zoomScaleNormal="80" workbookViewId="0">
      <pane ySplit="4" topLeftCell="A5" activePane="bottomLeft" state="frozen"/>
      <selection activeCell="AG450" sqref="AG450"/>
      <selection pane="bottomLeft" activeCell="B5" sqref="B5"/>
    </sheetView>
  </sheetViews>
  <sheetFormatPr defaultColWidth="9.08984375" defaultRowHeight="14.5" zeroHeight="1"/>
  <cols>
    <col min="1" max="1" width="1.453125" style="183" customWidth="1"/>
    <col min="2" max="2" width="14" style="194" bestFit="1" customWidth="1"/>
    <col min="3" max="3" width="10.08984375" style="195" bestFit="1" customWidth="1"/>
    <col min="4" max="4" width="10.54296875" style="195" bestFit="1" customWidth="1"/>
    <col min="5" max="5" width="33.36328125" style="265" customWidth="1"/>
    <col min="6" max="6" width="42" style="265" customWidth="1"/>
    <col min="7" max="7" width="10.453125" style="195" bestFit="1" customWidth="1"/>
    <col min="8" max="8" width="15.54296875" style="195" bestFit="1" customWidth="1"/>
    <col min="9" max="9" width="14.08984375" style="195" customWidth="1"/>
    <col min="10" max="10" width="11.6328125" style="195" customWidth="1"/>
    <col min="11" max="11" width="25" style="195" customWidth="1"/>
    <col min="12" max="12" width="1.36328125" style="195" customWidth="1"/>
    <col min="13" max="13" width="1.36328125" style="195" hidden="1" customWidth="1"/>
    <col min="14" max="15" width="9.08984375" style="195" hidden="1" customWidth="1"/>
    <col min="16" max="16" width="46.90625" style="195" hidden="1" customWidth="1"/>
    <col min="17" max="17" width="9.08984375" style="195" hidden="1" customWidth="1"/>
    <col min="18" max="18" width="11.6328125" style="195" hidden="1" customWidth="1"/>
    <col min="19" max="20" width="9.08984375" style="195" hidden="1" customWidth="1"/>
    <col min="21" max="21" width="24.453125" style="195" hidden="1" customWidth="1"/>
    <col min="22" max="22" width="48.08984375" style="265" hidden="1" customWidth="1"/>
    <col min="23" max="24" width="1.08984375" style="197" hidden="1" customWidth="1"/>
    <col min="25" max="25" width="10.6328125" style="197" hidden="1" customWidth="1"/>
    <col min="26" max="27" width="43" style="251" hidden="1" customWidth="1"/>
    <col min="28" max="28" width="12.54296875" style="183" hidden="1" customWidth="1"/>
    <col min="29" max="29" width="10.08984375" style="183" hidden="1" customWidth="1"/>
    <col min="30" max="30" width="19" style="183" hidden="1" customWidth="1"/>
    <col min="31" max="31" width="42.54296875" style="296" hidden="1" customWidth="1"/>
    <col min="32" max="33" width="14.36328125" style="183" hidden="1" customWidth="1"/>
    <col min="34" max="34" width="1.08984375" style="197" hidden="1" customWidth="1"/>
    <col min="35" max="35" width="1.90625" style="183" hidden="1" customWidth="1"/>
    <col min="36" max="36" width="9.08984375" style="184" hidden="1" customWidth="1"/>
    <col min="37" max="39" width="9.08984375" style="183" hidden="1" customWidth="1"/>
    <col min="40" max="40" width="10.6328125" style="183" hidden="1" customWidth="1"/>
    <col min="41" max="55" width="9.08984375" style="183" hidden="1" customWidth="1"/>
    <col min="56" max="60" width="28.54296875" style="183" hidden="1" customWidth="1"/>
    <col min="61" max="16384" width="9.08984375" style="184"/>
  </cols>
  <sheetData>
    <row r="1" spans="1:46" ht="17.25" customHeight="1">
      <c r="A1" s="178"/>
      <c r="B1" s="178"/>
      <c r="C1" s="178"/>
      <c r="D1" s="178"/>
      <c r="E1" s="253"/>
      <c r="F1" s="253"/>
      <c r="G1" s="178"/>
      <c r="H1" s="178"/>
      <c r="I1" s="178"/>
      <c r="J1" s="178"/>
      <c r="K1" s="178"/>
      <c r="L1" s="178"/>
      <c r="M1" s="179"/>
      <c r="N1" s="179"/>
      <c r="O1" s="179"/>
      <c r="P1" s="179"/>
      <c r="Q1" s="179"/>
      <c r="R1" s="179"/>
      <c r="S1" s="179"/>
      <c r="T1" s="179"/>
      <c r="U1" s="179"/>
      <c r="V1" s="291"/>
      <c r="W1" s="180"/>
      <c r="X1" s="181"/>
      <c r="Y1" s="182"/>
      <c r="Z1" s="239"/>
      <c r="AA1" s="239"/>
      <c r="AB1" s="182"/>
      <c r="AC1" s="182"/>
      <c r="AD1" s="182"/>
      <c r="AE1" s="293"/>
      <c r="AF1" s="182"/>
      <c r="AG1" s="182"/>
      <c r="AH1" s="181"/>
      <c r="AJ1" s="183"/>
    </row>
    <row r="2" spans="1:46" ht="87.75" customHeight="1">
      <c r="A2" s="178"/>
      <c r="B2" s="684" t="s">
        <v>338</v>
      </c>
      <c r="C2" s="685"/>
      <c r="D2" s="685"/>
      <c r="E2" s="685"/>
      <c r="F2" s="685"/>
      <c r="G2" s="685"/>
      <c r="H2" s="685"/>
      <c r="I2" s="685"/>
      <c r="J2" s="685"/>
      <c r="K2" s="685"/>
      <c r="L2" s="178"/>
      <c r="M2" s="179"/>
      <c r="N2" s="687" t="s">
        <v>37</v>
      </c>
      <c r="O2" s="688"/>
      <c r="P2" s="688"/>
      <c r="Q2" s="688"/>
      <c r="R2" s="688"/>
      <c r="S2" s="688"/>
      <c r="T2" s="688"/>
      <c r="U2" s="688"/>
      <c r="V2" s="689"/>
      <c r="W2" s="180"/>
      <c r="X2" s="181"/>
      <c r="Y2" s="687" t="s">
        <v>77</v>
      </c>
      <c r="Z2" s="688"/>
      <c r="AA2" s="688"/>
      <c r="AB2" s="688"/>
      <c r="AC2" s="688"/>
      <c r="AD2" s="688"/>
      <c r="AE2" s="688"/>
      <c r="AF2" s="688"/>
      <c r="AG2" s="689"/>
      <c r="AH2" s="181"/>
      <c r="AJ2" s="183"/>
    </row>
    <row r="3" spans="1:46" ht="65.25" customHeight="1">
      <c r="A3" s="178"/>
      <c r="B3" s="29" t="s">
        <v>0</v>
      </c>
      <c r="C3" s="10" t="s">
        <v>7</v>
      </c>
      <c r="D3" s="307" t="s">
        <v>266</v>
      </c>
      <c r="E3" s="10" t="s">
        <v>1</v>
      </c>
      <c r="F3" s="10" t="s">
        <v>43</v>
      </c>
      <c r="G3" s="9" t="s">
        <v>2</v>
      </c>
      <c r="H3" s="30" t="s">
        <v>44</v>
      </c>
      <c r="I3" s="9" t="s">
        <v>137</v>
      </c>
      <c r="J3" s="31" t="s">
        <v>138</v>
      </c>
      <c r="K3" s="31" t="s">
        <v>127</v>
      </c>
      <c r="L3" s="253"/>
      <c r="M3" s="254"/>
      <c r="N3" s="9" t="s">
        <v>40</v>
      </c>
      <c r="O3" s="307" t="s">
        <v>41</v>
      </c>
      <c r="P3" s="307" t="s">
        <v>344</v>
      </c>
      <c r="Q3" s="307" t="s">
        <v>42</v>
      </c>
      <c r="R3" s="31" t="s">
        <v>309</v>
      </c>
      <c r="S3" s="10" t="s">
        <v>38</v>
      </c>
      <c r="T3" s="10" t="s">
        <v>39</v>
      </c>
      <c r="U3" s="31" t="s">
        <v>92</v>
      </c>
      <c r="V3" s="10" t="s">
        <v>56</v>
      </c>
      <c r="W3" s="348"/>
      <c r="X3" s="349"/>
      <c r="Y3" s="32" t="s">
        <v>78</v>
      </c>
      <c r="Z3" s="307" t="s">
        <v>79</v>
      </c>
      <c r="AA3" s="307" t="s">
        <v>345</v>
      </c>
      <c r="AB3" s="307" t="s">
        <v>73</v>
      </c>
      <c r="AC3" s="307" t="s">
        <v>341</v>
      </c>
      <c r="AD3" s="31" t="s">
        <v>318</v>
      </c>
      <c r="AE3" s="27" t="s">
        <v>89</v>
      </c>
      <c r="AF3" s="27" t="s">
        <v>72</v>
      </c>
      <c r="AG3" s="27" t="s">
        <v>97</v>
      </c>
      <c r="AH3" s="181"/>
      <c r="AJ3" s="183"/>
    </row>
    <row r="4" spans="1:46" ht="20.149999999999999" customHeight="1">
      <c r="A4" s="178"/>
      <c r="B4" s="186"/>
      <c r="C4" s="187"/>
      <c r="D4" s="187"/>
      <c r="E4" s="187"/>
      <c r="F4" s="187"/>
      <c r="G4" s="188"/>
      <c r="H4" s="11">
        <f>SUBTOTAL(9, H5:H463)</f>
        <v>0</v>
      </c>
      <c r="I4" s="188"/>
      <c r="J4" s="24"/>
      <c r="K4" s="12">
        <f>SUBTOTAL(9, K5:K463)</f>
        <v>0</v>
      </c>
      <c r="L4" s="178"/>
      <c r="M4" s="179"/>
      <c r="N4" s="189"/>
      <c r="O4" s="190"/>
      <c r="P4" s="190"/>
      <c r="Q4" s="190"/>
      <c r="R4" s="24"/>
      <c r="S4" s="13">
        <f>SUBTOTAL(9, S5:S463)</f>
        <v>0</v>
      </c>
      <c r="T4" s="189"/>
      <c r="U4" s="14">
        <f>SUBTOTAL(9, U5:U463)</f>
        <v>0</v>
      </c>
      <c r="V4" s="15"/>
      <c r="W4" s="180"/>
      <c r="X4" s="181"/>
      <c r="Y4" s="33"/>
      <c r="Z4" s="250"/>
      <c r="AA4" s="250"/>
      <c r="AB4" s="13">
        <f>SUBTOTAL(9, AB5:AB18463)</f>
        <v>0</v>
      </c>
      <c r="AC4" s="191"/>
      <c r="AD4" s="15"/>
      <c r="AE4" s="15"/>
      <c r="AF4" s="34">
        <f>SUBTOTAL(9, AF5:AF463)</f>
        <v>0</v>
      </c>
      <c r="AG4" s="46">
        <f>SUBTOTAL(9, AG5:AG463)</f>
        <v>0</v>
      </c>
      <c r="AH4" s="181"/>
      <c r="AJ4" s="183"/>
    </row>
    <row r="5" spans="1:46" ht="15.5">
      <c r="A5" s="178"/>
      <c r="B5" s="21"/>
      <c r="C5" s="22"/>
      <c r="D5" s="288"/>
      <c r="E5" s="290"/>
      <c r="F5" s="289"/>
      <c r="G5" s="177"/>
      <c r="H5" s="286"/>
      <c r="I5" s="95" t="str">
        <f>IF(AND('Claim Details'!$E$21="London 1",C5="A"),Rates!$C$4,IF(AND('Claim Details'!$E$21="London 1",C5="B"),Rates!$D$4,IF(AND('Claim Details'!$E$21="London 1",C5="C"),Rates!$E$4,IF(AND('Claim Details'!$E$21="London 1",C5="D"),Rates!$F$4,IF(AND('Claim Details'!$E$21="London 2",C5="A"),Rates!$C$7,IF(AND('Claim Details'!$E$21="London 2",C5="B"),Rates!$D$7,IF(AND('Claim Details'!$E$21="London 2",C5="C"),Rates!$E$7,IF(AND('Claim Details'!$E$21="London 2",C5="D"),Rates!$F$7,IF(AND('Claim Details'!$E$21="London 3",C5="A"),Rates!$C$10,IF(AND('Claim Details'!$E$21="London 3",C5="B"),Rates!$D$10,IF(AND('Claim Details'!$E$21="London 3",C5="C"),Rates!$E$10,IF(AND('Claim Details'!$E$21="London 3",C5="D"),Rates!$F$10,IF(AND('Claim Details'!$E$21="National 1",C5="A"),Rates!$C$13,IF(AND('Claim Details'!$E$21="National 1",C5="B"),Rates!$D$13,IF(AND('Claim Details'!$E$21="National 1",C5="C"),Rates!$E$13,IF(AND('Claim Details'!$E$21="National 1",C5="D"),Rates!$F$13,IF(AND('Claim Details'!$E$21="National 2",C5="A"),Rates!$C$16,IF(AND('Claim Details'!$E$21="National 2",C5="B"),Rates!$D$16,IF(AND('Claim Details'!$E$21="National 2",C5="C"),Rates!$E$16,IF(AND('Claim Details'!$E$21="National 2",C5="D"),Rates!$F$16,"£0.00"))))))))))))))))))))</f>
        <v>£0.00</v>
      </c>
      <c r="J5" s="23"/>
      <c r="K5" s="63" t="str">
        <f t="shared" ref="K5" si="0">IF(J5="","£0.00",(AN5*H5))</f>
        <v>£0.00</v>
      </c>
      <c r="L5" s="212"/>
      <c r="M5" s="213"/>
      <c r="N5" s="20"/>
      <c r="O5" s="20"/>
      <c r="P5" s="20" t="str">
        <f>IF(E5="", "", E5)</f>
        <v/>
      </c>
      <c r="Q5" s="20"/>
      <c r="R5" s="211"/>
      <c r="S5" s="28" t="str">
        <f>IF(N5="Yes",H5,IF(N5="Part Pay",O5, IF(N5="No", "£0.00","")))</f>
        <v/>
      </c>
      <c r="T5" s="20" t="str">
        <f t="shared" ref="T5" si="1">IF(N5="Yes",C5,IF(N5="Part Pay",Q5,""))</f>
        <v/>
      </c>
      <c r="U5" s="18" t="str">
        <f t="shared" ref="U5" si="2">IF(H5="","£0.00",IF(N5="Yes", (S5*AP5), IF(N5="No", "£0.00", IF(N5="Part Pay",(O5*AP5), 0))))</f>
        <v>£0.00</v>
      </c>
      <c r="V5" s="20"/>
      <c r="W5" s="192"/>
      <c r="X5" s="193"/>
      <c r="Y5" s="35"/>
      <c r="Z5" s="343"/>
      <c r="AA5" s="343" t="str">
        <f>IF(P5="", "", P5)</f>
        <v/>
      </c>
      <c r="AB5" s="103"/>
      <c r="AC5" s="94"/>
      <c r="AD5" s="95"/>
      <c r="AE5" s="294"/>
      <c r="AF5" s="214" t="str">
        <f t="shared" ref="AF5" si="3">IF(AB5="",S5,IF(S5="",AB5,AB5+S5))</f>
        <v/>
      </c>
      <c r="AG5" s="215" t="str">
        <f t="shared" ref="AG5" si="4">IF(H5="", "£0.00", (AF5*AR5))</f>
        <v>£0.00</v>
      </c>
      <c r="AH5" s="216"/>
      <c r="AI5" s="217"/>
      <c r="AJ5" s="217"/>
      <c r="AK5" s="217"/>
      <c r="AM5" s="183" t="str">
        <f>IF(E5="","",IF(E5="Travel","1",IF(E5="Waiting","1",IF(E5="Advocacy","2",IF(E5="Attend: Court hearing","3","4")))))</f>
        <v/>
      </c>
      <c r="AN5" s="45">
        <f t="shared" ref="AN5:AN68" si="5">J5</f>
        <v>0</v>
      </c>
      <c r="AO5" s="45" t="str">
        <f>IF(AND('Claim Details'!$J$21="London 1",T5="A"),Rates!$C$4,IF(AND('Claim Details'!$J$21="London 1",T5="B"),Rates!$D$4,IF(AND('Claim Details'!$J$21="London 1",T5="C"),Rates!$E$4,IF(AND('Claim Details'!$J$21="London 1",T5="D"),Rates!$F$4,IF(AND('Claim Details'!$J$21="London 2",T5="A"),Rates!$C$7,IF(AND('Claim Details'!$J$21="London 2",T5="B"),Rates!$D$7,IF(AND('Claim Details'!$J$21="London 2",T5="C"),Rates!$E$7,IF(AND('Claim Details'!$J$21="London 2",T5="D"),Rates!$F$7,IF(AND('Claim Details'!$J$21="London 3",T5="A"),Rates!$C$10,IF(AND('Claim Details'!$J$21="London 3",T5="B"),Rates!$D$10,IF(AND('Claim Details'!$J$21="London 3",T5="C"),Rates!$E$10,IF(AND('Claim Details'!$J$21="London 3",T5="D"),Rates!$F$10,IF(AND('Claim Details'!$J$21="National 1",T5="A"),Rates!$C$13,IF(AND('Claim Details'!$J$21="National 1",T5="B"),Rates!$D$13,IF(AND('Claim Details'!$J$21="National 1",T5="C"),Rates!$E$13,IF(AND('Claim Details'!$J$21="National 1",T5="D"),Rates!$F$13,IF(AND('Claim Details'!$J$21="National 2",T5="A"),Rates!$C$16,IF(AND('Claim Details'!$J$21="National 2",T5="B"),Rates!$D$16,IF(AND('Claim Details'!$J$21="National 2",T5="C"),Rates!$E$16,IF(AND('Claim Details'!$J$21="National 2",T5="D"),Rates!$F$16,"£0.00"))))))))))))))))))))</f>
        <v>£0.00</v>
      </c>
      <c r="AP5" s="45">
        <f t="shared" ref="AP5:AP68" si="6">IF(R5&gt;0,MIN(R5,J5,AO5),MIN(J5, AO5))</f>
        <v>0</v>
      </c>
      <c r="AQ5" s="45" t="str">
        <f>IF(AND('Claim Details'!$R$21="London 1",AC5="A"),Rates!$C$4,IF(AND('Claim Details'!$R$21="London 1",AC5="B"),Rates!$D$4,IF(AND('Claim Details'!$R$21="London 1",AC5="C"),Rates!$E$4,IF(AND('Claim Details'!$R$21="London 1",AC5="D"),Rates!$F$4,IF(AND('Claim Details'!$R$21="London 2",AC5="A"),Rates!$C$7,IF(AND('Claim Details'!$R$21="London 2",AC5="B"),Rates!$D$7,IF(AND('Claim Details'!$R$21="London 2",AC5="C"),Rates!$E$7,IF(AND('Claim Details'!$R$21="London 2",AC5="D"),Rates!$F$7,IF(AND('Claim Details'!$R$21="London 3",AC5="A"),Rates!$C$10,IF(AND('Claim Details'!$R$21="London 3",AC5="B"),Rates!$D$10,IF(AND('Claim Details'!$R$21="London 3",AC5="C"),Rates!$E$10,IF(AND('Claim Details'!$R$21="London 3",AC5="D"),Rates!$F$10,IF(AND('Claim Details'!$R$21="National 1",AC5="A"),Rates!$C$13,IF(AND('Claim Details'!$R$21="National 1",AC5="B"),Rates!$D$13,IF(AND('Claim Details'!$R$21="National 1",AC5="C"),Rates!$E$13,IF(AND('Claim Details'!$R$21="National 1",AC5="D"),Rates!$F$13,IF(AND('Claim Details'!$R$21="National 2",AC5="A"),Rates!$C$16,IF(AND('Claim Details'!$R$21="National 2",AC5="B"),Rates!$D$16,IF(AND('Claim Details'!$R$21="National 2",AC5="C"),Rates!$E$16,IF(AND('Claim Details'!$R$21="National 2",AC5="D"),Rates!$F$16,"£0.00"))))))))))))))))))))</f>
        <v>£0.00</v>
      </c>
      <c r="AR5" s="45">
        <f t="shared" ref="AR5:AR68" si="7">IF(AD5&gt;0,MIN(AD5,J5,AQ5),MIN(J5, AQ5))</f>
        <v>0</v>
      </c>
      <c r="AS5" s="183" t="str">
        <f>IF($P5="","",IF($P5="Travel","1",IF($P5="Waiting","1",IF($P5="Advocacy","2",IF($P5="Attend: Court hearing","3","4")))))</f>
        <v/>
      </c>
      <c r="AT5" s="183" t="str">
        <f>IF($AA5="","",IF($AA5="Travel","1",IF($AA5="Waiting","1",IF($AA5="Advocacy","2",IF($AA5="Attend: Court hearing","3","4")))))</f>
        <v/>
      </c>
    </row>
    <row r="6" spans="1:46" ht="15.5">
      <c r="A6" s="178"/>
      <c r="B6" s="21"/>
      <c r="C6" s="22"/>
      <c r="D6" s="288"/>
      <c r="E6" s="290"/>
      <c r="F6" s="289"/>
      <c r="G6" s="177"/>
      <c r="H6" s="286"/>
      <c r="I6" s="95" t="str">
        <f>IF(AND('Claim Details'!$E$21="London 1",C6="A"),Rates!$C$4,IF(AND('Claim Details'!$E$21="London 1",C6="B"),Rates!$D$4,IF(AND('Claim Details'!$E$21="London 1",C6="C"),Rates!$E$4,IF(AND('Claim Details'!$E$21="London 1",C6="D"),Rates!$F$4,IF(AND('Claim Details'!$E$21="London 2",C6="A"),Rates!$C$7,IF(AND('Claim Details'!$E$21="London 2",C6="B"),Rates!$D$7,IF(AND('Claim Details'!$E$21="London 2",C6="C"),Rates!$E$7,IF(AND('Claim Details'!$E$21="London 2",C6="D"),Rates!$F$7,IF(AND('Claim Details'!$E$21="London 3",C6="A"),Rates!$C$10,IF(AND('Claim Details'!$E$21="London 3",C6="B"),Rates!$D$10,IF(AND('Claim Details'!$E$21="London 3",C6="C"),Rates!$E$10,IF(AND('Claim Details'!$E$21="London 3",C6="D"),Rates!$F$10,IF(AND('Claim Details'!$E$21="National 1",C6="A"),Rates!$C$13,IF(AND('Claim Details'!$E$21="National 1",C6="B"),Rates!$D$13,IF(AND('Claim Details'!$E$21="National 1",C6="C"),Rates!$E$13,IF(AND('Claim Details'!$E$21="National 1",C6="D"),Rates!$F$13,IF(AND('Claim Details'!$E$21="National 2",C6="A"),Rates!$C$16,IF(AND('Claim Details'!$E$21="National 2",C6="B"),Rates!$D$16,IF(AND('Claim Details'!$E$21="National 2",C6="C"),Rates!$E$16,IF(AND('Claim Details'!$E$21="National 2",C6="D"),Rates!$F$16,"£0.00"))))))))))))))))))))</f>
        <v>£0.00</v>
      </c>
      <c r="J6" s="23"/>
      <c r="K6" s="63" t="str">
        <f t="shared" ref="K6:K69" si="8">IF(J6="","£0.00",(AN6*H6))</f>
        <v>£0.00</v>
      </c>
      <c r="L6" s="212"/>
      <c r="M6" s="213"/>
      <c r="N6" s="20"/>
      <c r="O6" s="20"/>
      <c r="P6" s="20" t="str">
        <f t="shared" ref="P6:P69" si="9">IF(E6="", "", E6)</f>
        <v/>
      </c>
      <c r="Q6" s="20"/>
      <c r="R6" s="211"/>
      <c r="S6" s="28" t="str">
        <f t="shared" ref="S6:S69" si="10">IF(N6="Yes",H6,IF(N6="Part Pay",O6, IF(N6="No", "£0.00","")))</f>
        <v/>
      </c>
      <c r="T6" s="20" t="str">
        <f t="shared" ref="T6:T69" si="11">IF(N6="Yes",C6,IF(N6="Part Pay",Q6,""))</f>
        <v/>
      </c>
      <c r="U6" s="18" t="str">
        <f t="shared" ref="U6:U69" si="12">IF(H6="","£0.00",IF(N6="Yes", (S6*AP6), IF(N6="No", "£0.00", IF(N6="Part Pay",(O6*AP6), 0))))</f>
        <v>£0.00</v>
      </c>
      <c r="V6" s="20"/>
      <c r="W6" s="192"/>
      <c r="X6" s="193"/>
      <c r="Y6" s="35"/>
      <c r="Z6" s="343"/>
      <c r="AA6" s="343" t="str">
        <f t="shared" ref="AA6:AA69" si="13">IF(P6="", "", P6)</f>
        <v/>
      </c>
      <c r="AB6" s="103"/>
      <c r="AC6" s="94" t="str">
        <f t="shared" ref="AC6:AC69" si="14">IF(AB6&gt;=0,T6,"")</f>
        <v/>
      </c>
      <c r="AD6" s="95"/>
      <c r="AE6" s="294"/>
      <c r="AF6" s="214" t="str">
        <f t="shared" ref="AF6:AF69" si="15">IF(AB6="",S6,IF(S6="",AB6,AB6+S6))</f>
        <v/>
      </c>
      <c r="AG6" s="215" t="str">
        <f t="shared" ref="AG6:AG69" si="16">IF(H6="", "£0.00", (AF6*AR6))</f>
        <v>£0.00</v>
      </c>
      <c r="AH6" s="216"/>
      <c r="AI6" s="217"/>
      <c r="AJ6" s="217"/>
      <c r="AK6" s="217"/>
      <c r="AM6" s="183" t="str">
        <f t="shared" ref="AM6:AM68" si="17">IF(E6="","",IF(E6="Travel","1",IF(E6="Waiting","1",IF(E6="Advocacy","2",IF(E6="Attend: Court hearing","3","4")))))</f>
        <v/>
      </c>
      <c r="AN6" s="45">
        <f t="shared" si="5"/>
        <v>0</v>
      </c>
      <c r="AO6" s="45" t="str">
        <f>IF(AND('Claim Details'!$J$21="London 1",T6="A"),Rates!$C$4,IF(AND('Claim Details'!$J$21="London 1",T6="B"),Rates!$D$4,IF(AND('Claim Details'!$J$21="London 1",T6="C"),Rates!$E$4,IF(AND('Claim Details'!$J$21="London 1",T6="D"),Rates!$F$4,IF(AND('Claim Details'!$J$21="London 2",T6="A"),Rates!$C$7,IF(AND('Claim Details'!$J$21="London 2",T6="B"),Rates!$D$7,IF(AND('Claim Details'!$J$21="London 2",T6="C"),Rates!$E$7,IF(AND('Claim Details'!$J$21="London 2",T6="D"),Rates!$F$7,IF(AND('Claim Details'!$J$21="London 3",T6="A"),Rates!$C$10,IF(AND('Claim Details'!$J$21="London 3",T6="B"),Rates!$D$10,IF(AND('Claim Details'!$J$21="London 3",T6="C"),Rates!$E$10,IF(AND('Claim Details'!$J$21="London 3",T6="D"),Rates!$F$10,IF(AND('Claim Details'!$J$21="National 1",T6="A"),Rates!$C$13,IF(AND('Claim Details'!$J$21="National 1",T6="B"),Rates!$D$13,IF(AND('Claim Details'!$J$21="National 1",T6="C"),Rates!$E$13,IF(AND('Claim Details'!$J$21="National 1",T6="D"),Rates!$F$13,IF(AND('Claim Details'!$J$21="National 2",T6="A"),Rates!$C$16,IF(AND('Claim Details'!$J$21="National 2",T6="B"),Rates!$D$16,IF(AND('Claim Details'!$J$21="National 2",T6="C"),Rates!$E$16,IF(AND('Claim Details'!$J$21="National 2",T6="D"),Rates!$F$16,"£0.00"))))))))))))))))))))</f>
        <v>£0.00</v>
      </c>
      <c r="AP6" s="45">
        <f t="shared" si="6"/>
        <v>0</v>
      </c>
      <c r="AQ6" s="45" t="str">
        <f>IF(AND('Claim Details'!$R$21="London 1",AC6="A"),Rates!$C$4,IF(AND('Claim Details'!$R$21="London 1",AC6="B"),Rates!$D$4,IF(AND('Claim Details'!$R$21="London 1",AC6="C"),Rates!$E$4,IF(AND('Claim Details'!$R$21="London 1",AC6="D"),Rates!$F$4,IF(AND('Claim Details'!$R$21="London 2",AC6="A"),Rates!$C$7,IF(AND('Claim Details'!$R$21="London 2",AC6="B"),Rates!$D$7,IF(AND('Claim Details'!$R$21="London 2",AC6="C"),Rates!$E$7,IF(AND('Claim Details'!$R$21="London 2",AC6="D"),Rates!$F$7,IF(AND('Claim Details'!$R$21="London 3",AC6="A"),Rates!$C$10,IF(AND('Claim Details'!$R$21="London 3",AC6="B"),Rates!$D$10,IF(AND('Claim Details'!$R$21="London 3",AC6="C"),Rates!$E$10,IF(AND('Claim Details'!$R$21="London 3",AC6="D"),Rates!$F$10,IF(AND('Claim Details'!$R$21="National 1",AC6="A"),Rates!$C$13,IF(AND('Claim Details'!$R$21="National 1",AC6="B"),Rates!$D$13,IF(AND('Claim Details'!$R$21="National 1",AC6="C"),Rates!$E$13,IF(AND('Claim Details'!$R$21="National 1",AC6="D"),Rates!$F$13,IF(AND('Claim Details'!$R$21="National 2",AC6="A"),Rates!$C$16,IF(AND('Claim Details'!$R$21="National 2",AC6="B"),Rates!$D$16,IF(AND('Claim Details'!$R$21="National 2",AC6="C"),Rates!$E$16,IF(AND('Claim Details'!$R$21="National 2",AC6="D"),Rates!$F$16,"£0.00"))))))))))))))))))))</f>
        <v>£0.00</v>
      </c>
      <c r="AR6" s="45">
        <f t="shared" si="7"/>
        <v>0</v>
      </c>
      <c r="AS6" s="183" t="str">
        <f t="shared" ref="AS6:AS69" si="18">IF($P6="","",IF($P6="Travel","1",IF($P6="Waiting","1",IF($P6="Advocacy","2",IF($P6="Attend: Court hearing","3","4")))))</f>
        <v/>
      </c>
      <c r="AT6" s="183" t="str">
        <f t="shared" ref="AT6:AT69" si="19">IF($AA6="","",IF($AA6="Travel","1",IF($AA6="Waiting","1",IF($AA6="Advocacy","2",IF($AA6="Attend: Court hearing","3","4")))))</f>
        <v/>
      </c>
    </row>
    <row r="7" spans="1:46" ht="15.5">
      <c r="A7" s="178"/>
      <c r="B7" s="21"/>
      <c r="C7" s="22"/>
      <c r="D7" s="288"/>
      <c r="E7" s="290"/>
      <c r="F7" s="289"/>
      <c r="G7" s="177"/>
      <c r="H7" s="286"/>
      <c r="I7" s="95" t="str">
        <f>IF(AND('Claim Details'!$E$21="London 1",C7="A"),Rates!$C$4,IF(AND('Claim Details'!$E$21="London 1",C7="B"),Rates!$D$4,IF(AND('Claim Details'!$E$21="London 1",C7="C"),Rates!$E$4,IF(AND('Claim Details'!$E$21="London 1",C7="D"),Rates!$F$4,IF(AND('Claim Details'!$E$21="London 2",C7="A"),Rates!$C$7,IF(AND('Claim Details'!$E$21="London 2",C7="B"),Rates!$D$7,IF(AND('Claim Details'!$E$21="London 2",C7="C"),Rates!$E$7,IF(AND('Claim Details'!$E$21="London 2",C7="D"),Rates!$F$7,IF(AND('Claim Details'!$E$21="London 3",C7="A"),Rates!$C$10,IF(AND('Claim Details'!$E$21="London 3",C7="B"),Rates!$D$10,IF(AND('Claim Details'!$E$21="London 3",C7="C"),Rates!$E$10,IF(AND('Claim Details'!$E$21="London 3",C7="D"),Rates!$F$10,IF(AND('Claim Details'!$E$21="National 1",C7="A"),Rates!$C$13,IF(AND('Claim Details'!$E$21="National 1",C7="B"),Rates!$D$13,IF(AND('Claim Details'!$E$21="National 1",C7="C"),Rates!$E$13,IF(AND('Claim Details'!$E$21="National 1",C7="D"),Rates!$F$13,IF(AND('Claim Details'!$E$21="National 2",C7="A"),Rates!$C$16,IF(AND('Claim Details'!$E$21="National 2",C7="B"),Rates!$D$16,IF(AND('Claim Details'!$E$21="National 2",C7="C"),Rates!$E$16,IF(AND('Claim Details'!$E$21="National 2",C7="D"),Rates!$F$16,"£0.00"))))))))))))))))))))</f>
        <v>£0.00</v>
      </c>
      <c r="J7" s="23"/>
      <c r="K7" s="63" t="str">
        <f t="shared" si="8"/>
        <v>£0.00</v>
      </c>
      <c r="L7" s="212"/>
      <c r="M7" s="213"/>
      <c r="N7" s="20"/>
      <c r="O7" s="20"/>
      <c r="P7" s="20" t="str">
        <f t="shared" si="9"/>
        <v/>
      </c>
      <c r="Q7" s="20"/>
      <c r="R7" s="211"/>
      <c r="S7" s="28" t="str">
        <f t="shared" si="10"/>
        <v/>
      </c>
      <c r="T7" s="20" t="str">
        <f t="shared" si="11"/>
        <v/>
      </c>
      <c r="U7" s="18" t="str">
        <f t="shared" si="12"/>
        <v>£0.00</v>
      </c>
      <c r="V7" s="20"/>
      <c r="W7" s="192"/>
      <c r="X7" s="193"/>
      <c r="Y7" s="35"/>
      <c r="Z7" s="343"/>
      <c r="AA7" s="343" t="str">
        <f t="shared" si="13"/>
        <v/>
      </c>
      <c r="AB7" s="103"/>
      <c r="AC7" s="94" t="str">
        <f t="shared" si="14"/>
        <v/>
      </c>
      <c r="AD7" s="95"/>
      <c r="AE7" s="294"/>
      <c r="AF7" s="214" t="str">
        <f t="shared" si="15"/>
        <v/>
      </c>
      <c r="AG7" s="215" t="str">
        <f t="shared" si="16"/>
        <v>£0.00</v>
      </c>
      <c r="AH7" s="216"/>
      <c r="AI7" s="217"/>
      <c r="AJ7" s="217"/>
      <c r="AK7" s="217"/>
      <c r="AM7" s="183" t="str">
        <f t="shared" si="17"/>
        <v/>
      </c>
      <c r="AN7" s="45">
        <f t="shared" si="5"/>
        <v>0</v>
      </c>
      <c r="AO7" s="45" t="str">
        <f>IF(AND('Claim Details'!$J$21="London 1",T7="A"),Rates!$C$4,IF(AND('Claim Details'!$J$21="London 1",T7="B"),Rates!$D$4,IF(AND('Claim Details'!$J$21="London 1",T7="C"),Rates!$E$4,IF(AND('Claim Details'!$J$21="London 1",T7="D"),Rates!$F$4,IF(AND('Claim Details'!$J$21="London 2",T7="A"),Rates!$C$7,IF(AND('Claim Details'!$J$21="London 2",T7="B"),Rates!$D$7,IF(AND('Claim Details'!$J$21="London 2",T7="C"),Rates!$E$7,IF(AND('Claim Details'!$J$21="London 2",T7="D"),Rates!$F$7,IF(AND('Claim Details'!$J$21="London 3",T7="A"),Rates!$C$10,IF(AND('Claim Details'!$J$21="London 3",T7="B"),Rates!$D$10,IF(AND('Claim Details'!$J$21="London 3",T7="C"),Rates!$E$10,IF(AND('Claim Details'!$J$21="London 3",T7="D"),Rates!$F$10,IF(AND('Claim Details'!$J$21="National 1",T7="A"),Rates!$C$13,IF(AND('Claim Details'!$J$21="National 1",T7="B"),Rates!$D$13,IF(AND('Claim Details'!$J$21="National 1",T7="C"),Rates!$E$13,IF(AND('Claim Details'!$J$21="National 1",T7="D"),Rates!$F$13,IF(AND('Claim Details'!$J$21="National 2",T7="A"),Rates!$C$16,IF(AND('Claim Details'!$J$21="National 2",T7="B"),Rates!$D$16,IF(AND('Claim Details'!$J$21="National 2",T7="C"),Rates!$E$16,IF(AND('Claim Details'!$J$21="National 2",T7="D"),Rates!$F$16,"£0.00"))))))))))))))))))))</f>
        <v>£0.00</v>
      </c>
      <c r="AP7" s="45">
        <f t="shared" si="6"/>
        <v>0</v>
      </c>
      <c r="AQ7" s="45" t="str">
        <f>IF(AND('Claim Details'!$R$21="London 1",AC7="A"),Rates!$C$4,IF(AND('Claim Details'!$R$21="London 1",AC7="B"),Rates!$D$4,IF(AND('Claim Details'!$R$21="London 1",AC7="C"),Rates!$E$4,IF(AND('Claim Details'!$R$21="London 1",AC7="D"),Rates!$F$4,IF(AND('Claim Details'!$R$21="London 2",AC7="A"),Rates!$C$7,IF(AND('Claim Details'!$R$21="London 2",AC7="B"),Rates!$D$7,IF(AND('Claim Details'!$R$21="London 2",AC7="C"),Rates!$E$7,IF(AND('Claim Details'!$R$21="London 2",AC7="D"),Rates!$F$7,IF(AND('Claim Details'!$R$21="London 3",AC7="A"),Rates!$C$10,IF(AND('Claim Details'!$R$21="London 3",AC7="B"),Rates!$D$10,IF(AND('Claim Details'!$R$21="London 3",AC7="C"),Rates!$E$10,IF(AND('Claim Details'!$R$21="London 3",AC7="D"),Rates!$F$10,IF(AND('Claim Details'!$R$21="National 1",AC7="A"),Rates!$C$13,IF(AND('Claim Details'!$R$21="National 1",AC7="B"),Rates!$D$13,IF(AND('Claim Details'!$R$21="National 1",AC7="C"),Rates!$E$13,IF(AND('Claim Details'!$R$21="National 1",AC7="D"),Rates!$F$13,IF(AND('Claim Details'!$R$21="National 2",AC7="A"),Rates!$C$16,IF(AND('Claim Details'!$R$21="National 2",AC7="B"),Rates!$D$16,IF(AND('Claim Details'!$R$21="National 2",AC7="C"),Rates!$E$16,IF(AND('Claim Details'!$R$21="National 2",AC7="D"),Rates!$F$16,"£0.00"))))))))))))))))))))</f>
        <v>£0.00</v>
      </c>
      <c r="AR7" s="45">
        <f t="shared" si="7"/>
        <v>0</v>
      </c>
      <c r="AS7" s="183" t="str">
        <f t="shared" si="18"/>
        <v/>
      </c>
      <c r="AT7" s="183" t="str">
        <f t="shared" si="19"/>
        <v/>
      </c>
    </row>
    <row r="8" spans="1:46" ht="15.5">
      <c r="A8" s="178"/>
      <c r="B8" s="21"/>
      <c r="C8" s="22"/>
      <c r="D8" s="288"/>
      <c r="E8" s="290"/>
      <c r="F8" s="289"/>
      <c r="G8" s="177"/>
      <c r="H8" s="286"/>
      <c r="I8" s="95" t="str">
        <f>IF(AND('Claim Details'!$E$21="London 1",C8="A"),Rates!$C$4,IF(AND('Claim Details'!$E$21="London 1",C8="B"),Rates!$D$4,IF(AND('Claim Details'!$E$21="London 1",C8="C"),Rates!$E$4,IF(AND('Claim Details'!$E$21="London 1",C8="D"),Rates!$F$4,IF(AND('Claim Details'!$E$21="London 2",C8="A"),Rates!$C$7,IF(AND('Claim Details'!$E$21="London 2",C8="B"),Rates!$D$7,IF(AND('Claim Details'!$E$21="London 2",C8="C"),Rates!$E$7,IF(AND('Claim Details'!$E$21="London 2",C8="D"),Rates!$F$7,IF(AND('Claim Details'!$E$21="London 3",C8="A"),Rates!$C$10,IF(AND('Claim Details'!$E$21="London 3",C8="B"),Rates!$D$10,IF(AND('Claim Details'!$E$21="London 3",C8="C"),Rates!$E$10,IF(AND('Claim Details'!$E$21="London 3",C8="D"),Rates!$F$10,IF(AND('Claim Details'!$E$21="National 1",C8="A"),Rates!$C$13,IF(AND('Claim Details'!$E$21="National 1",C8="B"),Rates!$D$13,IF(AND('Claim Details'!$E$21="National 1",C8="C"),Rates!$E$13,IF(AND('Claim Details'!$E$21="National 1",C8="D"),Rates!$F$13,IF(AND('Claim Details'!$E$21="National 2",C8="A"),Rates!$C$16,IF(AND('Claim Details'!$E$21="National 2",C8="B"),Rates!$D$16,IF(AND('Claim Details'!$E$21="National 2",C8="C"),Rates!$E$16,IF(AND('Claim Details'!$E$21="National 2",C8="D"),Rates!$F$16,"£0.00"))))))))))))))))))))</f>
        <v>£0.00</v>
      </c>
      <c r="J8" s="23"/>
      <c r="K8" s="63" t="str">
        <f t="shared" si="8"/>
        <v>£0.00</v>
      </c>
      <c r="L8" s="212"/>
      <c r="M8" s="213"/>
      <c r="N8" s="20"/>
      <c r="O8" s="20"/>
      <c r="P8" s="20" t="str">
        <f t="shared" si="9"/>
        <v/>
      </c>
      <c r="Q8" s="20"/>
      <c r="R8" s="211"/>
      <c r="S8" s="28" t="str">
        <f t="shared" si="10"/>
        <v/>
      </c>
      <c r="T8" s="20" t="str">
        <f t="shared" si="11"/>
        <v/>
      </c>
      <c r="U8" s="18" t="str">
        <f t="shared" si="12"/>
        <v>£0.00</v>
      </c>
      <c r="V8" s="20"/>
      <c r="W8" s="192"/>
      <c r="X8" s="193"/>
      <c r="Y8" s="35"/>
      <c r="Z8" s="343"/>
      <c r="AA8" s="343" t="str">
        <f t="shared" si="13"/>
        <v/>
      </c>
      <c r="AB8" s="103"/>
      <c r="AC8" s="94" t="str">
        <f t="shared" si="14"/>
        <v/>
      </c>
      <c r="AD8" s="95"/>
      <c r="AE8" s="294"/>
      <c r="AF8" s="214" t="str">
        <f t="shared" si="15"/>
        <v/>
      </c>
      <c r="AG8" s="215" t="str">
        <f t="shared" si="16"/>
        <v>£0.00</v>
      </c>
      <c r="AH8" s="216"/>
      <c r="AI8" s="217"/>
      <c r="AJ8" s="217"/>
      <c r="AK8" s="217"/>
      <c r="AM8" s="183" t="str">
        <f t="shared" si="17"/>
        <v/>
      </c>
      <c r="AN8" s="45">
        <f t="shared" si="5"/>
        <v>0</v>
      </c>
      <c r="AO8" s="45" t="str">
        <f>IF(AND('Claim Details'!$J$21="London 1",T8="A"),Rates!$C$4,IF(AND('Claim Details'!$J$21="London 1",T8="B"),Rates!$D$4,IF(AND('Claim Details'!$J$21="London 1",T8="C"),Rates!$E$4,IF(AND('Claim Details'!$J$21="London 1",T8="D"),Rates!$F$4,IF(AND('Claim Details'!$J$21="London 2",T8="A"),Rates!$C$7,IF(AND('Claim Details'!$J$21="London 2",T8="B"),Rates!$D$7,IF(AND('Claim Details'!$J$21="London 2",T8="C"),Rates!$E$7,IF(AND('Claim Details'!$J$21="London 2",T8="D"),Rates!$F$7,IF(AND('Claim Details'!$J$21="London 3",T8="A"),Rates!$C$10,IF(AND('Claim Details'!$J$21="London 3",T8="B"),Rates!$D$10,IF(AND('Claim Details'!$J$21="London 3",T8="C"),Rates!$E$10,IF(AND('Claim Details'!$J$21="London 3",T8="D"),Rates!$F$10,IF(AND('Claim Details'!$J$21="National 1",T8="A"),Rates!$C$13,IF(AND('Claim Details'!$J$21="National 1",T8="B"),Rates!$D$13,IF(AND('Claim Details'!$J$21="National 1",T8="C"),Rates!$E$13,IF(AND('Claim Details'!$J$21="National 1",T8="D"),Rates!$F$13,IF(AND('Claim Details'!$J$21="National 2",T8="A"),Rates!$C$16,IF(AND('Claim Details'!$J$21="National 2",T8="B"),Rates!$D$16,IF(AND('Claim Details'!$J$21="National 2",T8="C"),Rates!$E$16,IF(AND('Claim Details'!$J$21="National 2",T8="D"),Rates!$F$16,"£0.00"))))))))))))))))))))</f>
        <v>£0.00</v>
      </c>
      <c r="AP8" s="45">
        <f t="shared" si="6"/>
        <v>0</v>
      </c>
      <c r="AQ8" s="45" t="str">
        <f>IF(AND('Claim Details'!$R$21="London 1",AC8="A"),Rates!$C$4,IF(AND('Claim Details'!$R$21="London 1",AC8="B"),Rates!$D$4,IF(AND('Claim Details'!$R$21="London 1",AC8="C"),Rates!$E$4,IF(AND('Claim Details'!$R$21="London 1",AC8="D"),Rates!$F$4,IF(AND('Claim Details'!$R$21="London 2",AC8="A"),Rates!$C$7,IF(AND('Claim Details'!$R$21="London 2",AC8="B"),Rates!$D$7,IF(AND('Claim Details'!$R$21="London 2",AC8="C"),Rates!$E$7,IF(AND('Claim Details'!$R$21="London 2",AC8="D"),Rates!$F$7,IF(AND('Claim Details'!$R$21="London 3",AC8="A"),Rates!$C$10,IF(AND('Claim Details'!$R$21="London 3",AC8="B"),Rates!$D$10,IF(AND('Claim Details'!$R$21="London 3",AC8="C"),Rates!$E$10,IF(AND('Claim Details'!$R$21="London 3",AC8="D"),Rates!$F$10,IF(AND('Claim Details'!$R$21="National 1",AC8="A"),Rates!$C$13,IF(AND('Claim Details'!$R$21="National 1",AC8="B"),Rates!$D$13,IF(AND('Claim Details'!$R$21="National 1",AC8="C"),Rates!$E$13,IF(AND('Claim Details'!$R$21="National 1",AC8="D"),Rates!$F$13,IF(AND('Claim Details'!$R$21="National 2",AC8="A"),Rates!$C$16,IF(AND('Claim Details'!$R$21="National 2",AC8="B"),Rates!$D$16,IF(AND('Claim Details'!$R$21="National 2",AC8="C"),Rates!$E$16,IF(AND('Claim Details'!$R$21="National 2",AC8="D"),Rates!$F$16,"£0.00"))))))))))))))))))))</f>
        <v>£0.00</v>
      </c>
      <c r="AR8" s="45">
        <f t="shared" si="7"/>
        <v>0</v>
      </c>
      <c r="AS8" s="183" t="str">
        <f t="shared" si="18"/>
        <v/>
      </c>
      <c r="AT8" s="183" t="str">
        <f t="shared" si="19"/>
        <v/>
      </c>
    </row>
    <row r="9" spans="1:46" ht="15.5">
      <c r="A9" s="178"/>
      <c r="B9" s="21"/>
      <c r="C9" s="22"/>
      <c r="D9" s="288"/>
      <c r="E9" s="290"/>
      <c r="F9" s="289"/>
      <c r="G9" s="177"/>
      <c r="H9" s="286"/>
      <c r="I9" s="95" t="str">
        <f>IF(AND('Claim Details'!$E$21="London 1",C9="A"),Rates!$C$4,IF(AND('Claim Details'!$E$21="London 1",C9="B"),Rates!$D$4,IF(AND('Claim Details'!$E$21="London 1",C9="C"),Rates!$E$4,IF(AND('Claim Details'!$E$21="London 1",C9="D"),Rates!$F$4,IF(AND('Claim Details'!$E$21="London 2",C9="A"),Rates!$C$7,IF(AND('Claim Details'!$E$21="London 2",C9="B"),Rates!$D$7,IF(AND('Claim Details'!$E$21="London 2",C9="C"),Rates!$E$7,IF(AND('Claim Details'!$E$21="London 2",C9="D"),Rates!$F$7,IF(AND('Claim Details'!$E$21="London 3",C9="A"),Rates!$C$10,IF(AND('Claim Details'!$E$21="London 3",C9="B"),Rates!$D$10,IF(AND('Claim Details'!$E$21="London 3",C9="C"),Rates!$E$10,IF(AND('Claim Details'!$E$21="London 3",C9="D"),Rates!$F$10,IF(AND('Claim Details'!$E$21="National 1",C9="A"),Rates!$C$13,IF(AND('Claim Details'!$E$21="National 1",C9="B"),Rates!$D$13,IF(AND('Claim Details'!$E$21="National 1",C9="C"),Rates!$E$13,IF(AND('Claim Details'!$E$21="National 1",C9="D"),Rates!$F$13,IF(AND('Claim Details'!$E$21="National 2",C9="A"),Rates!$C$16,IF(AND('Claim Details'!$E$21="National 2",C9="B"),Rates!$D$16,IF(AND('Claim Details'!$E$21="National 2",C9="C"),Rates!$E$16,IF(AND('Claim Details'!$E$21="National 2",C9="D"),Rates!$F$16,"£0.00"))))))))))))))))))))</f>
        <v>£0.00</v>
      </c>
      <c r="J9" s="23"/>
      <c r="K9" s="63" t="str">
        <f t="shared" si="8"/>
        <v>£0.00</v>
      </c>
      <c r="L9" s="212"/>
      <c r="M9" s="213"/>
      <c r="N9" s="20"/>
      <c r="O9" s="20"/>
      <c r="P9" s="20" t="str">
        <f t="shared" si="9"/>
        <v/>
      </c>
      <c r="Q9" s="20"/>
      <c r="R9" s="211"/>
      <c r="S9" s="28" t="str">
        <f t="shared" si="10"/>
        <v/>
      </c>
      <c r="T9" s="20" t="str">
        <f t="shared" si="11"/>
        <v/>
      </c>
      <c r="U9" s="18" t="str">
        <f t="shared" si="12"/>
        <v>£0.00</v>
      </c>
      <c r="V9" s="20"/>
      <c r="W9" s="192"/>
      <c r="X9" s="193"/>
      <c r="Y9" s="35"/>
      <c r="Z9" s="343"/>
      <c r="AA9" s="343" t="str">
        <f t="shared" si="13"/>
        <v/>
      </c>
      <c r="AB9" s="103"/>
      <c r="AC9" s="94" t="str">
        <f t="shared" si="14"/>
        <v/>
      </c>
      <c r="AD9" s="95"/>
      <c r="AE9" s="294"/>
      <c r="AF9" s="214" t="str">
        <f t="shared" si="15"/>
        <v/>
      </c>
      <c r="AG9" s="215" t="str">
        <f t="shared" si="16"/>
        <v>£0.00</v>
      </c>
      <c r="AH9" s="216"/>
      <c r="AI9" s="217"/>
      <c r="AJ9" s="217"/>
      <c r="AK9" s="217"/>
      <c r="AM9" s="183" t="str">
        <f t="shared" si="17"/>
        <v/>
      </c>
      <c r="AN9" s="45">
        <f t="shared" si="5"/>
        <v>0</v>
      </c>
      <c r="AO9" s="45" t="str">
        <f>IF(AND('Claim Details'!$J$21="London 1",T9="A"),Rates!$C$4,IF(AND('Claim Details'!$J$21="London 1",T9="B"),Rates!$D$4,IF(AND('Claim Details'!$J$21="London 1",T9="C"),Rates!$E$4,IF(AND('Claim Details'!$J$21="London 1",T9="D"),Rates!$F$4,IF(AND('Claim Details'!$J$21="London 2",T9="A"),Rates!$C$7,IF(AND('Claim Details'!$J$21="London 2",T9="B"),Rates!$D$7,IF(AND('Claim Details'!$J$21="London 2",T9="C"),Rates!$E$7,IF(AND('Claim Details'!$J$21="London 2",T9="D"),Rates!$F$7,IF(AND('Claim Details'!$J$21="London 3",T9="A"),Rates!$C$10,IF(AND('Claim Details'!$J$21="London 3",T9="B"),Rates!$D$10,IF(AND('Claim Details'!$J$21="London 3",T9="C"),Rates!$E$10,IF(AND('Claim Details'!$J$21="London 3",T9="D"),Rates!$F$10,IF(AND('Claim Details'!$J$21="National 1",T9="A"),Rates!$C$13,IF(AND('Claim Details'!$J$21="National 1",T9="B"),Rates!$D$13,IF(AND('Claim Details'!$J$21="National 1",T9="C"),Rates!$E$13,IF(AND('Claim Details'!$J$21="National 1",T9="D"),Rates!$F$13,IF(AND('Claim Details'!$J$21="National 2",T9="A"),Rates!$C$16,IF(AND('Claim Details'!$J$21="National 2",T9="B"),Rates!$D$16,IF(AND('Claim Details'!$J$21="National 2",T9="C"),Rates!$E$16,IF(AND('Claim Details'!$J$21="National 2",T9="D"),Rates!$F$16,"£0.00"))))))))))))))))))))</f>
        <v>£0.00</v>
      </c>
      <c r="AP9" s="45">
        <f t="shared" si="6"/>
        <v>0</v>
      </c>
      <c r="AQ9" s="45" t="str">
        <f>IF(AND('Claim Details'!$R$21="London 1",AC9="A"),Rates!$C$4,IF(AND('Claim Details'!$R$21="London 1",AC9="B"),Rates!$D$4,IF(AND('Claim Details'!$R$21="London 1",AC9="C"),Rates!$E$4,IF(AND('Claim Details'!$R$21="London 1",AC9="D"),Rates!$F$4,IF(AND('Claim Details'!$R$21="London 2",AC9="A"),Rates!$C$7,IF(AND('Claim Details'!$R$21="London 2",AC9="B"),Rates!$D$7,IF(AND('Claim Details'!$R$21="London 2",AC9="C"),Rates!$E$7,IF(AND('Claim Details'!$R$21="London 2",AC9="D"),Rates!$F$7,IF(AND('Claim Details'!$R$21="London 3",AC9="A"),Rates!$C$10,IF(AND('Claim Details'!$R$21="London 3",AC9="B"),Rates!$D$10,IF(AND('Claim Details'!$R$21="London 3",AC9="C"),Rates!$E$10,IF(AND('Claim Details'!$R$21="London 3",AC9="D"),Rates!$F$10,IF(AND('Claim Details'!$R$21="National 1",AC9="A"),Rates!$C$13,IF(AND('Claim Details'!$R$21="National 1",AC9="B"),Rates!$D$13,IF(AND('Claim Details'!$R$21="National 1",AC9="C"),Rates!$E$13,IF(AND('Claim Details'!$R$21="National 1",AC9="D"),Rates!$F$13,IF(AND('Claim Details'!$R$21="National 2",AC9="A"),Rates!$C$16,IF(AND('Claim Details'!$R$21="National 2",AC9="B"),Rates!$D$16,IF(AND('Claim Details'!$R$21="National 2",AC9="C"),Rates!$E$16,IF(AND('Claim Details'!$R$21="National 2",AC9="D"),Rates!$F$16,"£0.00"))))))))))))))))))))</f>
        <v>£0.00</v>
      </c>
      <c r="AR9" s="45">
        <f t="shared" si="7"/>
        <v>0</v>
      </c>
      <c r="AS9" s="183" t="str">
        <f t="shared" si="18"/>
        <v/>
      </c>
      <c r="AT9" s="183" t="str">
        <f t="shared" si="19"/>
        <v/>
      </c>
    </row>
    <row r="10" spans="1:46" ht="15.5">
      <c r="A10" s="178"/>
      <c r="B10" s="21"/>
      <c r="C10" s="22"/>
      <c r="D10" s="288"/>
      <c r="E10" s="290"/>
      <c r="F10" s="289"/>
      <c r="G10" s="177"/>
      <c r="H10" s="286"/>
      <c r="I10" s="95" t="str">
        <f>IF(AND('Claim Details'!$E$21="London 1",C10="A"),Rates!$C$4,IF(AND('Claim Details'!$E$21="London 1",C10="B"),Rates!$D$4,IF(AND('Claim Details'!$E$21="London 1",C10="C"),Rates!$E$4,IF(AND('Claim Details'!$E$21="London 1",C10="D"),Rates!$F$4,IF(AND('Claim Details'!$E$21="London 2",C10="A"),Rates!$C$7,IF(AND('Claim Details'!$E$21="London 2",C10="B"),Rates!$D$7,IF(AND('Claim Details'!$E$21="London 2",C10="C"),Rates!$E$7,IF(AND('Claim Details'!$E$21="London 2",C10="D"),Rates!$F$7,IF(AND('Claim Details'!$E$21="London 3",C10="A"),Rates!$C$10,IF(AND('Claim Details'!$E$21="London 3",C10="B"),Rates!$D$10,IF(AND('Claim Details'!$E$21="London 3",C10="C"),Rates!$E$10,IF(AND('Claim Details'!$E$21="London 3",C10="D"),Rates!$F$10,IF(AND('Claim Details'!$E$21="National 1",C10="A"),Rates!$C$13,IF(AND('Claim Details'!$E$21="National 1",C10="B"),Rates!$D$13,IF(AND('Claim Details'!$E$21="National 1",C10="C"),Rates!$E$13,IF(AND('Claim Details'!$E$21="National 1",C10="D"),Rates!$F$13,IF(AND('Claim Details'!$E$21="National 2",C10="A"),Rates!$C$16,IF(AND('Claim Details'!$E$21="National 2",C10="B"),Rates!$D$16,IF(AND('Claim Details'!$E$21="National 2",C10="C"),Rates!$E$16,IF(AND('Claim Details'!$E$21="National 2",C10="D"),Rates!$F$16,"£0.00"))))))))))))))))))))</f>
        <v>£0.00</v>
      </c>
      <c r="J10" s="23"/>
      <c r="K10" s="63" t="str">
        <f t="shared" si="8"/>
        <v>£0.00</v>
      </c>
      <c r="L10" s="212"/>
      <c r="M10" s="213"/>
      <c r="N10" s="20"/>
      <c r="O10" s="20"/>
      <c r="P10" s="20" t="str">
        <f t="shared" si="9"/>
        <v/>
      </c>
      <c r="Q10" s="20"/>
      <c r="R10" s="211"/>
      <c r="S10" s="28" t="str">
        <f t="shared" si="10"/>
        <v/>
      </c>
      <c r="T10" s="20" t="str">
        <f t="shared" si="11"/>
        <v/>
      </c>
      <c r="U10" s="18" t="str">
        <f t="shared" si="12"/>
        <v>£0.00</v>
      </c>
      <c r="V10" s="20"/>
      <c r="W10" s="192"/>
      <c r="X10" s="193"/>
      <c r="Y10" s="35"/>
      <c r="Z10" s="343"/>
      <c r="AA10" s="343" t="str">
        <f t="shared" si="13"/>
        <v/>
      </c>
      <c r="AB10" s="103"/>
      <c r="AC10" s="94" t="str">
        <f t="shared" si="14"/>
        <v/>
      </c>
      <c r="AD10" s="95"/>
      <c r="AE10" s="294"/>
      <c r="AF10" s="214" t="str">
        <f t="shared" si="15"/>
        <v/>
      </c>
      <c r="AG10" s="215" t="str">
        <f t="shared" si="16"/>
        <v>£0.00</v>
      </c>
      <c r="AH10" s="216"/>
      <c r="AI10" s="217"/>
      <c r="AJ10" s="217"/>
      <c r="AK10" s="217"/>
      <c r="AM10" s="183" t="str">
        <f t="shared" si="17"/>
        <v/>
      </c>
      <c r="AN10" s="45">
        <f t="shared" si="5"/>
        <v>0</v>
      </c>
      <c r="AO10" s="45" t="str">
        <f>IF(AND('Claim Details'!$J$21="London 1",T10="A"),Rates!$C$4,IF(AND('Claim Details'!$J$21="London 1",T10="B"),Rates!$D$4,IF(AND('Claim Details'!$J$21="London 1",T10="C"),Rates!$E$4,IF(AND('Claim Details'!$J$21="London 1",T10="D"),Rates!$F$4,IF(AND('Claim Details'!$J$21="London 2",T10="A"),Rates!$C$7,IF(AND('Claim Details'!$J$21="London 2",T10="B"),Rates!$D$7,IF(AND('Claim Details'!$J$21="London 2",T10="C"),Rates!$E$7,IF(AND('Claim Details'!$J$21="London 2",T10="D"),Rates!$F$7,IF(AND('Claim Details'!$J$21="London 3",T10="A"),Rates!$C$10,IF(AND('Claim Details'!$J$21="London 3",T10="B"),Rates!$D$10,IF(AND('Claim Details'!$J$21="London 3",T10="C"),Rates!$E$10,IF(AND('Claim Details'!$J$21="London 3",T10="D"),Rates!$F$10,IF(AND('Claim Details'!$J$21="National 1",T10="A"),Rates!$C$13,IF(AND('Claim Details'!$J$21="National 1",T10="B"),Rates!$D$13,IF(AND('Claim Details'!$J$21="National 1",T10="C"),Rates!$E$13,IF(AND('Claim Details'!$J$21="National 1",T10="D"),Rates!$F$13,IF(AND('Claim Details'!$J$21="National 2",T10="A"),Rates!$C$16,IF(AND('Claim Details'!$J$21="National 2",T10="B"),Rates!$D$16,IF(AND('Claim Details'!$J$21="National 2",T10="C"),Rates!$E$16,IF(AND('Claim Details'!$J$21="National 2",T10="D"),Rates!$F$16,"£0.00"))))))))))))))))))))</f>
        <v>£0.00</v>
      </c>
      <c r="AP10" s="45">
        <f t="shared" si="6"/>
        <v>0</v>
      </c>
      <c r="AQ10" s="45" t="str">
        <f>IF(AND('Claim Details'!$R$21="London 1",AC10="A"),Rates!$C$4,IF(AND('Claim Details'!$R$21="London 1",AC10="B"),Rates!$D$4,IF(AND('Claim Details'!$R$21="London 1",AC10="C"),Rates!$E$4,IF(AND('Claim Details'!$R$21="London 1",AC10="D"),Rates!$F$4,IF(AND('Claim Details'!$R$21="London 2",AC10="A"),Rates!$C$7,IF(AND('Claim Details'!$R$21="London 2",AC10="B"),Rates!$D$7,IF(AND('Claim Details'!$R$21="London 2",AC10="C"),Rates!$E$7,IF(AND('Claim Details'!$R$21="London 2",AC10="D"),Rates!$F$7,IF(AND('Claim Details'!$R$21="London 3",AC10="A"),Rates!$C$10,IF(AND('Claim Details'!$R$21="London 3",AC10="B"),Rates!$D$10,IF(AND('Claim Details'!$R$21="London 3",AC10="C"),Rates!$E$10,IF(AND('Claim Details'!$R$21="London 3",AC10="D"),Rates!$F$10,IF(AND('Claim Details'!$R$21="National 1",AC10="A"),Rates!$C$13,IF(AND('Claim Details'!$R$21="National 1",AC10="B"),Rates!$D$13,IF(AND('Claim Details'!$R$21="National 1",AC10="C"),Rates!$E$13,IF(AND('Claim Details'!$R$21="National 1",AC10="D"),Rates!$F$13,IF(AND('Claim Details'!$R$21="National 2",AC10="A"),Rates!$C$16,IF(AND('Claim Details'!$R$21="National 2",AC10="B"),Rates!$D$16,IF(AND('Claim Details'!$R$21="National 2",AC10="C"),Rates!$E$16,IF(AND('Claim Details'!$R$21="National 2",AC10="D"),Rates!$F$16,"£0.00"))))))))))))))))))))</f>
        <v>£0.00</v>
      </c>
      <c r="AR10" s="45">
        <f t="shared" si="7"/>
        <v>0</v>
      </c>
      <c r="AS10" s="183" t="str">
        <f t="shared" si="18"/>
        <v/>
      </c>
      <c r="AT10" s="183" t="str">
        <f t="shared" si="19"/>
        <v/>
      </c>
    </row>
    <row r="11" spans="1:46" ht="15.5">
      <c r="A11" s="178"/>
      <c r="B11" s="21"/>
      <c r="C11" s="22"/>
      <c r="D11" s="288"/>
      <c r="E11" s="290"/>
      <c r="F11" s="289"/>
      <c r="G11" s="177"/>
      <c r="H11" s="286"/>
      <c r="I11" s="95" t="str">
        <f>IF(AND('Claim Details'!$E$21="London 1",C11="A"),Rates!$C$4,IF(AND('Claim Details'!$E$21="London 1",C11="B"),Rates!$D$4,IF(AND('Claim Details'!$E$21="London 1",C11="C"),Rates!$E$4,IF(AND('Claim Details'!$E$21="London 1",C11="D"),Rates!$F$4,IF(AND('Claim Details'!$E$21="London 2",C11="A"),Rates!$C$7,IF(AND('Claim Details'!$E$21="London 2",C11="B"),Rates!$D$7,IF(AND('Claim Details'!$E$21="London 2",C11="C"),Rates!$E$7,IF(AND('Claim Details'!$E$21="London 2",C11="D"),Rates!$F$7,IF(AND('Claim Details'!$E$21="London 3",C11="A"),Rates!$C$10,IF(AND('Claim Details'!$E$21="London 3",C11="B"),Rates!$D$10,IF(AND('Claim Details'!$E$21="London 3",C11="C"),Rates!$E$10,IF(AND('Claim Details'!$E$21="London 3",C11="D"),Rates!$F$10,IF(AND('Claim Details'!$E$21="National 1",C11="A"),Rates!$C$13,IF(AND('Claim Details'!$E$21="National 1",C11="B"),Rates!$D$13,IF(AND('Claim Details'!$E$21="National 1",C11="C"),Rates!$E$13,IF(AND('Claim Details'!$E$21="National 1",C11="D"),Rates!$F$13,IF(AND('Claim Details'!$E$21="National 2",C11="A"),Rates!$C$16,IF(AND('Claim Details'!$E$21="National 2",C11="B"),Rates!$D$16,IF(AND('Claim Details'!$E$21="National 2",C11="C"),Rates!$E$16,IF(AND('Claim Details'!$E$21="National 2",C11="D"),Rates!$F$16,"£0.00"))))))))))))))))))))</f>
        <v>£0.00</v>
      </c>
      <c r="J11" s="23"/>
      <c r="K11" s="63" t="str">
        <f t="shared" si="8"/>
        <v>£0.00</v>
      </c>
      <c r="L11" s="212"/>
      <c r="M11" s="213"/>
      <c r="N11" s="20"/>
      <c r="O11" s="20"/>
      <c r="P11" s="20" t="str">
        <f t="shared" si="9"/>
        <v/>
      </c>
      <c r="Q11" s="20"/>
      <c r="R11" s="211"/>
      <c r="S11" s="28" t="str">
        <f t="shared" si="10"/>
        <v/>
      </c>
      <c r="T11" s="20" t="str">
        <f t="shared" si="11"/>
        <v/>
      </c>
      <c r="U11" s="18" t="str">
        <f t="shared" si="12"/>
        <v>£0.00</v>
      </c>
      <c r="V11" s="20"/>
      <c r="W11" s="192"/>
      <c r="X11" s="193"/>
      <c r="Y11" s="35"/>
      <c r="Z11" s="343"/>
      <c r="AA11" s="343" t="str">
        <f t="shared" si="13"/>
        <v/>
      </c>
      <c r="AB11" s="103"/>
      <c r="AC11" s="94" t="str">
        <f t="shared" si="14"/>
        <v/>
      </c>
      <c r="AD11" s="95"/>
      <c r="AE11" s="294"/>
      <c r="AF11" s="214" t="str">
        <f t="shared" si="15"/>
        <v/>
      </c>
      <c r="AG11" s="215" t="str">
        <f t="shared" si="16"/>
        <v>£0.00</v>
      </c>
      <c r="AH11" s="216"/>
      <c r="AI11" s="217"/>
      <c r="AJ11" s="217"/>
      <c r="AK11" s="217"/>
      <c r="AM11" s="183" t="str">
        <f t="shared" si="17"/>
        <v/>
      </c>
      <c r="AN11" s="45">
        <f t="shared" si="5"/>
        <v>0</v>
      </c>
      <c r="AO11" s="45" t="str">
        <f>IF(AND('Claim Details'!$J$21="London 1",T11="A"),Rates!$C$4,IF(AND('Claim Details'!$J$21="London 1",T11="B"),Rates!$D$4,IF(AND('Claim Details'!$J$21="London 1",T11="C"),Rates!$E$4,IF(AND('Claim Details'!$J$21="London 1",T11="D"),Rates!$F$4,IF(AND('Claim Details'!$J$21="London 2",T11="A"),Rates!$C$7,IF(AND('Claim Details'!$J$21="London 2",T11="B"),Rates!$D$7,IF(AND('Claim Details'!$J$21="London 2",T11="C"),Rates!$E$7,IF(AND('Claim Details'!$J$21="London 2",T11="D"),Rates!$F$7,IF(AND('Claim Details'!$J$21="London 3",T11="A"),Rates!$C$10,IF(AND('Claim Details'!$J$21="London 3",T11="B"),Rates!$D$10,IF(AND('Claim Details'!$J$21="London 3",T11="C"),Rates!$E$10,IF(AND('Claim Details'!$J$21="London 3",T11="D"),Rates!$F$10,IF(AND('Claim Details'!$J$21="National 1",T11="A"),Rates!$C$13,IF(AND('Claim Details'!$J$21="National 1",T11="B"),Rates!$D$13,IF(AND('Claim Details'!$J$21="National 1",T11="C"),Rates!$E$13,IF(AND('Claim Details'!$J$21="National 1",T11="D"),Rates!$F$13,IF(AND('Claim Details'!$J$21="National 2",T11="A"),Rates!$C$16,IF(AND('Claim Details'!$J$21="National 2",T11="B"),Rates!$D$16,IF(AND('Claim Details'!$J$21="National 2",T11="C"),Rates!$E$16,IF(AND('Claim Details'!$J$21="National 2",T11="D"),Rates!$F$16,"£0.00"))))))))))))))))))))</f>
        <v>£0.00</v>
      </c>
      <c r="AP11" s="45">
        <f t="shared" si="6"/>
        <v>0</v>
      </c>
      <c r="AQ11" s="45" t="str">
        <f>IF(AND('Claim Details'!$R$21="London 1",AC11="A"),Rates!$C$4,IF(AND('Claim Details'!$R$21="London 1",AC11="B"),Rates!$D$4,IF(AND('Claim Details'!$R$21="London 1",AC11="C"),Rates!$E$4,IF(AND('Claim Details'!$R$21="London 1",AC11="D"),Rates!$F$4,IF(AND('Claim Details'!$R$21="London 2",AC11="A"),Rates!$C$7,IF(AND('Claim Details'!$R$21="London 2",AC11="B"),Rates!$D$7,IF(AND('Claim Details'!$R$21="London 2",AC11="C"),Rates!$E$7,IF(AND('Claim Details'!$R$21="London 2",AC11="D"),Rates!$F$7,IF(AND('Claim Details'!$R$21="London 3",AC11="A"),Rates!$C$10,IF(AND('Claim Details'!$R$21="London 3",AC11="B"),Rates!$D$10,IF(AND('Claim Details'!$R$21="London 3",AC11="C"),Rates!$E$10,IF(AND('Claim Details'!$R$21="London 3",AC11="D"),Rates!$F$10,IF(AND('Claim Details'!$R$21="National 1",AC11="A"),Rates!$C$13,IF(AND('Claim Details'!$R$21="National 1",AC11="B"),Rates!$D$13,IF(AND('Claim Details'!$R$21="National 1",AC11="C"),Rates!$E$13,IF(AND('Claim Details'!$R$21="National 1",AC11="D"),Rates!$F$13,IF(AND('Claim Details'!$R$21="National 2",AC11="A"),Rates!$C$16,IF(AND('Claim Details'!$R$21="National 2",AC11="B"),Rates!$D$16,IF(AND('Claim Details'!$R$21="National 2",AC11="C"),Rates!$E$16,IF(AND('Claim Details'!$R$21="National 2",AC11="D"),Rates!$F$16,"£0.00"))))))))))))))))))))</f>
        <v>£0.00</v>
      </c>
      <c r="AR11" s="45">
        <f t="shared" si="7"/>
        <v>0</v>
      </c>
      <c r="AS11" s="183" t="str">
        <f t="shared" si="18"/>
        <v/>
      </c>
      <c r="AT11" s="183" t="str">
        <f t="shared" si="19"/>
        <v/>
      </c>
    </row>
    <row r="12" spans="1:46" ht="15.5">
      <c r="A12" s="178"/>
      <c r="B12" s="21"/>
      <c r="C12" s="22"/>
      <c r="D12" s="288"/>
      <c r="E12" s="290"/>
      <c r="F12" s="289"/>
      <c r="G12" s="177"/>
      <c r="H12" s="286"/>
      <c r="I12" s="95" t="str">
        <f>IF(AND('Claim Details'!$E$21="London 1",C12="A"),Rates!$C$4,IF(AND('Claim Details'!$E$21="London 1",C12="B"),Rates!$D$4,IF(AND('Claim Details'!$E$21="London 1",C12="C"),Rates!$E$4,IF(AND('Claim Details'!$E$21="London 1",C12="D"),Rates!$F$4,IF(AND('Claim Details'!$E$21="London 2",C12="A"),Rates!$C$7,IF(AND('Claim Details'!$E$21="London 2",C12="B"),Rates!$D$7,IF(AND('Claim Details'!$E$21="London 2",C12="C"),Rates!$E$7,IF(AND('Claim Details'!$E$21="London 2",C12="D"),Rates!$F$7,IF(AND('Claim Details'!$E$21="London 3",C12="A"),Rates!$C$10,IF(AND('Claim Details'!$E$21="London 3",C12="B"),Rates!$D$10,IF(AND('Claim Details'!$E$21="London 3",C12="C"),Rates!$E$10,IF(AND('Claim Details'!$E$21="London 3",C12="D"),Rates!$F$10,IF(AND('Claim Details'!$E$21="National 1",C12="A"),Rates!$C$13,IF(AND('Claim Details'!$E$21="National 1",C12="B"),Rates!$D$13,IF(AND('Claim Details'!$E$21="National 1",C12="C"),Rates!$E$13,IF(AND('Claim Details'!$E$21="National 1",C12="D"),Rates!$F$13,IF(AND('Claim Details'!$E$21="National 2",C12="A"),Rates!$C$16,IF(AND('Claim Details'!$E$21="National 2",C12="B"),Rates!$D$16,IF(AND('Claim Details'!$E$21="National 2",C12="C"),Rates!$E$16,IF(AND('Claim Details'!$E$21="National 2",C12="D"),Rates!$F$16,"£0.00"))))))))))))))))))))</f>
        <v>£0.00</v>
      </c>
      <c r="J12" s="23"/>
      <c r="K12" s="63" t="str">
        <f t="shared" si="8"/>
        <v>£0.00</v>
      </c>
      <c r="L12" s="212"/>
      <c r="M12" s="213"/>
      <c r="N12" s="20"/>
      <c r="O12" s="20"/>
      <c r="P12" s="20" t="str">
        <f t="shared" si="9"/>
        <v/>
      </c>
      <c r="Q12" s="20"/>
      <c r="R12" s="211"/>
      <c r="S12" s="28" t="str">
        <f t="shared" si="10"/>
        <v/>
      </c>
      <c r="T12" s="20" t="str">
        <f t="shared" si="11"/>
        <v/>
      </c>
      <c r="U12" s="18" t="str">
        <f t="shared" si="12"/>
        <v>£0.00</v>
      </c>
      <c r="V12" s="20"/>
      <c r="W12" s="192"/>
      <c r="X12" s="193"/>
      <c r="Y12" s="35"/>
      <c r="Z12" s="343"/>
      <c r="AA12" s="343" t="str">
        <f t="shared" si="13"/>
        <v/>
      </c>
      <c r="AB12" s="103"/>
      <c r="AC12" s="94" t="str">
        <f t="shared" si="14"/>
        <v/>
      </c>
      <c r="AD12" s="95"/>
      <c r="AE12" s="294"/>
      <c r="AF12" s="214" t="str">
        <f t="shared" si="15"/>
        <v/>
      </c>
      <c r="AG12" s="215" t="str">
        <f t="shared" si="16"/>
        <v>£0.00</v>
      </c>
      <c r="AH12" s="216"/>
      <c r="AI12" s="217"/>
      <c r="AJ12" s="217"/>
      <c r="AK12" s="217"/>
      <c r="AM12" s="183" t="str">
        <f t="shared" si="17"/>
        <v/>
      </c>
      <c r="AN12" s="45">
        <f t="shared" si="5"/>
        <v>0</v>
      </c>
      <c r="AO12" s="45" t="str">
        <f>IF(AND('Claim Details'!$J$21="London 1",T12="A"),Rates!$C$4,IF(AND('Claim Details'!$J$21="London 1",T12="B"),Rates!$D$4,IF(AND('Claim Details'!$J$21="London 1",T12="C"),Rates!$E$4,IF(AND('Claim Details'!$J$21="London 1",T12="D"),Rates!$F$4,IF(AND('Claim Details'!$J$21="London 2",T12="A"),Rates!$C$7,IF(AND('Claim Details'!$J$21="London 2",T12="B"),Rates!$D$7,IF(AND('Claim Details'!$J$21="London 2",T12="C"),Rates!$E$7,IF(AND('Claim Details'!$J$21="London 2",T12="D"),Rates!$F$7,IF(AND('Claim Details'!$J$21="London 3",T12="A"),Rates!$C$10,IF(AND('Claim Details'!$J$21="London 3",T12="B"),Rates!$D$10,IF(AND('Claim Details'!$J$21="London 3",T12="C"),Rates!$E$10,IF(AND('Claim Details'!$J$21="London 3",T12="D"),Rates!$F$10,IF(AND('Claim Details'!$J$21="National 1",T12="A"),Rates!$C$13,IF(AND('Claim Details'!$J$21="National 1",T12="B"),Rates!$D$13,IF(AND('Claim Details'!$J$21="National 1",T12="C"),Rates!$E$13,IF(AND('Claim Details'!$J$21="National 1",T12="D"),Rates!$F$13,IF(AND('Claim Details'!$J$21="National 2",T12="A"),Rates!$C$16,IF(AND('Claim Details'!$J$21="National 2",T12="B"),Rates!$D$16,IF(AND('Claim Details'!$J$21="National 2",T12="C"),Rates!$E$16,IF(AND('Claim Details'!$J$21="National 2",T12="D"),Rates!$F$16,"£0.00"))))))))))))))))))))</f>
        <v>£0.00</v>
      </c>
      <c r="AP12" s="45">
        <f t="shared" si="6"/>
        <v>0</v>
      </c>
      <c r="AQ12" s="45" t="str">
        <f>IF(AND('Claim Details'!$R$21="London 1",AC12="A"),Rates!$C$4,IF(AND('Claim Details'!$R$21="London 1",AC12="B"),Rates!$D$4,IF(AND('Claim Details'!$R$21="London 1",AC12="C"),Rates!$E$4,IF(AND('Claim Details'!$R$21="London 1",AC12="D"),Rates!$F$4,IF(AND('Claim Details'!$R$21="London 2",AC12="A"),Rates!$C$7,IF(AND('Claim Details'!$R$21="London 2",AC12="B"),Rates!$D$7,IF(AND('Claim Details'!$R$21="London 2",AC12="C"),Rates!$E$7,IF(AND('Claim Details'!$R$21="London 2",AC12="D"),Rates!$F$7,IF(AND('Claim Details'!$R$21="London 3",AC12="A"),Rates!$C$10,IF(AND('Claim Details'!$R$21="London 3",AC12="B"),Rates!$D$10,IF(AND('Claim Details'!$R$21="London 3",AC12="C"),Rates!$E$10,IF(AND('Claim Details'!$R$21="London 3",AC12="D"),Rates!$F$10,IF(AND('Claim Details'!$R$21="National 1",AC12="A"),Rates!$C$13,IF(AND('Claim Details'!$R$21="National 1",AC12="B"),Rates!$D$13,IF(AND('Claim Details'!$R$21="National 1",AC12="C"),Rates!$E$13,IF(AND('Claim Details'!$R$21="National 1",AC12="D"),Rates!$F$13,IF(AND('Claim Details'!$R$21="National 2",AC12="A"),Rates!$C$16,IF(AND('Claim Details'!$R$21="National 2",AC12="B"),Rates!$D$16,IF(AND('Claim Details'!$R$21="National 2",AC12="C"),Rates!$E$16,IF(AND('Claim Details'!$R$21="National 2",AC12="D"),Rates!$F$16,"£0.00"))))))))))))))))))))</f>
        <v>£0.00</v>
      </c>
      <c r="AR12" s="45">
        <f t="shared" si="7"/>
        <v>0</v>
      </c>
      <c r="AS12" s="183" t="str">
        <f t="shared" si="18"/>
        <v/>
      </c>
      <c r="AT12" s="183" t="str">
        <f t="shared" si="19"/>
        <v/>
      </c>
    </row>
    <row r="13" spans="1:46" ht="15.5">
      <c r="A13" s="178"/>
      <c r="B13" s="21"/>
      <c r="C13" s="22"/>
      <c r="D13" s="288"/>
      <c r="E13" s="290"/>
      <c r="F13" s="289"/>
      <c r="G13" s="177"/>
      <c r="H13" s="286"/>
      <c r="I13" s="95" t="str">
        <f>IF(AND('Claim Details'!$E$21="London 1",C13="A"),Rates!$C$4,IF(AND('Claim Details'!$E$21="London 1",C13="B"),Rates!$D$4,IF(AND('Claim Details'!$E$21="London 1",C13="C"),Rates!$E$4,IF(AND('Claim Details'!$E$21="London 1",C13="D"),Rates!$F$4,IF(AND('Claim Details'!$E$21="London 2",C13="A"),Rates!$C$7,IF(AND('Claim Details'!$E$21="London 2",C13="B"),Rates!$D$7,IF(AND('Claim Details'!$E$21="London 2",C13="C"),Rates!$E$7,IF(AND('Claim Details'!$E$21="London 2",C13="D"),Rates!$F$7,IF(AND('Claim Details'!$E$21="London 3",C13="A"),Rates!$C$10,IF(AND('Claim Details'!$E$21="London 3",C13="B"),Rates!$D$10,IF(AND('Claim Details'!$E$21="London 3",C13="C"),Rates!$E$10,IF(AND('Claim Details'!$E$21="London 3",C13="D"),Rates!$F$10,IF(AND('Claim Details'!$E$21="National 1",C13="A"),Rates!$C$13,IF(AND('Claim Details'!$E$21="National 1",C13="B"),Rates!$D$13,IF(AND('Claim Details'!$E$21="National 1",C13="C"),Rates!$E$13,IF(AND('Claim Details'!$E$21="National 1",C13="D"),Rates!$F$13,IF(AND('Claim Details'!$E$21="National 2",C13="A"),Rates!$C$16,IF(AND('Claim Details'!$E$21="National 2",C13="B"),Rates!$D$16,IF(AND('Claim Details'!$E$21="National 2",C13="C"),Rates!$E$16,IF(AND('Claim Details'!$E$21="National 2",C13="D"),Rates!$F$16,"£0.00"))))))))))))))))))))</f>
        <v>£0.00</v>
      </c>
      <c r="J13" s="23"/>
      <c r="K13" s="63" t="str">
        <f t="shared" si="8"/>
        <v>£0.00</v>
      </c>
      <c r="L13" s="212"/>
      <c r="M13" s="213"/>
      <c r="N13" s="20"/>
      <c r="O13" s="20"/>
      <c r="P13" s="20" t="str">
        <f t="shared" si="9"/>
        <v/>
      </c>
      <c r="Q13" s="20"/>
      <c r="R13" s="211"/>
      <c r="S13" s="28" t="str">
        <f t="shared" si="10"/>
        <v/>
      </c>
      <c r="T13" s="20" t="str">
        <f t="shared" si="11"/>
        <v/>
      </c>
      <c r="U13" s="18" t="str">
        <f t="shared" si="12"/>
        <v>£0.00</v>
      </c>
      <c r="V13" s="20"/>
      <c r="W13" s="192"/>
      <c r="X13" s="193"/>
      <c r="Y13" s="35"/>
      <c r="Z13" s="343"/>
      <c r="AA13" s="343" t="str">
        <f t="shared" si="13"/>
        <v/>
      </c>
      <c r="AB13" s="103"/>
      <c r="AC13" s="94" t="str">
        <f t="shared" si="14"/>
        <v/>
      </c>
      <c r="AD13" s="95"/>
      <c r="AE13" s="294"/>
      <c r="AF13" s="214" t="str">
        <f t="shared" si="15"/>
        <v/>
      </c>
      <c r="AG13" s="215" t="str">
        <f t="shared" si="16"/>
        <v>£0.00</v>
      </c>
      <c r="AH13" s="216"/>
      <c r="AI13" s="217"/>
      <c r="AJ13" s="217"/>
      <c r="AK13" s="217"/>
      <c r="AM13" s="183" t="str">
        <f t="shared" si="17"/>
        <v/>
      </c>
      <c r="AN13" s="45">
        <f t="shared" si="5"/>
        <v>0</v>
      </c>
      <c r="AO13" s="45" t="str">
        <f>IF(AND('Claim Details'!$J$21="London 1",T13="A"),Rates!$C$4,IF(AND('Claim Details'!$J$21="London 1",T13="B"),Rates!$D$4,IF(AND('Claim Details'!$J$21="London 1",T13="C"),Rates!$E$4,IF(AND('Claim Details'!$J$21="London 1",T13="D"),Rates!$F$4,IF(AND('Claim Details'!$J$21="London 2",T13="A"),Rates!$C$7,IF(AND('Claim Details'!$J$21="London 2",T13="B"),Rates!$D$7,IF(AND('Claim Details'!$J$21="London 2",T13="C"),Rates!$E$7,IF(AND('Claim Details'!$J$21="London 2",T13="D"),Rates!$F$7,IF(AND('Claim Details'!$J$21="London 3",T13="A"),Rates!$C$10,IF(AND('Claim Details'!$J$21="London 3",T13="B"),Rates!$D$10,IF(AND('Claim Details'!$J$21="London 3",T13="C"),Rates!$E$10,IF(AND('Claim Details'!$J$21="London 3",T13="D"),Rates!$F$10,IF(AND('Claim Details'!$J$21="National 1",T13="A"),Rates!$C$13,IF(AND('Claim Details'!$J$21="National 1",T13="B"),Rates!$D$13,IF(AND('Claim Details'!$J$21="National 1",T13="C"),Rates!$E$13,IF(AND('Claim Details'!$J$21="National 1",T13="D"),Rates!$F$13,IF(AND('Claim Details'!$J$21="National 2",T13="A"),Rates!$C$16,IF(AND('Claim Details'!$J$21="National 2",T13="B"),Rates!$D$16,IF(AND('Claim Details'!$J$21="National 2",T13="C"),Rates!$E$16,IF(AND('Claim Details'!$J$21="National 2",T13="D"),Rates!$F$16,"£0.00"))))))))))))))))))))</f>
        <v>£0.00</v>
      </c>
      <c r="AP13" s="45">
        <f t="shared" si="6"/>
        <v>0</v>
      </c>
      <c r="AQ13" s="45" t="str">
        <f>IF(AND('Claim Details'!$R$21="London 1",AC13="A"),Rates!$C$4,IF(AND('Claim Details'!$R$21="London 1",AC13="B"),Rates!$D$4,IF(AND('Claim Details'!$R$21="London 1",AC13="C"),Rates!$E$4,IF(AND('Claim Details'!$R$21="London 1",AC13="D"),Rates!$F$4,IF(AND('Claim Details'!$R$21="London 2",AC13="A"),Rates!$C$7,IF(AND('Claim Details'!$R$21="London 2",AC13="B"),Rates!$D$7,IF(AND('Claim Details'!$R$21="London 2",AC13="C"),Rates!$E$7,IF(AND('Claim Details'!$R$21="London 2",AC13="D"),Rates!$F$7,IF(AND('Claim Details'!$R$21="London 3",AC13="A"),Rates!$C$10,IF(AND('Claim Details'!$R$21="London 3",AC13="B"),Rates!$D$10,IF(AND('Claim Details'!$R$21="London 3",AC13="C"),Rates!$E$10,IF(AND('Claim Details'!$R$21="London 3",AC13="D"),Rates!$F$10,IF(AND('Claim Details'!$R$21="National 1",AC13="A"),Rates!$C$13,IF(AND('Claim Details'!$R$21="National 1",AC13="B"),Rates!$D$13,IF(AND('Claim Details'!$R$21="National 1",AC13="C"),Rates!$E$13,IF(AND('Claim Details'!$R$21="National 1",AC13="D"),Rates!$F$13,IF(AND('Claim Details'!$R$21="National 2",AC13="A"),Rates!$C$16,IF(AND('Claim Details'!$R$21="National 2",AC13="B"),Rates!$D$16,IF(AND('Claim Details'!$R$21="National 2",AC13="C"),Rates!$E$16,IF(AND('Claim Details'!$R$21="National 2",AC13="D"),Rates!$F$16,"£0.00"))))))))))))))))))))</f>
        <v>£0.00</v>
      </c>
      <c r="AR13" s="45">
        <f t="shared" si="7"/>
        <v>0</v>
      </c>
      <c r="AS13" s="183" t="str">
        <f t="shared" si="18"/>
        <v/>
      </c>
      <c r="AT13" s="183" t="str">
        <f t="shared" si="19"/>
        <v/>
      </c>
    </row>
    <row r="14" spans="1:46" ht="15.5">
      <c r="A14" s="178"/>
      <c r="B14" s="21"/>
      <c r="C14" s="22"/>
      <c r="D14" s="288"/>
      <c r="E14" s="290"/>
      <c r="F14" s="289"/>
      <c r="G14" s="177"/>
      <c r="H14" s="286"/>
      <c r="I14" s="95" t="str">
        <f>IF(AND('Claim Details'!$E$21="London 1",C14="A"),Rates!$C$4,IF(AND('Claim Details'!$E$21="London 1",C14="B"),Rates!$D$4,IF(AND('Claim Details'!$E$21="London 1",C14="C"),Rates!$E$4,IF(AND('Claim Details'!$E$21="London 1",C14="D"),Rates!$F$4,IF(AND('Claim Details'!$E$21="London 2",C14="A"),Rates!$C$7,IF(AND('Claim Details'!$E$21="London 2",C14="B"),Rates!$D$7,IF(AND('Claim Details'!$E$21="London 2",C14="C"),Rates!$E$7,IF(AND('Claim Details'!$E$21="London 2",C14="D"),Rates!$F$7,IF(AND('Claim Details'!$E$21="London 3",C14="A"),Rates!$C$10,IF(AND('Claim Details'!$E$21="London 3",C14="B"),Rates!$D$10,IF(AND('Claim Details'!$E$21="London 3",C14="C"),Rates!$E$10,IF(AND('Claim Details'!$E$21="London 3",C14="D"),Rates!$F$10,IF(AND('Claim Details'!$E$21="National 1",C14="A"),Rates!$C$13,IF(AND('Claim Details'!$E$21="National 1",C14="B"),Rates!$D$13,IF(AND('Claim Details'!$E$21="National 1",C14="C"),Rates!$E$13,IF(AND('Claim Details'!$E$21="National 1",C14="D"),Rates!$F$13,IF(AND('Claim Details'!$E$21="National 2",C14="A"),Rates!$C$16,IF(AND('Claim Details'!$E$21="National 2",C14="B"),Rates!$D$16,IF(AND('Claim Details'!$E$21="National 2",C14="C"),Rates!$E$16,IF(AND('Claim Details'!$E$21="National 2",C14="D"),Rates!$F$16,"£0.00"))))))))))))))))))))</f>
        <v>£0.00</v>
      </c>
      <c r="J14" s="23"/>
      <c r="K14" s="63" t="str">
        <f t="shared" si="8"/>
        <v>£0.00</v>
      </c>
      <c r="L14" s="212"/>
      <c r="M14" s="213"/>
      <c r="N14" s="20"/>
      <c r="O14" s="20"/>
      <c r="P14" s="20" t="str">
        <f t="shared" si="9"/>
        <v/>
      </c>
      <c r="Q14" s="20"/>
      <c r="R14" s="211"/>
      <c r="S14" s="28" t="str">
        <f t="shared" si="10"/>
        <v/>
      </c>
      <c r="T14" s="20" t="str">
        <f t="shared" si="11"/>
        <v/>
      </c>
      <c r="U14" s="18" t="str">
        <f t="shared" si="12"/>
        <v>£0.00</v>
      </c>
      <c r="V14" s="20"/>
      <c r="W14" s="192"/>
      <c r="X14" s="193"/>
      <c r="Y14" s="35"/>
      <c r="Z14" s="343"/>
      <c r="AA14" s="343" t="str">
        <f t="shared" si="13"/>
        <v/>
      </c>
      <c r="AB14" s="103"/>
      <c r="AC14" s="94" t="str">
        <f t="shared" si="14"/>
        <v/>
      </c>
      <c r="AD14" s="95"/>
      <c r="AE14" s="294"/>
      <c r="AF14" s="214" t="str">
        <f t="shared" si="15"/>
        <v/>
      </c>
      <c r="AG14" s="215" t="str">
        <f t="shared" si="16"/>
        <v>£0.00</v>
      </c>
      <c r="AH14" s="216"/>
      <c r="AI14" s="217"/>
      <c r="AJ14" s="217"/>
      <c r="AK14" s="217"/>
      <c r="AM14" s="183" t="str">
        <f t="shared" si="17"/>
        <v/>
      </c>
      <c r="AN14" s="45">
        <f t="shared" si="5"/>
        <v>0</v>
      </c>
      <c r="AO14" s="45" t="str">
        <f>IF(AND('Claim Details'!$J$21="London 1",T14="A"),Rates!$C$4,IF(AND('Claim Details'!$J$21="London 1",T14="B"),Rates!$D$4,IF(AND('Claim Details'!$J$21="London 1",T14="C"),Rates!$E$4,IF(AND('Claim Details'!$J$21="London 1",T14="D"),Rates!$F$4,IF(AND('Claim Details'!$J$21="London 2",T14="A"),Rates!$C$7,IF(AND('Claim Details'!$J$21="London 2",T14="B"),Rates!$D$7,IF(AND('Claim Details'!$J$21="London 2",T14="C"),Rates!$E$7,IF(AND('Claim Details'!$J$21="London 2",T14="D"),Rates!$F$7,IF(AND('Claim Details'!$J$21="London 3",T14="A"),Rates!$C$10,IF(AND('Claim Details'!$J$21="London 3",T14="B"),Rates!$D$10,IF(AND('Claim Details'!$J$21="London 3",T14="C"),Rates!$E$10,IF(AND('Claim Details'!$J$21="London 3",T14="D"),Rates!$F$10,IF(AND('Claim Details'!$J$21="National 1",T14="A"),Rates!$C$13,IF(AND('Claim Details'!$J$21="National 1",T14="B"),Rates!$D$13,IF(AND('Claim Details'!$J$21="National 1",T14="C"),Rates!$E$13,IF(AND('Claim Details'!$J$21="National 1",T14="D"),Rates!$F$13,IF(AND('Claim Details'!$J$21="National 2",T14="A"),Rates!$C$16,IF(AND('Claim Details'!$J$21="National 2",T14="B"),Rates!$D$16,IF(AND('Claim Details'!$J$21="National 2",T14="C"),Rates!$E$16,IF(AND('Claim Details'!$J$21="National 2",T14="D"),Rates!$F$16,"£0.00"))))))))))))))))))))</f>
        <v>£0.00</v>
      </c>
      <c r="AP14" s="45">
        <f t="shared" si="6"/>
        <v>0</v>
      </c>
      <c r="AQ14" s="45" t="str">
        <f>IF(AND('Claim Details'!$R$21="London 1",AC14="A"),Rates!$C$4,IF(AND('Claim Details'!$R$21="London 1",AC14="B"),Rates!$D$4,IF(AND('Claim Details'!$R$21="London 1",AC14="C"),Rates!$E$4,IF(AND('Claim Details'!$R$21="London 1",AC14="D"),Rates!$F$4,IF(AND('Claim Details'!$R$21="London 2",AC14="A"),Rates!$C$7,IF(AND('Claim Details'!$R$21="London 2",AC14="B"),Rates!$D$7,IF(AND('Claim Details'!$R$21="London 2",AC14="C"),Rates!$E$7,IF(AND('Claim Details'!$R$21="London 2",AC14="D"),Rates!$F$7,IF(AND('Claim Details'!$R$21="London 3",AC14="A"),Rates!$C$10,IF(AND('Claim Details'!$R$21="London 3",AC14="B"),Rates!$D$10,IF(AND('Claim Details'!$R$21="London 3",AC14="C"),Rates!$E$10,IF(AND('Claim Details'!$R$21="London 3",AC14="D"),Rates!$F$10,IF(AND('Claim Details'!$R$21="National 1",AC14="A"),Rates!$C$13,IF(AND('Claim Details'!$R$21="National 1",AC14="B"),Rates!$D$13,IF(AND('Claim Details'!$R$21="National 1",AC14="C"),Rates!$E$13,IF(AND('Claim Details'!$R$21="National 1",AC14="D"),Rates!$F$13,IF(AND('Claim Details'!$R$21="National 2",AC14="A"),Rates!$C$16,IF(AND('Claim Details'!$R$21="National 2",AC14="B"),Rates!$D$16,IF(AND('Claim Details'!$R$21="National 2",AC14="C"),Rates!$E$16,IF(AND('Claim Details'!$R$21="National 2",AC14="D"),Rates!$F$16,"£0.00"))))))))))))))))))))</f>
        <v>£0.00</v>
      </c>
      <c r="AR14" s="45">
        <f t="shared" si="7"/>
        <v>0</v>
      </c>
      <c r="AS14" s="183" t="str">
        <f t="shared" si="18"/>
        <v/>
      </c>
      <c r="AT14" s="183" t="str">
        <f t="shared" si="19"/>
        <v/>
      </c>
    </row>
    <row r="15" spans="1:46" ht="15.5">
      <c r="A15" s="178"/>
      <c r="B15" s="21"/>
      <c r="C15" s="22"/>
      <c r="D15" s="288"/>
      <c r="E15" s="290"/>
      <c r="F15" s="289"/>
      <c r="G15" s="177"/>
      <c r="H15" s="286"/>
      <c r="I15" s="95" t="str">
        <f>IF(AND('Claim Details'!$E$21="London 1",C15="A"),Rates!$C$4,IF(AND('Claim Details'!$E$21="London 1",C15="B"),Rates!$D$4,IF(AND('Claim Details'!$E$21="London 1",C15="C"),Rates!$E$4,IF(AND('Claim Details'!$E$21="London 1",C15="D"),Rates!$F$4,IF(AND('Claim Details'!$E$21="London 2",C15="A"),Rates!$C$7,IF(AND('Claim Details'!$E$21="London 2",C15="B"),Rates!$D$7,IF(AND('Claim Details'!$E$21="London 2",C15="C"),Rates!$E$7,IF(AND('Claim Details'!$E$21="London 2",C15="D"),Rates!$F$7,IF(AND('Claim Details'!$E$21="London 3",C15="A"),Rates!$C$10,IF(AND('Claim Details'!$E$21="London 3",C15="B"),Rates!$D$10,IF(AND('Claim Details'!$E$21="London 3",C15="C"),Rates!$E$10,IF(AND('Claim Details'!$E$21="London 3",C15="D"),Rates!$F$10,IF(AND('Claim Details'!$E$21="National 1",C15="A"),Rates!$C$13,IF(AND('Claim Details'!$E$21="National 1",C15="B"),Rates!$D$13,IF(AND('Claim Details'!$E$21="National 1",C15="C"),Rates!$E$13,IF(AND('Claim Details'!$E$21="National 1",C15="D"),Rates!$F$13,IF(AND('Claim Details'!$E$21="National 2",C15="A"),Rates!$C$16,IF(AND('Claim Details'!$E$21="National 2",C15="B"),Rates!$D$16,IF(AND('Claim Details'!$E$21="National 2",C15="C"),Rates!$E$16,IF(AND('Claim Details'!$E$21="National 2",C15="D"),Rates!$F$16,"£0.00"))))))))))))))))))))</f>
        <v>£0.00</v>
      </c>
      <c r="J15" s="23"/>
      <c r="K15" s="63" t="str">
        <f t="shared" si="8"/>
        <v>£0.00</v>
      </c>
      <c r="L15" s="212"/>
      <c r="M15" s="213"/>
      <c r="N15" s="20"/>
      <c r="O15" s="20"/>
      <c r="P15" s="20" t="str">
        <f t="shared" si="9"/>
        <v/>
      </c>
      <c r="Q15" s="20"/>
      <c r="R15" s="211"/>
      <c r="S15" s="28" t="str">
        <f t="shared" si="10"/>
        <v/>
      </c>
      <c r="T15" s="20" t="str">
        <f t="shared" si="11"/>
        <v/>
      </c>
      <c r="U15" s="18" t="str">
        <f t="shared" si="12"/>
        <v>£0.00</v>
      </c>
      <c r="V15" s="20"/>
      <c r="W15" s="192"/>
      <c r="X15" s="193"/>
      <c r="Y15" s="35"/>
      <c r="Z15" s="343"/>
      <c r="AA15" s="343" t="str">
        <f t="shared" si="13"/>
        <v/>
      </c>
      <c r="AB15" s="103"/>
      <c r="AC15" s="94" t="str">
        <f t="shared" si="14"/>
        <v/>
      </c>
      <c r="AD15" s="95"/>
      <c r="AE15" s="294"/>
      <c r="AF15" s="214" t="str">
        <f t="shared" si="15"/>
        <v/>
      </c>
      <c r="AG15" s="215" t="str">
        <f t="shared" si="16"/>
        <v>£0.00</v>
      </c>
      <c r="AH15" s="216"/>
      <c r="AI15" s="217"/>
      <c r="AJ15" s="217"/>
      <c r="AK15" s="217"/>
      <c r="AM15" s="183" t="str">
        <f t="shared" si="17"/>
        <v/>
      </c>
      <c r="AN15" s="45">
        <f t="shared" si="5"/>
        <v>0</v>
      </c>
      <c r="AO15" s="45" t="str">
        <f>IF(AND('Claim Details'!$J$21="London 1",T15="A"),Rates!$C$4,IF(AND('Claim Details'!$J$21="London 1",T15="B"),Rates!$D$4,IF(AND('Claim Details'!$J$21="London 1",T15="C"),Rates!$E$4,IF(AND('Claim Details'!$J$21="London 1",T15="D"),Rates!$F$4,IF(AND('Claim Details'!$J$21="London 2",T15="A"),Rates!$C$7,IF(AND('Claim Details'!$J$21="London 2",T15="B"),Rates!$D$7,IF(AND('Claim Details'!$J$21="London 2",T15="C"),Rates!$E$7,IF(AND('Claim Details'!$J$21="London 2",T15="D"),Rates!$F$7,IF(AND('Claim Details'!$J$21="London 3",T15="A"),Rates!$C$10,IF(AND('Claim Details'!$J$21="London 3",T15="B"),Rates!$D$10,IF(AND('Claim Details'!$J$21="London 3",T15="C"),Rates!$E$10,IF(AND('Claim Details'!$J$21="London 3",T15="D"),Rates!$F$10,IF(AND('Claim Details'!$J$21="National 1",T15="A"),Rates!$C$13,IF(AND('Claim Details'!$J$21="National 1",T15="B"),Rates!$D$13,IF(AND('Claim Details'!$J$21="National 1",T15="C"),Rates!$E$13,IF(AND('Claim Details'!$J$21="National 1",T15="D"),Rates!$F$13,IF(AND('Claim Details'!$J$21="National 2",T15="A"),Rates!$C$16,IF(AND('Claim Details'!$J$21="National 2",T15="B"),Rates!$D$16,IF(AND('Claim Details'!$J$21="National 2",T15="C"),Rates!$E$16,IF(AND('Claim Details'!$J$21="National 2",T15="D"),Rates!$F$16,"£0.00"))))))))))))))))))))</f>
        <v>£0.00</v>
      </c>
      <c r="AP15" s="45">
        <f t="shared" si="6"/>
        <v>0</v>
      </c>
      <c r="AQ15" s="45" t="str">
        <f>IF(AND('Claim Details'!$R$21="London 1",AC15="A"),Rates!$C$4,IF(AND('Claim Details'!$R$21="London 1",AC15="B"),Rates!$D$4,IF(AND('Claim Details'!$R$21="London 1",AC15="C"),Rates!$E$4,IF(AND('Claim Details'!$R$21="London 1",AC15="D"),Rates!$F$4,IF(AND('Claim Details'!$R$21="London 2",AC15="A"),Rates!$C$7,IF(AND('Claim Details'!$R$21="London 2",AC15="B"),Rates!$D$7,IF(AND('Claim Details'!$R$21="London 2",AC15="C"),Rates!$E$7,IF(AND('Claim Details'!$R$21="London 2",AC15="D"),Rates!$F$7,IF(AND('Claim Details'!$R$21="London 3",AC15="A"),Rates!$C$10,IF(AND('Claim Details'!$R$21="London 3",AC15="B"),Rates!$D$10,IF(AND('Claim Details'!$R$21="London 3",AC15="C"),Rates!$E$10,IF(AND('Claim Details'!$R$21="London 3",AC15="D"),Rates!$F$10,IF(AND('Claim Details'!$R$21="National 1",AC15="A"),Rates!$C$13,IF(AND('Claim Details'!$R$21="National 1",AC15="B"),Rates!$D$13,IF(AND('Claim Details'!$R$21="National 1",AC15="C"),Rates!$E$13,IF(AND('Claim Details'!$R$21="National 1",AC15="D"),Rates!$F$13,IF(AND('Claim Details'!$R$21="National 2",AC15="A"),Rates!$C$16,IF(AND('Claim Details'!$R$21="National 2",AC15="B"),Rates!$D$16,IF(AND('Claim Details'!$R$21="National 2",AC15="C"),Rates!$E$16,IF(AND('Claim Details'!$R$21="National 2",AC15="D"),Rates!$F$16,"£0.00"))))))))))))))))))))</f>
        <v>£0.00</v>
      </c>
      <c r="AR15" s="45">
        <f t="shared" si="7"/>
        <v>0</v>
      </c>
      <c r="AS15" s="183" t="str">
        <f t="shared" si="18"/>
        <v/>
      </c>
      <c r="AT15" s="183" t="str">
        <f t="shared" si="19"/>
        <v/>
      </c>
    </row>
    <row r="16" spans="1:46" ht="15.5">
      <c r="A16" s="178"/>
      <c r="B16" s="21"/>
      <c r="C16" s="22"/>
      <c r="D16" s="288"/>
      <c r="E16" s="290"/>
      <c r="F16" s="289"/>
      <c r="G16" s="177"/>
      <c r="H16" s="286"/>
      <c r="I16" s="95" t="str">
        <f>IF(AND('Claim Details'!$E$21="London 1",C16="A"),Rates!$C$4,IF(AND('Claim Details'!$E$21="London 1",C16="B"),Rates!$D$4,IF(AND('Claim Details'!$E$21="London 1",C16="C"),Rates!$E$4,IF(AND('Claim Details'!$E$21="London 1",C16="D"),Rates!$F$4,IF(AND('Claim Details'!$E$21="London 2",C16="A"),Rates!$C$7,IF(AND('Claim Details'!$E$21="London 2",C16="B"),Rates!$D$7,IF(AND('Claim Details'!$E$21="London 2",C16="C"),Rates!$E$7,IF(AND('Claim Details'!$E$21="London 2",C16="D"),Rates!$F$7,IF(AND('Claim Details'!$E$21="London 3",C16="A"),Rates!$C$10,IF(AND('Claim Details'!$E$21="London 3",C16="B"),Rates!$D$10,IF(AND('Claim Details'!$E$21="London 3",C16="C"),Rates!$E$10,IF(AND('Claim Details'!$E$21="London 3",C16="D"),Rates!$F$10,IF(AND('Claim Details'!$E$21="National 1",C16="A"),Rates!$C$13,IF(AND('Claim Details'!$E$21="National 1",C16="B"),Rates!$D$13,IF(AND('Claim Details'!$E$21="National 1",C16="C"),Rates!$E$13,IF(AND('Claim Details'!$E$21="National 1",C16="D"),Rates!$F$13,IF(AND('Claim Details'!$E$21="National 2",C16="A"),Rates!$C$16,IF(AND('Claim Details'!$E$21="National 2",C16="B"),Rates!$D$16,IF(AND('Claim Details'!$E$21="National 2",C16="C"),Rates!$E$16,IF(AND('Claim Details'!$E$21="National 2",C16="D"),Rates!$F$16,"£0.00"))))))))))))))))))))</f>
        <v>£0.00</v>
      </c>
      <c r="J16" s="23"/>
      <c r="K16" s="63" t="str">
        <f t="shared" si="8"/>
        <v>£0.00</v>
      </c>
      <c r="L16" s="212"/>
      <c r="M16" s="213"/>
      <c r="N16" s="20"/>
      <c r="O16" s="20"/>
      <c r="P16" s="20" t="str">
        <f t="shared" si="9"/>
        <v/>
      </c>
      <c r="Q16" s="20"/>
      <c r="R16" s="211"/>
      <c r="S16" s="28" t="str">
        <f t="shared" si="10"/>
        <v/>
      </c>
      <c r="T16" s="20" t="str">
        <f t="shared" si="11"/>
        <v/>
      </c>
      <c r="U16" s="18" t="str">
        <f t="shared" si="12"/>
        <v>£0.00</v>
      </c>
      <c r="V16" s="20"/>
      <c r="W16" s="192"/>
      <c r="X16" s="193"/>
      <c r="Y16" s="35"/>
      <c r="Z16" s="343"/>
      <c r="AA16" s="343" t="str">
        <f t="shared" si="13"/>
        <v/>
      </c>
      <c r="AB16" s="103"/>
      <c r="AC16" s="94" t="str">
        <f t="shared" si="14"/>
        <v/>
      </c>
      <c r="AD16" s="95"/>
      <c r="AE16" s="294"/>
      <c r="AF16" s="214" t="str">
        <f t="shared" si="15"/>
        <v/>
      </c>
      <c r="AG16" s="215" t="str">
        <f t="shared" si="16"/>
        <v>£0.00</v>
      </c>
      <c r="AH16" s="216"/>
      <c r="AI16" s="217"/>
      <c r="AJ16" s="217"/>
      <c r="AK16" s="217"/>
      <c r="AM16" s="183" t="str">
        <f t="shared" si="17"/>
        <v/>
      </c>
      <c r="AN16" s="45">
        <f t="shared" si="5"/>
        <v>0</v>
      </c>
      <c r="AO16" s="45" t="str">
        <f>IF(AND('Claim Details'!$J$21="London 1",T16="A"),Rates!$C$4,IF(AND('Claim Details'!$J$21="London 1",T16="B"),Rates!$D$4,IF(AND('Claim Details'!$J$21="London 1",T16="C"),Rates!$E$4,IF(AND('Claim Details'!$J$21="London 1",T16="D"),Rates!$F$4,IF(AND('Claim Details'!$J$21="London 2",T16="A"),Rates!$C$7,IF(AND('Claim Details'!$J$21="London 2",T16="B"),Rates!$D$7,IF(AND('Claim Details'!$J$21="London 2",T16="C"),Rates!$E$7,IF(AND('Claim Details'!$J$21="London 2",T16="D"),Rates!$F$7,IF(AND('Claim Details'!$J$21="London 3",T16="A"),Rates!$C$10,IF(AND('Claim Details'!$J$21="London 3",T16="B"),Rates!$D$10,IF(AND('Claim Details'!$J$21="London 3",T16="C"),Rates!$E$10,IF(AND('Claim Details'!$J$21="London 3",T16="D"),Rates!$F$10,IF(AND('Claim Details'!$J$21="National 1",T16="A"),Rates!$C$13,IF(AND('Claim Details'!$J$21="National 1",T16="B"),Rates!$D$13,IF(AND('Claim Details'!$J$21="National 1",T16="C"),Rates!$E$13,IF(AND('Claim Details'!$J$21="National 1",T16="D"),Rates!$F$13,IF(AND('Claim Details'!$J$21="National 2",T16="A"),Rates!$C$16,IF(AND('Claim Details'!$J$21="National 2",T16="B"),Rates!$D$16,IF(AND('Claim Details'!$J$21="National 2",T16="C"),Rates!$E$16,IF(AND('Claim Details'!$J$21="National 2",T16="D"),Rates!$F$16,"£0.00"))))))))))))))))))))</f>
        <v>£0.00</v>
      </c>
      <c r="AP16" s="45">
        <f t="shared" si="6"/>
        <v>0</v>
      </c>
      <c r="AQ16" s="45" t="str">
        <f>IF(AND('Claim Details'!$R$21="London 1",AC16="A"),Rates!$C$4,IF(AND('Claim Details'!$R$21="London 1",AC16="B"),Rates!$D$4,IF(AND('Claim Details'!$R$21="London 1",AC16="C"),Rates!$E$4,IF(AND('Claim Details'!$R$21="London 1",AC16="D"),Rates!$F$4,IF(AND('Claim Details'!$R$21="London 2",AC16="A"),Rates!$C$7,IF(AND('Claim Details'!$R$21="London 2",AC16="B"),Rates!$D$7,IF(AND('Claim Details'!$R$21="London 2",AC16="C"),Rates!$E$7,IF(AND('Claim Details'!$R$21="London 2",AC16="D"),Rates!$F$7,IF(AND('Claim Details'!$R$21="London 3",AC16="A"),Rates!$C$10,IF(AND('Claim Details'!$R$21="London 3",AC16="B"),Rates!$D$10,IF(AND('Claim Details'!$R$21="London 3",AC16="C"),Rates!$E$10,IF(AND('Claim Details'!$R$21="London 3",AC16="D"),Rates!$F$10,IF(AND('Claim Details'!$R$21="National 1",AC16="A"),Rates!$C$13,IF(AND('Claim Details'!$R$21="National 1",AC16="B"),Rates!$D$13,IF(AND('Claim Details'!$R$21="National 1",AC16="C"),Rates!$E$13,IF(AND('Claim Details'!$R$21="National 1",AC16="D"),Rates!$F$13,IF(AND('Claim Details'!$R$21="National 2",AC16="A"),Rates!$C$16,IF(AND('Claim Details'!$R$21="National 2",AC16="B"),Rates!$D$16,IF(AND('Claim Details'!$R$21="National 2",AC16="C"),Rates!$E$16,IF(AND('Claim Details'!$R$21="National 2",AC16="D"),Rates!$F$16,"£0.00"))))))))))))))))))))</f>
        <v>£0.00</v>
      </c>
      <c r="AR16" s="45">
        <f t="shared" si="7"/>
        <v>0</v>
      </c>
      <c r="AS16" s="183" t="str">
        <f t="shared" si="18"/>
        <v/>
      </c>
      <c r="AT16" s="183" t="str">
        <f t="shared" si="19"/>
        <v/>
      </c>
    </row>
    <row r="17" spans="1:46" ht="15.5">
      <c r="A17" s="178"/>
      <c r="B17" s="21"/>
      <c r="C17" s="22"/>
      <c r="D17" s="288"/>
      <c r="E17" s="290"/>
      <c r="F17" s="289"/>
      <c r="G17" s="177"/>
      <c r="H17" s="286"/>
      <c r="I17" s="95" t="str">
        <f>IF(AND('Claim Details'!$E$21="London 1",C17="A"),Rates!$C$4,IF(AND('Claim Details'!$E$21="London 1",C17="B"),Rates!$D$4,IF(AND('Claim Details'!$E$21="London 1",C17="C"),Rates!$E$4,IF(AND('Claim Details'!$E$21="London 1",C17="D"),Rates!$F$4,IF(AND('Claim Details'!$E$21="London 2",C17="A"),Rates!$C$7,IF(AND('Claim Details'!$E$21="London 2",C17="B"),Rates!$D$7,IF(AND('Claim Details'!$E$21="London 2",C17="C"),Rates!$E$7,IF(AND('Claim Details'!$E$21="London 2",C17="D"),Rates!$F$7,IF(AND('Claim Details'!$E$21="London 3",C17="A"),Rates!$C$10,IF(AND('Claim Details'!$E$21="London 3",C17="B"),Rates!$D$10,IF(AND('Claim Details'!$E$21="London 3",C17="C"),Rates!$E$10,IF(AND('Claim Details'!$E$21="London 3",C17="D"),Rates!$F$10,IF(AND('Claim Details'!$E$21="National 1",C17="A"),Rates!$C$13,IF(AND('Claim Details'!$E$21="National 1",C17="B"),Rates!$D$13,IF(AND('Claim Details'!$E$21="National 1",C17="C"),Rates!$E$13,IF(AND('Claim Details'!$E$21="National 1",C17="D"),Rates!$F$13,IF(AND('Claim Details'!$E$21="National 2",C17="A"),Rates!$C$16,IF(AND('Claim Details'!$E$21="National 2",C17="B"),Rates!$D$16,IF(AND('Claim Details'!$E$21="National 2",C17="C"),Rates!$E$16,IF(AND('Claim Details'!$E$21="National 2",C17="D"),Rates!$F$16,"£0.00"))))))))))))))))))))</f>
        <v>£0.00</v>
      </c>
      <c r="J17" s="23"/>
      <c r="K17" s="63" t="str">
        <f t="shared" si="8"/>
        <v>£0.00</v>
      </c>
      <c r="L17" s="212"/>
      <c r="M17" s="213"/>
      <c r="N17" s="20"/>
      <c r="O17" s="20"/>
      <c r="P17" s="20" t="str">
        <f t="shared" si="9"/>
        <v/>
      </c>
      <c r="Q17" s="20"/>
      <c r="R17" s="211"/>
      <c r="S17" s="28" t="str">
        <f t="shared" si="10"/>
        <v/>
      </c>
      <c r="T17" s="20" t="str">
        <f t="shared" si="11"/>
        <v/>
      </c>
      <c r="U17" s="18" t="str">
        <f t="shared" si="12"/>
        <v>£0.00</v>
      </c>
      <c r="V17" s="20"/>
      <c r="W17" s="192"/>
      <c r="X17" s="193"/>
      <c r="Y17" s="35"/>
      <c r="Z17" s="343"/>
      <c r="AA17" s="343" t="str">
        <f t="shared" si="13"/>
        <v/>
      </c>
      <c r="AB17" s="103"/>
      <c r="AC17" s="94" t="str">
        <f t="shared" si="14"/>
        <v/>
      </c>
      <c r="AD17" s="95"/>
      <c r="AE17" s="294"/>
      <c r="AF17" s="214" t="str">
        <f t="shared" si="15"/>
        <v/>
      </c>
      <c r="AG17" s="215" t="str">
        <f t="shared" si="16"/>
        <v>£0.00</v>
      </c>
      <c r="AH17" s="216"/>
      <c r="AI17" s="217"/>
      <c r="AJ17" s="217"/>
      <c r="AK17" s="217"/>
      <c r="AM17" s="183" t="str">
        <f t="shared" si="17"/>
        <v/>
      </c>
      <c r="AN17" s="45">
        <f t="shared" si="5"/>
        <v>0</v>
      </c>
      <c r="AO17" s="45" t="str">
        <f>IF(AND('Claim Details'!$J$21="London 1",T17="A"),Rates!$C$4,IF(AND('Claim Details'!$J$21="London 1",T17="B"),Rates!$D$4,IF(AND('Claim Details'!$J$21="London 1",T17="C"),Rates!$E$4,IF(AND('Claim Details'!$J$21="London 1",T17="D"),Rates!$F$4,IF(AND('Claim Details'!$J$21="London 2",T17="A"),Rates!$C$7,IF(AND('Claim Details'!$J$21="London 2",T17="B"),Rates!$D$7,IF(AND('Claim Details'!$J$21="London 2",T17="C"),Rates!$E$7,IF(AND('Claim Details'!$J$21="London 2",T17="D"),Rates!$F$7,IF(AND('Claim Details'!$J$21="London 3",T17="A"),Rates!$C$10,IF(AND('Claim Details'!$J$21="London 3",T17="B"),Rates!$D$10,IF(AND('Claim Details'!$J$21="London 3",T17="C"),Rates!$E$10,IF(AND('Claim Details'!$J$21="London 3",T17="D"),Rates!$F$10,IF(AND('Claim Details'!$J$21="National 1",T17="A"),Rates!$C$13,IF(AND('Claim Details'!$J$21="National 1",T17="B"),Rates!$D$13,IF(AND('Claim Details'!$J$21="National 1",T17="C"),Rates!$E$13,IF(AND('Claim Details'!$J$21="National 1",T17="D"),Rates!$F$13,IF(AND('Claim Details'!$J$21="National 2",T17="A"),Rates!$C$16,IF(AND('Claim Details'!$J$21="National 2",T17="B"),Rates!$D$16,IF(AND('Claim Details'!$J$21="National 2",T17="C"),Rates!$E$16,IF(AND('Claim Details'!$J$21="National 2",T17="D"),Rates!$F$16,"£0.00"))))))))))))))))))))</f>
        <v>£0.00</v>
      </c>
      <c r="AP17" s="45">
        <f t="shared" si="6"/>
        <v>0</v>
      </c>
      <c r="AQ17" s="45" t="str">
        <f>IF(AND('Claim Details'!$R$21="London 1",AC17="A"),Rates!$C$4,IF(AND('Claim Details'!$R$21="London 1",AC17="B"),Rates!$D$4,IF(AND('Claim Details'!$R$21="London 1",AC17="C"),Rates!$E$4,IF(AND('Claim Details'!$R$21="London 1",AC17="D"),Rates!$F$4,IF(AND('Claim Details'!$R$21="London 2",AC17="A"),Rates!$C$7,IF(AND('Claim Details'!$R$21="London 2",AC17="B"),Rates!$D$7,IF(AND('Claim Details'!$R$21="London 2",AC17="C"),Rates!$E$7,IF(AND('Claim Details'!$R$21="London 2",AC17="D"),Rates!$F$7,IF(AND('Claim Details'!$R$21="London 3",AC17="A"),Rates!$C$10,IF(AND('Claim Details'!$R$21="London 3",AC17="B"),Rates!$D$10,IF(AND('Claim Details'!$R$21="London 3",AC17="C"),Rates!$E$10,IF(AND('Claim Details'!$R$21="London 3",AC17="D"),Rates!$F$10,IF(AND('Claim Details'!$R$21="National 1",AC17="A"),Rates!$C$13,IF(AND('Claim Details'!$R$21="National 1",AC17="B"),Rates!$D$13,IF(AND('Claim Details'!$R$21="National 1",AC17="C"),Rates!$E$13,IF(AND('Claim Details'!$R$21="National 1",AC17="D"),Rates!$F$13,IF(AND('Claim Details'!$R$21="National 2",AC17="A"),Rates!$C$16,IF(AND('Claim Details'!$R$21="National 2",AC17="B"),Rates!$D$16,IF(AND('Claim Details'!$R$21="National 2",AC17="C"),Rates!$E$16,IF(AND('Claim Details'!$R$21="National 2",AC17="D"),Rates!$F$16,"£0.00"))))))))))))))))))))</f>
        <v>£0.00</v>
      </c>
      <c r="AR17" s="45">
        <f t="shared" si="7"/>
        <v>0</v>
      </c>
      <c r="AS17" s="183" t="str">
        <f t="shared" si="18"/>
        <v/>
      </c>
      <c r="AT17" s="183" t="str">
        <f t="shared" si="19"/>
        <v/>
      </c>
    </row>
    <row r="18" spans="1:46" ht="15.5">
      <c r="A18" s="178"/>
      <c r="B18" s="21"/>
      <c r="C18" s="22"/>
      <c r="D18" s="288"/>
      <c r="E18" s="290"/>
      <c r="F18" s="289"/>
      <c r="G18" s="177"/>
      <c r="H18" s="286"/>
      <c r="I18" s="95" t="str">
        <f>IF(AND('Claim Details'!$E$21="London 1",C18="A"),Rates!$C$4,IF(AND('Claim Details'!$E$21="London 1",C18="B"),Rates!$D$4,IF(AND('Claim Details'!$E$21="London 1",C18="C"),Rates!$E$4,IF(AND('Claim Details'!$E$21="London 1",C18="D"),Rates!$F$4,IF(AND('Claim Details'!$E$21="London 2",C18="A"),Rates!$C$7,IF(AND('Claim Details'!$E$21="London 2",C18="B"),Rates!$D$7,IF(AND('Claim Details'!$E$21="London 2",C18="C"),Rates!$E$7,IF(AND('Claim Details'!$E$21="London 2",C18="D"),Rates!$F$7,IF(AND('Claim Details'!$E$21="London 3",C18="A"),Rates!$C$10,IF(AND('Claim Details'!$E$21="London 3",C18="B"),Rates!$D$10,IF(AND('Claim Details'!$E$21="London 3",C18="C"),Rates!$E$10,IF(AND('Claim Details'!$E$21="London 3",C18="D"),Rates!$F$10,IF(AND('Claim Details'!$E$21="National 1",C18="A"),Rates!$C$13,IF(AND('Claim Details'!$E$21="National 1",C18="B"),Rates!$D$13,IF(AND('Claim Details'!$E$21="National 1",C18="C"),Rates!$E$13,IF(AND('Claim Details'!$E$21="National 1",C18="D"),Rates!$F$13,IF(AND('Claim Details'!$E$21="National 2",C18="A"),Rates!$C$16,IF(AND('Claim Details'!$E$21="National 2",C18="B"),Rates!$D$16,IF(AND('Claim Details'!$E$21="National 2",C18="C"),Rates!$E$16,IF(AND('Claim Details'!$E$21="National 2",C18="D"),Rates!$F$16,"£0.00"))))))))))))))))))))</f>
        <v>£0.00</v>
      </c>
      <c r="J18" s="23"/>
      <c r="K18" s="63" t="str">
        <f t="shared" si="8"/>
        <v>£0.00</v>
      </c>
      <c r="L18" s="212"/>
      <c r="M18" s="213"/>
      <c r="N18" s="20"/>
      <c r="O18" s="20"/>
      <c r="P18" s="20" t="str">
        <f t="shared" si="9"/>
        <v/>
      </c>
      <c r="Q18" s="20"/>
      <c r="R18" s="211"/>
      <c r="S18" s="28" t="str">
        <f t="shared" si="10"/>
        <v/>
      </c>
      <c r="T18" s="20" t="str">
        <f t="shared" si="11"/>
        <v/>
      </c>
      <c r="U18" s="18" t="str">
        <f t="shared" si="12"/>
        <v>£0.00</v>
      </c>
      <c r="V18" s="20"/>
      <c r="W18" s="192"/>
      <c r="X18" s="193"/>
      <c r="Y18" s="35"/>
      <c r="Z18" s="343"/>
      <c r="AA18" s="343" t="str">
        <f t="shared" si="13"/>
        <v/>
      </c>
      <c r="AB18" s="103"/>
      <c r="AC18" s="94" t="str">
        <f t="shared" si="14"/>
        <v/>
      </c>
      <c r="AD18" s="95"/>
      <c r="AE18" s="294"/>
      <c r="AF18" s="214" t="str">
        <f t="shared" si="15"/>
        <v/>
      </c>
      <c r="AG18" s="215" t="str">
        <f t="shared" si="16"/>
        <v>£0.00</v>
      </c>
      <c r="AH18" s="216"/>
      <c r="AI18" s="217"/>
      <c r="AJ18" s="217"/>
      <c r="AK18" s="217"/>
      <c r="AM18" s="183" t="str">
        <f t="shared" si="17"/>
        <v/>
      </c>
      <c r="AN18" s="45">
        <f t="shared" si="5"/>
        <v>0</v>
      </c>
      <c r="AO18" s="45" t="str">
        <f>IF(AND('Claim Details'!$J$21="London 1",T18="A"),Rates!$C$4,IF(AND('Claim Details'!$J$21="London 1",T18="B"),Rates!$D$4,IF(AND('Claim Details'!$J$21="London 1",T18="C"),Rates!$E$4,IF(AND('Claim Details'!$J$21="London 1",T18="D"),Rates!$F$4,IF(AND('Claim Details'!$J$21="London 2",T18="A"),Rates!$C$7,IF(AND('Claim Details'!$J$21="London 2",T18="B"),Rates!$D$7,IF(AND('Claim Details'!$J$21="London 2",T18="C"),Rates!$E$7,IF(AND('Claim Details'!$J$21="London 2",T18="D"),Rates!$F$7,IF(AND('Claim Details'!$J$21="London 3",T18="A"),Rates!$C$10,IF(AND('Claim Details'!$J$21="London 3",T18="B"),Rates!$D$10,IF(AND('Claim Details'!$J$21="London 3",T18="C"),Rates!$E$10,IF(AND('Claim Details'!$J$21="London 3",T18="D"),Rates!$F$10,IF(AND('Claim Details'!$J$21="National 1",T18="A"),Rates!$C$13,IF(AND('Claim Details'!$J$21="National 1",T18="B"),Rates!$D$13,IF(AND('Claim Details'!$J$21="National 1",T18="C"),Rates!$E$13,IF(AND('Claim Details'!$J$21="National 1",T18="D"),Rates!$F$13,IF(AND('Claim Details'!$J$21="National 2",T18="A"),Rates!$C$16,IF(AND('Claim Details'!$J$21="National 2",T18="B"),Rates!$D$16,IF(AND('Claim Details'!$J$21="National 2",T18="C"),Rates!$E$16,IF(AND('Claim Details'!$J$21="National 2",T18="D"),Rates!$F$16,"£0.00"))))))))))))))))))))</f>
        <v>£0.00</v>
      </c>
      <c r="AP18" s="45">
        <f t="shared" si="6"/>
        <v>0</v>
      </c>
      <c r="AQ18" s="45" t="str">
        <f>IF(AND('Claim Details'!$R$21="London 1",AC18="A"),Rates!$C$4,IF(AND('Claim Details'!$R$21="London 1",AC18="B"),Rates!$D$4,IF(AND('Claim Details'!$R$21="London 1",AC18="C"),Rates!$E$4,IF(AND('Claim Details'!$R$21="London 1",AC18="D"),Rates!$F$4,IF(AND('Claim Details'!$R$21="London 2",AC18="A"),Rates!$C$7,IF(AND('Claim Details'!$R$21="London 2",AC18="B"),Rates!$D$7,IF(AND('Claim Details'!$R$21="London 2",AC18="C"),Rates!$E$7,IF(AND('Claim Details'!$R$21="London 2",AC18="D"),Rates!$F$7,IF(AND('Claim Details'!$R$21="London 3",AC18="A"),Rates!$C$10,IF(AND('Claim Details'!$R$21="London 3",AC18="B"),Rates!$D$10,IF(AND('Claim Details'!$R$21="London 3",AC18="C"),Rates!$E$10,IF(AND('Claim Details'!$R$21="London 3",AC18="D"),Rates!$F$10,IF(AND('Claim Details'!$R$21="National 1",AC18="A"),Rates!$C$13,IF(AND('Claim Details'!$R$21="National 1",AC18="B"),Rates!$D$13,IF(AND('Claim Details'!$R$21="National 1",AC18="C"),Rates!$E$13,IF(AND('Claim Details'!$R$21="National 1",AC18="D"),Rates!$F$13,IF(AND('Claim Details'!$R$21="National 2",AC18="A"),Rates!$C$16,IF(AND('Claim Details'!$R$21="National 2",AC18="B"),Rates!$D$16,IF(AND('Claim Details'!$R$21="National 2",AC18="C"),Rates!$E$16,IF(AND('Claim Details'!$R$21="National 2",AC18="D"),Rates!$F$16,"£0.00"))))))))))))))))))))</f>
        <v>£0.00</v>
      </c>
      <c r="AR18" s="45">
        <f t="shared" si="7"/>
        <v>0</v>
      </c>
      <c r="AS18" s="183" t="str">
        <f t="shared" si="18"/>
        <v/>
      </c>
      <c r="AT18" s="183" t="str">
        <f t="shared" si="19"/>
        <v/>
      </c>
    </row>
    <row r="19" spans="1:46" ht="15.5">
      <c r="A19" s="178"/>
      <c r="B19" s="21"/>
      <c r="C19" s="22"/>
      <c r="D19" s="288"/>
      <c r="E19" s="290"/>
      <c r="F19" s="289"/>
      <c r="G19" s="177"/>
      <c r="H19" s="286"/>
      <c r="I19" s="95" t="str">
        <f>IF(AND('Claim Details'!$E$21="London 1",C19="A"),Rates!$C$4,IF(AND('Claim Details'!$E$21="London 1",C19="B"),Rates!$D$4,IF(AND('Claim Details'!$E$21="London 1",C19="C"),Rates!$E$4,IF(AND('Claim Details'!$E$21="London 1",C19="D"),Rates!$F$4,IF(AND('Claim Details'!$E$21="London 2",C19="A"),Rates!$C$7,IF(AND('Claim Details'!$E$21="London 2",C19="B"),Rates!$D$7,IF(AND('Claim Details'!$E$21="London 2",C19="C"),Rates!$E$7,IF(AND('Claim Details'!$E$21="London 2",C19="D"),Rates!$F$7,IF(AND('Claim Details'!$E$21="London 3",C19="A"),Rates!$C$10,IF(AND('Claim Details'!$E$21="London 3",C19="B"),Rates!$D$10,IF(AND('Claim Details'!$E$21="London 3",C19="C"),Rates!$E$10,IF(AND('Claim Details'!$E$21="London 3",C19="D"),Rates!$F$10,IF(AND('Claim Details'!$E$21="National 1",C19="A"),Rates!$C$13,IF(AND('Claim Details'!$E$21="National 1",C19="B"),Rates!$D$13,IF(AND('Claim Details'!$E$21="National 1",C19="C"),Rates!$E$13,IF(AND('Claim Details'!$E$21="National 1",C19="D"),Rates!$F$13,IF(AND('Claim Details'!$E$21="National 2",C19="A"),Rates!$C$16,IF(AND('Claim Details'!$E$21="National 2",C19="B"),Rates!$D$16,IF(AND('Claim Details'!$E$21="National 2",C19="C"),Rates!$E$16,IF(AND('Claim Details'!$E$21="National 2",C19="D"),Rates!$F$16,"£0.00"))))))))))))))))))))</f>
        <v>£0.00</v>
      </c>
      <c r="J19" s="23"/>
      <c r="K19" s="63" t="str">
        <f t="shared" si="8"/>
        <v>£0.00</v>
      </c>
      <c r="L19" s="212"/>
      <c r="M19" s="213"/>
      <c r="N19" s="20"/>
      <c r="O19" s="20"/>
      <c r="P19" s="20" t="str">
        <f t="shared" si="9"/>
        <v/>
      </c>
      <c r="Q19" s="20"/>
      <c r="R19" s="211"/>
      <c r="S19" s="28" t="str">
        <f t="shared" si="10"/>
        <v/>
      </c>
      <c r="T19" s="20" t="str">
        <f t="shared" si="11"/>
        <v/>
      </c>
      <c r="U19" s="18" t="str">
        <f t="shared" si="12"/>
        <v>£0.00</v>
      </c>
      <c r="V19" s="20"/>
      <c r="W19" s="192"/>
      <c r="X19" s="193"/>
      <c r="Y19" s="35"/>
      <c r="Z19" s="343"/>
      <c r="AA19" s="343" t="str">
        <f t="shared" si="13"/>
        <v/>
      </c>
      <c r="AB19" s="103"/>
      <c r="AC19" s="94" t="str">
        <f t="shared" si="14"/>
        <v/>
      </c>
      <c r="AD19" s="95"/>
      <c r="AE19" s="294"/>
      <c r="AF19" s="214" t="str">
        <f t="shared" si="15"/>
        <v/>
      </c>
      <c r="AG19" s="215" t="str">
        <f t="shared" si="16"/>
        <v>£0.00</v>
      </c>
      <c r="AH19" s="216"/>
      <c r="AI19" s="217"/>
      <c r="AJ19" s="217"/>
      <c r="AK19" s="217"/>
      <c r="AM19" s="183" t="str">
        <f t="shared" si="17"/>
        <v/>
      </c>
      <c r="AN19" s="45">
        <f t="shared" si="5"/>
        <v>0</v>
      </c>
      <c r="AO19" s="45" t="str">
        <f>IF(AND('Claim Details'!$J$21="London 1",T19="A"),Rates!$C$4,IF(AND('Claim Details'!$J$21="London 1",T19="B"),Rates!$D$4,IF(AND('Claim Details'!$J$21="London 1",T19="C"),Rates!$E$4,IF(AND('Claim Details'!$J$21="London 1",T19="D"),Rates!$F$4,IF(AND('Claim Details'!$J$21="London 2",T19="A"),Rates!$C$7,IF(AND('Claim Details'!$J$21="London 2",T19="B"),Rates!$D$7,IF(AND('Claim Details'!$J$21="London 2",T19="C"),Rates!$E$7,IF(AND('Claim Details'!$J$21="London 2",T19="D"),Rates!$F$7,IF(AND('Claim Details'!$J$21="London 3",T19="A"),Rates!$C$10,IF(AND('Claim Details'!$J$21="London 3",T19="B"),Rates!$D$10,IF(AND('Claim Details'!$J$21="London 3",T19="C"),Rates!$E$10,IF(AND('Claim Details'!$J$21="London 3",T19="D"),Rates!$F$10,IF(AND('Claim Details'!$J$21="National 1",T19="A"),Rates!$C$13,IF(AND('Claim Details'!$J$21="National 1",T19="B"),Rates!$D$13,IF(AND('Claim Details'!$J$21="National 1",T19="C"),Rates!$E$13,IF(AND('Claim Details'!$J$21="National 1",T19="D"),Rates!$F$13,IF(AND('Claim Details'!$J$21="National 2",T19="A"),Rates!$C$16,IF(AND('Claim Details'!$J$21="National 2",T19="B"),Rates!$D$16,IF(AND('Claim Details'!$J$21="National 2",T19="C"),Rates!$E$16,IF(AND('Claim Details'!$J$21="National 2",T19="D"),Rates!$F$16,"£0.00"))))))))))))))))))))</f>
        <v>£0.00</v>
      </c>
      <c r="AP19" s="45">
        <f t="shared" si="6"/>
        <v>0</v>
      </c>
      <c r="AQ19" s="45" t="str">
        <f>IF(AND('Claim Details'!$R$21="London 1",AC19="A"),Rates!$C$4,IF(AND('Claim Details'!$R$21="London 1",AC19="B"),Rates!$D$4,IF(AND('Claim Details'!$R$21="London 1",AC19="C"),Rates!$E$4,IF(AND('Claim Details'!$R$21="London 1",AC19="D"),Rates!$F$4,IF(AND('Claim Details'!$R$21="London 2",AC19="A"),Rates!$C$7,IF(AND('Claim Details'!$R$21="London 2",AC19="B"),Rates!$D$7,IF(AND('Claim Details'!$R$21="London 2",AC19="C"),Rates!$E$7,IF(AND('Claim Details'!$R$21="London 2",AC19="D"),Rates!$F$7,IF(AND('Claim Details'!$R$21="London 3",AC19="A"),Rates!$C$10,IF(AND('Claim Details'!$R$21="London 3",AC19="B"),Rates!$D$10,IF(AND('Claim Details'!$R$21="London 3",AC19="C"),Rates!$E$10,IF(AND('Claim Details'!$R$21="London 3",AC19="D"),Rates!$F$10,IF(AND('Claim Details'!$R$21="National 1",AC19="A"),Rates!$C$13,IF(AND('Claim Details'!$R$21="National 1",AC19="B"),Rates!$D$13,IF(AND('Claim Details'!$R$21="National 1",AC19="C"),Rates!$E$13,IF(AND('Claim Details'!$R$21="National 1",AC19="D"),Rates!$F$13,IF(AND('Claim Details'!$R$21="National 2",AC19="A"),Rates!$C$16,IF(AND('Claim Details'!$R$21="National 2",AC19="B"),Rates!$D$16,IF(AND('Claim Details'!$R$21="National 2",AC19="C"),Rates!$E$16,IF(AND('Claim Details'!$R$21="National 2",AC19="D"),Rates!$F$16,"£0.00"))))))))))))))))))))</f>
        <v>£0.00</v>
      </c>
      <c r="AR19" s="45">
        <f t="shared" si="7"/>
        <v>0</v>
      </c>
      <c r="AS19" s="183" t="str">
        <f t="shared" si="18"/>
        <v/>
      </c>
      <c r="AT19" s="183" t="str">
        <f t="shared" si="19"/>
        <v/>
      </c>
    </row>
    <row r="20" spans="1:46" ht="15.5">
      <c r="A20" s="178"/>
      <c r="B20" s="21"/>
      <c r="C20" s="22"/>
      <c r="D20" s="288"/>
      <c r="E20" s="290"/>
      <c r="F20" s="289"/>
      <c r="G20" s="177"/>
      <c r="H20" s="286"/>
      <c r="I20" s="95" t="str">
        <f>IF(AND('Claim Details'!$E$21="London 1",C20="A"),Rates!$C$4,IF(AND('Claim Details'!$E$21="London 1",C20="B"),Rates!$D$4,IF(AND('Claim Details'!$E$21="London 1",C20="C"),Rates!$E$4,IF(AND('Claim Details'!$E$21="London 1",C20="D"),Rates!$F$4,IF(AND('Claim Details'!$E$21="London 2",C20="A"),Rates!$C$7,IF(AND('Claim Details'!$E$21="London 2",C20="B"),Rates!$D$7,IF(AND('Claim Details'!$E$21="London 2",C20="C"),Rates!$E$7,IF(AND('Claim Details'!$E$21="London 2",C20="D"),Rates!$F$7,IF(AND('Claim Details'!$E$21="London 3",C20="A"),Rates!$C$10,IF(AND('Claim Details'!$E$21="London 3",C20="B"),Rates!$D$10,IF(AND('Claim Details'!$E$21="London 3",C20="C"),Rates!$E$10,IF(AND('Claim Details'!$E$21="London 3",C20="D"),Rates!$F$10,IF(AND('Claim Details'!$E$21="National 1",C20="A"),Rates!$C$13,IF(AND('Claim Details'!$E$21="National 1",C20="B"),Rates!$D$13,IF(AND('Claim Details'!$E$21="National 1",C20="C"),Rates!$E$13,IF(AND('Claim Details'!$E$21="National 1",C20="D"),Rates!$F$13,IF(AND('Claim Details'!$E$21="National 2",C20="A"),Rates!$C$16,IF(AND('Claim Details'!$E$21="National 2",C20="B"),Rates!$D$16,IF(AND('Claim Details'!$E$21="National 2",C20="C"),Rates!$E$16,IF(AND('Claim Details'!$E$21="National 2",C20="D"),Rates!$F$16,"£0.00"))))))))))))))))))))</f>
        <v>£0.00</v>
      </c>
      <c r="J20" s="23"/>
      <c r="K20" s="63" t="str">
        <f t="shared" si="8"/>
        <v>£0.00</v>
      </c>
      <c r="L20" s="212"/>
      <c r="M20" s="213"/>
      <c r="N20" s="20"/>
      <c r="O20" s="20"/>
      <c r="P20" s="20" t="str">
        <f t="shared" si="9"/>
        <v/>
      </c>
      <c r="Q20" s="20"/>
      <c r="R20" s="211"/>
      <c r="S20" s="28" t="str">
        <f t="shared" si="10"/>
        <v/>
      </c>
      <c r="T20" s="20" t="str">
        <f t="shared" si="11"/>
        <v/>
      </c>
      <c r="U20" s="18" t="str">
        <f t="shared" si="12"/>
        <v>£0.00</v>
      </c>
      <c r="V20" s="20"/>
      <c r="W20" s="192"/>
      <c r="X20" s="193"/>
      <c r="Y20" s="35"/>
      <c r="Z20" s="343"/>
      <c r="AA20" s="343" t="str">
        <f t="shared" si="13"/>
        <v/>
      </c>
      <c r="AB20" s="103"/>
      <c r="AC20" s="94" t="str">
        <f t="shared" si="14"/>
        <v/>
      </c>
      <c r="AD20" s="95"/>
      <c r="AE20" s="294"/>
      <c r="AF20" s="214" t="str">
        <f t="shared" si="15"/>
        <v/>
      </c>
      <c r="AG20" s="215" t="str">
        <f t="shared" si="16"/>
        <v>£0.00</v>
      </c>
      <c r="AH20" s="216"/>
      <c r="AI20" s="217"/>
      <c r="AJ20" s="217"/>
      <c r="AK20" s="217"/>
      <c r="AM20" s="183" t="str">
        <f t="shared" si="17"/>
        <v/>
      </c>
      <c r="AN20" s="45">
        <f t="shared" si="5"/>
        <v>0</v>
      </c>
      <c r="AO20" s="45" t="str">
        <f>IF(AND('Claim Details'!$J$21="London 1",T20="A"),Rates!$C$4,IF(AND('Claim Details'!$J$21="London 1",T20="B"),Rates!$D$4,IF(AND('Claim Details'!$J$21="London 1",T20="C"),Rates!$E$4,IF(AND('Claim Details'!$J$21="London 1",T20="D"),Rates!$F$4,IF(AND('Claim Details'!$J$21="London 2",T20="A"),Rates!$C$7,IF(AND('Claim Details'!$J$21="London 2",T20="B"),Rates!$D$7,IF(AND('Claim Details'!$J$21="London 2",T20="C"),Rates!$E$7,IF(AND('Claim Details'!$J$21="London 2",T20="D"),Rates!$F$7,IF(AND('Claim Details'!$J$21="London 3",T20="A"),Rates!$C$10,IF(AND('Claim Details'!$J$21="London 3",T20="B"),Rates!$D$10,IF(AND('Claim Details'!$J$21="London 3",T20="C"),Rates!$E$10,IF(AND('Claim Details'!$J$21="London 3",T20="D"),Rates!$F$10,IF(AND('Claim Details'!$J$21="National 1",T20="A"),Rates!$C$13,IF(AND('Claim Details'!$J$21="National 1",T20="B"),Rates!$D$13,IF(AND('Claim Details'!$J$21="National 1",T20="C"),Rates!$E$13,IF(AND('Claim Details'!$J$21="National 1",T20="D"),Rates!$F$13,IF(AND('Claim Details'!$J$21="National 2",T20="A"),Rates!$C$16,IF(AND('Claim Details'!$J$21="National 2",T20="B"),Rates!$D$16,IF(AND('Claim Details'!$J$21="National 2",T20="C"),Rates!$E$16,IF(AND('Claim Details'!$J$21="National 2",T20="D"),Rates!$F$16,"£0.00"))))))))))))))))))))</f>
        <v>£0.00</v>
      </c>
      <c r="AP20" s="45">
        <f t="shared" si="6"/>
        <v>0</v>
      </c>
      <c r="AQ20" s="45" t="str">
        <f>IF(AND('Claim Details'!$R$21="London 1",AC20="A"),Rates!$C$4,IF(AND('Claim Details'!$R$21="London 1",AC20="B"),Rates!$D$4,IF(AND('Claim Details'!$R$21="London 1",AC20="C"),Rates!$E$4,IF(AND('Claim Details'!$R$21="London 1",AC20="D"),Rates!$F$4,IF(AND('Claim Details'!$R$21="London 2",AC20="A"),Rates!$C$7,IF(AND('Claim Details'!$R$21="London 2",AC20="B"),Rates!$D$7,IF(AND('Claim Details'!$R$21="London 2",AC20="C"),Rates!$E$7,IF(AND('Claim Details'!$R$21="London 2",AC20="D"),Rates!$F$7,IF(AND('Claim Details'!$R$21="London 3",AC20="A"),Rates!$C$10,IF(AND('Claim Details'!$R$21="London 3",AC20="B"),Rates!$D$10,IF(AND('Claim Details'!$R$21="London 3",AC20="C"),Rates!$E$10,IF(AND('Claim Details'!$R$21="London 3",AC20="D"),Rates!$F$10,IF(AND('Claim Details'!$R$21="National 1",AC20="A"),Rates!$C$13,IF(AND('Claim Details'!$R$21="National 1",AC20="B"),Rates!$D$13,IF(AND('Claim Details'!$R$21="National 1",AC20="C"),Rates!$E$13,IF(AND('Claim Details'!$R$21="National 1",AC20="D"),Rates!$F$13,IF(AND('Claim Details'!$R$21="National 2",AC20="A"),Rates!$C$16,IF(AND('Claim Details'!$R$21="National 2",AC20="B"),Rates!$D$16,IF(AND('Claim Details'!$R$21="National 2",AC20="C"),Rates!$E$16,IF(AND('Claim Details'!$R$21="National 2",AC20="D"),Rates!$F$16,"£0.00"))))))))))))))))))))</f>
        <v>£0.00</v>
      </c>
      <c r="AR20" s="45">
        <f t="shared" si="7"/>
        <v>0</v>
      </c>
      <c r="AS20" s="183" t="str">
        <f t="shared" si="18"/>
        <v/>
      </c>
      <c r="AT20" s="183" t="str">
        <f t="shared" si="19"/>
        <v/>
      </c>
    </row>
    <row r="21" spans="1:46" ht="15.5">
      <c r="A21" s="178"/>
      <c r="B21" s="21"/>
      <c r="C21" s="22"/>
      <c r="D21" s="288"/>
      <c r="E21" s="290"/>
      <c r="F21" s="289"/>
      <c r="G21" s="177"/>
      <c r="H21" s="286"/>
      <c r="I21" s="95" t="str">
        <f>IF(AND('Claim Details'!$E$21="London 1",C21="A"),Rates!$C$4,IF(AND('Claim Details'!$E$21="London 1",C21="B"),Rates!$D$4,IF(AND('Claim Details'!$E$21="London 1",C21="C"),Rates!$E$4,IF(AND('Claim Details'!$E$21="London 1",C21="D"),Rates!$F$4,IF(AND('Claim Details'!$E$21="London 2",C21="A"),Rates!$C$7,IF(AND('Claim Details'!$E$21="London 2",C21="B"),Rates!$D$7,IF(AND('Claim Details'!$E$21="London 2",C21="C"),Rates!$E$7,IF(AND('Claim Details'!$E$21="London 2",C21="D"),Rates!$F$7,IF(AND('Claim Details'!$E$21="London 3",C21="A"),Rates!$C$10,IF(AND('Claim Details'!$E$21="London 3",C21="B"),Rates!$D$10,IF(AND('Claim Details'!$E$21="London 3",C21="C"),Rates!$E$10,IF(AND('Claim Details'!$E$21="London 3",C21="D"),Rates!$F$10,IF(AND('Claim Details'!$E$21="National 1",C21="A"),Rates!$C$13,IF(AND('Claim Details'!$E$21="National 1",C21="B"),Rates!$D$13,IF(AND('Claim Details'!$E$21="National 1",C21="C"),Rates!$E$13,IF(AND('Claim Details'!$E$21="National 1",C21="D"),Rates!$F$13,IF(AND('Claim Details'!$E$21="National 2",C21="A"),Rates!$C$16,IF(AND('Claim Details'!$E$21="National 2",C21="B"),Rates!$D$16,IF(AND('Claim Details'!$E$21="National 2",C21="C"),Rates!$E$16,IF(AND('Claim Details'!$E$21="National 2",C21="D"),Rates!$F$16,"£0.00"))))))))))))))))))))</f>
        <v>£0.00</v>
      </c>
      <c r="J21" s="23"/>
      <c r="K21" s="63" t="str">
        <f t="shared" si="8"/>
        <v>£0.00</v>
      </c>
      <c r="L21" s="212"/>
      <c r="M21" s="213"/>
      <c r="N21" s="20"/>
      <c r="O21" s="20"/>
      <c r="P21" s="20" t="str">
        <f t="shared" si="9"/>
        <v/>
      </c>
      <c r="Q21" s="20"/>
      <c r="R21" s="211"/>
      <c r="S21" s="28" t="str">
        <f t="shared" si="10"/>
        <v/>
      </c>
      <c r="T21" s="20" t="str">
        <f t="shared" si="11"/>
        <v/>
      </c>
      <c r="U21" s="18" t="str">
        <f t="shared" si="12"/>
        <v>£0.00</v>
      </c>
      <c r="V21" s="20"/>
      <c r="W21" s="192"/>
      <c r="X21" s="193"/>
      <c r="Y21" s="35"/>
      <c r="Z21" s="343"/>
      <c r="AA21" s="343" t="str">
        <f t="shared" si="13"/>
        <v/>
      </c>
      <c r="AB21" s="103"/>
      <c r="AC21" s="94" t="str">
        <f t="shared" si="14"/>
        <v/>
      </c>
      <c r="AD21" s="95"/>
      <c r="AE21" s="294"/>
      <c r="AF21" s="214" t="str">
        <f t="shared" si="15"/>
        <v/>
      </c>
      <c r="AG21" s="215" t="str">
        <f t="shared" si="16"/>
        <v>£0.00</v>
      </c>
      <c r="AH21" s="216"/>
      <c r="AI21" s="217"/>
      <c r="AJ21" s="217"/>
      <c r="AK21" s="217"/>
      <c r="AM21" s="183" t="str">
        <f t="shared" si="17"/>
        <v/>
      </c>
      <c r="AN21" s="45">
        <f t="shared" si="5"/>
        <v>0</v>
      </c>
      <c r="AO21" s="45" t="str">
        <f>IF(AND('Claim Details'!$J$21="London 1",T21="A"),Rates!$C$4,IF(AND('Claim Details'!$J$21="London 1",T21="B"),Rates!$D$4,IF(AND('Claim Details'!$J$21="London 1",T21="C"),Rates!$E$4,IF(AND('Claim Details'!$J$21="London 1",T21="D"),Rates!$F$4,IF(AND('Claim Details'!$J$21="London 2",T21="A"),Rates!$C$7,IF(AND('Claim Details'!$J$21="London 2",T21="B"),Rates!$D$7,IF(AND('Claim Details'!$J$21="London 2",T21="C"),Rates!$E$7,IF(AND('Claim Details'!$J$21="London 2",T21="D"),Rates!$F$7,IF(AND('Claim Details'!$J$21="London 3",T21="A"),Rates!$C$10,IF(AND('Claim Details'!$J$21="London 3",T21="B"),Rates!$D$10,IF(AND('Claim Details'!$J$21="London 3",T21="C"),Rates!$E$10,IF(AND('Claim Details'!$J$21="London 3",T21="D"),Rates!$F$10,IF(AND('Claim Details'!$J$21="National 1",T21="A"),Rates!$C$13,IF(AND('Claim Details'!$J$21="National 1",T21="B"),Rates!$D$13,IF(AND('Claim Details'!$J$21="National 1",T21="C"),Rates!$E$13,IF(AND('Claim Details'!$J$21="National 1",T21="D"),Rates!$F$13,IF(AND('Claim Details'!$J$21="National 2",T21="A"),Rates!$C$16,IF(AND('Claim Details'!$J$21="National 2",T21="B"),Rates!$D$16,IF(AND('Claim Details'!$J$21="National 2",T21="C"),Rates!$E$16,IF(AND('Claim Details'!$J$21="National 2",T21="D"),Rates!$F$16,"£0.00"))))))))))))))))))))</f>
        <v>£0.00</v>
      </c>
      <c r="AP21" s="45">
        <f t="shared" si="6"/>
        <v>0</v>
      </c>
      <c r="AQ21" s="45" t="str">
        <f>IF(AND('Claim Details'!$R$21="London 1",AC21="A"),Rates!$C$4,IF(AND('Claim Details'!$R$21="London 1",AC21="B"),Rates!$D$4,IF(AND('Claim Details'!$R$21="London 1",AC21="C"),Rates!$E$4,IF(AND('Claim Details'!$R$21="London 1",AC21="D"),Rates!$F$4,IF(AND('Claim Details'!$R$21="London 2",AC21="A"),Rates!$C$7,IF(AND('Claim Details'!$R$21="London 2",AC21="B"),Rates!$D$7,IF(AND('Claim Details'!$R$21="London 2",AC21="C"),Rates!$E$7,IF(AND('Claim Details'!$R$21="London 2",AC21="D"),Rates!$F$7,IF(AND('Claim Details'!$R$21="London 3",AC21="A"),Rates!$C$10,IF(AND('Claim Details'!$R$21="London 3",AC21="B"),Rates!$D$10,IF(AND('Claim Details'!$R$21="London 3",AC21="C"),Rates!$E$10,IF(AND('Claim Details'!$R$21="London 3",AC21="D"),Rates!$F$10,IF(AND('Claim Details'!$R$21="National 1",AC21="A"),Rates!$C$13,IF(AND('Claim Details'!$R$21="National 1",AC21="B"),Rates!$D$13,IF(AND('Claim Details'!$R$21="National 1",AC21="C"),Rates!$E$13,IF(AND('Claim Details'!$R$21="National 1",AC21="D"),Rates!$F$13,IF(AND('Claim Details'!$R$21="National 2",AC21="A"),Rates!$C$16,IF(AND('Claim Details'!$R$21="National 2",AC21="B"),Rates!$D$16,IF(AND('Claim Details'!$R$21="National 2",AC21="C"),Rates!$E$16,IF(AND('Claim Details'!$R$21="National 2",AC21="D"),Rates!$F$16,"£0.00"))))))))))))))))))))</f>
        <v>£0.00</v>
      </c>
      <c r="AR21" s="45">
        <f t="shared" si="7"/>
        <v>0</v>
      </c>
      <c r="AS21" s="183" t="str">
        <f t="shared" si="18"/>
        <v/>
      </c>
      <c r="AT21" s="183" t="str">
        <f t="shared" si="19"/>
        <v/>
      </c>
    </row>
    <row r="22" spans="1:46" ht="15.5">
      <c r="A22" s="178"/>
      <c r="B22" s="21"/>
      <c r="C22" s="22"/>
      <c r="D22" s="288"/>
      <c r="E22" s="290"/>
      <c r="F22" s="289"/>
      <c r="G22" s="177"/>
      <c r="H22" s="286"/>
      <c r="I22" s="95" t="str">
        <f>IF(AND('Claim Details'!$E$21="London 1",C22="A"),Rates!$C$4,IF(AND('Claim Details'!$E$21="London 1",C22="B"),Rates!$D$4,IF(AND('Claim Details'!$E$21="London 1",C22="C"),Rates!$E$4,IF(AND('Claim Details'!$E$21="London 1",C22="D"),Rates!$F$4,IF(AND('Claim Details'!$E$21="London 2",C22="A"),Rates!$C$7,IF(AND('Claim Details'!$E$21="London 2",C22="B"),Rates!$D$7,IF(AND('Claim Details'!$E$21="London 2",C22="C"),Rates!$E$7,IF(AND('Claim Details'!$E$21="London 2",C22="D"),Rates!$F$7,IF(AND('Claim Details'!$E$21="London 3",C22="A"),Rates!$C$10,IF(AND('Claim Details'!$E$21="London 3",C22="B"),Rates!$D$10,IF(AND('Claim Details'!$E$21="London 3",C22="C"),Rates!$E$10,IF(AND('Claim Details'!$E$21="London 3",C22="D"),Rates!$F$10,IF(AND('Claim Details'!$E$21="National 1",C22="A"),Rates!$C$13,IF(AND('Claim Details'!$E$21="National 1",C22="B"),Rates!$D$13,IF(AND('Claim Details'!$E$21="National 1",C22="C"),Rates!$E$13,IF(AND('Claim Details'!$E$21="National 1",C22="D"),Rates!$F$13,IF(AND('Claim Details'!$E$21="National 2",C22="A"),Rates!$C$16,IF(AND('Claim Details'!$E$21="National 2",C22="B"),Rates!$D$16,IF(AND('Claim Details'!$E$21="National 2",C22="C"),Rates!$E$16,IF(AND('Claim Details'!$E$21="National 2",C22="D"),Rates!$F$16,"£0.00"))))))))))))))))))))</f>
        <v>£0.00</v>
      </c>
      <c r="J22" s="23"/>
      <c r="K22" s="63" t="str">
        <f t="shared" si="8"/>
        <v>£0.00</v>
      </c>
      <c r="L22" s="212"/>
      <c r="M22" s="213"/>
      <c r="N22" s="20"/>
      <c r="O22" s="20"/>
      <c r="P22" s="20" t="str">
        <f t="shared" si="9"/>
        <v/>
      </c>
      <c r="Q22" s="20"/>
      <c r="R22" s="211"/>
      <c r="S22" s="28" t="str">
        <f t="shared" si="10"/>
        <v/>
      </c>
      <c r="T22" s="20" t="str">
        <f t="shared" si="11"/>
        <v/>
      </c>
      <c r="U22" s="18" t="str">
        <f t="shared" si="12"/>
        <v>£0.00</v>
      </c>
      <c r="V22" s="20"/>
      <c r="W22" s="192"/>
      <c r="X22" s="193"/>
      <c r="Y22" s="35"/>
      <c r="Z22" s="343"/>
      <c r="AA22" s="343" t="str">
        <f t="shared" si="13"/>
        <v/>
      </c>
      <c r="AB22" s="103"/>
      <c r="AC22" s="94" t="str">
        <f t="shared" si="14"/>
        <v/>
      </c>
      <c r="AD22" s="95"/>
      <c r="AE22" s="294"/>
      <c r="AF22" s="214" t="str">
        <f t="shared" si="15"/>
        <v/>
      </c>
      <c r="AG22" s="215" t="str">
        <f t="shared" si="16"/>
        <v>£0.00</v>
      </c>
      <c r="AH22" s="216"/>
      <c r="AI22" s="217"/>
      <c r="AJ22" s="217"/>
      <c r="AK22" s="217"/>
      <c r="AM22" s="183" t="str">
        <f t="shared" si="17"/>
        <v/>
      </c>
      <c r="AN22" s="45">
        <f t="shared" si="5"/>
        <v>0</v>
      </c>
      <c r="AO22" s="45" t="str">
        <f>IF(AND('Claim Details'!$J$21="London 1",T22="A"),Rates!$C$4,IF(AND('Claim Details'!$J$21="London 1",T22="B"),Rates!$D$4,IF(AND('Claim Details'!$J$21="London 1",T22="C"),Rates!$E$4,IF(AND('Claim Details'!$J$21="London 1",T22="D"),Rates!$F$4,IF(AND('Claim Details'!$J$21="London 2",T22="A"),Rates!$C$7,IF(AND('Claim Details'!$J$21="London 2",T22="B"),Rates!$D$7,IF(AND('Claim Details'!$J$21="London 2",T22="C"),Rates!$E$7,IF(AND('Claim Details'!$J$21="London 2",T22="D"),Rates!$F$7,IF(AND('Claim Details'!$J$21="London 3",T22="A"),Rates!$C$10,IF(AND('Claim Details'!$J$21="London 3",T22="B"),Rates!$D$10,IF(AND('Claim Details'!$J$21="London 3",T22="C"),Rates!$E$10,IF(AND('Claim Details'!$J$21="London 3",T22="D"),Rates!$F$10,IF(AND('Claim Details'!$J$21="National 1",T22="A"),Rates!$C$13,IF(AND('Claim Details'!$J$21="National 1",T22="B"),Rates!$D$13,IF(AND('Claim Details'!$J$21="National 1",T22="C"),Rates!$E$13,IF(AND('Claim Details'!$J$21="National 1",T22="D"),Rates!$F$13,IF(AND('Claim Details'!$J$21="National 2",T22="A"),Rates!$C$16,IF(AND('Claim Details'!$J$21="National 2",T22="B"),Rates!$D$16,IF(AND('Claim Details'!$J$21="National 2",T22="C"),Rates!$E$16,IF(AND('Claim Details'!$J$21="National 2",T22="D"),Rates!$F$16,"£0.00"))))))))))))))))))))</f>
        <v>£0.00</v>
      </c>
      <c r="AP22" s="45">
        <f t="shared" si="6"/>
        <v>0</v>
      </c>
      <c r="AQ22" s="45" t="str">
        <f>IF(AND('Claim Details'!$R$21="London 1",AC22="A"),Rates!$C$4,IF(AND('Claim Details'!$R$21="London 1",AC22="B"),Rates!$D$4,IF(AND('Claim Details'!$R$21="London 1",AC22="C"),Rates!$E$4,IF(AND('Claim Details'!$R$21="London 1",AC22="D"),Rates!$F$4,IF(AND('Claim Details'!$R$21="London 2",AC22="A"),Rates!$C$7,IF(AND('Claim Details'!$R$21="London 2",AC22="B"),Rates!$D$7,IF(AND('Claim Details'!$R$21="London 2",AC22="C"),Rates!$E$7,IF(AND('Claim Details'!$R$21="London 2",AC22="D"),Rates!$F$7,IF(AND('Claim Details'!$R$21="London 3",AC22="A"),Rates!$C$10,IF(AND('Claim Details'!$R$21="London 3",AC22="B"),Rates!$D$10,IF(AND('Claim Details'!$R$21="London 3",AC22="C"),Rates!$E$10,IF(AND('Claim Details'!$R$21="London 3",AC22="D"),Rates!$F$10,IF(AND('Claim Details'!$R$21="National 1",AC22="A"),Rates!$C$13,IF(AND('Claim Details'!$R$21="National 1",AC22="B"),Rates!$D$13,IF(AND('Claim Details'!$R$21="National 1",AC22="C"),Rates!$E$13,IF(AND('Claim Details'!$R$21="National 1",AC22="D"),Rates!$F$13,IF(AND('Claim Details'!$R$21="National 2",AC22="A"),Rates!$C$16,IF(AND('Claim Details'!$R$21="National 2",AC22="B"),Rates!$D$16,IF(AND('Claim Details'!$R$21="National 2",AC22="C"),Rates!$E$16,IF(AND('Claim Details'!$R$21="National 2",AC22="D"),Rates!$F$16,"£0.00"))))))))))))))))))))</f>
        <v>£0.00</v>
      </c>
      <c r="AR22" s="45">
        <f t="shared" si="7"/>
        <v>0</v>
      </c>
      <c r="AS22" s="183" t="str">
        <f t="shared" si="18"/>
        <v/>
      </c>
      <c r="AT22" s="183" t="str">
        <f t="shared" si="19"/>
        <v/>
      </c>
    </row>
    <row r="23" spans="1:46" ht="15.5">
      <c r="A23" s="178"/>
      <c r="B23" s="21"/>
      <c r="C23" s="22"/>
      <c r="D23" s="288"/>
      <c r="E23" s="290"/>
      <c r="F23" s="289"/>
      <c r="G23" s="177"/>
      <c r="H23" s="286"/>
      <c r="I23" s="95" t="str">
        <f>IF(AND('Claim Details'!$E$21="London 1",C23="A"),Rates!$C$4,IF(AND('Claim Details'!$E$21="London 1",C23="B"),Rates!$D$4,IF(AND('Claim Details'!$E$21="London 1",C23="C"),Rates!$E$4,IF(AND('Claim Details'!$E$21="London 1",C23="D"),Rates!$F$4,IF(AND('Claim Details'!$E$21="London 2",C23="A"),Rates!$C$7,IF(AND('Claim Details'!$E$21="London 2",C23="B"),Rates!$D$7,IF(AND('Claim Details'!$E$21="London 2",C23="C"),Rates!$E$7,IF(AND('Claim Details'!$E$21="London 2",C23="D"),Rates!$F$7,IF(AND('Claim Details'!$E$21="London 3",C23="A"),Rates!$C$10,IF(AND('Claim Details'!$E$21="London 3",C23="B"),Rates!$D$10,IF(AND('Claim Details'!$E$21="London 3",C23="C"),Rates!$E$10,IF(AND('Claim Details'!$E$21="London 3",C23="D"),Rates!$F$10,IF(AND('Claim Details'!$E$21="National 1",C23="A"),Rates!$C$13,IF(AND('Claim Details'!$E$21="National 1",C23="B"),Rates!$D$13,IF(AND('Claim Details'!$E$21="National 1",C23="C"),Rates!$E$13,IF(AND('Claim Details'!$E$21="National 1",C23="D"),Rates!$F$13,IF(AND('Claim Details'!$E$21="National 2",C23="A"),Rates!$C$16,IF(AND('Claim Details'!$E$21="National 2",C23="B"),Rates!$D$16,IF(AND('Claim Details'!$E$21="National 2",C23="C"),Rates!$E$16,IF(AND('Claim Details'!$E$21="National 2",C23="D"),Rates!$F$16,"£0.00"))))))))))))))))))))</f>
        <v>£0.00</v>
      </c>
      <c r="J23" s="23"/>
      <c r="K23" s="63" t="str">
        <f t="shared" si="8"/>
        <v>£0.00</v>
      </c>
      <c r="L23" s="212"/>
      <c r="M23" s="213"/>
      <c r="N23" s="20"/>
      <c r="O23" s="20"/>
      <c r="P23" s="20" t="str">
        <f t="shared" si="9"/>
        <v/>
      </c>
      <c r="Q23" s="20"/>
      <c r="R23" s="211"/>
      <c r="S23" s="28" t="str">
        <f t="shared" si="10"/>
        <v/>
      </c>
      <c r="T23" s="20" t="str">
        <f t="shared" si="11"/>
        <v/>
      </c>
      <c r="U23" s="18" t="str">
        <f t="shared" si="12"/>
        <v>£0.00</v>
      </c>
      <c r="V23" s="20"/>
      <c r="W23" s="192"/>
      <c r="X23" s="193"/>
      <c r="Y23" s="35"/>
      <c r="Z23" s="343"/>
      <c r="AA23" s="343" t="str">
        <f t="shared" si="13"/>
        <v/>
      </c>
      <c r="AB23" s="103"/>
      <c r="AC23" s="94" t="str">
        <f t="shared" si="14"/>
        <v/>
      </c>
      <c r="AD23" s="95"/>
      <c r="AE23" s="294"/>
      <c r="AF23" s="214" t="str">
        <f t="shared" si="15"/>
        <v/>
      </c>
      <c r="AG23" s="215" t="str">
        <f t="shared" si="16"/>
        <v>£0.00</v>
      </c>
      <c r="AH23" s="216"/>
      <c r="AI23" s="217"/>
      <c r="AJ23" s="217"/>
      <c r="AK23" s="217"/>
      <c r="AM23" s="183" t="str">
        <f t="shared" si="17"/>
        <v/>
      </c>
      <c r="AN23" s="45">
        <f t="shared" si="5"/>
        <v>0</v>
      </c>
      <c r="AO23" s="45" t="str">
        <f>IF(AND('Claim Details'!$J$21="London 1",T23="A"),Rates!$C$4,IF(AND('Claim Details'!$J$21="London 1",T23="B"),Rates!$D$4,IF(AND('Claim Details'!$J$21="London 1",T23="C"),Rates!$E$4,IF(AND('Claim Details'!$J$21="London 1",T23="D"),Rates!$F$4,IF(AND('Claim Details'!$J$21="London 2",T23="A"),Rates!$C$7,IF(AND('Claim Details'!$J$21="London 2",T23="B"),Rates!$D$7,IF(AND('Claim Details'!$J$21="London 2",T23="C"),Rates!$E$7,IF(AND('Claim Details'!$J$21="London 2",T23="D"),Rates!$F$7,IF(AND('Claim Details'!$J$21="London 3",T23="A"),Rates!$C$10,IF(AND('Claim Details'!$J$21="London 3",T23="B"),Rates!$D$10,IF(AND('Claim Details'!$J$21="London 3",T23="C"),Rates!$E$10,IF(AND('Claim Details'!$J$21="London 3",T23="D"),Rates!$F$10,IF(AND('Claim Details'!$J$21="National 1",T23="A"),Rates!$C$13,IF(AND('Claim Details'!$J$21="National 1",T23="B"),Rates!$D$13,IF(AND('Claim Details'!$J$21="National 1",T23="C"),Rates!$E$13,IF(AND('Claim Details'!$J$21="National 1",T23="D"),Rates!$F$13,IF(AND('Claim Details'!$J$21="National 2",T23="A"),Rates!$C$16,IF(AND('Claim Details'!$J$21="National 2",T23="B"),Rates!$D$16,IF(AND('Claim Details'!$J$21="National 2",T23="C"),Rates!$E$16,IF(AND('Claim Details'!$J$21="National 2",T23="D"),Rates!$F$16,"£0.00"))))))))))))))))))))</f>
        <v>£0.00</v>
      </c>
      <c r="AP23" s="45">
        <f t="shared" si="6"/>
        <v>0</v>
      </c>
      <c r="AQ23" s="45" t="str">
        <f>IF(AND('Claim Details'!$R$21="London 1",AC23="A"),Rates!$C$4,IF(AND('Claim Details'!$R$21="London 1",AC23="B"),Rates!$D$4,IF(AND('Claim Details'!$R$21="London 1",AC23="C"),Rates!$E$4,IF(AND('Claim Details'!$R$21="London 1",AC23="D"),Rates!$F$4,IF(AND('Claim Details'!$R$21="London 2",AC23="A"),Rates!$C$7,IF(AND('Claim Details'!$R$21="London 2",AC23="B"),Rates!$D$7,IF(AND('Claim Details'!$R$21="London 2",AC23="C"),Rates!$E$7,IF(AND('Claim Details'!$R$21="London 2",AC23="D"),Rates!$F$7,IF(AND('Claim Details'!$R$21="London 3",AC23="A"),Rates!$C$10,IF(AND('Claim Details'!$R$21="London 3",AC23="B"),Rates!$D$10,IF(AND('Claim Details'!$R$21="London 3",AC23="C"),Rates!$E$10,IF(AND('Claim Details'!$R$21="London 3",AC23="D"),Rates!$F$10,IF(AND('Claim Details'!$R$21="National 1",AC23="A"),Rates!$C$13,IF(AND('Claim Details'!$R$21="National 1",AC23="B"),Rates!$D$13,IF(AND('Claim Details'!$R$21="National 1",AC23="C"),Rates!$E$13,IF(AND('Claim Details'!$R$21="National 1",AC23="D"),Rates!$F$13,IF(AND('Claim Details'!$R$21="National 2",AC23="A"),Rates!$C$16,IF(AND('Claim Details'!$R$21="National 2",AC23="B"),Rates!$D$16,IF(AND('Claim Details'!$R$21="National 2",AC23="C"),Rates!$E$16,IF(AND('Claim Details'!$R$21="National 2",AC23="D"),Rates!$F$16,"£0.00"))))))))))))))))))))</f>
        <v>£0.00</v>
      </c>
      <c r="AR23" s="45">
        <f t="shared" si="7"/>
        <v>0</v>
      </c>
      <c r="AS23" s="183" t="str">
        <f t="shared" si="18"/>
        <v/>
      </c>
      <c r="AT23" s="183" t="str">
        <f t="shared" si="19"/>
        <v/>
      </c>
    </row>
    <row r="24" spans="1:46" ht="15.5">
      <c r="A24" s="178"/>
      <c r="B24" s="21"/>
      <c r="C24" s="22"/>
      <c r="D24" s="288"/>
      <c r="E24" s="290"/>
      <c r="F24" s="289"/>
      <c r="G24" s="177"/>
      <c r="H24" s="286"/>
      <c r="I24" s="95" t="str">
        <f>IF(AND('Claim Details'!$E$21="London 1",C24="A"),Rates!$C$4,IF(AND('Claim Details'!$E$21="London 1",C24="B"),Rates!$D$4,IF(AND('Claim Details'!$E$21="London 1",C24="C"),Rates!$E$4,IF(AND('Claim Details'!$E$21="London 1",C24="D"),Rates!$F$4,IF(AND('Claim Details'!$E$21="London 2",C24="A"),Rates!$C$7,IF(AND('Claim Details'!$E$21="London 2",C24="B"),Rates!$D$7,IF(AND('Claim Details'!$E$21="London 2",C24="C"),Rates!$E$7,IF(AND('Claim Details'!$E$21="London 2",C24="D"),Rates!$F$7,IF(AND('Claim Details'!$E$21="London 3",C24="A"),Rates!$C$10,IF(AND('Claim Details'!$E$21="London 3",C24="B"),Rates!$D$10,IF(AND('Claim Details'!$E$21="London 3",C24="C"),Rates!$E$10,IF(AND('Claim Details'!$E$21="London 3",C24="D"),Rates!$F$10,IF(AND('Claim Details'!$E$21="National 1",C24="A"),Rates!$C$13,IF(AND('Claim Details'!$E$21="National 1",C24="B"),Rates!$D$13,IF(AND('Claim Details'!$E$21="National 1",C24="C"),Rates!$E$13,IF(AND('Claim Details'!$E$21="National 1",C24="D"),Rates!$F$13,IF(AND('Claim Details'!$E$21="National 2",C24="A"),Rates!$C$16,IF(AND('Claim Details'!$E$21="National 2",C24="B"),Rates!$D$16,IF(AND('Claim Details'!$E$21="National 2",C24="C"),Rates!$E$16,IF(AND('Claim Details'!$E$21="National 2",C24="D"),Rates!$F$16,"£0.00"))))))))))))))))))))</f>
        <v>£0.00</v>
      </c>
      <c r="J24" s="23"/>
      <c r="K24" s="63" t="str">
        <f t="shared" si="8"/>
        <v>£0.00</v>
      </c>
      <c r="L24" s="212"/>
      <c r="M24" s="213"/>
      <c r="N24" s="20"/>
      <c r="O24" s="20"/>
      <c r="P24" s="20" t="str">
        <f t="shared" si="9"/>
        <v/>
      </c>
      <c r="Q24" s="20"/>
      <c r="R24" s="211"/>
      <c r="S24" s="28" t="str">
        <f t="shared" si="10"/>
        <v/>
      </c>
      <c r="T24" s="20" t="str">
        <f t="shared" si="11"/>
        <v/>
      </c>
      <c r="U24" s="18" t="str">
        <f t="shared" si="12"/>
        <v>£0.00</v>
      </c>
      <c r="V24" s="20"/>
      <c r="W24" s="192"/>
      <c r="X24" s="193"/>
      <c r="Y24" s="35"/>
      <c r="Z24" s="343"/>
      <c r="AA24" s="343" t="str">
        <f t="shared" si="13"/>
        <v/>
      </c>
      <c r="AB24" s="103"/>
      <c r="AC24" s="94" t="str">
        <f t="shared" si="14"/>
        <v/>
      </c>
      <c r="AD24" s="95"/>
      <c r="AE24" s="294"/>
      <c r="AF24" s="214" t="str">
        <f t="shared" si="15"/>
        <v/>
      </c>
      <c r="AG24" s="215" t="str">
        <f t="shared" si="16"/>
        <v>£0.00</v>
      </c>
      <c r="AH24" s="216"/>
      <c r="AI24" s="217"/>
      <c r="AJ24" s="217"/>
      <c r="AK24" s="217"/>
      <c r="AM24" s="183" t="str">
        <f t="shared" si="17"/>
        <v/>
      </c>
      <c r="AN24" s="45">
        <f t="shared" si="5"/>
        <v>0</v>
      </c>
      <c r="AO24" s="45" t="str">
        <f>IF(AND('Claim Details'!$J$21="London 1",T24="A"),Rates!$C$4,IF(AND('Claim Details'!$J$21="London 1",T24="B"),Rates!$D$4,IF(AND('Claim Details'!$J$21="London 1",T24="C"),Rates!$E$4,IF(AND('Claim Details'!$J$21="London 1",T24="D"),Rates!$F$4,IF(AND('Claim Details'!$J$21="London 2",T24="A"),Rates!$C$7,IF(AND('Claim Details'!$J$21="London 2",T24="B"),Rates!$D$7,IF(AND('Claim Details'!$J$21="London 2",T24="C"),Rates!$E$7,IF(AND('Claim Details'!$J$21="London 2",T24="D"),Rates!$F$7,IF(AND('Claim Details'!$J$21="London 3",T24="A"),Rates!$C$10,IF(AND('Claim Details'!$J$21="London 3",T24="B"),Rates!$D$10,IF(AND('Claim Details'!$J$21="London 3",T24="C"),Rates!$E$10,IF(AND('Claim Details'!$J$21="London 3",T24="D"),Rates!$F$10,IF(AND('Claim Details'!$J$21="National 1",T24="A"),Rates!$C$13,IF(AND('Claim Details'!$J$21="National 1",T24="B"),Rates!$D$13,IF(AND('Claim Details'!$J$21="National 1",T24="C"),Rates!$E$13,IF(AND('Claim Details'!$J$21="National 1",T24="D"),Rates!$F$13,IF(AND('Claim Details'!$J$21="National 2",T24="A"),Rates!$C$16,IF(AND('Claim Details'!$J$21="National 2",T24="B"),Rates!$D$16,IF(AND('Claim Details'!$J$21="National 2",T24="C"),Rates!$E$16,IF(AND('Claim Details'!$J$21="National 2",T24="D"),Rates!$F$16,"£0.00"))))))))))))))))))))</f>
        <v>£0.00</v>
      </c>
      <c r="AP24" s="45">
        <f t="shared" si="6"/>
        <v>0</v>
      </c>
      <c r="AQ24" s="45" t="str">
        <f>IF(AND('Claim Details'!$R$21="London 1",AC24="A"),Rates!$C$4,IF(AND('Claim Details'!$R$21="London 1",AC24="B"),Rates!$D$4,IF(AND('Claim Details'!$R$21="London 1",AC24="C"),Rates!$E$4,IF(AND('Claim Details'!$R$21="London 1",AC24="D"),Rates!$F$4,IF(AND('Claim Details'!$R$21="London 2",AC24="A"),Rates!$C$7,IF(AND('Claim Details'!$R$21="London 2",AC24="B"),Rates!$D$7,IF(AND('Claim Details'!$R$21="London 2",AC24="C"),Rates!$E$7,IF(AND('Claim Details'!$R$21="London 2",AC24="D"),Rates!$F$7,IF(AND('Claim Details'!$R$21="London 3",AC24="A"),Rates!$C$10,IF(AND('Claim Details'!$R$21="London 3",AC24="B"),Rates!$D$10,IF(AND('Claim Details'!$R$21="London 3",AC24="C"),Rates!$E$10,IF(AND('Claim Details'!$R$21="London 3",AC24="D"),Rates!$F$10,IF(AND('Claim Details'!$R$21="National 1",AC24="A"),Rates!$C$13,IF(AND('Claim Details'!$R$21="National 1",AC24="B"),Rates!$D$13,IF(AND('Claim Details'!$R$21="National 1",AC24="C"),Rates!$E$13,IF(AND('Claim Details'!$R$21="National 1",AC24="D"),Rates!$F$13,IF(AND('Claim Details'!$R$21="National 2",AC24="A"),Rates!$C$16,IF(AND('Claim Details'!$R$21="National 2",AC24="B"),Rates!$D$16,IF(AND('Claim Details'!$R$21="National 2",AC24="C"),Rates!$E$16,IF(AND('Claim Details'!$R$21="National 2",AC24="D"),Rates!$F$16,"£0.00"))))))))))))))))))))</f>
        <v>£0.00</v>
      </c>
      <c r="AR24" s="45">
        <f t="shared" si="7"/>
        <v>0</v>
      </c>
      <c r="AS24" s="183" t="str">
        <f t="shared" si="18"/>
        <v/>
      </c>
      <c r="AT24" s="183" t="str">
        <f t="shared" si="19"/>
        <v/>
      </c>
    </row>
    <row r="25" spans="1:46" ht="15.5">
      <c r="A25" s="178"/>
      <c r="B25" s="21"/>
      <c r="C25" s="22"/>
      <c r="D25" s="288"/>
      <c r="E25" s="290"/>
      <c r="F25" s="289"/>
      <c r="G25" s="177"/>
      <c r="H25" s="286"/>
      <c r="I25" s="95" t="str">
        <f>IF(AND('Claim Details'!$E$21="London 1",C25="A"),Rates!$C$4,IF(AND('Claim Details'!$E$21="London 1",C25="B"),Rates!$D$4,IF(AND('Claim Details'!$E$21="London 1",C25="C"),Rates!$E$4,IF(AND('Claim Details'!$E$21="London 1",C25="D"),Rates!$F$4,IF(AND('Claim Details'!$E$21="London 2",C25="A"),Rates!$C$7,IF(AND('Claim Details'!$E$21="London 2",C25="B"),Rates!$D$7,IF(AND('Claim Details'!$E$21="London 2",C25="C"),Rates!$E$7,IF(AND('Claim Details'!$E$21="London 2",C25="D"),Rates!$F$7,IF(AND('Claim Details'!$E$21="London 3",C25="A"),Rates!$C$10,IF(AND('Claim Details'!$E$21="London 3",C25="B"),Rates!$D$10,IF(AND('Claim Details'!$E$21="London 3",C25="C"),Rates!$E$10,IF(AND('Claim Details'!$E$21="London 3",C25="D"),Rates!$F$10,IF(AND('Claim Details'!$E$21="National 1",C25="A"),Rates!$C$13,IF(AND('Claim Details'!$E$21="National 1",C25="B"),Rates!$D$13,IF(AND('Claim Details'!$E$21="National 1",C25="C"),Rates!$E$13,IF(AND('Claim Details'!$E$21="National 1",C25="D"),Rates!$F$13,IF(AND('Claim Details'!$E$21="National 2",C25="A"),Rates!$C$16,IF(AND('Claim Details'!$E$21="National 2",C25="B"),Rates!$D$16,IF(AND('Claim Details'!$E$21="National 2",C25="C"),Rates!$E$16,IF(AND('Claim Details'!$E$21="National 2",C25="D"),Rates!$F$16,"£0.00"))))))))))))))))))))</f>
        <v>£0.00</v>
      </c>
      <c r="J25" s="23"/>
      <c r="K25" s="63" t="str">
        <f t="shared" si="8"/>
        <v>£0.00</v>
      </c>
      <c r="L25" s="212"/>
      <c r="M25" s="213"/>
      <c r="N25" s="20"/>
      <c r="O25" s="20"/>
      <c r="P25" s="20" t="str">
        <f t="shared" si="9"/>
        <v/>
      </c>
      <c r="Q25" s="20"/>
      <c r="R25" s="211"/>
      <c r="S25" s="28" t="str">
        <f t="shared" si="10"/>
        <v/>
      </c>
      <c r="T25" s="20" t="str">
        <f t="shared" si="11"/>
        <v/>
      </c>
      <c r="U25" s="18" t="str">
        <f t="shared" si="12"/>
        <v>£0.00</v>
      </c>
      <c r="V25" s="20"/>
      <c r="W25" s="192"/>
      <c r="X25" s="193"/>
      <c r="Y25" s="35"/>
      <c r="Z25" s="343"/>
      <c r="AA25" s="343" t="str">
        <f t="shared" si="13"/>
        <v/>
      </c>
      <c r="AB25" s="103"/>
      <c r="AC25" s="94" t="str">
        <f t="shared" si="14"/>
        <v/>
      </c>
      <c r="AD25" s="95"/>
      <c r="AE25" s="294"/>
      <c r="AF25" s="214" t="str">
        <f t="shared" si="15"/>
        <v/>
      </c>
      <c r="AG25" s="215" t="str">
        <f t="shared" si="16"/>
        <v>£0.00</v>
      </c>
      <c r="AH25" s="216"/>
      <c r="AI25" s="217"/>
      <c r="AJ25" s="217"/>
      <c r="AK25" s="217"/>
      <c r="AM25" s="183" t="str">
        <f t="shared" si="17"/>
        <v/>
      </c>
      <c r="AN25" s="45">
        <f t="shared" si="5"/>
        <v>0</v>
      </c>
      <c r="AO25" s="45" t="str">
        <f>IF(AND('Claim Details'!$J$21="London 1",T25="A"),Rates!$C$4,IF(AND('Claim Details'!$J$21="London 1",T25="B"),Rates!$D$4,IF(AND('Claim Details'!$J$21="London 1",T25="C"),Rates!$E$4,IF(AND('Claim Details'!$J$21="London 1",T25="D"),Rates!$F$4,IF(AND('Claim Details'!$J$21="London 2",T25="A"),Rates!$C$7,IF(AND('Claim Details'!$J$21="London 2",T25="B"),Rates!$D$7,IF(AND('Claim Details'!$J$21="London 2",T25="C"),Rates!$E$7,IF(AND('Claim Details'!$J$21="London 2",T25="D"),Rates!$F$7,IF(AND('Claim Details'!$J$21="London 3",T25="A"),Rates!$C$10,IF(AND('Claim Details'!$J$21="London 3",T25="B"),Rates!$D$10,IF(AND('Claim Details'!$J$21="London 3",T25="C"),Rates!$E$10,IF(AND('Claim Details'!$J$21="London 3",T25="D"),Rates!$F$10,IF(AND('Claim Details'!$J$21="National 1",T25="A"),Rates!$C$13,IF(AND('Claim Details'!$J$21="National 1",T25="B"),Rates!$D$13,IF(AND('Claim Details'!$J$21="National 1",T25="C"),Rates!$E$13,IF(AND('Claim Details'!$J$21="National 1",T25="D"),Rates!$F$13,IF(AND('Claim Details'!$J$21="National 2",T25="A"),Rates!$C$16,IF(AND('Claim Details'!$J$21="National 2",T25="B"),Rates!$D$16,IF(AND('Claim Details'!$J$21="National 2",T25="C"),Rates!$E$16,IF(AND('Claim Details'!$J$21="National 2",T25="D"),Rates!$F$16,"£0.00"))))))))))))))))))))</f>
        <v>£0.00</v>
      </c>
      <c r="AP25" s="45">
        <f t="shared" si="6"/>
        <v>0</v>
      </c>
      <c r="AQ25" s="45" t="str">
        <f>IF(AND('Claim Details'!$R$21="London 1",AC25="A"),Rates!$C$4,IF(AND('Claim Details'!$R$21="London 1",AC25="B"),Rates!$D$4,IF(AND('Claim Details'!$R$21="London 1",AC25="C"),Rates!$E$4,IF(AND('Claim Details'!$R$21="London 1",AC25="D"),Rates!$F$4,IF(AND('Claim Details'!$R$21="London 2",AC25="A"),Rates!$C$7,IF(AND('Claim Details'!$R$21="London 2",AC25="B"),Rates!$D$7,IF(AND('Claim Details'!$R$21="London 2",AC25="C"),Rates!$E$7,IF(AND('Claim Details'!$R$21="London 2",AC25="D"),Rates!$F$7,IF(AND('Claim Details'!$R$21="London 3",AC25="A"),Rates!$C$10,IF(AND('Claim Details'!$R$21="London 3",AC25="B"),Rates!$D$10,IF(AND('Claim Details'!$R$21="London 3",AC25="C"),Rates!$E$10,IF(AND('Claim Details'!$R$21="London 3",AC25="D"),Rates!$F$10,IF(AND('Claim Details'!$R$21="National 1",AC25="A"),Rates!$C$13,IF(AND('Claim Details'!$R$21="National 1",AC25="B"),Rates!$D$13,IF(AND('Claim Details'!$R$21="National 1",AC25="C"),Rates!$E$13,IF(AND('Claim Details'!$R$21="National 1",AC25="D"),Rates!$F$13,IF(AND('Claim Details'!$R$21="National 2",AC25="A"),Rates!$C$16,IF(AND('Claim Details'!$R$21="National 2",AC25="B"),Rates!$D$16,IF(AND('Claim Details'!$R$21="National 2",AC25="C"),Rates!$E$16,IF(AND('Claim Details'!$R$21="National 2",AC25="D"),Rates!$F$16,"£0.00"))))))))))))))))))))</f>
        <v>£0.00</v>
      </c>
      <c r="AR25" s="45">
        <f t="shared" si="7"/>
        <v>0</v>
      </c>
      <c r="AS25" s="183" t="str">
        <f t="shared" si="18"/>
        <v/>
      </c>
      <c r="AT25" s="183" t="str">
        <f t="shared" si="19"/>
        <v/>
      </c>
    </row>
    <row r="26" spans="1:46" ht="15.5">
      <c r="A26" s="178"/>
      <c r="B26" s="21"/>
      <c r="C26" s="22"/>
      <c r="D26" s="288"/>
      <c r="E26" s="290"/>
      <c r="F26" s="289"/>
      <c r="G26" s="177"/>
      <c r="H26" s="286"/>
      <c r="I26" s="95" t="str">
        <f>IF(AND('Claim Details'!$E$21="London 1",C26="A"),Rates!$C$4,IF(AND('Claim Details'!$E$21="London 1",C26="B"),Rates!$D$4,IF(AND('Claim Details'!$E$21="London 1",C26="C"),Rates!$E$4,IF(AND('Claim Details'!$E$21="London 1",C26="D"),Rates!$F$4,IF(AND('Claim Details'!$E$21="London 2",C26="A"),Rates!$C$7,IF(AND('Claim Details'!$E$21="London 2",C26="B"),Rates!$D$7,IF(AND('Claim Details'!$E$21="London 2",C26="C"),Rates!$E$7,IF(AND('Claim Details'!$E$21="London 2",C26="D"),Rates!$F$7,IF(AND('Claim Details'!$E$21="London 3",C26="A"),Rates!$C$10,IF(AND('Claim Details'!$E$21="London 3",C26="B"),Rates!$D$10,IF(AND('Claim Details'!$E$21="London 3",C26="C"),Rates!$E$10,IF(AND('Claim Details'!$E$21="London 3",C26="D"),Rates!$F$10,IF(AND('Claim Details'!$E$21="National 1",C26="A"),Rates!$C$13,IF(AND('Claim Details'!$E$21="National 1",C26="B"),Rates!$D$13,IF(AND('Claim Details'!$E$21="National 1",C26="C"),Rates!$E$13,IF(AND('Claim Details'!$E$21="National 1",C26="D"),Rates!$F$13,IF(AND('Claim Details'!$E$21="National 2",C26="A"),Rates!$C$16,IF(AND('Claim Details'!$E$21="National 2",C26="B"),Rates!$D$16,IF(AND('Claim Details'!$E$21="National 2",C26="C"),Rates!$E$16,IF(AND('Claim Details'!$E$21="National 2",C26="D"),Rates!$F$16,"£0.00"))))))))))))))))))))</f>
        <v>£0.00</v>
      </c>
      <c r="J26" s="23"/>
      <c r="K26" s="63" t="str">
        <f t="shared" si="8"/>
        <v>£0.00</v>
      </c>
      <c r="L26" s="212"/>
      <c r="M26" s="213"/>
      <c r="N26" s="20"/>
      <c r="O26" s="20"/>
      <c r="P26" s="20" t="str">
        <f t="shared" si="9"/>
        <v/>
      </c>
      <c r="Q26" s="20"/>
      <c r="R26" s="211"/>
      <c r="S26" s="28" t="str">
        <f t="shared" si="10"/>
        <v/>
      </c>
      <c r="T26" s="20" t="str">
        <f t="shared" si="11"/>
        <v/>
      </c>
      <c r="U26" s="18" t="str">
        <f t="shared" si="12"/>
        <v>£0.00</v>
      </c>
      <c r="V26" s="20"/>
      <c r="W26" s="192"/>
      <c r="X26" s="193"/>
      <c r="Y26" s="35"/>
      <c r="Z26" s="343"/>
      <c r="AA26" s="343" t="str">
        <f t="shared" si="13"/>
        <v/>
      </c>
      <c r="AB26" s="103"/>
      <c r="AC26" s="94" t="str">
        <f t="shared" si="14"/>
        <v/>
      </c>
      <c r="AD26" s="95"/>
      <c r="AE26" s="294"/>
      <c r="AF26" s="214" t="str">
        <f t="shared" si="15"/>
        <v/>
      </c>
      <c r="AG26" s="215" t="str">
        <f t="shared" si="16"/>
        <v>£0.00</v>
      </c>
      <c r="AH26" s="216"/>
      <c r="AI26" s="217"/>
      <c r="AJ26" s="217"/>
      <c r="AK26" s="217"/>
      <c r="AM26" s="183" t="str">
        <f t="shared" si="17"/>
        <v/>
      </c>
      <c r="AN26" s="45">
        <f t="shared" si="5"/>
        <v>0</v>
      </c>
      <c r="AO26" s="45" t="str">
        <f>IF(AND('Claim Details'!$J$21="London 1",T26="A"),Rates!$C$4,IF(AND('Claim Details'!$J$21="London 1",T26="B"),Rates!$D$4,IF(AND('Claim Details'!$J$21="London 1",T26="C"),Rates!$E$4,IF(AND('Claim Details'!$J$21="London 1",T26="D"),Rates!$F$4,IF(AND('Claim Details'!$J$21="London 2",T26="A"),Rates!$C$7,IF(AND('Claim Details'!$J$21="London 2",T26="B"),Rates!$D$7,IF(AND('Claim Details'!$J$21="London 2",T26="C"),Rates!$E$7,IF(AND('Claim Details'!$J$21="London 2",T26="D"),Rates!$F$7,IF(AND('Claim Details'!$J$21="London 3",T26="A"),Rates!$C$10,IF(AND('Claim Details'!$J$21="London 3",T26="B"),Rates!$D$10,IF(AND('Claim Details'!$J$21="London 3",T26="C"),Rates!$E$10,IF(AND('Claim Details'!$J$21="London 3",T26="D"),Rates!$F$10,IF(AND('Claim Details'!$J$21="National 1",T26="A"),Rates!$C$13,IF(AND('Claim Details'!$J$21="National 1",T26="B"),Rates!$D$13,IF(AND('Claim Details'!$J$21="National 1",T26="C"),Rates!$E$13,IF(AND('Claim Details'!$J$21="National 1",T26="D"),Rates!$F$13,IF(AND('Claim Details'!$J$21="National 2",T26="A"),Rates!$C$16,IF(AND('Claim Details'!$J$21="National 2",T26="B"),Rates!$D$16,IF(AND('Claim Details'!$J$21="National 2",T26="C"),Rates!$E$16,IF(AND('Claim Details'!$J$21="National 2",T26="D"),Rates!$F$16,"£0.00"))))))))))))))))))))</f>
        <v>£0.00</v>
      </c>
      <c r="AP26" s="45">
        <f t="shared" si="6"/>
        <v>0</v>
      </c>
      <c r="AQ26" s="45" t="str">
        <f>IF(AND('Claim Details'!$R$21="London 1",AC26="A"),Rates!$C$4,IF(AND('Claim Details'!$R$21="London 1",AC26="B"),Rates!$D$4,IF(AND('Claim Details'!$R$21="London 1",AC26="C"),Rates!$E$4,IF(AND('Claim Details'!$R$21="London 1",AC26="D"),Rates!$F$4,IF(AND('Claim Details'!$R$21="London 2",AC26="A"),Rates!$C$7,IF(AND('Claim Details'!$R$21="London 2",AC26="B"),Rates!$D$7,IF(AND('Claim Details'!$R$21="London 2",AC26="C"),Rates!$E$7,IF(AND('Claim Details'!$R$21="London 2",AC26="D"),Rates!$F$7,IF(AND('Claim Details'!$R$21="London 3",AC26="A"),Rates!$C$10,IF(AND('Claim Details'!$R$21="London 3",AC26="B"),Rates!$D$10,IF(AND('Claim Details'!$R$21="London 3",AC26="C"),Rates!$E$10,IF(AND('Claim Details'!$R$21="London 3",AC26="D"),Rates!$F$10,IF(AND('Claim Details'!$R$21="National 1",AC26="A"),Rates!$C$13,IF(AND('Claim Details'!$R$21="National 1",AC26="B"),Rates!$D$13,IF(AND('Claim Details'!$R$21="National 1",AC26="C"),Rates!$E$13,IF(AND('Claim Details'!$R$21="National 1",AC26="D"),Rates!$F$13,IF(AND('Claim Details'!$R$21="National 2",AC26="A"),Rates!$C$16,IF(AND('Claim Details'!$R$21="National 2",AC26="B"),Rates!$D$16,IF(AND('Claim Details'!$R$21="National 2",AC26="C"),Rates!$E$16,IF(AND('Claim Details'!$R$21="National 2",AC26="D"),Rates!$F$16,"£0.00"))))))))))))))))))))</f>
        <v>£0.00</v>
      </c>
      <c r="AR26" s="45">
        <f t="shared" si="7"/>
        <v>0</v>
      </c>
      <c r="AS26" s="183" t="str">
        <f t="shared" si="18"/>
        <v/>
      </c>
      <c r="AT26" s="183" t="str">
        <f t="shared" si="19"/>
        <v/>
      </c>
    </row>
    <row r="27" spans="1:46" ht="15.5">
      <c r="A27" s="178"/>
      <c r="B27" s="21"/>
      <c r="C27" s="22"/>
      <c r="D27" s="288"/>
      <c r="E27" s="290"/>
      <c r="F27" s="289"/>
      <c r="G27" s="177"/>
      <c r="H27" s="286"/>
      <c r="I27" s="95" t="str">
        <f>IF(AND('Claim Details'!$E$21="London 1",C27="A"),Rates!$C$4,IF(AND('Claim Details'!$E$21="London 1",C27="B"),Rates!$D$4,IF(AND('Claim Details'!$E$21="London 1",C27="C"),Rates!$E$4,IF(AND('Claim Details'!$E$21="London 1",C27="D"),Rates!$F$4,IF(AND('Claim Details'!$E$21="London 2",C27="A"),Rates!$C$7,IF(AND('Claim Details'!$E$21="London 2",C27="B"),Rates!$D$7,IF(AND('Claim Details'!$E$21="London 2",C27="C"),Rates!$E$7,IF(AND('Claim Details'!$E$21="London 2",C27="D"),Rates!$F$7,IF(AND('Claim Details'!$E$21="London 3",C27="A"),Rates!$C$10,IF(AND('Claim Details'!$E$21="London 3",C27="B"),Rates!$D$10,IF(AND('Claim Details'!$E$21="London 3",C27="C"),Rates!$E$10,IF(AND('Claim Details'!$E$21="London 3",C27="D"),Rates!$F$10,IF(AND('Claim Details'!$E$21="National 1",C27="A"),Rates!$C$13,IF(AND('Claim Details'!$E$21="National 1",C27="B"),Rates!$D$13,IF(AND('Claim Details'!$E$21="National 1",C27="C"),Rates!$E$13,IF(AND('Claim Details'!$E$21="National 1",C27="D"),Rates!$F$13,IF(AND('Claim Details'!$E$21="National 2",C27="A"),Rates!$C$16,IF(AND('Claim Details'!$E$21="National 2",C27="B"),Rates!$D$16,IF(AND('Claim Details'!$E$21="National 2",C27="C"),Rates!$E$16,IF(AND('Claim Details'!$E$21="National 2",C27="D"),Rates!$F$16,"£0.00"))))))))))))))))))))</f>
        <v>£0.00</v>
      </c>
      <c r="J27" s="23"/>
      <c r="K27" s="63" t="str">
        <f t="shared" si="8"/>
        <v>£0.00</v>
      </c>
      <c r="L27" s="212"/>
      <c r="M27" s="213"/>
      <c r="N27" s="20"/>
      <c r="O27" s="20"/>
      <c r="P27" s="20" t="str">
        <f t="shared" si="9"/>
        <v/>
      </c>
      <c r="Q27" s="20"/>
      <c r="R27" s="211"/>
      <c r="S27" s="28" t="str">
        <f t="shared" si="10"/>
        <v/>
      </c>
      <c r="T27" s="20" t="str">
        <f t="shared" si="11"/>
        <v/>
      </c>
      <c r="U27" s="18" t="str">
        <f t="shared" si="12"/>
        <v>£0.00</v>
      </c>
      <c r="V27" s="20"/>
      <c r="W27" s="192"/>
      <c r="X27" s="193"/>
      <c r="Y27" s="35"/>
      <c r="Z27" s="343"/>
      <c r="AA27" s="343" t="str">
        <f t="shared" si="13"/>
        <v/>
      </c>
      <c r="AB27" s="103"/>
      <c r="AC27" s="94" t="str">
        <f t="shared" si="14"/>
        <v/>
      </c>
      <c r="AD27" s="95"/>
      <c r="AE27" s="294"/>
      <c r="AF27" s="214" t="str">
        <f t="shared" si="15"/>
        <v/>
      </c>
      <c r="AG27" s="215" t="str">
        <f t="shared" si="16"/>
        <v>£0.00</v>
      </c>
      <c r="AH27" s="216"/>
      <c r="AI27" s="217"/>
      <c r="AJ27" s="217"/>
      <c r="AK27" s="217"/>
      <c r="AM27" s="183" t="str">
        <f t="shared" si="17"/>
        <v/>
      </c>
      <c r="AN27" s="45">
        <f t="shared" si="5"/>
        <v>0</v>
      </c>
      <c r="AO27" s="45" t="str">
        <f>IF(AND('Claim Details'!$J$21="London 1",T27="A"),Rates!$C$4,IF(AND('Claim Details'!$J$21="London 1",T27="B"),Rates!$D$4,IF(AND('Claim Details'!$J$21="London 1",T27="C"),Rates!$E$4,IF(AND('Claim Details'!$J$21="London 1",T27="D"),Rates!$F$4,IF(AND('Claim Details'!$J$21="London 2",T27="A"),Rates!$C$7,IF(AND('Claim Details'!$J$21="London 2",T27="B"),Rates!$D$7,IF(AND('Claim Details'!$J$21="London 2",T27="C"),Rates!$E$7,IF(AND('Claim Details'!$J$21="London 2",T27="D"),Rates!$F$7,IF(AND('Claim Details'!$J$21="London 3",T27="A"),Rates!$C$10,IF(AND('Claim Details'!$J$21="London 3",T27="B"),Rates!$D$10,IF(AND('Claim Details'!$J$21="London 3",T27="C"),Rates!$E$10,IF(AND('Claim Details'!$J$21="London 3",T27="D"),Rates!$F$10,IF(AND('Claim Details'!$J$21="National 1",T27="A"),Rates!$C$13,IF(AND('Claim Details'!$J$21="National 1",T27="B"),Rates!$D$13,IF(AND('Claim Details'!$J$21="National 1",T27="C"),Rates!$E$13,IF(AND('Claim Details'!$J$21="National 1",T27="D"),Rates!$F$13,IF(AND('Claim Details'!$J$21="National 2",T27="A"),Rates!$C$16,IF(AND('Claim Details'!$J$21="National 2",T27="B"),Rates!$D$16,IF(AND('Claim Details'!$J$21="National 2",T27="C"),Rates!$E$16,IF(AND('Claim Details'!$J$21="National 2",T27="D"),Rates!$F$16,"£0.00"))))))))))))))))))))</f>
        <v>£0.00</v>
      </c>
      <c r="AP27" s="45">
        <f t="shared" si="6"/>
        <v>0</v>
      </c>
      <c r="AQ27" s="45" t="str">
        <f>IF(AND('Claim Details'!$R$21="London 1",AC27="A"),Rates!$C$4,IF(AND('Claim Details'!$R$21="London 1",AC27="B"),Rates!$D$4,IF(AND('Claim Details'!$R$21="London 1",AC27="C"),Rates!$E$4,IF(AND('Claim Details'!$R$21="London 1",AC27="D"),Rates!$F$4,IF(AND('Claim Details'!$R$21="London 2",AC27="A"),Rates!$C$7,IF(AND('Claim Details'!$R$21="London 2",AC27="B"),Rates!$D$7,IF(AND('Claim Details'!$R$21="London 2",AC27="C"),Rates!$E$7,IF(AND('Claim Details'!$R$21="London 2",AC27="D"),Rates!$F$7,IF(AND('Claim Details'!$R$21="London 3",AC27="A"),Rates!$C$10,IF(AND('Claim Details'!$R$21="London 3",AC27="B"),Rates!$D$10,IF(AND('Claim Details'!$R$21="London 3",AC27="C"),Rates!$E$10,IF(AND('Claim Details'!$R$21="London 3",AC27="D"),Rates!$F$10,IF(AND('Claim Details'!$R$21="National 1",AC27="A"),Rates!$C$13,IF(AND('Claim Details'!$R$21="National 1",AC27="B"),Rates!$D$13,IF(AND('Claim Details'!$R$21="National 1",AC27="C"),Rates!$E$13,IF(AND('Claim Details'!$R$21="National 1",AC27="D"),Rates!$F$13,IF(AND('Claim Details'!$R$21="National 2",AC27="A"),Rates!$C$16,IF(AND('Claim Details'!$R$21="National 2",AC27="B"),Rates!$D$16,IF(AND('Claim Details'!$R$21="National 2",AC27="C"),Rates!$E$16,IF(AND('Claim Details'!$R$21="National 2",AC27="D"),Rates!$F$16,"£0.00"))))))))))))))))))))</f>
        <v>£0.00</v>
      </c>
      <c r="AR27" s="45">
        <f t="shared" si="7"/>
        <v>0</v>
      </c>
      <c r="AS27" s="183" t="str">
        <f t="shared" si="18"/>
        <v/>
      </c>
      <c r="AT27" s="183" t="str">
        <f t="shared" si="19"/>
        <v/>
      </c>
    </row>
    <row r="28" spans="1:46" ht="15.5">
      <c r="A28" s="178"/>
      <c r="B28" s="21"/>
      <c r="C28" s="22"/>
      <c r="D28" s="288"/>
      <c r="E28" s="290"/>
      <c r="F28" s="289"/>
      <c r="G28" s="177"/>
      <c r="H28" s="286"/>
      <c r="I28" s="95" t="str">
        <f>IF(AND('Claim Details'!$E$21="London 1",C28="A"),Rates!$C$4,IF(AND('Claim Details'!$E$21="London 1",C28="B"),Rates!$D$4,IF(AND('Claim Details'!$E$21="London 1",C28="C"),Rates!$E$4,IF(AND('Claim Details'!$E$21="London 1",C28="D"),Rates!$F$4,IF(AND('Claim Details'!$E$21="London 2",C28="A"),Rates!$C$7,IF(AND('Claim Details'!$E$21="London 2",C28="B"),Rates!$D$7,IF(AND('Claim Details'!$E$21="London 2",C28="C"),Rates!$E$7,IF(AND('Claim Details'!$E$21="London 2",C28="D"),Rates!$F$7,IF(AND('Claim Details'!$E$21="London 3",C28="A"),Rates!$C$10,IF(AND('Claim Details'!$E$21="London 3",C28="B"),Rates!$D$10,IF(AND('Claim Details'!$E$21="London 3",C28="C"),Rates!$E$10,IF(AND('Claim Details'!$E$21="London 3",C28="D"),Rates!$F$10,IF(AND('Claim Details'!$E$21="National 1",C28="A"),Rates!$C$13,IF(AND('Claim Details'!$E$21="National 1",C28="B"),Rates!$D$13,IF(AND('Claim Details'!$E$21="National 1",C28="C"),Rates!$E$13,IF(AND('Claim Details'!$E$21="National 1",C28="D"),Rates!$F$13,IF(AND('Claim Details'!$E$21="National 2",C28="A"),Rates!$C$16,IF(AND('Claim Details'!$E$21="National 2",C28="B"),Rates!$D$16,IF(AND('Claim Details'!$E$21="National 2",C28="C"),Rates!$E$16,IF(AND('Claim Details'!$E$21="National 2",C28="D"),Rates!$F$16,"£0.00"))))))))))))))))))))</f>
        <v>£0.00</v>
      </c>
      <c r="J28" s="23"/>
      <c r="K28" s="63" t="str">
        <f t="shared" si="8"/>
        <v>£0.00</v>
      </c>
      <c r="L28" s="212"/>
      <c r="M28" s="213"/>
      <c r="N28" s="20"/>
      <c r="O28" s="20"/>
      <c r="P28" s="20" t="str">
        <f t="shared" si="9"/>
        <v/>
      </c>
      <c r="Q28" s="20"/>
      <c r="R28" s="211"/>
      <c r="S28" s="28" t="str">
        <f t="shared" si="10"/>
        <v/>
      </c>
      <c r="T28" s="20" t="str">
        <f t="shared" si="11"/>
        <v/>
      </c>
      <c r="U28" s="18" t="str">
        <f t="shared" si="12"/>
        <v>£0.00</v>
      </c>
      <c r="V28" s="20"/>
      <c r="W28" s="192"/>
      <c r="X28" s="193"/>
      <c r="Y28" s="35"/>
      <c r="Z28" s="343"/>
      <c r="AA28" s="343" t="str">
        <f t="shared" si="13"/>
        <v/>
      </c>
      <c r="AB28" s="103"/>
      <c r="AC28" s="94" t="str">
        <f t="shared" si="14"/>
        <v/>
      </c>
      <c r="AD28" s="95"/>
      <c r="AE28" s="294"/>
      <c r="AF28" s="214" t="str">
        <f t="shared" si="15"/>
        <v/>
      </c>
      <c r="AG28" s="215" t="str">
        <f t="shared" si="16"/>
        <v>£0.00</v>
      </c>
      <c r="AH28" s="216"/>
      <c r="AI28" s="217"/>
      <c r="AJ28" s="217"/>
      <c r="AK28" s="217"/>
      <c r="AM28" s="183" t="str">
        <f t="shared" si="17"/>
        <v/>
      </c>
      <c r="AN28" s="45">
        <f t="shared" si="5"/>
        <v>0</v>
      </c>
      <c r="AO28" s="45" t="str">
        <f>IF(AND('Claim Details'!$J$21="London 1",T28="A"),Rates!$C$4,IF(AND('Claim Details'!$J$21="London 1",T28="B"),Rates!$D$4,IF(AND('Claim Details'!$J$21="London 1",T28="C"),Rates!$E$4,IF(AND('Claim Details'!$J$21="London 1",T28="D"),Rates!$F$4,IF(AND('Claim Details'!$J$21="London 2",T28="A"),Rates!$C$7,IF(AND('Claim Details'!$J$21="London 2",T28="B"),Rates!$D$7,IF(AND('Claim Details'!$J$21="London 2",T28="C"),Rates!$E$7,IF(AND('Claim Details'!$J$21="London 2",T28="D"),Rates!$F$7,IF(AND('Claim Details'!$J$21="London 3",T28="A"),Rates!$C$10,IF(AND('Claim Details'!$J$21="London 3",T28="B"),Rates!$D$10,IF(AND('Claim Details'!$J$21="London 3",T28="C"),Rates!$E$10,IF(AND('Claim Details'!$J$21="London 3",T28="D"),Rates!$F$10,IF(AND('Claim Details'!$J$21="National 1",T28="A"),Rates!$C$13,IF(AND('Claim Details'!$J$21="National 1",T28="B"),Rates!$D$13,IF(AND('Claim Details'!$J$21="National 1",T28="C"),Rates!$E$13,IF(AND('Claim Details'!$J$21="National 1",T28="D"),Rates!$F$13,IF(AND('Claim Details'!$J$21="National 2",T28="A"),Rates!$C$16,IF(AND('Claim Details'!$J$21="National 2",T28="B"),Rates!$D$16,IF(AND('Claim Details'!$J$21="National 2",T28="C"),Rates!$E$16,IF(AND('Claim Details'!$J$21="National 2",T28="D"),Rates!$F$16,"£0.00"))))))))))))))))))))</f>
        <v>£0.00</v>
      </c>
      <c r="AP28" s="45">
        <f t="shared" si="6"/>
        <v>0</v>
      </c>
      <c r="AQ28" s="45" t="str">
        <f>IF(AND('Claim Details'!$R$21="London 1",AC28="A"),Rates!$C$4,IF(AND('Claim Details'!$R$21="London 1",AC28="B"),Rates!$D$4,IF(AND('Claim Details'!$R$21="London 1",AC28="C"),Rates!$E$4,IF(AND('Claim Details'!$R$21="London 1",AC28="D"),Rates!$F$4,IF(AND('Claim Details'!$R$21="London 2",AC28="A"),Rates!$C$7,IF(AND('Claim Details'!$R$21="London 2",AC28="B"),Rates!$D$7,IF(AND('Claim Details'!$R$21="London 2",AC28="C"),Rates!$E$7,IF(AND('Claim Details'!$R$21="London 2",AC28="D"),Rates!$F$7,IF(AND('Claim Details'!$R$21="London 3",AC28="A"),Rates!$C$10,IF(AND('Claim Details'!$R$21="London 3",AC28="B"),Rates!$D$10,IF(AND('Claim Details'!$R$21="London 3",AC28="C"),Rates!$E$10,IF(AND('Claim Details'!$R$21="London 3",AC28="D"),Rates!$F$10,IF(AND('Claim Details'!$R$21="National 1",AC28="A"),Rates!$C$13,IF(AND('Claim Details'!$R$21="National 1",AC28="B"),Rates!$D$13,IF(AND('Claim Details'!$R$21="National 1",AC28="C"),Rates!$E$13,IF(AND('Claim Details'!$R$21="National 1",AC28="D"),Rates!$F$13,IF(AND('Claim Details'!$R$21="National 2",AC28="A"),Rates!$C$16,IF(AND('Claim Details'!$R$21="National 2",AC28="B"),Rates!$D$16,IF(AND('Claim Details'!$R$21="National 2",AC28="C"),Rates!$E$16,IF(AND('Claim Details'!$R$21="National 2",AC28="D"),Rates!$F$16,"£0.00"))))))))))))))))))))</f>
        <v>£0.00</v>
      </c>
      <c r="AR28" s="45">
        <f t="shared" si="7"/>
        <v>0</v>
      </c>
      <c r="AS28" s="183" t="str">
        <f t="shared" si="18"/>
        <v/>
      </c>
      <c r="AT28" s="183" t="str">
        <f t="shared" si="19"/>
        <v/>
      </c>
    </row>
    <row r="29" spans="1:46" ht="15.5">
      <c r="A29" s="178"/>
      <c r="B29" s="21"/>
      <c r="C29" s="22"/>
      <c r="D29" s="288"/>
      <c r="E29" s="290"/>
      <c r="F29" s="289"/>
      <c r="G29" s="177"/>
      <c r="H29" s="286"/>
      <c r="I29" s="95" t="str">
        <f>IF(AND('Claim Details'!$E$21="London 1",C29="A"),Rates!$C$4,IF(AND('Claim Details'!$E$21="London 1",C29="B"),Rates!$D$4,IF(AND('Claim Details'!$E$21="London 1",C29="C"),Rates!$E$4,IF(AND('Claim Details'!$E$21="London 1",C29="D"),Rates!$F$4,IF(AND('Claim Details'!$E$21="London 2",C29="A"),Rates!$C$7,IF(AND('Claim Details'!$E$21="London 2",C29="B"),Rates!$D$7,IF(AND('Claim Details'!$E$21="London 2",C29="C"),Rates!$E$7,IF(AND('Claim Details'!$E$21="London 2",C29="D"),Rates!$F$7,IF(AND('Claim Details'!$E$21="London 3",C29="A"),Rates!$C$10,IF(AND('Claim Details'!$E$21="London 3",C29="B"),Rates!$D$10,IF(AND('Claim Details'!$E$21="London 3",C29="C"),Rates!$E$10,IF(AND('Claim Details'!$E$21="London 3",C29="D"),Rates!$F$10,IF(AND('Claim Details'!$E$21="National 1",C29="A"),Rates!$C$13,IF(AND('Claim Details'!$E$21="National 1",C29="B"),Rates!$D$13,IF(AND('Claim Details'!$E$21="National 1",C29="C"),Rates!$E$13,IF(AND('Claim Details'!$E$21="National 1",C29="D"),Rates!$F$13,IF(AND('Claim Details'!$E$21="National 2",C29="A"),Rates!$C$16,IF(AND('Claim Details'!$E$21="National 2",C29="B"),Rates!$D$16,IF(AND('Claim Details'!$E$21="National 2",C29="C"),Rates!$E$16,IF(AND('Claim Details'!$E$21="National 2",C29="D"),Rates!$F$16,"£0.00"))))))))))))))))))))</f>
        <v>£0.00</v>
      </c>
      <c r="J29" s="23"/>
      <c r="K29" s="63" t="str">
        <f t="shared" si="8"/>
        <v>£0.00</v>
      </c>
      <c r="L29" s="212"/>
      <c r="M29" s="213"/>
      <c r="N29" s="20"/>
      <c r="O29" s="20"/>
      <c r="P29" s="20" t="str">
        <f t="shared" si="9"/>
        <v/>
      </c>
      <c r="Q29" s="20"/>
      <c r="R29" s="211"/>
      <c r="S29" s="28" t="str">
        <f t="shared" si="10"/>
        <v/>
      </c>
      <c r="T29" s="20" t="str">
        <f t="shared" si="11"/>
        <v/>
      </c>
      <c r="U29" s="18" t="str">
        <f t="shared" si="12"/>
        <v>£0.00</v>
      </c>
      <c r="V29" s="20"/>
      <c r="W29" s="192"/>
      <c r="X29" s="193"/>
      <c r="Y29" s="35"/>
      <c r="Z29" s="343"/>
      <c r="AA29" s="343" t="str">
        <f t="shared" si="13"/>
        <v/>
      </c>
      <c r="AB29" s="103"/>
      <c r="AC29" s="94" t="str">
        <f t="shared" si="14"/>
        <v/>
      </c>
      <c r="AD29" s="95"/>
      <c r="AE29" s="294"/>
      <c r="AF29" s="214" t="str">
        <f t="shared" si="15"/>
        <v/>
      </c>
      <c r="AG29" s="215" t="str">
        <f t="shared" si="16"/>
        <v>£0.00</v>
      </c>
      <c r="AH29" s="216"/>
      <c r="AI29" s="217"/>
      <c r="AJ29" s="217"/>
      <c r="AK29" s="217"/>
      <c r="AM29" s="183" t="str">
        <f t="shared" si="17"/>
        <v/>
      </c>
      <c r="AN29" s="45">
        <f t="shared" si="5"/>
        <v>0</v>
      </c>
      <c r="AO29" s="45" t="str">
        <f>IF(AND('Claim Details'!$J$21="London 1",T29="A"),Rates!$C$4,IF(AND('Claim Details'!$J$21="London 1",T29="B"),Rates!$D$4,IF(AND('Claim Details'!$J$21="London 1",T29="C"),Rates!$E$4,IF(AND('Claim Details'!$J$21="London 1",T29="D"),Rates!$F$4,IF(AND('Claim Details'!$J$21="London 2",T29="A"),Rates!$C$7,IF(AND('Claim Details'!$J$21="London 2",T29="B"),Rates!$D$7,IF(AND('Claim Details'!$J$21="London 2",T29="C"),Rates!$E$7,IF(AND('Claim Details'!$J$21="London 2",T29="D"),Rates!$F$7,IF(AND('Claim Details'!$J$21="London 3",T29="A"),Rates!$C$10,IF(AND('Claim Details'!$J$21="London 3",T29="B"),Rates!$D$10,IF(AND('Claim Details'!$J$21="London 3",T29="C"),Rates!$E$10,IF(AND('Claim Details'!$J$21="London 3",T29="D"),Rates!$F$10,IF(AND('Claim Details'!$J$21="National 1",T29="A"),Rates!$C$13,IF(AND('Claim Details'!$J$21="National 1",T29="B"),Rates!$D$13,IF(AND('Claim Details'!$J$21="National 1",T29="C"),Rates!$E$13,IF(AND('Claim Details'!$J$21="National 1",T29="D"),Rates!$F$13,IF(AND('Claim Details'!$J$21="National 2",T29="A"),Rates!$C$16,IF(AND('Claim Details'!$J$21="National 2",T29="B"),Rates!$D$16,IF(AND('Claim Details'!$J$21="National 2",T29="C"),Rates!$E$16,IF(AND('Claim Details'!$J$21="National 2",T29="D"),Rates!$F$16,"£0.00"))))))))))))))))))))</f>
        <v>£0.00</v>
      </c>
      <c r="AP29" s="45">
        <f t="shared" si="6"/>
        <v>0</v>
      </c>
      <c r="AQ29" s="45" t="str">
        <f>IF(AND('Claim Details'!$R$21="London 1",AC29="A"),Rates!$C$4,IF(AND('Claim Details'!$R$21="London 1",AC29="B"),Rates!$D$4,IF(AND('Claim Details'!$R$21="London 1",AC29="C"),Rates!$E$4,IF(AND('Claim Details'!$R$21="London 1",AC29="D"),Rates!$F$4,IF(AND('Claim Details'!$R$21="London 2",AC29="A"),Rates!$C$7,IF(AND('Claim Details'!$R$21="London 2",AC29="B"),Rates!$D$7,IF(AND('Claim Details'!$R$21="London 2",AC29="C"),Rates!$E$7,IF(AND('Claim Details'!$R$21="London 2",AC29="D"),Rates!$F$7,IF(AND('Claim Details'!$R$21="London 3",AC29="A"),Rates!$C$10,IF(AND('Claim Details'!$R$21="London 3",AC29="B"),Rates!$D$10,IF(AND('Claim Details'!$R$21="London 3",AC29="C"),Rates!$E$10,IF(AND('Claim Details'!$R$21="London 3",AC29="D"),Rates!$F$10,IF(AND('Claim Details'!$R$21="National 1",AC29="A"),Rates!$C$13,IF(AND('Claim Details'!$R$21="National 1",AC29="B"),Rates!$D$13,IF(AND('Claim Details'!$R$21="National 1",AC29="C"),Rates!$E$13,IF(AND('Claim Details'!$R$21="National 1",AC29="D"),Rates!$F$13,IF(AND('Claim Details'!$R$21="National 2",AC29="A"),Rates!$C$16,IF(AND('Claim Details'!$R$21="National 2",AC29="B"),Rates!$D$16,IF(AND('Claim Details'!$R$21="National 2",AC29="C"),Rates!$E$16,IF(AND('Claim Details'!$R$21="National 2",AC29="D"),Rates!$F$16,"£0.00"))))))))))))))))))))</f>
        <v>£0.00</v>
      </c>
      <c r="AR29" s="45">
        <f t="shared" si="7"/>
        <v>0</v>
      </c>
      <c r="AS29" s="183" t="str">
        <f t="shared" si="18"/>
        <v/>
      </c>
      <c r="AT29" s="183" t="str">
        <f t="shared" si="19"/>
        <v/>
      </c>
    </row>
    <row r="30" spans="1:46" ht="15.5">
      <c r="A30" s="178"/>
      <c r="B30" s="21"/>
      <c r="C30" s="22"/>
      <c r="D30" s="288"/>
      <c r="E30" s="290"/>
      <c r="F30" s="289"/>
      <c r="G30" s="177"/>
      <c r="H30" s="286"/>
      <c r="I30" s="95" t="str">
        <f>IF(AND('Claim Details'!$E$21="London 1",C30="A"),Rates!$C$4,IF(AND('Claim Details'!$E$21="London 1",C30="B"),Rates!$D$4,IF(AND('Claim Details'!$E$21="London 1",C30="C"),Rates!$E$4,IF(AND('Claim Details'!$E$21="London 1",C30="D"),Rates!$F$4,IF(AND('Claim Details'!$E$21="London 2",C30="A"),Rates!$C$7,IF(AND('Claim Details'!$E$21="London 2",C30="B"),Rates!$D$7,IF(AND('Claim Details'!$E$21="London 2",C30="C"),Rates!$E$7,IF(AND('Claim Details'!$E$21="London 2",C30="D"),Rates!$F$7,IF(AND('Claim Details'!$E$21="London 3",C30="A"),Rates!$C$10,IF(AND('Claim Details'!$E$21="London 3",C30="B"),Rates!$D$10,IF(AND('Claim Details'!$E$21="London 3",C30="C"),Rates!$E$10,IF(AND('Claim Details'!$E$21="London 3",C30="D"),Rates!$F$10,IF(AND('Claim Details'!$E$21="National 1",C30="A"),Rates!$C$13,IF(AND('Claim Details'!$E$21="National 1",C30="B"),Rates!$D$13,IF(AND('Claim Details'!$E$21="National 1",C30="C"),Rates!$E$13,IF(AND('Claim Details'!$E$21="National 1",C30="D"),Rates!$F$13,IF(AND('Claim Details'!$E$21="National 2",C30="A"),Rates!$C$16,IF(AND('Claim Details'!$E$21="National 2",C30="B"),Rates!$D$16,IF(AND('Claim Details'!$E$21="National 2",C30="C"),Rates!$E$16,IF(AND('Claim Details'!$E$21="National 2",C30="D"),Rates!$F$16,"£0.00"))))))))))))))))))))</f>
        <v>£0.00</v>
      </c>
      <c r="J30" s="23"/>
      <c r="K30" s="63" t="str">
        <f t="shared" si="8"/>
        <v>£0.00</v>
      </c>
      <c r="L30" s="212"/>
      <c r="M30" s="213"/>
      <c r="N30" s="20"/>
      <c r="O30" s="20"/>
      <c r="P30" s="20" t="str">
        <f t="shared" si="9"/>
        <v/>
      </c>
      <c r="Q30" s="20"/>
      <c r="R30" s="211"/>
      <c r="S30" s="28" t="str">
        <f t="shared" si="10"/>
        <v/>
      </c>
      <c r="T30" s="20" t="str">
        <f t="shared" si="11"/>
        <v/>
      </c>
      <c r="U30" s="18" t="str">
        <f t="shared" si="12"/>
        <v>£0.00</v>
      </c>
      <c r="V30" s="20"/>
      <c r="W30" s="192"/>
      <c r="X30" s="193"/>
      <c r="Y30" s="35"/>
      <c r="Z30" s="343"/>
      <c r="AA30" s="343" t="str">
        <f t="shared" si="13"/>
        <v/>
      </c>
      <c r="AB30" s="103"/>
      <c r="AC30" s="94" t="str">
        <f t="shared" si="14"/>
        <v/>
      </c>
      <c r="AD30" s="95"/>
      <c r="AE30" s="294"/>
      <c r="AF30" s="214" t="str">
        <f t="shared" si="15"/>
        <v/>
      </c>
      <c r="AG30" s="215" t="str">
        <f t="shared" si="16"/>
        <v>£0.00</v>
      </c>
      <c r="AH30" s="216"/>
      <c r="AI30" s="217"/>
      <c r="AJ30" s="217"/>
      <c r="AK30" s="217"/>
      <c r="AM30" s="183" t="str">
        <f t="shared" si="17"/>
        <v/>
      </c>
      <c r="AN30" s="45">
        <f t="shared" si="5"/>
        <v>0</v>
      </c>
      <c r="AO30" s="45" t="str">
        <f>IF(AND('Claim Details'!$J$21="London 1",T30="A"),Rates!$C$4,IF(AND('Claim Details'!$J$21="London 1",T30="B"),Rates!$D$4,IF(AND('Claim Details'!$J$21="London 1",T30="C"),Rates!$E$4,IF(AND('Claim Details'!$J$21="London 1",T30="D"),Rates!$F$4,IF(AND('Claim Details'!$J$21="London 2",T30="A"),Rates!$C$7,IF(AND('Claim Details'!$J$21="London 2",T30="B"),Rates!$D$7,IF(AND('Claim Details'!$J$21="London 2",T30="C"),Rates!$E$7,IF(AND('Claim Details'!$J$21="London 2",T30="D"),Rates!$F$7,IF(AND('Claim Details'!$J$21="London 3",T30="A"),Rates!$C$10,IF(AND('Claim Details'!$J$21="London 3",T30="B"),Rates!$D$10,IF(AND('Claim Details'!$J$21="London 3",T30="C"),Rates!$E$10,IF(AND('Claim Details'!$J$21="London 3",T30="D"),Rates!$F$10,IF(AND('Claim Details'!$J$21="National 1",T30="A"),Rates!$C$13,IF(AND('Claim Details'!$J$21="National 1",T30="B"),Rates!$D$13,IF(AND('Claim Details'!$J$21="National 1",T30="C"),Rates!$E$13,IF(AND('Claim Details'!$J$21="National 1",T30="D"),Rates!$F$13,IF(AND('Claim Details'!$J$21="National 2",T30="A"),Rates!$C$16,IF(AND('Claim Details'!$J$21="National 2",T30="B"),Rates!$D$16,IF(AND('Claim Details'!$J$21="National 2",T30="C"),Rates!$E$16,IF(AND('Claim Details'!$J$21="National 2",T30="D"),Rates!$F$16,"£0.00"))))))))))))))))))))</f>
        <v>£0.00</v>
      </c>
      <c r="AP30" s="45">
        <f t="shared" si="6"/>
        <v>0</v>
      </c>
      <c r="AQ30" s="45" t="str">
        <f>IF(AND('Claim Details'!$R$21="London 1",AC30="A"),Rates!$C$4,IF(AND('Claim Details'!$R$21="London 1",AC30="B"),Rates!$D$4,IF(AND('Claim Details'!$R$21="London 1",AC30="C"),Rates!$E$4,IF(AND('Claim Details'!$R$21="London 1",AC30="D"),Rates!$F$4,IF(AND('Claim Details'!$R$21="London 2",AC30="A"),Rates!$C$7,IF(AND('Claim Details'!$R$21="London 2",AC30="B"),Rates!$D$7,IF(AND('Claim Details'!$R$21="London 2",AC30="C"),Rates!$E$7,IF(AND('Claim Details'!$R$21="London 2",AC30="D"),Rates!$F$7,IF(AND('Claim Details'!$R$21="London 3",AC30="A"),Rates!$C$10,IF(AND('Claim Details'!$R$21="London 3",AC30="B"),Rates!$D$10,IF(AND('Claim Details'!$R$21="London 3",AC30="C"),Rates!$E$10,IF(AND('Claim Details'!$R$21="London 3",AC30="D"),Rates!$F$10,IF(AND('Claim Details'!$R$21="National 1",AC30="A"),Rates!$C$13,IF(AND('Claim Details'!$R$21="National 1",AC30="B"),Rates!$D$13,IF(AND('Claim Details'!$R$21="National 1",AC30="C"),Rates!$E$13,IF(AND('Claim Details'!$R$21="National 1",AC30="D"),Rates!$F$13,IF(AND('Claim Details'!$R$21="National 2",AC30="A"),Rates!$C$16,IF(AND('Claim Details'!$R$21="National 2",AC30="B"),Rates!$D$16,IF(AND('Claim Details'!$R$21="National 2",AC30="C"),Rates!$E$16,IF(AND('Claim Details'!$R$21="National 2",AC30="D"),Rates!$F$16,"£0.00"))))))))))))))))))))</f>
        <v>£0.00</v>
      </c>
      <c r="AR30" s="45">
        <f t="shared" si="7"/>
        <v>0</v>
      </c>
      <c r="AS30" s="183" t="str">
        <f t="shared" si="18"/>
        <v/>
      </c>
      <c r="AT30" s="183" t="str">
        <f t="shared" si="19"/>
        <v/>
      </c>
    </row>
    <row r="31" spans="1:46" ht="15.5">
      <c r="A31" s="178"/>
      <c r="B31" s="21"/>
      <c r="C31" s="22"/>
      <c r="D31" s="288"/>
      <c r="E31" s="290"/>
      <c r="F31" s="289"/>
      <c r="G31" s="177"/>
      <c r="H31" s="286"/>
      <c r="I31" s="95" t="str">
        <f>IF(AND('Claim Details'!$E$21="London 1",C31="A"),Rates!$C$4,IF(AND('Claim Details'!$E$21="London 1",C31="B"),Rates!$D$4,IF(AND('Claim Details'!$E$21="London 1",C31="C"),Rates!$E$4,IF(AND('Claim Details'!$E$21="London 1",C31="D"),Rates!$F$4,IF(AND('Claim Details'!$E$21="London 2",C31="A"),Rates!$C$7,IF(AND('Claim Details'!$E$21="London 2",C31="B"),Rates!$D$7,IF(AND('Claim Details'!$E$21="London 2",C31="C"),Rates!$E$7,IF(AND('Claim Details'!$E$21="London 2",C31="D"),Rates!$F$7,IF(AND('Claim Details'!$E$21="London 3",C31="A"),Rates!$C$10,IF(AND('Claim Details'!$E$21="London 3",C31="B"),Rates!$D$10,IF(AND('Claim Details'!$E$21="London 3",C31="C"),Rates!$E$10,IF(AND('Claim Details'!$E$21="London 3",C31="D"),Rates!$F$10,IF(AND('Claim Details'!$E$21="National 1",C31="A"),Rates!$C$13,IF(AND('Claim Details'!$E$21="National 1",C31="B"),Rates!$D$13,IF(AND('Claim Details'!$E$21="National 1",C31="C"),Rates!$E$13,IF(AND('Claim Details'!$E$21="National 1",C31="D"),Rates!$F$13,IF(AND('Claim Details'!$E$21="National 2",C31="A"),Rates!$C$16,IF(AND('Claim Details'!$E$21="National 2",C31="B"),Rates!$D$16,IF(AND('Claim Details'!$E$21="National 2",C31="C"),Rates!$E$16,IF(AND('Claim Details'!$E$21="National 2",C31="D"),Rates!$F$16,"£0.00"))))))))))))))))))))</f>
        <v>£0.00</v>
      </c>
      <c r="J31" s="23"/>
      <c r="K31" s="63" t="str">
        <f t="shared" si="8"/>
        <v>£0.00</v>
      </c>
      <c r="L31" s="212"/>
      <c r="M31" s="213"/>
      <c r="N31" s="20"/>
      <c r="O31" s="20"/>
      <c r="P31" s="20" t="str">
        <f t="shared" si="9"/>
        <v/>
      </c>
      <c r="Q31" s="20"/>
      <c r="R31" s="211"/>
      <c r="S31" s="28" t="str">
        <f t="shared" si="10"/>
        <v/>
      </c>
      <c r="T31" s="20" t="str">
        <f t="shared" si="11"/>
        <v/>
      </c>
      <c r="U31" s="18" t="str">
        <f t="shared" si="12"/>
        <v>£0.00</v>
      </c>
      <c r="V31" s="20"/>
      <c r="W31" s="192"/>
      <c r="X31" s="193"/>
      <c r="Y31" s="35"/>
      <c r="Z31" s="343"/>
      <c r="AA31" s="343" t="str">
        <f t="shared" si="13"/>
        <v/>
      </c>
      <c r="AB31" s="103"/>
      <c r="AC31" s="94" t="str">
        <f t="shared" si="14"/>
        <v/>
      </c>
      <c r="AD31" s="95"/>
      <c r="AE31" s="294"/>
      <c r="AF31" s="214" t="str">
        <f t="shared" si="15"/>
        <v/>
      </c>
      <c r="AG31" s="215" t="str">
        <f t="shared" si="16"/>
        <v>£0.00</v>
      </c>
      <c r="AH31" s="216"/>
      <c r="AI31" s="217"/>
      <c r="AJ31" s="217"/>
      <c r="AK31" s="217"/>
      <c r="AM31" s="183" t="str">
        <f t="shared" si="17"/>
        <v/>
      </c>
      <c r="AN31" s="45">
        <f t="shared" si="5"/>
        <v>0</v>
      </c>
      <c r="AO31" s="45" t="str">
        <f>IF(AND('Claim Details'!$J$21="London 1",T31="A"),Rates!$C$4,IF(AND('Claim Details'!$J$21="London 1",T31="B"),Rates!$D$4,IF(AND('Claim Details'!$J$21="London 1",T31="C"),Rates!$E$4,IF(AND('Claim Details'!$J$21="London 1",T31="D"),Rates!$F$4,IF(AND('Claim Details'!$J$21="London 2",T31="A"),Rates!$C$7,IF(AND('Claim Details'!$J$21="London 2",T31="B"),Rates!$D$7,IF(AND('Claim Details'!$J$21="London 2",T31="C"),Rates!$E$7,IF(AND('Claim Details'!$J$21="London 2",T31="D"),Rates!$F$7,IF(AND('Claim Details'!$J$21="London 3",T31="A"),Rates!$C$10,IF(AND('Claim Details'!$J$21="London 3",T31="B"),Rates!$D$10,IF(AND('Claim Details'!$J$21="London 3",T31="C"),Rates!$E$10,IF(AND('Claim Details'!$J$21="London 3",T31="D"),Rates!$F$10,IF(AND('Claim Details'!$J$21="National 1",T31="A"),Rates!$C$13,IF(AND('Claim Details'!$J$21="National 1",T31="B"),Rates!$D$13,IF(AND('Claim Details'!$J$21="National 1",T31="C"),Rates!$E$13,IF(AND('Claim Details'!$J$21="National 1",T31="D"),Rates!$F$13,IF(AND('Claim Details'!$J$21="National 2",T31="A"),Rates!$C$16,IF(AND('Claim Details'!$J$21="National 2",T31="B"),Rates!$D$16,IF(AND('Claim Details'!$J$21="National 2",T31="C"),Rates!$E$16,IF(AND('Claim Details'!$J$21="National 2",T31="D"),Rates!$F$16,"£0.00"))))))))))))))))))))</f>
        <v>£0.00</v>
      </c>
      <c r="AP31" s="45">
        <f t="shared" si="6"/>
        <v>0</v>
      </c>
      <c r="AQ31" s="45" t="str">
        <f>IF(AND('Claim Details'!$R$21="London 1",AC31="A"),Rates!$C$4,IF(AND('Claim Details'!$R$21="London 1",AC31="B"),Rates!$D$4,IF(AND('Claim Details'!$R$21="London 1",AC31="C"),Rates!$E$4,IF(AND('Claim Details'!$R$21="London 1",AC31="D"),Rates!$F$4,IF(AND('Claim Details'!$R$21="London 2",AC31="A"),Rates!$C$7,IF(AND('Claim Details'!$R$21="London 2",AC31="B"),Rates!$D$7,IF(AND('Claim Details'!$R$21="London 2",AC31="C"),Rates!$E$7,IF(AND('Claim Details'!$R$21="London 2",AC31="D"),Rates!$F$7,IF(AND('Claim Details'!$R$21="London 3",AC31="A"),Rates!$C$10,IF(AND('Claim Details'!$R$21="London 3",AC31="B"),Rates!$D$10,IF(AND('Claim Details'!$R$21="London 3",AC31="C"),Rates!$E$10,IF(AND('Claim Details'!$R$21="London 3",AC31="D"),Rates!$F$10,IF(AND('Claim Details'!$R$21="National 1",AC31="A"),Rates!$C$13,IF(AND('Claim Details'!$R$21="National 1",AC31="B"),Rates!$D$13,IF(AND('Claim Details'!$R$21="National 1",AC31="C"),Rates!$E$13,IF(AND('Claim Details'!$R$21="National 1",AC31="D"),Rates!$F$13,IF(AND('Claim Details'!$R$21="National 2",AC31="A"),Rates!$C$16,IF(AND('Claim Details'!$R$21="National 2",AC31="B"),Rates!$D$16,IF(AND('Claim Details'!$R$21="National 2",AC31="C"),Rates!$E$16,IF(AND('Claim Details'!$R$21="National 2",AC31="D"),Rates!$F$16,"£0.00"))))))))))))))))))))</f>
        <v>£0.00</v>
      </c>
      <c r="AR31" s="45">
        <f t="shared" si="7"/>
        <v>0</v>
      </c>
      <c r="AS31" s="183" t="str">
        <f t="shared" si="18"/>
        <v/>
      </c>
      <c r="AT31" s="183" t="str">
        <f t="shared" si="19"/>
        <v/>
      </c>
    </row>
    <row r="32" spans="1:46" ht="15.5">
      <c r="A32" s="178"/>
      <c r="B32" s="21"/>
      <c r="C32" s="22"/>
      <c r="D32" s="288"/>
      <c r="E32" s="290"/>
      <c r="F32" s="289"/>
      <c r="G32" s="177"/>
      <c r="H32" s="286"/>
      <c r="I32" s="95" t="str">
        <f>IF(AND('Claim Details'!$E$21="London 1",C32="A"),Rates!$C$4,IF(AND('Claim Details'!$E$21="London 1",C32="B"),Rates!$D$4,IF(AND('Claim Details'!$E$21="London 1",C32="C"),Rates!$E$4,IF(AND('Claim Details'!$E$21="London 1",C32="D"),Rates!$F$4,IF(AND('Claim Details'!$E$21="London 2",C32="A"),Rates!$C$7,IF(AND('Claim Details'!$E$21="London 2",C32="B"),Rates!$D$7,IF(AND('Claim Details'!$E$21="London 2",C32="C"),Rates!$E$7,IF(AND('Claim Details'!$E$21="London 2",C32="D"),Rates!$F$7,IF(AND('Claim Details'!$E$21="London 3",C32="A"),Rates!$C$10,IF(AND('Claim Details'!$E$21="London 3",C32="B"),Rates!$D$10,IF(AND('Claim Details'!$E$21="London 3",C32="C"),Rates!$E$10,IF(AND('Claim Details'!$E$21="London 3",C32="D"),Rates!$F$10,IF(AND('Claim Details'!$E$21="National 1",C32="A"),Rates!$C$13,IF(AND('Claim Details'!$E$21="National 1",C32="B"),Rates!$D$13,IF(AND('Claim Details'!$E$21="National 1",C32="C"),Rates!$E$13,IF(AND('Claim Details'!$E$21="National 1",C32="D"),Rates!$F$13,IF(AND('Claim Details'!$E$21="National 2",C32="A"),Rates!$C$16,IF(AND('Claim Details'!$E$21="National 2",C32="B"),Rates!$D$16,IF(AND('Claim Details'!$E$21="National 2",C32="C"),Rates!$E$16,IF(AND('Claim Details'!$E$21="National 2",C32="D"),Rates!$F$16,"£0.00"))))))))))))))))))))</f>
        <v>£0.00</v>
      </c>
      <c r="J32" s="23"/>
      <c r="K32" s="63" t="str">
        <f t="shared" si="8"/>
        <v>£0.00</v>
      </c>
      <c r="L32" s="212"/>
      <c r="M32" s="213"/>
      <c r="N32" s="20"/>
      <c r="O32" s="20"/>
      <c r="P32" s="20" t="str">
        <f t="shared" si="9"/>
        <v/>
      </c>
      <c r="Q32" s="20"/>
      <c r="R32" s="211"/>
      <c r="S32" s="28" t="str">
        <f t="shared" si="10"/>
        <v/>
      </c>
      <c r="T32" s="20" t="str">
        <f t="shared" si="11"/>
        <v/>
      </c>
      <c r="U32" s="18" t="str">
        <f t="shared" si="12"/>
        <v>£0.00</v>
      </c>
      <c r="V32" s="20"/>
      <c r="W32" s="192"/>
      <c r="X32" s="193"/>
      <c r="Y32" s="35"/>
      <c r="Z32" s="343"/>
      <c r="AA32" s="343" t="str">
        <f t="shared" si="13"/>
        <v/>
      </c>
      <c r="AB32" s="103"/>
      <c r="AC32" s="94" t="str">
        <f t="shared" si="14"/>
        <v/>
      </c>
      <c r="AD32" s="95"/>
      <c r="AE32" s="294"/>
      <c r="AF32" s="214" t="str">
        <f t="shared" si="15"/>
        <v/>
      </c>
      <c r="AG32" s="215" t="str">
        <f t="shared" si="16"/>
        <v>£0.00</v>
      </c>
      <c r="AH32" s="216"/>
      <c r="AI32" s="217"/>
      <c r="AJ32" s="217"/>
      <c r="AK32" s="217"/>
      <c r="AM32" s="183" t="str">
        <f t="shared" si="17"/>
        <v/>
      </c>
      <c r="AN32" s="45">
        <f t="shared" si="5"/>
        <v>0</v>
      </c>
      <c r="AO32" s="45" t="str">
        <f>IF(AND('Claim Details'!$J$21="London 1",T32="A"),Rates!$C$4,IF(AND('Claim Details'!$J$21="London 1",T32="B"),Rates!$D$4,IF(AND('Claim Details'!$J$21="London 1",T32="C"),Rates!$E$4,IF(AND('Claim Details'!$J$21="London 1",T32="D"),Rates!$F$4,IF(AND('Claim Details'!$J$21="London 2",T32="A"),Rates!$C$7,IF(AND('Claim Details'!$J$21="London 2",T32="B"),Rates!$D$7,IF(AND('Claim Details'!$J$21="London 2",T32="C"),Rates!$E$7,IF(AND('Claim Details'!$J$21="London 2",T32="D"),Rates!$F$7,IF(AND('Claim Details'!$J$21="London 3",T32="A"),Rates!$C$10,IF(AND('Claim Details'!$J$21="London 3",T32="B"),Rates!$D$10,IF(AND('Claim Details'!$J$21="London 3",T32="C"),Rates!$E$10,IF(AND('Claim Details'!$J$21="London 3",T32="D"),Rates!$F$10,IF(AND('Claim Details'!$J$21="National 1",T32="A"),Rates!$C$13,IF(AND('Claim Details'!$J$21="National 1",T32="B"),Rates!$D$13,IF(AND('Claim Details'!$J$21="National 1",T32="C"),Rates!$E$13,IF(AND('Claim Details'!$J$21="National 1",T32="D"),Rates!$F$13,IF(AND('Claim Details'!$J$21="National 2",T32="A"),Rates!$C$16,IF(AND('Claim Details'!$J$21="National 2",T32="B"),Rates!$D$16,IF(AND('Claim Details'!$J$21="National 2",T32="C"),Rates!$E$16,IF(AND('Claim Details'!$J$21="National 2",T32="D"),Rates!$F$16,"£0.00"))))))))))))))))))))</f>
        <v>£0.00</v>
      </c>
      <c r="AP32" s="45">
        <f t="shared" si="6"/>
        <v>0</v>
      </c>
      <c r="AQ32" s="45" t="str">
        <f>IF(AND('Claim Details'!$R$21="London 1",AC32="A"),Rates!$C$4,IF(AND('Claim Details'!$R$21="London 1",AC32="B"),Rates!$D$4,IF(AND('Claim Details'!$R$21="London 1",AC32="C"),Rates!$E$4,IF(AND('Claim Details'!$R$21="London 1",AC32="D"),Rates!$F$4,IF(AND('Claim Details'!$R$21="London 2",AC32="A"),Rates!$C$7,IF(AND('Claim Details'!$R$21="London 2",AC32="B"),Rates!$D$7,IF(AND('Claim Details'!$R$21="London 2",AC32="C"),Rates!$E$7,IF(AND('Claim Details'!$R$21="London 2",AC32="D"),Rates!$F$7,IF(AND('Claim Details'!$R$21="London 3",AC32="A"),Rates!$C$10,IF(AND('Claim Details'!$R$21="London 3",AC32="B"),Rates!$D$10,IF(AND('Claim Details'!$R$21="London 3",AC32="C"),Rates!$E$10,IF(AND('Claim Details'!$R$21="London 3",AC32="D"),Rates!$F$10,IF(AND('Claim Details'!$R$21="National 1",AC32="A"),Rates!$C$13,IF(AND('Claim Details'!$R$21="National 1",AC32="B"),Rates!$D$13,IF(AND('Claim Details'!$R$21="National 1",AC32="C"),Rates!$E$13,IF(AND('Claim Details'!$R$21="National 1",AC32="D"),Rates!$F$13,IF(AND('Claim Details'!$R$21="National 2",AC32="A"),Rates!$C$16,IF(AND('Claim Details'!$R$21="National 2",AC32="B"),Rates!$D$16,IF(AND('Claim Details'!$R$21="National 2",AC32="C"),Rates!$E$16,IF(AND('Claim Details'!$R$21="National 2",AC32="D"),Rates!$F$16,"£0.00"))))))))))))))))))))</f>
        <v>£0.00</v>
      </c>
      <c r="AR32" s="45">
        <f t="shared" si="7"/>
        <v>0</v>
      </c>
      <c r="AS32" s="183" t="str">
        <f t="shared" si="18"/>
        <v/>
      </c>
      <c r="AT32" s="183" t="str">
        <f t="shared" si="19"/>
        <v/>
      </c>
    </row>
    <row r="33" spans="1:46" ht="15.5">
      <c r="A33" s="178"/>
      <c r="B33" s="21"/>
      <c r="C33" s="22"/>
      <c r="D33" s="288"/>
      <c r="E33" s="290"/>
      <c r="F33" s="289"/>
      <c r="G33" s="177"/>
      <c r="H33" s="286"/>
      <c r="I33" s="95" t="str">
        <f>IF(AND('Claim Details'!$E$21="London 1",C33="A"),Rates!$C$4,IF(AND('Claim Details'!$E$21="London 1",C33="B"),Rates!$D$4,IF(AND('Claim Details'!$E$21="London 1",C33="C"),Rates!$E$4,IF(AND('Claim Details'!$E$21="London 1",C33="D"),Rates!$F$4,IF(AND('Claim Details'!$E$21="London 2",C33="A"),Rates!$C$7,IF(AND('Claim Details'!$E$21="London 2",C33="B"),Rates!$D$7,IF(AND('Claim Details'!$E$21="London 2",C33="C"),Rates!$E$7,IF(AND('Claim Details'!$E$21="London 2",C33="D"),Rates!$F$7,IF(AND('Claim Details'!$E$21="London 3",C33="A"),Rates!$C$10,IF(AND('Claim Details'!$E$21="London 3",C33="B"),Rates!$D$10,IF(AND('Claim Details'!$E$21="London 3",C33="C"),Rates!$E$10,IF(AND('Claim Details'!$E$21="London 3",C33="D"),Rates!$F$10,IF(AND('Claim Details'!$E$21="National 1",C33="A"),Rates!$C$13,IF(AND('Claim Details'!$E$21="National 1",C33="B"),Rates!$D$13,IF(AND('Claim Details'!$E$21="National 1",C33="C"),Rates!$E$13,IF(AND('Claim Details'!$E$21="National 1",C33="D"),Rates!$F$13,IF(AND('Claim Details'!$E$21="National 2",C33="A"),Rates!$C$16,IF(AND('Claim Details'!$E$21="National 2",C33="B"),Rates!$D$16,IF(AND('Claim Details'!$E$21="National 2",C33="C"),Rates!$E$16,IF(AND('Claim Details'!$E$21="National 2",C33="D"),Rates!$F$16,"£0.00"))))))))))))))))))))</f>
        <v>£0.00</v>
      </c>
      <c r="J33" s="23"/>
      <c r="K33" s="63" t="str">
        <f t="shared" si="8"/>
        <v>£0.00</v>
      </c>
      <c r="L33" s="212"/>
      <c r="M33" s="213"/>
      <c r="N33" s="20"/>
      <c r="O33" s="20"/>
      <c r="P33" s="20" t="str">
        <f t="shared" si="9"/>
        <v/>
      </c>
      <c r="Q33" s="20"/>
      <c r="R33" s="211"/>
      <c r="S33" s="28" t="str">
        <f t="shared" si="10"/>
        <v/>
      </c>
      <c r="T33" s="20" t="str">
        <f t="shared" si="11"/>
        <v/>
      </c>
      <c r="U33" s="18" t="str">
        <f t="shared" si="12"/>
        <v>£0.00</v>
      </c>
      <c r="V33" s="20"/>
      <c r="W33" s="192"/>
      <c r="X33" s="193"/>
      <c r="Y33" s="35"/>
      <c r="Z33" s="343"/>
      <c r="AA33" s="343" t="str">
        <f t="shared" si="13"/>
        <v/>
      </c>
      <c r="AB33" s="103"/>
      <c r="AC33" s="94" t="str">
        <f t="shared" si="14"/>
        <v/>
      </c>
      <c r="AD33" s="95"/>
      <c r="AE33" s="294"/>
      <c r="AF33" s="214" t="str">
        <f t="shared" si="15"/>
        <v/>
      </c>
      <c r="AG33" s="215" t="str">
        <f t="shared" si="16"/>
        <v>£0.00</v>
      </c>
      <c r="AH33" s="216"/>
      <c r="AI33" s="217"/>
      <c r="AJ33" s="217"/>
      <c r="AK33" s="217"/>
      <c r="AM33" s="183" t="str">
        <f t="shared" si="17"/>
        <v/>
      </c>
      <c r="AN33" s="45">
        <f t="shared" si="5"/>
        <v>0</v>
      </c>
      <c r="AO33" s="45" t="str">
        <f>IF(AND('Claim Details'!$J$21="London 1",T33="A"),Rates!$C$4,IF(AND('Claim Details'!$J$21="London 1",T33="B"),Rates!$D$4,IF(AND('Claim Details'!$J$21="London 1",T33="C"),Rates!$E$4,IF(AND('Claim Details'!$J$21="London 1",T33="D"),Rates!$F$4,IF(AND('Claim Details'!$J$21="London 2",T33="A"),Rates!$C$7,IF(AND('Claim Details'!$J$21="London 2",T33="B"),Rates!$D$7,IF(AND('Claim Details'!$J$21="London 2",T33="C"),Rates!$E$7,IF(AND('Claim Details'!$J$21="London 2",T33="D"),Rates!$F$7,IF(AND('Claim Details'!$J$21="London 3",T33="A"),Rates!$C$10,IF(AND('Claim Details'!$J$21="London 3",T33="B"),Rates!$D$10,IF(AND('Claim Details'!$J$21="London 3",T33="C"),Rates!$E$10,IF(AND('Claim Details'!$J$21="London 3",T33="D"),Rates!$F$10,IF(AND('Claim Details'!$J$21="National 1",T33="A"),Rates!$C$13,IF(AND('Claim Details'!$J$21="National 1",T33="B"),Rates!$D$13,IF(AND('Claim Details'!$J$21="National 1",T33="C"),Rates!$E$13,IF(AND('Claim Details'!$J$21="National 1",T33="D"),Rates!$F$13,IF(AND('Claim Details'!$J$21="National 2",T33="A"),Rates!$C$16,IF(AND('Claim Details'!$J$21="National 2",T33="B"),Rates!$D$16,IF(AND('Claim Details'!$J$21="National 2",T33="C"),Rates!$E$16,IF(AND('Claim Details'!$J$21="National 2",T33="D"),Rates!$F$16,"£0.00"))))))))))))))))))))</f>
        <v>£0.00</v>
      </c>
      <c r="AP33" s="45">
        <f t="shared" si="6"/>
        <v>0</v>
      </c>
      <c r="AQ33" s="45" t="str">
        <f>IF(AND('Claim Details'!$R$21="London 1",AC33="A"),Rates!$C$4,IF(AND('Claim Details'!$R$21="London 1",AC33="B"),Rates!$D$4,IF(AND('Claim Details'!$R$21="London 1",AC33="C"),Rates!$E$4,IF(AND('Claim Details'!$R$21="London 1",AC33="D"),Rates!$F$4,IF(AND('Claim Details'!$R$21="London 2",AC33="A"),Rates!$C$7,IF(AND('Claim Details'!$R$21="London 2",AC33="B"),Rates!$D$7,IF(AND('Claim Details'!$R$21="London 2",AC33="C"),Rates!$E$7,IF(AND('Claim Details'!$R$21="London 2",AC33="D"),Rates!$F$7,IF(AND('Claim Details'!$R$21="London 3",AC33="A"),Rates!$C$10,IF(AND('Claim Details'!$R$21="London 3",AC33="B"),Rates!$D$10,IF(AND('Claim Details'!$R$21="London 3",AC33="C"),Rates!$E$10,IF(AND('Claim Details'!$R$21="London 3",AC33="D"),Rates!$F$10,IF(AND('Claim Details'!$R$21="National 1",AC33="A"),Rates!$C$13,IF(AND('Claim Details'!$R$21="National 1",AC33="B"),Rates!$D$13,IF(AND('Claim Details'!$R$21="National 1",AC33="C"),Rates!$E$13,IF(AND('Claim Details'!$R$21="National 1",AC33="D"),Rates!$F$13,IF(AND('Claim Details'!$R$21="National 2",AC33="A"),Rates!$C$16,IF(AND('Claim Details'!$R$21="National 2",AC33="B"),Rates!$D$16,IF(AND('Claim Details'!$R$21="National 2",AC33="C"),Rates!$E$16,IF(AND('Claim Details'!$R$21="National 2",AC33="D"),Rates!$F$16,"£0.00"))))))))))))))))))))</f>
        <v>£0.00</v>
      </c>
      <c r="AR33" s="45">
        <f t="shared" si="7"/>
        <v>0</v>
      </c>
      <c r="AS33" s="183" t="str">
        <f t="shared" si="18"/>
        <v/>
      </c>
      <c r="AT33" s="183" t="str">
        <f t="shared" si="19"/>
        <v/>
      </c>
    </row>
    <row r="34" spans="1:46" ht="15.5">
      <c r="A34" s="178"/>
      <c r="B34" s="21"/>
      <c r="C34" s="22"/>
      <c r="D34" s="288"/>
      <c r="E34" s="290"/>
      <c r="F34" s="289"/>
      <c r="G34" s="177"/>
      <c r="H34" s="286"/>
      <c r="I34" s="95" t="str">
        <f>IF(AND('Claim Details'!$E$21="London 1",C34="A"),Rates!$C$4,IF(AND('Claim Details'!$E$21="London 1",C34="B"),Rates!$D$4,IF(AND('Claim Details'!$E$21="London 1",C34="C"),Rates!$E$4,IF(AND('Claim Details'!$E$21="London 1",C34="D"),Rates!$F$4,IF(AND('Claim Details'!$E$21="London 2",C34="A"),Rates!$C$7,IF(AND('Claim Details'!$E$21="London 2",C34="B"),Rates!$D$7,IF(AND('Claim Details'!$E$21="London 2",C34="C"),Rates!$E$7,IF(AND('Claim Details'!$E$21="London 2",C34="D"),Rates!$F$7,IF(AND('Claim Details'!$E$21="London 3",C34="A"),Rates!$C$10,IF(AND('Claim Details'!$E$21="London 3",C34="B"),Rates!$D$10,IF(AND('Claim Details'!$E$21="London 3",C34="C"),Rates!$E$10,IF(AND('Claim Details'!$E$21="London 3",C34="D"),Rates!$F$10,IF(AND('Claim Details'!$E$21="National 1",C34="A"),Rates!$C$13,IF(AND('Claim Details'!$E$21="National 1",C34="B"),Rates!$D$13,IF(AND('Claim Details'!$E$21="National 1",C34="C"),Rates!$E$13,IF(AND('Claim Details'!$E$21="National 1",C34="D"),Rates!$F$13,IF(AND('Claim Details'!$E$21="National 2",C34="A"),Rates!$C$16,IF(AND('Claim Details'!$E$21="National 2",C34="B"),Rates!$D$16,IF(AND('Claim Details'!$E$21="National 2",C34="C"),Rates!$E$16,IF(AND('Claim Details'!$E$21="National 2",C34="D"),Rates!$F$16,"£0.00"))))))))))))))))))))</f>
        <v>£0.00</v>
      </c>
      <c r="J34" s="23"/>
      <c r="K34" s="63" t="str">
        <f t="shared" si="8"/>
        <v>£0.00</v>
      </c>
      <c r="L34" s="212"/>
      <c r="M34" s="213"/>
      <c r="N34" s="20"/>
      <c r="O34" s="20"/>
      <c r="P34" s="20" t="str">
        <f t="shared" si="9"/>
        <v/>
      </c>
      <c r="Q34" s="20"/>
      <c r="R34" s="211"/>
      <c r="S34" s="28" t="str">
        <f t="shared" si="10"/>
        <v/>
      </c>
      <c r="T34" s="20" t="str">
        <f t="shared" si="11"/>
        <v/>
      </c>
      <c r="U34" s="18" t="str">
        <f t="shared" si="12"/>
        <v>£0.00</v>
      </c>
      <c r="V34" s="20"/>
      <c r="W34" s="192"/>
      <c r="X34" s="193"/>
      <c r="Y34" s="35"/>
      <c r="Z34" s="343"/>
      <c r="AA34" s="343" t="str">
        <f t="shared" si="13"/>
        <v/>
      </c>
      <c r="AB34" s="103"/>
      <c r="AC34" s="94" t="str">
        <f t="shared" si="14"/>
        <v/>
      </c>
      <c r="AD34" s="95"/>
      <c r="AE34" s="294"/>
      <c r="AF34" s="214" t="str">
        <f t="shared" si="15"/>
        <v/>
      </c>
      <c r="AG34" s="215" t="str">
        <f t="shared" si="16"/>
        <v>£0.00</v>
      </c>
      <c r="AH34" s="216"/>
      <c r="AI34" s="217"/>
      <c r="AJ34" s="217"/>
      <c r="AK34" s="217"/>
      <c r="AM34" s="183" t="str">
        <f t="shared" si="17"/>
        <v/>
      </c>
      <c r="AN34" s="45">
        <f t="shared" si="5"/>
        <v>0</v>
      </c>
      <c r="AO34" s="45" t="str">
        <f>IF(AND('Claim Details'!$J$21="London 1",T34="A"),Rates!$C$4,IF(AND('Claim Details'!$J$21="London 1",T34="B"),Rates!$D$4,IF(AND('Claim Details'!$J$21="London 1",T34="C"),Rates!$E$4,IF(AND('Claim Details'!$J$21="London 1",T34="D"),Rates!$F$4,IF(AND('Claim Details'!$J$21="London 2",T34="A"),Rates!$C$7,IF(AND('Claim Details'!$J$21="London 2",T34="B"),Rates!$D$7,IF(AND('Claim Details'!$J$21="London 2",T34="C"),Rates!$E$7,IF(AND('Claim Details'!$J$21="London 2",T34="D"),Rates!$F$7,IF(AND('Claim Details'!$J$21="London 3",T34="A"),Rates!$C$10,IF(AND('Claim Details'!$J$21="London 3",T34="B"),Rates!$D$10,IF(AND('Claim Details'!$J$21="London 3",T34="C"),Rates!$E$10,IF(AND('Claim Details'!$J$21="London 3",T34="D"),Rates!$F$10,IF(AND('Claim Details'!$J$21="National 1",T34="A"),Rates!$C$13,IF(AND('Claim Details'!$J$21="National 1",T34="B"),Rates!$D$13,IF(AND('Claim Details'!$J$21="National 1",T34="C"),Rates!$E$13,IF(AND('Claim Details'!$J$21="National 1",T34="D"),Rates!$F$13,IF(AND('Claim Details'!$J$21="National 2",T34="A"),Rates!$C$16,IF(AND('Claim Details'!$J$21="National 2",T34="B"),Rates!$D$16,IF(AND('Claim Details'!$J$21="National 2",T34="C"),Rates!$E$16,IF(AND('Claim Details'!$J$21="National 2",T34="D"),Rates!$F$16,"£0.00"))))))))))))))))))))</f>
        <v>£0.00</v>
      </c>
      <c r="AP34" s="45">
        <f t="shared" si="6"/>
        <v>0</v>
      </c>
      <c r="AQ34" s="45" t="str">
        <f>IF(AND('Claim Details'!$R$21="London 1",AC34="A"),Rates!$C$4,IF(AND('Claim Details'!$R$21="London 1",AC34="B"),Rates!$D$4,IF(AND('Claim Details'!$R$21="London 1",AC34="C"),Rates!$E$4,IF(AND('Claim Details'!$R$21="London 1",AC34="D"),Rates!$F$4,IF(AND('Claim Details'!$R$21="London 2",AC34="A"),Rates!$C$7,IF(AND('Claim Details'!$R$21="London 2",AC34="B"),Rates!$D$7,IF(AND('Claim Details'!$R$21="London 2",AC34="C"),Rates!$E$7,IF(AND('Claim Details'!$R$21="London 2",AC34="D"),Rates!$F$7,IF(AND('Claim Details'!$R$21="London 3",AC34="A"),Rates!$C$10,IF(AND('Claim Details'!$R$21="London 3",AC34="B"),Rates!$D$10,IF(AND('Claim Details'!$R$21="London 3",AC34="C"),Rates!$E$10,IF(AND('Claim Details'!$R$21="London 3",AC34="D"),Rates!$F$10,IF(AND('Claim Details'!$R$21="National 1",AC34="A"),Rates!$C$13,IF(AND('Claim Details'!$R$21="National 1",AC34="B"),Rates!$D$13,IF(AND('Claim Details'!$R$21="National 1",AC34="C"),Rates!$E$13,IF(AND('Claim Details'!$R$21="National 1",AC34="D"),Rates!$F$13,IF(AND('Claim Details'!$R$21="National 2",AC34="A"),Rates!$C$16,IF(AND('Claim Details'!$R$21="National 2",AC34="B"),Rates!$D$16,IF(AND('Claim Details'!$R$21="National 2",AC34="C"),Rates!$E$16,IF(AND('Claim Details'!$R$21="National 2",AC34="D"),Rates!$F$16,"£0.00"))))))))))))))))))))</f>
        <v>£0.00</v>
      </c>
      <c r="AR34" s="45">
        <f t="shared" si="7"/>
        <v>0</v>
      </c>
      <c r="AS34" s="183" t="str">
        <f t="shared" si="18"/>
        <v/>
      </c>
      <c r="AT34" s="183" t="str">
        <f t="shared" si="19"/>
        <v/>
      </c>
    </row>
    <row r="35" spans="1:46" ht="15.5">
      <c r="A35" s="178"/>
      <c r="B35" s="21"/>
      <c r="C35" s="22"/>
      <c r="D35" s="288"/>
      <c r="E35" s="290"/>
      <c r="F35" s="289"/>
      <c r="G35" s="177"/>
      <c r="H35" s="286"/>
      <c r="I35" s="95" t="str">
        <f>IF(AND('Claim Details'!$E$21="London 1",C35="A"),Rates!$C$4,IF(AND('Claim Details'!$E$21="London 1",C35="B"),Rates!$D$4,IF(AND('Claim Details'!$E$21="London 1",C35="C"),Rates!$E$4,IF(AND('Claim Details'!$E$21="London 1",C35="D"),Rates!$F$4,IF(AND('Claim Details'!$E$21="London 2",C35="A"),Rates!$C$7,IF(AND('Claim Details'!$E$21="London 2",C35="B"),Rates!$D$7,IF(AND('Claim Details'!$E$21="London 2",C35="C"),Rates!$E$7,IF(AND('Claim Details'!$E$21="London 2",C35="D"),Rates!$F$7,IF(AND('Claim Details'!$E$21="London 3",C35="A"),Rates!$C$10,IF(AND('Claim Details'!$E$21="London 3",C35="B"),Rates!$D$10,IF(AND('Claim Details'!$E$21="London 3",C35="C"),Rates!$E$10,IF(AND('Claim Details'!$E$21="London 3",C35="D"),Rates!$F$10,IF(AND('Claim Details'!$E$21="National 1",C35="A"),Rates!$C$13,IF(AND('Claim Details'!$E$21="National 1",C35="B"),Rates!$D$13,IF(AND('Claim Details'!$E$21="National 1",C35="C"),Rates!$E$13,IF(AND('Claim Details'!$E$21="National 1",C35="D"),Rates!$F$13,IF(AND('Claim Details'!$E$21="National 2",C35="A"),Rates!$C$16,IF(AND('Claim Details'!$E$21="National 2",C35="B"),Rates!$D$16,IF(AND('Claim Details'!$E$21="National 2",C35="C"),Rates!$E$16,IF(AND('Claim Details'!$E$21="National 2",C35="D"),Rates!$F$16,"£0.00"))))))))))))))))))))</f>
        <v>£0.00</v>
      </c>
      <c r="J35" s="23"/>
      <c r="K35" s="63" t="str">
        <f t="shared" si="8"/>
        <v>£0.00</v>
      </c>
      <c r="L35" s="212"/>
      <c r="M35" s="213"/>
      <c r="N35" s="20"/>
      <c r="O35" s="20"/>
      <c r="P35" s="20" t="str">
        <f t="shared" si="9"/>
        <v/>
      </c>
      <c r="Q35" s="20"/>
      <c r="R35" s="211"/>
      <c r="S35" s="28" t="str">
        <f t="shared" si="10"/>
        <v/>
      </c>
      <c r="T35" s="20" t="str">
        <f t="shared" si="11"/>
        <v/>
      </c>
      <c r="U35" s="18" t="str">
        <f t="shared" si="12"/>
        <v>£0.00</v>
      </c>
      <c r="V35" s="20"/>
      <c r="W35" s="192"/>
      <c r="X35" s="193"/>
      <c r="Y35" s="35"/>
      <c r="Z35" s="343"/>
      <c r="AA35" s="343" t="str">
        <f t="shared" si="13"/>
        <v/>
      </c>
      <c r="AB35" s="103"/>
      <c r="AC35" s="94" t="str">
        <f t="shared" si="14"/>
        <v/>
      </c>
      <c r="AD35" s="95"/>
      <c r="AE35" s="294"/>
      <c r="AF35" s="214" t="str">
        <f t="shared" si="15"/>
        <v/>
      </c>
      <c r="AG35" s="215" t="str">
        <f t="shared" si="16"/>
        <v>£0.00</v>
      </c>
      <c r="AH35" s="216"/>
      <c r="AI35" s="217"/>
      <c r="AJ35" s="217"/>
      <c r="AK35" s="217"/>
      <c r="AM35" s="183" t="str">
        <f t="shared" si="17"/>
        <v/>
      </c>
      <c r="AN35" s="45">
        <f t="shared" si="5"/>
        <v>0</v>
      </c>
      <c r="AO35" s="45" t="str">
        <f>IF(AND('Claim Details'!$J$21="London 1",T35="A"),Rates!$C$4,IF(AND('Claim Details'!$J$21="London 1",T35="B"),Rates!$D$4,IF(AND('Claim Details'!$J$21="London 1",T35="C"),Rates!$E$4,IF(AND('Claim Details'!$J$21="London 1",T35="D"),Rates!$F$4,IF(AND('Claim Details'!$J$21="London 2",T35="A"),Rates!$C$7,IF(AND('Claim Details'!$J$21="London 2",T35="B"),Rates!$D$7,IF(AND('Claim Details'!$J$21="London 2",T35="C"),Rates!$E$7,IF(AND('Claim Details'!$J$21="London 2",T35="D"),Rates!$F$7,IF(AND('Claim Details'!$J$21="London 3",T35="A"),Rates!$C$10,IF(AND('Claim Details'!$J$21="London 3",T35="B"),Rates!$D$10,IF(AND('Claim Details'!$J$21="London 3",T35="C"),Rates!$E$10,IF(AND('Claim Details'!$J$21="London 3",T35="D"),Rates!$F$10,IF(AND('Claim Details'!$J$21="National 1",T35="A"),Rates!$C$13,IF(AND('Claim Details'!$J$21="National 1",T35="B"),Rates!$D$13,IF(AND('Claim Details'!$J$21="National 1",T35="C"),Rates!$E$13,IF(AND('Claim Details'!$J$21="National 1",T35="D"),Rates!$F$13,IF(AND('Claim Details'!$J$21="National 2",T35="A"),Rates!$C$16,IF(AND('Claim Details'!$J$21="National 2",T35="B"),Rates!$D$16,IF(AND('Claim Details'!$J$21="National 2",T35="C"),Rates!$E$16,IF(AND('Claim Details'!$J$21="National 2",T35="D"),Rates!$F$16,"£0.00"))))))))))))))))))))</f>
        <v>£0.00</v>
      </c>
      <c r="AP35" s="45">
        <f t="shared" si="6"/>
        <v>0</v>
      </c>
      <c r="AQ35" s="45" t="str">
        <f>IF(AND('Claim Details'!$R$21="London 1",AC35="A"),Rates!$C$4,IF(AND('Claim Details'!$R$21="London 1",AC35="B"),Rates!$D$4,IF(AND('Claim Details'!$R$21="London 1",AC35="C"),Rates!$E$4,IF(AND('Claim Details'!$R$21="London 1",AC35="D"),Rates!$F$4,IF(AND('Claim Details'!$R$21="London 2",AC35="A"),Rates!$C$7,IF(AND('Claim Details'!$R$21="London 2",AC35="B"),Rates!$D$7,IF(AND('Claim Details'!$R$21="London 2",AC35="C"),Rates!$E$7,IF(AND('Claim Details'!$R$21="London 2",AC35="D"),Rates!$F$7,IF(AND('Claim Details'!$R$21="London 3",AC35="A"),Rates!$C$10,IF(AND('Claim Details'!$R$21="London 3",AC35="B"),Rates!$D$10,IF(AND('Claim Details'!$R$21="London 3",AC35="C"),Rates!$E$10,IF(AND('Claim Details'!$R$21="London 3",AC35="D"),Rates!$F$10,IF(AND('Claim Details'!$R$21="National 1",AC35="A"),Rates!$C$13,IF(AND('Claim Details'!$R$21="National 1",AC35="B"),Rates!$D$13,IF(AND('Claim Details'!$R$21="National 1",AC35="C"),Rates!$E$13,IF(AND('Claim Details'!$R$21="National 1",AC35="D"),Rates!$F$13,IF(AND('Claim Details'!$R$21="National 2",AC35="A"),Rates!$C$16,IF(AND('Claim Details'!$R$21="National 2",AC35="B"),Rates!$D$16,IF(AND('Claim Details'!$R$21="National 2",AC35="C"),Rates!$E$16,IF(AND('Claim Details'!$R$21="National 2",AC35="D"),Rates!$F$16,"£0.00"))))))))))))))))))))</f>
        <v>£0.00</v>
      </c>
      <c r="AR35" s="45">
        <f t="shared" si="7"/>
        <v>0</v>
      </c>
      <c r="AS35" s="183" t="str">
        <f t="shared" si="18"/>
        <v/>
      </c>
      <c r="AT35" s="183" t="str">
        <f t="shared" si="19"/>
        <v/>
      </c>
    </row>
    <row r="36" spans="1:46" ht="15.5">
      <c r="A36" s="178"/>
      <c r="B36" s="21"/>
      <c r="C36" s="22"/>
      <c r="D36" s="288"/>
      <c r="E36" s="290"/>
      <c r="F36" s="289"/>
      <c r="G36" s="177"/>
      <c r="H36" s="286"/>
      <c r="I36" s="95" t="str">
        <f>IF(AND('Claim Details'!$E$21="London 1",C36="A"),Rates!$C$4,IF(AND('Claim Details'!$E$21="London 1",C36="B"),Rates!$D$4,IF(AND('Claim Details'!$E$21="London 1",C36="C"),Rates!$E$4,IF(AND('Claim Details'!$E$21="London 1",C36="D"),Rates!$F$4,IF(AND('Claim Details'!$E$21="London 2",C36="A"),Rates!$C$7,IF(AND('Claim Details'!$E$21="London 2",C36="B"),Rates!$D$7,IF(AND('Claim Details'!$E$21="London 2",C36="C"),Rates!$E$7,IF(AND('Claim Details'!$E$21="London 2",C36="D"),Rates!$F$7,IF(AND('Claim Details'!$E$21="London 3",C36="A"),Rates!$C$10,IF(AND('Claim Details'!$E$21="London 3",C36="B"),Rates!$D$10,IF(AND('Claim Details'!$E$21="London 3",C36="C"),Rates!$E$10,IF(AND('Claim Details'!$E$21="London 3",C36="D"),Rates!$F$10,IF(AND('Claim Details'!$E$21="National 1",C36="A"),Rates!$C$13,IF(AND('Claim Details'!$E$21="National 1",C36="B"),Rates!$D$13,IF(AND('Claim Details'!$E$21="National 1",C36="C"),Rates!$E$13,IF(AND('Claim Details'!$E$21="National 1",C36="D"),Rates!$F$13,IF(AND('Claim Details'!$E$21="National 2",C36="A"),Rates!$C$16,IF(AND('Claim Details'!$E$21="National 2",C36="B"),Rates!$D$16,IF(AND('Claim Details'!$E$21="National 2",C36="C"),Rates!$E$16,IF(AND('Claim Details'!$E$21="National 2",C36="D"),Rates!$F$16,"£0.00"))))))))))))))))))))</f>
        <v>£0.00</v>
      </c>
      <c r="J36" s="23"/>
      <c r="K36" s="63" t="str">
        <f t="shared" si="8"/>
        <v>£0.00</v>
      </c>
      <c r="L36" s="212"/>
      <c r="M36" s="213"/>
      <c r="N36" s="20"/>
      <c r="O36" s="20"/>
      <c r="P36" s="20" t="str">
        <f t="shared" si="9"/>
        <v/>
      </c>
      <c r="Q36" s="20"/>
      <c r="R36" s="211"/>
      <c r="S36" s="28" t="str">
        <f t="shared" si="10"/>
        <v/>
      </c>
      <c r="T36" s="20" t="str">
        <f t="shared" si="11"/>
        <v/>
      </c>
      <c r="U36" s="18" t="str">
        <f t="shared" si="12"/>
        <v>£0.00</v>
      </c>
      <c r="V36" s="20"/>
      <c r="W36" s="192"/>
      <c r="X36" s="193"/>
      <c r="Y36" s="35"/>
      <c r="Z36" s="343"/>
      <c r="AA36" s="343" t="str">
        <f t="shared" si="13"/>
        <v/>
      </c>
      <c r="AB36" s="103"/>
      <c r="AC36" s="94" t="str">
        <f t="shared" si="14"/>
        <v/>
      </c>
      <c r="AD36" s="95"/>
      <c r="AE36" s="294"/>
      <c r="AF36" s="214" t="str">
        <f t="shared" si="15"/>
        <v/>
      </c>
      <c r="AG36" s="215" t="str">
        <f t="shared" si="16"/>
        <v>£0.00</v>
      </c>
      <c r="AH36" s="216"/>
      <c r="AI36" s="217"/>
      <c r="AJ36" s="217"/>
      <c r="AK36" s="217"/>
      <c r="AM36" s="183" t="str">
        <f t="shared" si="17"/>
        <v/>
      </c>
      <c r="AN36" s="45">
        <f t="shared" si="5"/>
        <v>0</v>
      </c>
      <c r="AO36" s="45" t="str">
        <f>IF(AND('Claim Details'!$J$21="London 1",T36="A"),Rates!$C$4,IF(AND('Claim Details'!$J$21="London 1",T36="B"),Rates!$D$4,IF(AND('Claim Details'!$J$21="London 1",T36="C"),Rates!$E$4,IF(AND('Claim Details'!$J$21="London 1",T36="D"),Rates!$F$4,IF(AND('Claim Details'!$J$21="London 2",T36="A"),Rates!$C$7,IF(AND('Claim Details'!$J$21="London 2",T36="B"),Rates!$D$7,IF(AND('Claim Details'!$J$21="London 2",T36="C"),Rates!$E$7,IF(AND('Claim Details'!$J$21="London 2",T36="D"),Rates!$F$7,IF(AND('Claim Details'!$J$21="London 3",T36="A"),Rates!$C$10,IF(AND('Claim Details'!$J$21="London 3",T36="B"),Rates!$D$10,IF(AND('Claim Details'!$J$21="London 3",T36="C"),Rates!$E$10,IF(AND('Claim Details'!$J$21="London 3",T36="D"),Rates!$F$10,IF(AND('Claim Details'!$J$21="National 1",T36="A"),Rates!$C$13,IF(AND('Claim Details'!$J$21="National 1",T36="B"),Rates!$D$13,IF(AND('Claim Details'!$J$21="National 1",T36="C"),Rates!$E$13,IF(AND('Claim Details'!$J$21="National 1",T36="D"),Rates!$F$13,IF(AND('Claim Details'!$J$21="National 2",T36="A"),Rates!$C$16,IF(AND('Claim Details'!$J$21="National 2",T36="B"),Rates!$D$16,IF(AND('Claim Details'!$J$21="National 2",T36="C"),Rates!$E$16,IF(AND('Claim Details'!$J$21="National 2",T36="D"),Rates!$F$16,"£0.00"))))))))))))))))))))</f>
        <v>£0.00</v>
      </c>
      <c r="AP36" s="45">
        <f t="shared" si="6"/>
        <v>0</v>
      </c>
      <c r="AQ36" s="45" t="str">
        <f>IF(AND('Claim Details'!$R$21="London 1",AC36="A"),Rates!$C$4,IF(AND('Claim Details'!$R$21="London 1",AC36="B"),Rates!$D$4,IF(AND('Claim Details'!$R$21="London 1",AC36="C"),Rates!$E$4,IF(AND('Claim Details'!$R$21="London 1",AC36="D"),Rates!$F$4,IF(AND('Claim Details'!$R$21="London 2",AC36="A"),Rates!$C$7,IF(AND('Claim Details'!$R$21="London 2",AC36="B"),Rates!$D$7,IF(AND('Claim Details'!$R$21="London 2",AC36="C"),Rates!$E$7,IF(AND('Claim Details'!$R$21="London 2",AC36="D"),Rates!$F$7,IF(AND('Claim Details'!$R$21="London 3",AC36="A"),Rates!$C$10,IF(AND('Claim Details'!$R$21="London 3",AC36="B"),Rates!$D$10,IF(AND('Claim Details'!$R$21="London 3",AC36="C"),Rates!$E$10,IF(AND('Claim Details'!$R$21="London 3",AC36="D"),Rates!$F$10,IF(AND('Claim Details'!$R$21="National 1",AC36="A"),Rates!$C$13,IF(AND('Claim Details'!$R$21="National 1",AC36="B"),Rates!$D$13,IF(AND('Claim Details'!$R$21="National 1",AC36="C"),Rates!$E$13,IF(AND('Claim Details'!$R$21="National 1",AC36="D"),Rates!$F$13,IF(AND('Claim Details'!$R$21="National 2",AC36="A"),Rates!$C$16,IF(AND('Claim Details'!$R$21="National 2",AC36="B"),Rates!$D$16,IF(AND('Claim Details'!$R$21="National 2",AC36="C"),Rates!$E$16,IF(AND('Claim Details'!$R$21="National 2",AC36="D"),Rates!$F$16,"£0.00"))))))))))))))))))))</f>
        <v>£0.00</v>
      </c>
      <c r="AR36" s="45">
        <f t="shared" si="7"/>
        <v>0</v>
      </c>
      <c r="AS36" s="183" t="str">
        <f t="shared" si="18"/>
        <v/>
      </c>
      <c r="AT36" s="183" t="str">
        <f t="shared" si="19"/>
        <v/>
      </c>
    </row>
    <row r="37" spans="1:46" ht="15.5">
      <c r="A37" s="178"/>
      <c r="B37" s="21"/>
      <c r="C37" s="22"/>
      <c r="D37" s="288"/>
      <c r="E37" s="290"/>
      <c r="F37" s="289"/>
      <c r="G37" s="177"/>
      <c r="H37" s="286"/>
      <c r="I37" s="95" t="str">
        <f>IF(AND('Claim Details'!$E$21="London 1",C37="A"),Rates!$C$4,IF(AND('Claim Details'!$E$21="London 1",C37="B"),Rates!$D$4,IF(AND('Claim Details'!$E$21="London 1",C37="C"),Rates!$E$4,IF(AND('Claim Details'!$E$21="London 1",C37="D"),Rates!$F$4,IF(AND('Claim Details'!$E$21="London 2",C37="A"),Rates!$C$7,IF(AND('Claim Details'!$E$21="London 2",C37="B"),Rates!$D$7,IF(AND('Claim Details'!$E$21="London 2",C37="C"),Rates!$E$7,IF(AND('Claim Details'!$E$21="London 2",C37="D"),Rates!$F$7,IF(AND('Claim Details'!$E$21="London 3",C37="A"),Rates!$C$10,IF(AND('Claim Details'!$E$21="London 3",C37="B"),Rates!$D$10,IF(AND('Claim Details'!$E$21="London 3",C37="C"),Rates!$E$10,IF(AND('Claim Details'!$E$21="London 3",C37="D"),Rates!$F$10,IF(AND('Claim Details'!$E$21="National 1",C37="A"),Rates!$C$13,IF(AND('Claim Details'!$E$21="National 1",C37="B"),Rates!$D$13,IF(AND('Claim Details'!$E$21="National 1",C37="C"),Rates!$E$13,IF(AND('Claim Details'!$E$21="National 1",C37="D"),Rates!$F$13,IF(AND('Claim Details'!$E$21="National 2",C37="A"),Rates!$C$16,IF(AND('Claim Details'!$E$21="National 2",C37="B"),Rates!$D$16,IF(AND('Claim Details'!$E$21="National 2",C37="C"),Rates!$E$16,IF(AND('Claim Details'!$E$21="National 2",C37="D"),Rates!$F$16,"£0.00"))))))))))))))))))))</f>
        <v>£0.00</v>
      </c>
      <c r="J37" s="23"/>
      <c r="K37" s="63" t="str">
        <f t="shared" si="8"/>
        <v>£0.00</v>
      </c>
      <c r="L37" s="212"/>
      <c r="M37" s="213"/>
      <c r="N37" s="20"/>
      <c r="O37" s="20"/>
      <c r="P37" s="20" t="str">
        <f t="shared" si="9"/>
        <v/>
      </c>
      <c r="Q37" s="20"/>
      <c r="R37" s="211"/>
      <c r="S37" s="28" t="str">
        <f t="shared" si="10"/>
        <v/>
      </c>
      <c r="T37" s="20" t="str">
        <f t="shared" si="11"/>
        <v/>
      </c>
      <c r="U37" s="18" t="str">
        <f t="shared" si="12"/>
        <v>£0.00</v>
      </c>
      <c r="V37" s="20"/>
      <c r="W37" s="192"/>
      <c r="X37" s="193"/>
      <c r="Y37" s="35"/>
      <c r="Z37" s="343"/>
      <c r="AA37" s="343" t="str">
        <f t="shared" si="13"/>
        <v/>
      </c>
      <c r="AB37" s="103"/>
      <c r="AC37" s="94" t="str">
        <f t="shared" si="14"/>
        <v/>
      </c>
      <c r="AD37" s="95"/>
      <c r="AE37" s="294"/>
      <c r="AF37" s="214" t="str">
        <f t="shared" si="15"/>
        <v/>
      </c>
      <c r="AG37" s="215" t="str">
        <f t="shared" si="16"/>
        <v>£0.00</v>
      </c>
      <c r="AH37" s="216"/>
      <c r="AI37" s="217"/>
      <c r="AJ37" s="217"/>
      <c r="AK37" s="217"/>
      <c r="AM37" s="183" t="str">
        <f t="shared" si="17"/>
        <v/>
      </c>
      <c r="AN37" s="45">
        <f t="shared" si="5"/>
        <v>0</v>
      </c>
      <c r="AO37" s="45" t="str">
        <f>IF(AND('Claim Details'!$J$21="London 1",T37="A"),Rates!$C$4,IF(AND('Claim Details'!$J$21="London 1",T37="B"),Rates!$D$4,IF(AND('Claim Details'!$J$21="London 1",T37="C"),Rates!$E$4,IF(AND('Claim Details'!$J$21="London 1",T37="D"),Rates!$F$4,IF(AND('Claim Details'!$J$21="London 2",T37="A"),Rates!$C$7,IF(AND('Claim Details'!$J$21="London 2",T37="B"),Rates!$D$7,IF(AND('Claim Details'!$J$21="London 2",T37="C"),Rates!$E$7,IF(AND('Claim Details'!$J$21="London 2",T37="D"),Rates!$F$7,IF(AND('Claim Details'!$J$21="London 3",T37="A"),Rates!$C$10,IF(AND('Claim Details'!$J$21="London 3",T37="B"),Rates!$D$10,IF(AND('Claim Details'!$J$21="London 3",T37="C"),Rates!$E$10,IF(AND('Claim Details'!$J$21="London 3",T37="D"),Rates!$F$10,IF(AND('Claim Details'!$J$21="National 1",T37="A"),Rates!$C$13,IF(AND('Claim Details'!$J$21="National 1",T37="B"),Rates!$D$13,IF(AND('Claim Details'!$J$21="National 1",T37="C"),Rates!$E$13,IF(AND('Claim Details'!$J$21="National 1",T37="D"),Rates!$F$13,IF(AND('Claim Details'!$J$21="National 2",T37="A"),Rates!$C$16,IF(AND('Claim Details'!$J$21="National 2",T37="B"),Rates!$D$16,IF(AND('Claim Details'!$J$21="National 2",T37="C"),Rates!$E$16,IF(AND('Claim Details'!$J$21="National 2",T37="D"),Rates!$F$16,"£0.00"))))))))))))))))))))</f>
        <v>£0.00</v>
      </c>
      <c r="AP37" s="45">
        <f t="shared" si="6"/>
        <v>0</v>
      </c>
      <c r="AQ37" s="45" t="str">
        <f>IF(AND('Claim Details'!$R$21="London 1",AC37="A"),Rates!$C$4,IF(AND('Claim Details'!$R$21="London 1",AC37="B"),Rates!$D$4,IF(AND('Claim Details'!$R$21="London 1",AC37="C"),Rates!$E$4,IF(AND('Claim Details'!$R$21="London 1",AC37="D"),Rates!$F$4,IF(AND('Claim Details'!$R$21="London 2",AC37="A"),Rates!$C$7,IF(AND('Claim Details'!$R$21="London 2",AC37="B"),Rates!$D$7,IF(AND('Claim Details'!$R$21="London 2",AC37="C"),Rates!$E$7,IF(AND('Claim Details'!$R$21="London 2",AC37="D"),Rates!$F$7,IF(AND('Claim Details'!$R$21="London 3",AC37="A"),Rates!$C$10,IF(AND('Claim Details'!$R$21="London 3",AC37="B"),Rates!$D$10,IF(AND('Claim Details'!$R$21="London 3",AC37="C"),Rates!$E$10,IF(AND('Claim Details'!$R$21="London 3",AC37="D"),Rates!$F$10,IF(AND('Claim Details'!$R$21="National 1",AC37="A"),Rates!$C$13,IF(AND('Claim Details'!$R$21="National 1",AC37="B"),Rates!$D$13,IF(AND('Claim Details'!$R$21="National 1",AC37="C"),Rates!$E$13,IF(AND('Claim Details'!$R$21="National 1",AC37="D"),Rates!$F$13,IF(AND('Claim Details'!$R$21="National 2",AC37="A"),Rates!$C$16,IF(AND('Claim Details'!$R$21="National 2",AC37="B"),Rates!$D$16,IF(AND('Claim Details'!$R$21="National 2",AC37="C"),Rates!$E$16,IF(AND('Claim Details'!$R$21="National 2",AC37="D"),Rates!$F$16,"£0.00"))))))))))))))))))))</f>
        <v>£0.00</v>
      </c>
      <c r="AR37" s="45">
        <f t="shared" si="7"/>
        <v>0</v>
      </c>
      <c r="AS37" s="183" t="str">
        <f t="shared" si="18"/>
        <v/>
      </c>
      <c r="AT37" s="183" t="str">
        <f t="shared" si="19"/>
        <v/>
      </c>
    </row>
    <row r="38" spans="1:46" ht="15.5">
      <c r="A38" s="178"/>
      <c r="B38" s="21"/>
      <c r="C38" s="22"/>
      <c r="D38" s="288"/>
      <c r="E38" s="290"/>
      <c r="F38" s="289"/>
      <c r="G38" s="177"/>
      <c r="H38" s="286"/>
      <c r="I38" s="95" t="str">
        <f>IF(AND('Claim Details'!$E$21="London 1",C38="A"),Rates!$C$4,IF(AND('Claim Details'!$E$21="London 1",C38="B"),Rates!$D$4,IF(AND('Claim Details'!$E$21="London 1",C38="C"),Rates!$E$4,IF(AND('Claim Details'!$E$21="London 1",C38="D"),Rates!$F$4,IF(AND('Claim Details'!$E$21="London 2",C38="A"),Rates!$C$7,IF(AND('Claim Details'!$E$21="London 2",C38="B"),Rates!$D$7,IF(AND('Claim Details'!$E$21="London 2",C38="C"),Rates!$E$7,IF(AND('Claim Details'!$E$21="London 2",C38="D"),Rates!$F$7,IF(AND('Claim Details'!$E$21="London 3",C38="A"),Rates!$C$10,IF(AND('Claim Details'!$E$21="London 3",C38="B"),Rates!$D$10,IF(AND('Claim Details'!$E$21="London 3",C38="C"),Rates!$E$10,IF(AND('Claim Details'!$E$21="London 3",C38="D"),Rates!$F$10,IF(AND('Claim Details'!$E$21="National 1",C38="A"),Rates!$C$13,IF(AND('Claim Details'!$E$21="National 1",C38="B"),Rates!$D$13,IF(AND('Claim Details'!$E$21="National 1",C38="C"),Rates!$E$13,IF(AND('Claim Details'!$E$21="National 1",C38="D"),Rates!$F$13,IF(AND('Claim Details'!$E$21="National 2",C38="A"),Rates!$C$16,IF(AND('Claim Details'!$E$21="National 2",C38="B"),Rates!$D$16,IF(AND('Claim Details'!$E$21="National 2",C38="C"),Rates!$E$16,IF(AND('Claim Details'!$E$21="National 2",C38="D"),Rates!$F$16,"£0.00"))))))))))))))))))))</f>
        <v>£0.00</v>
      </c>
      <c r="J38" s="23"/>
      <c r="K38" s="63" t="str">
        <f t="shared" si="8"/>
        <v>£0.00</v>
      </c>
      <c r="L38" s="212"/>
      <c r="M38" s="213"/>
      <c r="N38" s="20"/>
      <c r="O38" s="20"/>
      <c r="P38" s="20" t="str">
        <f t="shared" si="9"/>
        <v/>
      </c>
      <c r="Q38" s="20"/>
      <c r="R38" s="211"/>
      <c r="S38" s="28" t="str">
        <f t="shared" si="10"/>
        <v/>
      </c>
      <c r="T38" s="20" t="str">
        <f t="shared" si="11"/>
        <v/>
      </c>
      <c r="U38" s="18" t="str">
        <f t="shared" si="12"/>
        <v>£0.00</v>
      </c>
      <c r="V38" s="20"/>
      <c r="W38" s="192"/>
      <c r="X38" s="193"/>
      <c r="Y38" s="35"/>
      <c r="Z38" s="343"/>
      <c r="AA38" s="343" t="str">
        <f t="shared" si="13"/>
        <v/>
      </c>
      <c r="AB38" s="103"/>
      <c r="AC38" s="94" t="str">
        <f t="shared" si="14"/>
        <v/>
      </c>
      <c r="AD38" s="95"/>
      <c r="AE38" s="294"/>
      <c r="AF38" s="214" t="str">
        <f t="shared" si="15"/>
        <v/>
      </c>
      <c r="AG38" s="215" t="str">
        <f t="shared" si="16"/>
        <v>£0.00</v>
      </c>
      <c r="AH38" s="216"/>
      <c r="AI38" s="217"/>
      <c r="AJ38" s="217"/>
      <c r="AK38" s="217"/>
      <c r="AM38" s="183" t="str">
        <f t="shared" si="17"/>
        <v/>
      </c>
      <c r="AN38" s="45">
        <f t="shared" si="5"/>
        <v>0</v>
      </c>
      <c r="AO38" s="45" t="str">
        <f>IF(AND('Claim Details'!$J$21="London 1",T38="A"),Rates!$C$4,IF(AND('Claim Details'!$J$21="London 1",T38="B"),Rates!$D$4,IF(AND('Claim Details'!$J$21="London 1",T38="C"),Rates!$E$4,IF(AND('Claim Details'!$J$21="London 1",T38="D"),Rates!$F$4,IF(AND('Claim Details'!$J$21="London 2",T38="A"),Rates!$C$7,IF(AND('Claim Details'!$J$21="London 2",T38="B"),Rates!$D$7,IF(AND('Claim Details'!$J$21="London 2",T38="C"),Rates!$E$7,IF(AND('Claim Details'!$J$21="London 2",T38="D"),Rates!$F$7,IF(AND('Claim Details'!$J$21="London 3",T38="A"),Rates!$C$10,IF(AND('Claim Details'!$J$21="London 3",T38="B"),Rates!$D$10,IF(AND('Claim Details'!$J$21="London 3",T38="C"),Rates!$E$10,IF(AND('Claim Details'!$J$21="London 3",T38="D"),Rates!$F$10,IF(AND('Claim Details'!$J$21="National 1",T38="A"),Rates!$C$13,IF(AND('Claim Details'!$J$21="National 1",T38="B"),Rates!$D$13,IF(AND('Claim Details'!$J$21="National 1",T38="C"),Rates!$E$13,IF(AND('Claim Details'!$J$21="National 1",T38="D"),Rates!$F$13,IF(AND('Claim Details'!$J$21="National 2",T38="A"),Rates!$C$16,IF(AND('Claim Details'!$J$21="National 2",T38="B"),Rates!$D$16,IF(AND('Claim Details'!$J$21="National 2",T38="C"),Rates!$E$16,IF(AND('Claim Details'!$J$21="National 2",T38="D"),Rates!$F$16,"£0.00"))))))))))))))))))))</f>
        <v>£0.00</v>
      </c>
      <c r="AP38" s="45">
        <f t="shared" si="6"/>
        <v>0</v>
      </c>
      <c r="AQ38" s="45" t="str">
        <f>IF(AND('Claim Details'!$R$21="London 1",AC38="A"),Rates!$C$4,IF(AND('Claim Details'!$R$21="London 1",AC38="B"),Rates!$D$4,IF(AND('Claim Details'!$R$21="London 1",AC38="C"),Rates!$E$4,IF(AND('Claim Details'!$R$21="London 1",AC38="D"),Rates!$F$4,IF(AND('Claim Details'!$R$21="London 2",AC38="A"),Rates!$C$7,IF(AND('Claim Details'!$R$21="London 2",AC38="B"),Rates!$D$7,IF(AND('Claim Details'!$R$21="London 2",AC38="C"),Rates!$E$7,IF(AND('Claim Details'!$R$21="London 2",AC38="D"),Rates!$F$7,IF(AND('Claim Details'!$R$21="London 3",AC38="A"),Rates!$C$10,IF(AND('Claim Details'!$R$21="London 3",AC38="B"),Rates!$D$10,IF(AND('Claim Details'!$R$21="London 3",AC38="C"),Rates!$E$10,IF(AND('Claim Details'!$R$21="London 3",AC38="D"),Rates!$F$10,IF(AND('Claim Details'!$R$21="National 1",AC38="A"),Rates!$C$13,IF(AND('Claim Details'!$R$21="National 1",AC38="B"),Rates!$D$13,IF(AND('Claim Details'!$R$21="National 1",AC38="C"),Rates!$E$13,IF(AND('Claim Details'!$R$21="National 1",AC38="D"),Rates!$F$13,IF(AND('Claim Details'!$R$21="National 2",AC38="A"),Rates!$C$16,IF(AND('Claim Details'!$R$21="National 2",AC38="B"),Rates!$D$16,IF(AND('Claim Details'!$R$21="National 2",AC38="C"),Rates!$E$16,IF(AND('Claim Details'!$R$21="National 2",AC38="D"),Rates!$F$16,"£0.00"))))))))))))))))))))</f>
        <v>£0.00</v>
      </c>
      <c r="AR38" s="45">
        <f t="shared" si="7"/>
        <v>0</v>
      </c>
      <c r="AS38" s="183" t="str">
        <f t="shared" si="18"/>
        <v/>
      </c>
      <c r="AT38" s="183" t="str">
        <f t="shared" si="19"/>
        <v/>
      </c>
    </row>
    <row r="39" spans="1:46" ht="15.5">
      <c r="A39" s="178"/>
      <c r="B39" s="21"/>
      <c r="C39" s="22"/>
      <c r="D39" s="288"/>
      <c r="E39" s="290"/>
      <c r="F39" s="289"/>
      <c r="G39" s="177"/>
      <c r="H39" s="286"/>
      <c r="I39" s="95" t="str">
        <f>IF(AND('Claim Details'!$E$21="London 1",C39="A"),Rates!$C$4,IF(AND('Claim Details'!$E$21="London 1",C39="B"),Rates!$D$4,IF(AND('Claim Details'!$E$21="London 1",C39="C"),Rates!$E$4,IF(AND('Claim Details'!$E$21="London 1",C39="D"),Rates!$F$4,IF(AND('Claim Details'!$E$21="London 2",C39="A"),Rates!$C$7,IF(AND('Claim Details'!$E$21="London 2",C39="B"),Rates!$D$7,IF(AND('Claim Details'!$E$21="London 2",C39="C"),Rates!$E$7,IF(AND('Claim Details'!$E$21="London 2",C39="D"),Rates!$F$7,IF(AND('Claim Details'!$E$21="London 3",C39="A"),Rates!$C$10,IF(AND('Claim Details'!$E$21="London 3",C39="B"),Rates!$D$10,IF(AND('Claim Details'!$E$21="London 3",C39="C"),Rates!$E$10,IF(AND('Claim Details'!$E$21="London 3",C39="D"),Rates!$F$10,IF(AND('Claim Details'!$E$21="National 1",C39="A"),Rates!$C$13,IF(AND('Claim Details'!$E$21="National 1",C39="B"),Rates!$D$13,IF(AND('Claim Details'!$E$21="National 1",C39="C"),Rates!$E$13,IF(AND('Claim Details'!$E$21="National 1",C39="D"),Rates!$F$13,IF(AND('Claim Details'!$E$21="National 2",C39="A"),Rates!$C$16,IF(AND('Claim Details'!$E$21="National 2",C39="B"),Rates!$D$16,IF(AND('Claim Details'!$E$21="National 2",C39="C"),Rates!$E$16,IF(AND('Claim Details'!$E$21="National 2",C39="D"),Rates!$F$16,"£0.00"))))))))))))))))))))</f>
        <v>£0.00</v>
      </c>
      <c r="J39" s="23"/>
      <c r="K39" s="63" t="str">
        <f t="shared" si="8"/>
        <v>£0.00</v>
      </c>
      <c r="L39" s="212"/>
      <c r="M39" s="213"/>
      <c r="N39" s="20"/>
      <c r="O39" s="20"/>
      <c r="P39" s="20" t="str">
        <f t="shared" si="9"/>
        <v/>
      </c>
      <c r="Q39" s="20"/>
      <c r="R39" s="211"/>
      <c r="S39" s="28" t="str">
        <f t="shared" si="10"/>
        <v/>
      </c>
      <c r="T39" s="20" t="str">
        <f t="shared" si="11"/>
        <v/>
      </c>
      <c r="U39" s="18" t="str">
        <f t="shared" si="12"/>
        <v>£0.00</v>
      </c>
      <c r="V39" s="20"/>
      <c r="W39" s="192"/>
      <c r="X39" s="193"/>
      <c r="Y39" s="35"/>
      <c r="Z39" s="343"/>
      <c r="AA39" s="343" t="str">
        <f t="shared" si="13"/>
        <v/>
      </c>
      <c r="AB39" s="103"/>
      <c r="AC39" s="94" t="str">
        <f t="shared" si="14"/>
        <v/>
      </c>
      <c r="AD39" s="95"/>
      <c r="AE39" s="294"/>
      <c r="AF39" s="214" t="str">
        <f t="shared" si="15"/>
        <v/>
      </c>
      <c r="AG39" s="215" t="str">
        <f t="shared" si="16"/>
        <v>£0.00</v>
      </c>
      <c r="AH39" s="216"/>
      <c r="AI39" s="217"/>
      <c r="AJ39" s="217"/>
      <c r="AK39" s="217"/>
      <c r="AM39" s="183" t="str">
        <f t="shared" si="17"/>
        <v/>
      </c>
      <c r="AN39" s="45">
        <f t="shared" si="5"/>
        <v>0</v>
      </c>
      <c r="AO39" s="45" t="str">
        <f>IF(AND('Claim Details'!$J$21="London 1",T39="A"),Rates!$C$4,IF(AND('Claim Details'!$J$21="London 1",T39="B"),Rates!$D$4,IF(AND('Claim Details'!$J$21="London 1",T39="C"),Rates!$E$4,IF(AND('Claim Details'!$J$21="London 1",T39="D"),Rates!$F$4,IF(AND('Claim Details'!$J$21="London 2",T39="A"),Rates!$C$7,IF(AND('Claim Details'!$J$21="London 2",T39="B"),Rates!$D$7,IF(AND('Claim Details'!$J$21="London 2",T39="C"),Rates!$E$7,IF(AND('Claim Details'!$J$21="London 2",T39="D"),Rates!$F$7,IF(AND('Claim Details'!$J$21="London 3",T39="A"),Rates!$C$10,IF(AND('Claim Details'!$J$21="London 3",T39="B"),Rates!$D$10,IF(AND('Claim Details'!$J$21="London 3",T39="C"),Rates!$E$10,IF(AND('Claim Details'!$J$21="London 3",T39="D"),Rates!$F$10,IF(AND('Claim Details'!$J$21="National 1",T39="A"),Rates!$C$13,IF(AND('Claim Details'!$J$21="National 1",T39="B"),Rates!$D$13,IF(AND('Claim Details'!$J$21="National 1",T39="C"),Rates!$E$13,IF(AND('Claim Details'!$J$21="National 1",T39="D"),Rates!$F$13,IF(AND('Claim Details'!$J$21="National 2",T39="A"),Rates!$C$16,IF(AND('Claim Details'!$J$21="National 2",T39="B"),Rates!$D$16,IF(AND('Claim Details'!$J$21="National 2",T39="C"),Rates!$E$16,IF(AND('Claim Details'!$J$21="National 2",T39="D"),Rates!$F$16,"£0.00"))))))))))))))))))))</f>
        <v>£0.00</v>
      </c>
      <c r="AP39" s="45">
        <f t="shared" si="6"/>
        <v>0</v>
      </c>
      <c r="AQ39" s="45" t="str">
        <f>IF(AND('Claim Details'!$R$21="London 1",AC39="A"),Rates!$C$4,IF(AND('Claim Details'!$R$21="London 1",AC39="B"),Rates!$D$4,IF(AND('Claim Details'!$R$21="London 1",AC39="C"),Rates!$E$4,IF(AND('Claim Details'!$R$21="London 1",AC39="D"),Rates!$F$4,IF(AND('Claim Details'!$R$21="London 2",AC39="A"),Rates!$C$7,IF(AND('Claim Details'!$R$21="London 2",AC39="B"),Rates!$D$7,IF(AND('Claim Details'!$R$21="London 2",AC39="C"),Rates!$E$7,IF(AND('Claim Details'!$R$21="London 2",AC39="D"),Rates!$F$7,IF(AND('Claim Details'!$R$21="London 3",AC39="A"),Rates!$C$10,IF(AND('Claim Details'!$R$21="London 3",AC39="B"),Rates!$D$10,IF(AND('Claim Details'!$R$21="London 3",AC39="C"),Rates!$E$10,IF(AND('Claim Details'!$R$21="London 3",AC39="D"),Rates!$F$10,IF(AND('Claim Details'!$R$21="National 1",AC39="A"),Rates!$C$13,IF(AND('Claim Details'!$R$21="National 1",AC39="B"),Rates!$D$13,IF(AND('Claim Details'!$R$21="National 1",AC39="C"),Rates!$E$13,IF(AND('Claim Details'!$R$21="National 1",AC39="D"),Rates!$F$13,IF(AND('Claim Details'!$R$21="National 2",AC39="A"),Rates!$C$16,IF(AND('Claim Details'!$R$21="National 2",AC39="B"),Rates!$D$16,IF(AND('Claim Details'!$R$21="National 2",AC39="C"),Rates!$E$16,IF(AND('Claim Details'!$R$21="National 2",AC39="D"),Rates!$F$16,"£0.00"))))))))))))))))))))</f>
        <v>£0.00</v>
      </c>
      <c r="AR39" s="45">
        <f t="shared" si="7"/>
        <v>0</v>
      </c>
      <c r="AS39" s="183" t="str">
        <f t="shared" si="18"/>
        <v/>
      </c>
      <c r="AT39" s="183" t="str">
        <f t="shared" si="19"/>
        <v/>
      </c>
    </row>
    <row r="40" spans="1:46" ht="15.5">
      <c r="A40" s="178"/>
      <c r="B40" s="21"/>
      <c r="C40" s="22"/>
      <c r="D40" s="288"/>
      <c r="E40" s="290"/>
      <c r="F40" s="289"/>
      <c r="G40" s="177"/>
      <c r="H40" s="286"/>
      <c r="I40" s="95" t="str">
        <f>IF(AND('Claim Details'!$E$21="London 1",C40="A"),Rates!$C$4,IF(AND('Claim Details'!$E$21="London 1",C40="B"),Rates!$D$4,IF(AND('Claim Details'!$E$21="London 1",C40="C"),Rates!$E$4,IF(AND('Claim Details'!$E$21="London 1",C40="D"),Rates!$F$4,IF(AND('Claim Details'!$E$21="London 2",C40="A"),Rates!$C$7,IF(AND('Claim Details'!$E$21="London 2",C40="B"),Rates!$D$7,IF(AND('Claim Details'!$E$21="London 2",C40="C"),Rates!$E$7,IF(AND('Claim Details'!$E$21="London 2",C40="D"),Rates!$F$7,IF(AND('Claim Details'!$E$21="London 3",C40="A"),Rates!$C$10,IF(AND('Claim Details'!$E$21="London 3",C40="B"),Rates!$D$10,IF(AND('Claim Details'!$E$21="London 3",C40="C"),Rates!$E$10,IF(AND('Claim Details'!$E$21="London 3",C40="D"),Rates!$F$10,IF(AND('Claim Details'!$E$21="National 1",C40="A"),Rates!$C$13,IF(AND('Claim Details'!$E$21="National 1",C40="B"),Rates!$D$13,IF(AND('Claim Details'!$E$21="National 1",C40="C"),Rates!$E$13,IF(AND('Claim Details'!$E$21="National 1",C40="D"),Rates!$F$13,IF(AND('Claim Details'!$E$21="National 2",C40="A"),Rates!$C$16,IF(AND('Claim Details'!$E$21="National 2",C40="B"),Rates!$D$16,IF(AND('Claim Details'!$E$21="National 2",C40="C"),Rates!$E$16,IF(AND('Claim Details'!$E$21="National 2",C40="D"),Rates!$F$16,"£0.00"))))))))))))))))))))</f>
        <v>£0.00</v>
      </c>
      <c r="J40" s="23"/>
      <c r="K40" s="63" t="str">
        <f t="shared" si="8"/>
        <v>£0.00</v>
      </c>
      <c r="L40" s="212"/>
      <c r="M40" s="213"/>
      <c r="N40" s="20"/>
      <c r="O40" s="20"/>
      <c r="P40" s="20" t="str">
        <f t="shared" si="9"/>
        <v/>
      </c>
      <c r="Q40" s="20"/>
      <c r="R40" s="211"/>
      <c r="S40" s="28" t="str">
        <f t="shared" si="10"/>
        <v/>
      </c>
      <c r="T40" s="20" t="str">
        <f t="shared" si="11"/>
        <v/>
      </c>
      <c r="U40" s="18" t="str">
        <f t="shared" si="12"/>
        <v>£0.00</v>
      </c>
      <c r="V40" s="20"/>
      <c r="W40" s="192"/>
      <c r="X40" s="193"/>
      <c r="Y40" s="35"/>
      <c r="Z40" s="343"/>
      <c r="AA40" s="343" t="str">
        <f t="shared" si="13"/>
        <v/>
      </c>
      <c r="AB40" s="103"/>
      <c r="AC40" s="94" t="str">
        <f t="shared" si="14"/>
        <v/>
      </c>
      <c r="AD40" s="95"/>
      <c r="AE40" s="294"/>
      <c r="AF40" s="214" t="str">
        <f t="shared" si="15"/>
        <v/>
      </c>
      <c r="AG40" s="215" t="str">
        <f t="shared" si="16"/>
        <v>£0.00</v>
      </c>
      <c r="AH40" s="216"/>
      <c r="AI40" s="217"/>
      <c r="AJ40" s="217"/>
      <c r="AK40" s="217"/>
      <c r="AM40" s="183" t="str">
        <f t="shared" si="17"/>
        <v/>
      </c>
      <c r="AN40" s="45">
        <f t="shared" si="5"/>
        <v>0</v>
      </c>
      <c r="AO40" s="45" t="str">
        <f>IF(AND('Claim Details'!$J$21="London 1",T40="A"),Rates!$C$4,IF(AND('Claim Details'!$J$21="London 1",T40="B"),Rates!$D$4,IF(AND('Claim Details'!$J$21="London 1",T40="C"),Rates!$E$4,IF(AND('Claim Details'!$J$21="London 1",T40="D"),Rates!$F$4,IF(AND('Claim Details'!$J$21="London 2",T40="A"),Rates!$C$7,IF(AND('Claim Details'!$J$21="London 2",T40="B"),Rates!$D$7,IF(AND('Claim Details'!$J$21="London 2",T40="C"),Rates!$E$7,IF(AND('Claim Details'!$J$21="London 2",T40="D"),Rates!$F$7,IF(AND('Claim Details'!$J$21="London 3",T40="A"),Rates!$C$10,IF(AND('Claim Details'!$J$21="London 3",T40="B"),Rates!$D$10,IF(AND('Claim Details'!$J$21="London 3",T40="C"),Rates!$E$10,IF(AND('Claim Details'!$J$21="London 3",T40="D"),Rates!$F$10,IF(AND('Claim Details'!$J$21="National 1",T40="A"),Rates!$C$13,IF(AND('Claim Details'!$J$21="National 1",T40="B"),Rates!$D$13,IF(AND('Claim Details'!$J$21="National 1",T40="C"),Rates!$E$13,IF(AND('Claim Details'!$J$21="National 1",T40="D"),Rates!$F$13,IF(AND('Claim Details'!$J$21="National 2",T40="A"),Rates!$C$16,IF(AND('Claim Details'!$J$21="National 2",T40="B"),Rates!$D$16,IF(AND('Claim Details'!$J$21="National 2",T40="C"),Rates!$E$16,IF(AND('Claim Details'!$J$21="National 2",T40="D"),Rates!$F$16,"£0.00"))))))))))))))))))))</f>
        <v>£0.00</v>
      </c>
      <c r="AP40" s="45">
        <f t="shared" si="6"/>
        <v>0</v>
      </c>
      <c r="AQ40" s="45" t="str">
        <f>IF(AND('Claim Details'!$R$21="London 1",AC40="A"),Rates!$C$4,IF(AND('Claim Details'!$R$21="London 1",AC40="B"),Rates!$D$4,IF(AND('Claim Details'!$R$21="London 1",AC40="C"),Rates!$E$4,IF(AND('Claim Details'!$R$21="London 1",AC40="D"),Rates!$F$4,IF(AND('Claim Details'!$R$21="London 2",AC40="A"),Rates!$C$7,IF(AND('Claim Details'!$R$21="London 2",AC40="B"),Rates!$D$7,IF(AND('Claim Details'!$R$21="London 2",AC40="C"),Rates!$E$7,IF(AND('Claim Details'!$R$21="London 2",AC40="D"),Rates!$F$7,IF(AND('Claim Details'!$R$21="London 3",AC40="A"),Rates!$C$10,IF(AND('Claim Details'!$R$21="London 3",AC40="B"),Rates!$D$10,IF(AND('Claim Details'!$R$21="London 3",AC40="C"),Rates!$E$10,IF(AND('Claim Details'!$R$21="London 3",AC40="D"),Rates!$F$10,IF(AND('Claim Details'!$R$21="National 1",AC40="A"),Rates!$C$13,IF(AND('Claim Details'!$R$21="National 1",AC40="B"),Rates!$D$13,IF(AND('Claim Details'!$R$21="National 1",AC40="C"),Rates!$E$13,IF(AND('Claim Details'!$R$21="National 1",AC40="D"),Rates!$F$13,IF(AND('Claim Details'!$R$21="National 2",AC40="A"),Rates!$C$16,IF(AND('Claim Details'!$R$21="National 2",AC40="B"),Rates!$D$16,IF(AND('Claim Details'!$R$21="National 2",AC40="C"),Rates!$E$16,IF(AND('Claim Details'!$R$21="National 2",AC40="D"),Rates!$F$16,"£0.00"))))))))))))))))))))</f>
        <v>£0.00</v>
      </c>
      <c r="AR40" s="45">
        <f t="shared" si="7"/>
        <v>0</v>
      </c>
      <c r="AS40" s="183" t="str">
        <f t="shared" si="18"/>
        <v/>
      </c>
      <c r="AT40" s="183" t="str">
        <f t="shared" si="19"/>
        <v/>
      </c>
    </row>
    <row r="41" spans="1:46" ht="15.5">
      <c r="A41" s="178"/>
      <c r="B41" s="21"/>
      <c r="C41" s="22"/>
      <c r="D41" s="288"/>
      <c r="E41" s="290"/>
      <c r="F41" s="289"/>
      <c r="G41" s="177"/>
      <c r="H41" s="286"/>
      <c r="I41" s="95" t="str">
        <f>IF(AND('Claim Details'!$E$21="London 1",C41="A"),Rates!$C$4,IF(AND('Claim Details'!$E$21="London 1",C41="B"),Rates!$D$4,IF(AND('Claim Details'!$E$21="London 1",C41="C"),Rates!$E$4,IF(AND('Claim Details'!$E$21="London 1",C41="D"),Rates!$F$4,IF(AND('Claim Details'!$E$21="London 2",C41="A"),Rates!$C$7,IF(AND('Claim Details'!$E$21="London 2",C41="B"),Rates!$D$7,IF(AND('Claim Details'!$E$21="London 2",C41="C"),Rates!$E$7,IF(AND('Claim Details'!$E$21="London 2",C41="D"),Rates!$F$7,IF(AND('Claim Details'!$E$21="London 3",C41="A"),Rates!$C$10,IF(AND('Claim Details'!$E$21="London 3",C41="B"),Rates!$D$10,IF(AND('Claim Details'!$E$21="London 3",C41="C"),Rates!$E$10,IF(AND('Claim Details'!$E$21="London 3",C41="D"),Rates!$F$10,IF(AND('Claim Details'!$E$21="National 1",C41="A"),Rates!$C$13,IF(AND('Claim Details'!$E$21="National 1",C41="B"),Rates!$D$13,IF(AND('Claim Details'!$E$21="National 1",C41="C"),Rates!$E$13,IF(AND('Claim Details'!$E$21="National 1",C41="D"),Rates!$F$13,IF(AND('Claim Details'!$E$21="National 2",C41="A"),Rates!$C$16,IF(AND('Claim Details'!$E$21="National 2",C41="B"),Rates!$D$16,IF(AND('Claim Details'!$E$21="National 2",C41="C"),Rates!$E$16,IF(AND('Claim Details'!$E$21="National 2",C41="D"),Rates!$F$16,"£0.00"))))))))))))))))))))</f>
        <v>£0.00</v>
      </c>
      <c r="J41" s="23"/>
      <c r="K41" s="63" t="str">
        <f t="shared" si="8"/>
        <v>£0.00</v>
      </c>
      <c r="L41" s="212"/>
      <c r="M41" s="213"/>
      <c r="N41" s="20"/>
      <c r="O41" s="20"/>
      <c r="P41" s="20" t="str">
        <f t="shared" si="9"/>
        <v/>
      </c>
      <c r="Q41" s="20"/>
      <c r="R41" s="211"/>
      <c r="S41" s="28" t="str">
        <f t="shared" si="10"/>
        <v/>
      </c>
      <c r="T41" s="20" t="str">
        <f t="shared" si="11"/>
        <v/>
      </c>
      <c r="U41" s="18" t="str">
        <f t="shared" si="12"/>
        <v>£0.00</v>
      </c>
      <c r="V41" s="20"/>
      <c r="W41" s="192"/>
      <c r="X41" s="193"/>
      <c r="Y41" s="35"/>
      <c r="Z41" s="343"/>
      <c r="AA41" s="343" t="str">
        <f t="shared" si="13"/>
        <v/>
      </c>
      <c r="AB41" s="103"/>
      <c r="AC41" s="94" t="str">
        <f t="shared" si="14"/>
        <v/>
      </c>
      <c r="AD41" s="95"/>
      <c r="AE41" s="294"/>
      <c r="AF41" s="214" t="str">
        <f t="shared" si="15"/>
        <v/>
      </c>
      <c r="AG41" s="215" t="str">
        <f t="shared" si="16"/>
        <v>£0.00</v>
      </c>
      <c r="AH41" s="216"/>
      <c r="AI41" s="217"/>
      <c r="AJ41" s="217"/>
      <c r="AK41" s="217"/>
      <c r="AM41" s="183" t="str">
        <f t="shared" si="17"/>
        <v/>
      </c>
      <c r="AN41" s="45">
        <f t="shared" si="5"/>
        <v>0</v>
      </c>
      <c r="AO41" s="45" t="str">
        <f>IF(AND('Claim Details'!$J$21="London 1",T41="A"),Rates!$C$4,IF(AND('Claim Details'!$J$21="London 1",T41="B"),Rates!$D$4,IF(AND('Claim Details'!$J$21="London 1",T41="C"),Rates!$E$4,IF(AND('Claim Details'!$J$21="London 1",T41="D"),Rates!$F$4,IF(AND('Claim Details'!$J$21="London 2",T41="A"),Rates!$C$7,IF(AND('Claim Details'!$J$21="London 2",T41="B"),Rates!$D$7,IF(AND('Claim Details'!$J$21="London 2",T41="C"),Rates!$E$7,IF(AND('Claim Details'!$J$21="London 2",T41="D"),Rates!$F$7,IF(AND('Claim Details'!$J$21="London 3",T41="A"),Rates!$C$10,IF(AND('Claim Details'!$J$21="London 3",T41="B"),Rates!$D$10,IF(AND('Claim Details'!$J$21="London 3",T41="C"),Rates!$E$10,IF(AND('Claim Details'!$J$21="London 3",T41="D"),Rates!$F$10,IF(AND('Claim Details'!$J$21="National 1",T41="A"),Rates!$C$13,IF(AND('Claim Details'!$J$21="National 1",T41="B"),Rates!$D$13,IF(AND('Claim Details'!$J$21="National 1",T41="C"),Rates!$E$13,IF(AND('Claim Details'!$J$21="National 1",T41="D"),Rates!$F$13,IF(AND('Claim Details'!$J$21="National 2",T41="A"),Rates!$C$16,IF(AND('Claim Details'!$J$21="National 2",T41="B"),Rates!$D$16,IF(AND('Claim Details'!$J$21="National 2",T41="C"),Rates!$E$16,IF(AND('Claim Details'!$J$21="National 2",T41="D"),Rates!$F$16,"£0.00"))))))))))))))))))))</f>
        <v>£0.00</v>
      </c>
      <c r="AP41" s="45">
        <f t="shared" si="6"/>
        <v>0</v>
      </c>
      <c r="AQ41" s="45" t="str">
        <f>IF(AND('Claim Details'!$R$21="London 1",AC41="A"),Rates!$C$4,IF(AND('Claim Details'!$R$21="London 1",AC41="B"),Rates!$D$4,IF(AND('Claim Details'!$R$21="London 1",AC41="C"),Rates!$E$4,IF(AND('Claim Details'!$R$21="London 1",AC41="D"),Rates!$F$4,IF(AND('Claim Details'!$R$21="London 2",AC41="A"),Rates!$C$7,IF(AND('Claim Details'!$R$21="London 2",AC41="B"),Rates!$D$7,IF(AND('Claim Details'!$R$21="London 2",AC41="C"),Rates!$E$7,IF(AND('Claim Details'!$R$21="London 2",AC41="D"),Rates!$F$7,IF(AND('Claim Details'!$R$21="London 3",AC41="A"),Rates!$C$10,IF(AND('Claim Details'!$R$21="London 3",AC41="B"),Rates!$D$10,IF(AND('Claim Details'!$R$21="London 3",AC41="C"),Rates!$E$10,IF(AND('Claim Details'!$R$21="London 3",AC41="D"),Rates!$F$10,IF(AND('Claim Details'!$R$21="National 1",AC41="A"),Rates!$C$13,IF(AND('Claim Details'!$R$21="National 1",AC41="B"),Rates!$D$13,IF(AND('Claim Details'!$R$21="National 1",AC41="C"),Rates!$E$13,IF(AND('Claim Details'!$R$21="National 1",AC41="D"),Rates!$F$13,IF(AND('Claim Details'!$R$21="National 2",AC41="A"),Rates!$C$16,IF(AND('Claim Details'!$R$21="National 2",AC41="B"),Rates!$D$16,IF(AND('Claim Details'!$R$21="National 2",AC41="C"),Rates!$E$16,IF(AND('Claim Details'!$R$21="National 2",AC41="D"),Rates!$F$16,"£0.00"))))))))))))))))))))</f>
        <v>£0.00</v>
      </c>
      <c r="AR41" s="45">
        <f t="shared" si="7"/>
        <v>0</v>
      </c>
      <c r="AS41" s="183" t="str">
        <f t="shared" si="18"/>
        <v/>
      </c>
      <c r="AT41" s="183" t="str">
        <f t="shared" si="19"/>
        <v/>
      </c>
    </row>
    <row r="42" spans="1:46" ht="15.5">
      <c r="A42" s="178"/>
      <c r="B42" s="21"/>
      <c r="C42" s="22"/>
      <c r="D42" s="288"/>
      <c r="E42" s="290"/>
      <c r="F42" s="289"/>
      <c r="G42" s="177"/>
      <c r="H42" s="286"/>
      <c r="I42" s="95" t="str">
        <f>IF(AND('Claim Details'!$E$21="London 1",C42="A"),Rates!$C$4,IF(AND('Claim Details'!$E$21="London 1",C42="B"),Rates!$D$4,IF(AND('Claim Details'!$E$21="London 1",C42="C"),Rates!$E$4,IF(AND('Claim Details'!$E$21="London 1",C42="D"),Rates!$F$4,IF(AND('Claim Details'!$E$21="London 2",C42="A"),Rates!$C$7,IF(AND('Claim Details'!$E$21="London 2",C42="B"),Rates!$D$7,IF(AND('Claim Details'!$E$21="London 2",C42="C"),Rates!$E$7,IF(AND('Claim Details'!$E$21="London 2",C42="D"),Rates!$F$7,IF(AND('Claim Details'!$E$21="London 3",C42="A"),Rates!$C$10,IF(AND('Claim Details'!$E$21="London 3",C42="B"),Rates!$D$10,IF(AND('Claim Details'!$E$21="London 3",C42="C"),Rates!$E$10,IF(AND('Claim Details'!$E$21="London 3",C42="D"),Rates!$F$10,IF(AND('Claim Details'!$E$21="National 1",C42="A"),Rates!$C$13,IF(AND('Claim Details'!$E$21="National 1",C42="B"),Rates!$D$13,IF(AND('Claim Details'!$E$21="National 1",C42="C"),Rates!$E$13,IF(AND('Claim Details'!$E$21="National 1",C42="D"),Rates!$F$13,IF(AND('Claim Details'!$E$21="National 2",C42="A"),Rates!$C$16,IF(AND('Claim Details'!$E$21="National 2",C42="B"),Rates!$D$16,IF(AND('Claim Details'!$E$21="National 2",C42="C"),Rates!$E$16,IF(AND('Claim Details'!$E$21="National 2",C42="D"),Rates!$F$16,"£0.00"))))))))))))))))))))</f>
        <v>£0.00</v>
      </c>
      <c r="J42" s="23"/>
      <c r="K42" s="63" t="str">
        <f t="shared" si="8"/>
        <v>£0.00</v>
      </c>
      <c r="L42" s="212"/>
      <c r="M42" s="213"/>
      <c r="N42" s="20"/>
      <c r="O42" s="20"/>
      <c r="P42" s="20" t="str">
        <f t="shared" si="9"/>
        <v/>
      </c>
      <c r="Q42" s="20"/>
      <c r="R42" s="211"/>
      <c r="S42" s="28" t="str">
        <f t="shared" si="10"/>
        <v/>
      </c>
      <c r="T42" s="20" t="str">
        <f t="shared" si="11"/>
        <v/>
      </c>
      <c r="U42" s="18" t="str">
        <f t="shared" si="12"/>
        <v>£0.00</v>
      </c>
      <c r="V42" s="20"/>
      <c r="W42" s="192"/>
      <c r="X42" s="193"/>
      <c r="Y42" s="35"/>
      <c r="Z42" s="343"/>
      <c r="AA42" s="343" t="str">
        <f t="shared" si="13"/>
        <v/>
      </c>
      <c r="AB42" s="103"/>
      <c r="AC42" s="94" t="str">
        <f t="shared" si="14"/>
        <v/>
      </c>
      <c r="AD42" s="95"/>
      <c r="AE42" s="294"/>
      <c r="AF42" s="214" t="str">
        <f t="shared" si="15"/>
        <v/>
      </c>
      <c r="AG42" s="215" t="str">
        <f t="shared" si="16"/>
        <v>£0.00</v>
      </c>
      <c r="AH42" s="216"/>
      <c r="AI42" s="217"/>
      <c r="AJ42" s="217"/>
      <c r="AK42" s="217"/>
      <c r="AM42" s="183" t="str">
        <f t="shared" si="17"/>
        <v/>
      </c>
      <c r="AN42" s="45">
        <f t="shared" si="5"/>
        <v>0</v>
      </c>
      <c r="AO42" s="45" t="str">
        <f>IF(AND('Claim Details'!$J$21="London 1",T42="A"),Rates!$C$4,IF(AND('Claim Details'!$J$21="London 1",T42="B"),Rates!$D$4,IF(AND('Claim Details'!$J$21="London 1",T42="C"),Rates!$E$4,IF(AND('Claim Details'!$J$21="London 1",T42="D"),Rates!$F$4,IF(AND('Claim Details'!$J$21="London 2",T42="A"),Rates!$C$7,IF(AND('Claim Details'!$J$21="London 2",T42="B"),Rates!$D$7,IF(AND('Claim Details'!$J$21="London 2",T42="C"),Rates!$E$7,IF(AND('Claim Details'!$J$21="London 2",T42="D"),Rates!$F$7,IF(AND('Claim Details'!$J$21="London 3",T42="A"),Rates!$C$10,IF(AND('Claim Details'!$J$21="London 3",T42="B"),Rates!$D$10,IF(AND('Claim Details'!$J$21="London 3",T42="C"),Rates!$E$10,IF(AND('Claim Details'!$J$21="London 3",T42="D"),Rates!$F$10,IF(AND('Claim Details'!$J$21="National 1",T42="A"),Rates!$C$13,IF(AND('Claim Details'!$J$21="National 1",T42="B"),Rates!$D$13,IF(AND('Claim Details'!$J$21="National 1",T42="C"),Rates!$E$13,IF(AND('Claim Details'!$J$21="National 1",T42="D"),Rates!$F$13,IF(AND('Claim Details'!$J$21="National 2",T42="A"),Rates!$C$16,IF(AND('Claim Details'!$J$21="National 2",T42="B"),Rates!$D$16,IF(AND('Claim Details'!$J$21="National 2",T42="C"),Rates!$E$16,IF(AND('Claim Details'!$J$21="National 2",T42="D"),Rates!$F$16,"£0.00"))))))))))))))))))))</f>
        <v>£0.00</v>
      </c>
      <c r="AP42" s="45">
        <f t="shared" si="6"/>
        <v>0</v>
      </c>
      <c r="AQ42" s="45" t="str">
        <f>IF(AND('Claim Details'!$R$21="London 1",AC42="A"),Rates!$C$4,IF(AND('Claim Details'!$R$21="London 1",AC42="B"),Rates!$D$4,IF(AND('Claim Details'!$R$21="London 1",AC42="C"),Rates!$E$4,IF(AND('Claim Details'!$R$21="London 1",AC42="D"),Rates!$F$4,IF(AND('Claim Details'!$R$21="London 2",AC42="A"),Rates!$C$7,IF(AND('Claim Details'!$R$21="London 2",AC42="B"),Rates!$D$7,IF(AND('Claim Details'!$R$21="London 2",AC42="C"),Rates!$E$7,IF(AND('Claim Details'!$R$21="London 2",AC42="D"),Rates!$F$7,IF(AND('Claim Details'!$R$21="London 3",AC42="A"),Rates!$C$10,IF(AND('Claim Details'!$R$21="London 3",AC42="B"),Rates!$D$10,IF(AND('Claim Details'!$R$21="London 3",AC42="C"),Rates!$E$10,IF(AND('Claim Details'!$R$21="London 3",AC42="D"),Rates!$F$10,IF(AND('Claim Details'!$R$21="National 1",AC42="A"),Rates!$C$13,IF(AND('Claim Details'!$R$21="National 1",AC42="B"),Rates!$D$13,IF(AND('Claim Details'!$R$21="National 1",AC42="C"),Rates!$E$13,IF(AND('Claim Details'!$R$21="National 1",AC42="D"),Rates!$F$13,IF(AND('Claim Details'!$R$21="National 2",AC42="A"),Rates!$C$16,IF(AND('Claim Details'!$R$21="National 2",AC42="B"),Rates!$D$16,IF(AND('Claim Details'!$R$21="National 2",AC42="C"),Rates!$E$16,IF(AND('Claim Details'!$R$21="National 2",AC42="D"),Rates!$F$16,"£0.00"))))))))))))))))))))</f>
        <v>£0.00</v>
      </c>
      <c r="AR42" s="45">
        <f t="shared" si="7"/>
        <v>0</v>
      </c>
      <c r="AS42" s="183" t="str">
        <f t="shared" si="18"/>
        <v/>
      </c>
      <c r="AT42" s="183" t="str">
        <f t="shared" si="19"/>
        <v/>
      </c>
    </row>
    <row r="43" spans="1:46" ht="15.5">
      <c r="A43" s="178"/>
      <c r="B43" s="21"/>
      <c r="C43" s="22"/>
      <c r="D43" s="288"/>
      <c r="E43" s="290"/>
      <c r="F43" s="289"/>
      <c r="G43" s="177"/>
      <c r="H43" s="286"/>
      <c r="I43" s="95" t="str">
        <f>IF(AND('Claim Details'!$E$21="London 1",C43="A"),Rates!$C$4,IF(AND('Claim Details'!$E$21="London 1",C43="B"),Rates!$D$4,IF(AND('Claim Details'!$E$21="London 1",C43="C"),Rates!$E$4,IF(AND('Claim Details'!$E$21="London 1",C43="D"),Rates!$F$4,IF(AND('Claim Details'!$E$21="London 2",C43="A"),Rates!$C$7,IF(AND('Claim Details'!$E$21="London 2",C43="B"),Rates!$D$7,IF(AND('Claim Details'!$E$21="London 2",C43="C"),Rates!$E$7,IF(AND('Claim Details'!$E$21="London 2",C43="D"),Rates!$F$7,IF(AND('Claim Details'!$E$21="London 3",C43="A"),Rates!$C$10,IF(AND('Claim Details'!$E$21="London 3",C43="B"),Rates!$D$10,IF(AND('Claim Details'!$E$21="London 3",C43="C"),Rates!$E$10,IF(AND('Claim Details'!$E$21="London 3",C43="D"),Rates!$F$10,IF(AND('Claim Details'!$E$21="National 1",C43="A"),Rates!$C$13,IF(AND('Claim Details'!$E$21="National 1",C43="B"),Rates!$D$13,IF(AND('Claim Details'!$E$21="National 1",C43="C"),Rates!$E$13,IF(AND('Claim Details'!$E$21="National 1",C43="D"),Rates!$F$13,IF(AND('Claim Details'!$E$21="National 2",C43="A"),Rates!$C$16,IF(AND('Claim Details'!$E$21="National 2",C43="B"),Rates!$D$16,IF(AND('Claim Details'!$E$21="National 2",C43="C"),Rates!$E$16,IF(AND('Claim Details'!$E$21="National 2",C43="D"),Rates!$F$16,"£0.00"))))))))))))))))))))</f>
        <v>£0.00</v>
      </c>
      <c r="J43" s="23"/>
      <c r="K43" s="63" t="str">
        <f t="shared" si="8"/>
        <v>£0.00</v>
      </c>
      <c r="L43" s="212"/>
      <c r="M43" s="213"/>
      <c r="N43" s="20"/>
      <c r="O43" s="20"/>
      <c r="P43" s="20" t="str">
        <f t="shared" si="9"/>
        <v/>
      </c>
      <c r="Q43" s="20"/>
      <c r="R43" s="211"/>
      <c r="S43" s="28" t="str">
        <f t="shared" si="10"/>
        <v/>
      </c>
      <c r="T43" s="20" t="str">
        <f t="shared" si="11"/>
        <v/>
      </c>
      <c r="U43" s="18" t="str">
        <f t="shared" si="12"/>
        <v>£0.00</v>
      </c>
      <c r="V43" s="20"/>
      <c r="W43" s="192"/>
      <c r="X43" s="193"/>
      <c r="Y43" s="35"/>
      <c r="Z43" s="343"/>
      <c r="AA43" s="343" t="str">
        <f t="shared" si="13"/>
        <v/>
      </c>
      <c r="AB43" s="103"/>
      <c r="AC43" s="94" t="str">
        <f t="shared" si="14"/>
        <v/>
      </c>
      <c r="AD43" s="95"/>
      <c r="AE43" s="294"/>
      <c r="AF43" s="214" t="str">
        <f t="shared" si="15"/>
        <v/>
      </c>
      <c r="AG43" s="215" t="str">
        <f t="shared" si="16"/>
        <v>£0.00</v>
      </c>
      <c r="AH43" s="216"/>
      <c r="AI43" s="217"/>
      <c r="AJ43" s="217"/>
      <c r="AK43" s="217"/>
      <c r="AM43" s="183" t="str">
        <f t="shared" si="17"/>
        <v/>
      </c>
      <c r="AN43" s="45">
        <f t="shared" si="5"/>
        <v>0</v>
      </c>
      <c r="AO43" s="45" t="str">
        <f>IF(AND('Claim Details'!$J$21="London 1",T43="A"),Rates!$C$4,IF(AND('Claim Details'!$J$21="London 1",T43="B"),Rates!$D$4,IF(AND('Claim Details'!$J$21="London 1",T43="C"),Rates!$E$4,IF(AND('Claim Details'!$J$21="London 1",T43="D"),Rates!$F$4,IF(AND('Claim Details'!$J$21="London 2",T43="A"),Rates!$C$7,IF(AND('Claim Details'!$J$21="London 2",T43="B"),Rates!$D$7,IF(AND('Claim Details'!$J$21="London 2",T43="C"),Rates!$E$7,IF(AND('Claim Details'!$J$21="London 2",T43="D"),Rates!$F$7,IF(AND('Claim Details'!$J$21="London 3",T43="A"),Rates!$C$10,IF(AND('Claim Details'!$J$21="London 3",T43="B"),Rates!$D$10,IF(AND('Claim Details'!$J$21="London 3",T43="C"),Rates!$E$10,IF(AND('Claim Details'!$J$21="London 3",T43="D"),Rates!$F$10,IF(AND('Claim Details'!$J$21="National 1",T43="A"),Rates!$C$13,IF(AND('Claim Details'!$J$21="National 1",T43="B"),Rates!$D$13,IF(AND('Claim Details'!$J$21="National 1",T43="C"),Rates!$E$13,IF(AND('Claim Details'!$J$21="National 1",T43="D"),Rates!$F$13,IF(AND('Claim Details'!$J$21="National 2",T43="A"),Rates!$C$16,IF(AND('Claim Details'!$J$21="National 2",T43="B"),Rates!$D$16,IF(AND('Claim Details'!$J$21="National 2",T43="C"),Rates!$E$16,IF(AND('Claim Details'!$J$21="National 2",T43="D"),Rates!$F$16,"£0.00"))))))))))))))))))))</f>
        <v>£0.00</v>
      </c>
      <c r="AP43" s="45">
        <f t="shared" si="6"/>
        <v>0</v>
      </c>
      <c r="AQ43" s="45" t="str">
        <f>IF(AND('Claim Details'!$R$21="London 1",AC43="A"),Rates!$C$4,IF(AND('Claim Details'!$R$21="London 1",AC43="B"),Rates!$D$4,IF(AND('Claim Details'!$R$21="London 1",AC43="C"),Rates!$E$4,IF(AND('Claim Details'!$R$21="London 1",AC43="D"),Rates!$F$4,IF(AND('Claim Details'!$R$21="London 2",AC43="A"),Rates!$C$7,IF(AND('Claim Details'!$R$21="London 2",AC43="B"),Rates!$D$7,IF(AND('Claim Details'!$R$21="London 2",AC43="C"),Rates!$E$7,IF(AND('Claim Details'!$R$21="London 2",AC43="D"),Rates!$F$7,IF(AND('Claim Details'!$R$21="London 3",AC43="A"),Rates!$C$10,IF(AND('Claim Details'!$R$21="London 3",AC43="B"),Rates!$D$10,IF(AND('Claim Details'!$R$21="London 3",AC43="C"),Rates!$E$10,IF(AND('Claim Details'!$R$21="London 3",AC43="D"),Rates!$F$10,IF(AND('Claim Details'!$R$21="National 1",AC43="A"),Rates!$C$13,IF(AND('Claim Details'!$R$21="National 1",AC43="B"),Rates!$D$13,IF(AND('Claim Details'!$R$21="National 1",AC43="C"),Rates!$E$13,IF(AND('Claim Details'!$R$21="National 1",AC43="D"),Rates!$F$13,IF(AND('Claim Details'!$R$21="National 2",AC43="A"),Rates!$C$16,IF(AND('Claim Details'!$R$21="National 2",AC43="B"),Rates!$D$16,IF(AND('Claim Details'!$R$21="National 2",AC43="C"),Rates!$E$16,IF(AND('Claim Details'!$R$21="National 2",AC43="D"),Rates!$F$16,"£0.00"))))))))))))))))))))</f>
        <v>£0.00</v>
      </c>
      <c r="AR43" s="45">
        <f t="shared" si="7"/>
        <v>0</v>
      </c>
      <c r="AS43" s="183" t="str">
        <f t="shared" si="18"/>
        <v/>
      </c>
      <c r="AT43" s="183" t="str">
        <f t="shared" si="19"/>
        <v/>
      </c>
    </row>
    <row r="44" spans="1:46" ht="15.5">
      <c r="A44" s="178"/>
      <c r="B44" s="21"/>
      <c r="C44" s="22"/>
      <c r="D44" s="288"/>
      <c r="E44" s="290"/>
      <c r="F44" s="289"/>
      <c r="G44" s="177"/>
      <c r="H44" s="286"/>
      <c r="I44" s="95" t="str">
        <f>IF(AND('Claim Details'!$E$21="London 1",C44="A"),Rates!$C$4,IF(AND('Claim Details'!$E$21="London 1",C44="B"),Rates!$D$4,IF(AND('Claim Details'!$E$21="London 1",C44="C"),Rates!$E$4,IF(AND('Claim Details'!$E$21="London 1",C44="D"),Rates!$F$4,IF(AND('Claim Details'!$E$21="London 2",C44="A"),Rates!$C$7,IF(AND('Claim Details'!$E$21="London 2",C44="B"),Rates!$D$7,IF(AND('Claim Details'!$E$21="London 2",C44="C"),Rates!$E$7,IF(AND('Claim Details'!$E$21="London 2",C44="D"),Rates!$F$7,IF(AND('Claim Details'!$E$21="London 3",C44="A"),Rates!$C$10,IF(AND('Claim Details'!$E$21="London 3",C44="B"),Rates!$D$10,IF(AND('Claim Details'!$E$21="London 3",C44="C"),Rates!$E$10,IF(AND('Claim Details'!$E$21="London 3",C44="D"),Rates!$F$10,IF(AND('Claim Details'!$E$21="National 1",C44="A"),Rates!$C$13,IF(AND('Claim Details'!$E$21="National 1",C44="B"),Rates!$D$13,IF(AND('Claim Details'!$E$21="National 1",C44="C"),Rates!$E$13,IF(AND('Claim Details'!$E$21="National 1",C44="D"),Rates!$F$13,IF(AND('Claim Details'!$E$21="National 2",C44="A"),Rates!$C$16,IF(AND('Claim Details'!$E$21="National 2",C44="B"),Rates!$D$16,IF(AND('Claim Details'!$E$21="National 2",C44="C"),Rates!$E$16,IF(AND('Claim Details'!$E$21="National 2",C44="D"),Rates!$F$16,"£0.00"))))))))))))))))))))</f>
        <v>£0.00</v>
      </c>
      <c r="J44" s="23"/>
      <c r="K44" s="63" t="str">
        <f t="shared" si="8"/>
        <v>£0.00</v>
      </c>
      <c r="L44" s="212"/>
      <c r="M44" s="213"/>
      <c r="N44" s="20"/>
      <c r="O44" s="20"/>
      <c r="P44" s="20" t="str">
        <f t="shared" si="9"/>
        <v/>
      </c>
      <c r="Q44" s="20"/>
      <c r="R44" s="211"/>
      <c r="S44" s="28" t="str">
        <f t="shared" si="10"/>
        <v/>
      </c>
      <c r="T44" s="20" t="str">
        <f t="shared" si="11"/>
        <v/>
      </c>
      <c r="U44" s="18" t="str">
        <f t="shared" si="12"/>
        <v>£0.00</v>
      </c>
      <c r="V44" s="20"/>
      <c r="W44" s="192"/>
      <c r="X44" s="193"/>
      <c r="Y44" s="35"/>
      <c r="Z44" s="343"/>
      <c r="AA44" s="343" t="str">
        <f t="shared" si="13"/>
        <v/>
      </c>
      <c r="AB44" s="103"/>
      <c r="AC44" s="94" t="str">
        <f t="shared" si="14"/>
        <v/>
      </c>
      <c r="AD44" s="95"/>
      <c r="AE44" s="294"/>
      <c r="AF44" s="214" t="str">
        <f t="shared" si="15"/>
        <v/>
      </c>
      <c r="AG44" s="215" t="str">
        <f t="shared" si="16"/>
        <v>£0.00</v>
      </c>
      <c r="AH44" s="216"/>
      <c r="AI44" s="217"/>
      <c r="AJ44" s="217"/>
      <c r="AK44" s="217"/>
      <c r="AM44" s="183" t="str">
        <f t="shared" si="17"/>
        <v/>
      </c>
      <c r="AN44" s="45">
        <f t="shared" si="5"/>
        <v>0</v>
      </c>
      <c r="AO44" s="45" t="str">
        <f>IF(AND('Claim Details'!$J$21="London 1",T44="A"),Rates!$C$4,IF(AND('Claim Details'!$J$21="London 1",T44="B"),Rates!$D$4,IF(AND('Claim Details'!$J$21="London 1",T44="C"),Rates!$E$4,IF(AND('Claim Details'!$J$21="London 1",T44="D"),Rates!$F$4,IF(AND('Claim Details'!$J$21="London 2",T44="A"),Rates!$C$7,IF(AND('Claim Details'!$J$21="London 2",T44="B"),Rates!$D$7,IF(AND('Claim Details'!$J$21="London 2",T44="C"),Rates!$E$7,IF(AND('Claim Details'!$J$21="London 2",T44="D"),Rates!$F$7,IF(AND('Claim Details'!$J$21="London 3",T44="A"),Rates!$C$10,IF(AND('Claim Details'!$J$21="London 3",T44="B"),Rates!$D$10,IF(AND('Claim Details'!$J$21="London 3",T44="C"),Rates!$E$10,IF(AND('Claim Details'!$J$21="London 3",T44="D"),Rates!$F$10,IF(AND('Claim Details'!$J$21="National 1",T44="A"),Rates!$C$13,IF(AND('Claim Details'!$J$21="National 1",T44="B"),Rates!$D$13,IF(AND('Claim Details'!$J$21="National 1",T44="C"),Rates!$E$13,IF(AND('Claim Details'!$J$21="National 1",T44="D"),Rates!$F$13,IF(AND('Claim Details'!$J$21="National 2",T44="A"),Rates!$C$16,IF(AND('Claim Details'!$J$21="National 2",T44="B"),Rates!$D$16,IF(AND('Claim Details'!$J$21="National 2",T44="C"),Rates!$E$16,IF(AND('Claim Details'!$J$21="National 2",T44="D"),Rates!$F$16,"£0.00"))))))))))))))))))))</f>
        <v>£0.00</v>
      </c>
      <c r="AP44" s="45">
        <f t="shared" si="6"/>
        <v>0</v>
      </c>
      <c r="AQ44" s="45" t="str">
        <f>IF(AND('Claim Details'!$R$21="London 1",AC44="A"),Rates!$C$4,IF(AND('Claim Details'!$R$21="London 1",AC44="B"),Rates!$D$4,IF(AND('Claim Details'!$R$21="London 1",AC44="C"),Rates!$E$4,IF(AND('Claim Details'!$R$21="London 1",AC44="D"),Rates!$F$4,IF(AND('Claim Details'!$R$21="London 2",AC44="A"),Rates!$C$7,IF(AND('Claim Details'!$R$21="London 2",AC44="B"),Rates!$D$7,IF(AND('Claim Details'!$R$21="London 2",AC44="C"),Rates!$E$7,IF(AND('Claim Details'!$R$21="London 2",AC44="D"),Rates!$F$7,IF(AND('Claim Details'!$R$21="London 3",AC44="A"),Rates!$C$10,IF(AND('Claim Details'!$R$21="London 3",AC44="B"),Rates!$D$10,IF(AND('Claim Details'!$R$21="London 3",AC44="C"),Rates!$E$10,IF(AND('Claim Details'!$R$21="London 3",AC44="D"),Rates!$F$10,IF(AND('Claim Details'!$R$21="National 1",AC44="A"),Rates!$C$13,IF(AND('Claim Details'!$R$21="National 1",AC44="B"),Rates!$D$13,IF(AND('Claim Details'!$R$21="National 1",AC44="C"),Rates!$E$13,IF(AND('Claim Details'!$R$21="National 1",AC44="D"),Rates!$F$13,IF(AND('Claim Details'!$R$21="National 2",AC44="A"),Rates!$C$16,IF(AND('Claim Details'!$R$21="National 2",AC44="B"),Rates!$D$16,IF(AND('Claim Details'!$R$21="National 2",AC44="C"),Rates!$E$16,IF(AND('Claim Details'!$R$21="National 2",AC44="D"),Rates!$F$16,"£0.00"))))))))))))))))))))</f>
        <v>£0.00</v>
      </c>
      <c r="AR44" s="45">
        <f t="shared" si="7"/>
        <v>0</v>
      </c>
      <c r="AS44" s="183" t="str">
        <f t="shared" si="18"/>
        <v/>
      </c>
      <c r="AT44" s="183" t="str">
        <f t="shared" si="19"/>
        <v/>
      </c>
    </row>
    <row r="45" spans="1:46" ht="15.5">
      <c r="A45" s="178"/>
      <c r="B45" s="21"/>
      <c r="C45" s="22"/>
      <c r="D45" s="288"/>
      <c r="E45" s="290"/>
      <c r="F45" s="289"/>
      <c r="G45" s="177"/>
      <c r="H45" s="286"/>
      <c r="I45" s="95" t="str">
        <f>IF(AND('Claim Details'!$E$21="London 1",C45="A"),Rates!$C$4,IF(AND('Claim Details'!$E$21="London 1",C45="B"),Rates!$D$4,IF(AND('Claim Details'!$E$21="London 1",C45="C"),Rates!$E$4,IF(AND('Claim Details'!$E$21="London 1",C45="D"),Rates!$F$4,IF(AND('Claim Details'!$E$21="London 2",C45="A"),Rates!$C$7,IF(AND('Claim Details'!$E$21="London 2",C45="B"),Rates!$D$7,IF(AND('Claim Details'!$E$21="London 2",C45="C"),Rates!$E$7,IF(AND('Claim Details'!$E$21="London 2",C45="D"),Rates!$F$7,IF(AND('Claim Details'!$E$21="London 3",C45="A"),Rates!$C$10,IF(AND('Claim Details'!$E$21="London 3",C45="B"),Rates!$D$10,IF(AND('Claim Details'!$E$21="London 3",C45="C"),Rates!$E$10,IF(AND('Claim Details'!$E$21="London 3",C45="D"),Rates!$F$10,IF(AND('Claim Details'!$E$21="National 1",C45="A"),Rates!$C$13,IF(AND('Claim Details'!$E$21="National 1",C45="B"),Rates!$D$13,IF(AND('Claim Details'!$E$21="National 1",C45="C"),Rates!$E$13,IF(AND('Claim Details'!$E$21="National 1",C45="D"),Rates!$F$13,IF(AND('Claim Details'!$E$21="National 2",C45="A"),Rates!$C$16,IF(AND('Claim Details'!$E$21="National 2",C45="B"),Rates!$D$16,IF(AND('Claim Details'!$E$21="National 2",C45="C"),Rates!$E$16,IF(AND('Claim Details'!$E$21="National 2",C45="D"),Rates!$F$16,"£0.00"))))))))))))))))))))</f>
        <v>£0.00</v>
      </c>
      <c r="J45" s="23"/>
      <c r="K45" s="63" t="str">
        <f t="shared" si="8"/>
        <v>£0.00</v>
      </c>
      <c r="L45" s="212"/>
      <c r="M45" s="213"/>
      <c r="N45" s="20"/>
      <c r="O45" s="20"/>
      <c r="P45" s="20" t="str">
        <f t="shared" si="9"/>
        <v/>
      </c>
      <c r="Q45" s="20"/>
      <c r="R45" s="211"/>
      <c r="S45" s="28" t="str">
        <f t="shared" si="10"/>
        <v/>
      </c>
      <c r="T45" s="20" t="str">
        <f t="shared" si="11"/>
        <v/>
      </c>
      <c r="U45" s="18" t="str">
        <f t="shared" si="12"/>
        <v>£0.00</v>
      </c>
      <c r="V45" s="20"/>
      <c r="W45" s="192"/>
      <c r="X45" s="193"/>
      <c r="Y45" s="35"/>
      <c r="Z45" s="343"/>
      <c r="AA45" s="343" t="str">
        <f t="shared" si="13"/>
        <v/>
      </c>
      <c r="AB45" s="103"/>
      <c r="AC45" s="94" t="str">
        <f t="shared" si="14"/>
        <v/>
      </c>
      <c r="AD45" s="95"/>
      <c r="AE45" s="294"/>
      <c r="AF45" s="214" t="str">
        <f t="shared" si="15"/>
        <v/>
      </c>
      <c r="AG45" s="215" t="str">
        <f t="shared" si="16"/>
        <v>£0.00</v>
      </c>
      <c r="AH45" s="216"/>
      <c r="AI45" s="217"/>
      <c r="AJ45" s="217"/>
      <c r="AK45" s="217"/>
      <c r="AM45" s="183" t="str">
        <f t="shared" si="17"/>
        <v/>
      </c>
      <c r="AN45" s="45">
        <f t="shared" si="5"/>
        <v>0</v>
      </c>
      <c r="AO45" s="45" t="str">
        <f>IF(AND('Claim Details'!$J$21="London 1",T45="A"),Rates!$C$4,IF(AND('Claim Details'!$J$21="London 1",T45="B"),Rates!$D$4,IF(AND('Claim Details'!$J$21="London 1",T45="C"),Rates!$E$4,IF(AND('Claim Details'!$J$21="London 1",T45="D"),Rates!$F$4,IF(AND('Claim Details'!$J$21="London 2",T45="A"),Rates!$C$7,IF(AND('Claim Details'!$J$21="London 2",T45="B"),Rates!$D$7,IF(AND('Claim Details'!$J$21="London 2",T45="C"),Rates!$E$7,IF(AND('Claim Details'!$J$21="London 2",T45="D"),Rates!$F$7,IF(AND('Claim Details'!$J$21="London 3",T45="A"),Rates!$C$10,IF(AND('Claim Details'!$J$21="London 3",T45="B"),Rates!$D$10,IF(AND('Claim Details'!$J$21="London 3",T45="C"),Rates!$E$10,IF(AND('Claim Details'!$J$21="London 3",T45="D"),Rates!$F$10,IF(AND('Claim Details'!$J$21="National 1",T45="A"),Rates!$C$13,IF(AND('Claim Details'!$J$21="National 1",T45="B"),Rates!$D$13,IF(AND('Claim Details'!$J$21="National 1",T45="C"),Rates!$E$13,IF(AND('Claim Details'!$J$21="National 1",T45="D"),Rates!$F$13,IF(AND('Claim Details'!$J$21="National 2",T45="A"),Rates!$C$16,IF(AND('Claim Details'!$J$21="National 2",T45="B"),Rates!$D$16,IF(AND('Claim Details'!$J$21="National 2",T45="C"),Rates!$E$16,IF(AND('Claim Details'!$J$21="National 2",T45="D"),Rates!$F$16,"£0.00"))))))))))))))))))))</f>
        <v>£0.00</v>
      </c>
      <c r="AP45" s="45">
        <f t="shared" si="6"/>
        <v>0</v>
      </c>
      <c r="AQ45" s="45" t="str">
        <f>IF(AND('Claim Details'!$R$21="London 1",AC45="A"),Rates!$C$4,IF(AND('Claim Details'!$R$21="London 1",AC45="B"),Rates!$D$4,IF(AND('Claim Details'!$R$21="London 1",AC45="C"),Rates!$E$4,IF(AND('Claim Details'!$R$21="London 1",AC45="D"),Rates!$F$4,IF(AND('Claim Details'!$R$21="London 2",AC45="A"),Rates!$C$7,IF(AND('Claim Details'!$R$21="London 2",AC45="B"),Rates!$D$7,IF(AND('Claim Details'!$R$21="London 2",AC45="C"),Rates!$E$7,IF(AND('Claim Details'!$R$21="London 2",AC45="D"),Rates!$F$7,IF(AND('Claim Details'!$R$21="London 3",AC45="A"),Rates!$C$10,IF(AND('Claim Details'!$R$21="London 3",AC45="B"),Rates!$D$10,IF(AND('Claim Details'!$R$21="London 3",AC45="C"),Rates!$E$10,IF(AND('Claim Details'!$R$21="London 3",AC45="D"),Rates!$F$10,IF(AND('Claim Details'!$R$21="National 1",AC45="A"),Rates!$C$13,IF(AND('Claim Details'!$R$21="National 1",AC45="B"),Rates!$D$13,IF(AND('Claim Details'!$R$21="National 1",AC45="C"),Rates!$E$13,IF(AND('Claim Details'!$R$21="National 1",AC45="D"),Rates!$F$13,IF(AND('Claim Details'!$R$21="National 2",AC45="A"),Rates!$C$16,IF(AND('Claim Details'!$R$21="National 2",AC45="B"),Rates!$D$16,IF(AND('Claim Details'!$R$21="National 2",AC45="C"),Rates!$E$16,IF(AND('Claim Details'!$R$21="National 2",AC45="D"),Rates!$F$16,"£0.00"))))))))))))))))))))</f>
        <v>£0.00</v>
      </c>
      <c r="AR45" s="45">
        <f t="shared" si="7"/>
        <v>0</v>
      </c>
      <c r="AS45" s="183" t="str">
        <f t="shared" si="18"/>
        <v/>
      </c>
      <c r="AT45" s="183" t="str">
        <f t="shared" si="19"/>
        <v/>
      </c>
    </row>
    <row r="46" spans="1:46" ht="15.5">
      <c r="A46" s="178"/>
      <c r="B46" s="21"/>
      <c r="C46" s="22"/>
      <c r="D46" s="288"/>
      <c r="E46" s="290"/>
      <c r="F46" s="289"/>
      <c r="G46" s="177"/>
      <c r="H46" s="286"/>
      <c r="I46" s="95" t="str">
        <f>IF(AND('Claim Details'!$E$21="London 1",C46="A"),Rates!$C$4,IF(AND('Claim Details'!$E$21="London 1",C46="B"),Rates!$D$4,IF(AND('Claim Details'!$E$21="London 1",C46="C"),Rates!$E$4,IF(AND('Claim Details'!$E$21="London 1",C46="D"),Rates!$F$4,IF(AND('Claim Details'!$E$21="London 2",C46="A"),Rates!$C$7,IF(AND('Claim Details'!$E$21="London 2",C46="B"),Rates!$D$7,IF(AND('Claim Details'!$E$21="London 2",C46="C"),Rates!$E$7,IF(AND('Claim Details'!$E$21="London 2",C46="D"),Rates!$F$7,IF(AND('Claim Details'!$E$21="London 3",C46="A"),Rates!$C$10,IF(AND('Claim Details'!$E$21="London 3",C46="B"),Rates!$D$10,IF(AND('Claim Details'!$E$21="London 3",C46="C"),Rates!$E$10,IF(AND('Claim Details'!$E$21="London 3",C46="D"),Rates!$F$10,IF(AND('Claim Details'!$E$21="National 1",C46="A"),Rates!$C$13,IF(AND('Claim Details'!$E$21="National 1",C46="B"),Rates!$D$13,IF(AND('Claim Details'!$E$21="National 1",C46="C"),Rates!$E$13,IF(AND('Claim Details'!$E$21="National 1",C46="D"),Rates!$F$13,IF(AND('Claim Details'!$E$21="National 2",C46="A"),Rates!$C$16,IF(AND('Claim Details'!$E$21="National 2",C46="B"),Rates!$D$16,IF(AND('Claim Details'!$E$21="National 2",C46="C"),Rates!$E$16,IF(AND('Claim Details'!$E$21="National 2",C46="D"),Rates!$F$16,"£0.00"))))))))))))))))))))</f>
        <v>£0.00</v>
      </c>
      <c r="J46" s="23"/>
      <c r="K46" s="63" t="str">
        <f t="shared" si="8"/>
        <v>£0.00</v>
      </c>
      <c r="L46" s="212"/>
      <c r="M46" s="213"/>
      <c r="N46" s="20"/>
      <c r="O46" s="20"/>
      <c r="P46" s="20" t="str">
        <f t="shared" si="9"/>
        <v/>
      </c>
      <c r="Q46" s="20"/>
      <c r="R46" s="211"/>
      <c r="S46" s="28" t="str">
        <f t="shared" si="10"/>
        <v/>
      </c>
      <c r="T46" s="20" t="str">
        <f t="shared" si="11"/>
        <v/>
      </c>
      <c r="U46" s="18" t="str">
        <f t="shared" si="12"/>
        <v>£0.00</v>
      </c>
      <c r="V46" s="20"/>
      <c r="W46" s="192"/>
      <c r="X46" s="193"/>
      <c r="Y46" s="35"/>
      <c r="Z46" s="343"/>
      <c r="AA46" s="343" t="str">
        <f t="shared" si="13"/>
        <v/>
      </c>
      <c r="AB46" s="103"/>
      <c r="AC46" s="94" t="str">
        <f t="shared" si="14"/>
        <v/>
      </c>
      <c r="AD46" s="95"/>
      <c r="AE46" s="294"/>
      <c r="AF46" s="214" t="str">
        <f t="shared" si="15"/>
        <v/>
      </c>
      <c r="AG46" s="215" t="str">
        <f t="shared" si="16"/>
        <v>£0.00</v>
      </c>
      <c r="AH46" s="216"/>
      <c r="AI46" s="217"/>
      <c r="AJ46" s="217"/>
      <c r="AK46" s="217"/>
      <c r="AM46" s="183" t="str">
        <f t="shared" si="17"/>
        <v/>
      </c>
      <c r="AN46" s="45">
        <f t="shared" si="5"/>
        <v>0</v>
      </c>
      <c r="AO46" s="45" t="str">
        <f>IF(AND('Claim Details'!$J$21="London 1",T46="A"),Rates!$C$4,IF(AND('Claim Details'!$J$21="London 1",T46="B"),Rates!$D$4,IF(AND('Claim Details'!$J$21="London 1",T46="C"),Rates!$E$4,IF(AND('Claim Details'!$J$21="London 1",T46="D"),Rates!$F$4,IF(AND('Claim Details'!$J$21="London 2",T46="A"),Rates!$C$7,IF(AND('Claim Details'!$J$21="London 2",T46="B"),Rates!$D$7,IF(AND('Claim Details'!$J$21="London 2",T46="C"),Rates!$E$7,IF(AND('Claim Details'!$J$21="London 2",T46="D"),Rates!$F$7,IF(AND('Claim Details'!$J$21="London 3",T46="A"),Rates!$C$10,IF(AND('Claim Details'!$J$21="London 3",T46="B"),Rates!$D$10,IF(AND('Claim Details'!$J$21="London 3",T46="C"),Rates!$E$10,IF(AND('Claim Details'!$J$21="London 3",T46="D"),Rates!$F$10,IF(AND('Claim Details'!$J$21="National 1",T46="A"),Rates!$C$13,IF(AND('Claim Details'!$J$21="National 1",T46="B"),Rates!$D$13,IF(AND('Claim Details'!$J$21="National 1",T46="C"),Rates!$E$13,IF(AND('Claim Details'!$J$21="National 1",T46="D"),Rates!$F$13,IF(AND('Claim Details'!$J$21="National 2",T46="A"),Rates!$C$16,IF(AND('Claim Details'!$J$21="National 2",T46="B"),Rates!$D$16,IF(AND('Claim Details'!$J$21="National 2",T46="C"),Rates!$E$16,IF(AND('Claim Details'!$J$21="National 2",T46="D"),Rates!$F$16,"£0.00"))))))))))))))))))))</f>
        <v>£0.00</v>
      </c>
      <c r="AP46" s="45">
        <f t="shared" si="6"/>
        <v>0</v>
      </c>
      <c r="AQ46" s="45" t="str">
        <f>IF(AND('Claim Details'!$R$21="London 1",AC46="A"),Rates!$C$4,IF(AND('Claim Details'!$R$21="London 1",AC46="B"),Rates!$D$4,IF(AND('Claim Details'!$R$21="London 1",AC46="C"),Rates!$E$4,IF(AND('Claim Details'!$R$21="London 1",AC46="D"),Rates!$F$4,IF(AND('Claim Details'!$R$21="London 2",AC46="A"),Rates!$C$7,IF(AND('Claim Details'!$R$21="London 2",AC46="B"),Rates!$D$7,IF(AND('Claim Details'!$R$21="London 2",AC46="C"),Rates!$E$7,IF(AND('Claim Details'!$R$21="London 2",AC46="D"),Rates!$F$7,IF(AND('Claim Details'!$R$21="London 3",AC46="A"),Rates!$C$10,IF(AND('Claim Details'!$R$21="London 3",AC46="B"),Rates!$D$10,IF(AND('Claim Details'!$R$21="London 3",AC46="C"),Rates!$E$10,IF(AND('Claim Details'!$R$21="London 3",AC46="D"),Rates!$F$10,IF(AND('Claim Details'!$R$21="National 1",AC46="A"),Rates!$C$13,IF(AND('Claim Details'!$R$21="National 1",AC46="B"),Rates!$D$13,IF(AND('Claim Details'!$R$21="National 1",AC46="C"),Rates!$E$13,IF(AND('Claim Details'!$R$21="National 1",AC46="D"),Rates!$F$13,IF(AND('Claim Details'!$R$21="National 2",AC46="A"),Rates!$C$16,IF(AND('Claim Details'!$R$21="National 2",AC46="B"),Rates!$D$16,IF(AND('Claim Details'!$R$21="National 2",AC46="C"),Rates!$E$16,IF(AND('Claim Details'!$R$21="National 2",AC46="D"),Rates!$F$16,"£0.00"))))))))))))))))))))</f>
        <v>£0.00</v>
      </c>
      <c r="AR46" s="45">
        <f t="shared" si="7"/>
        <v>0</v>
      </c>
      <c r="AS46" s="183" t="str">
        <f t="shared" si="18"/>
        <v/>
      </c>
      <c r="AT46" s="183" t="str">
        <f t="shared" si="19"/>
        <v/>
      </c>
    </row>
    <row r="47" spans="1:46" ht="15.5">
      <c r="A47" s="178"/>
      <c r="B47" s="21"/>
      <c r="C47" s="22"/>
      <c r="D47" s="288"/>
      <c r="E47" s="290"/>
      <c r="F47" s="289"/>
      <c r="G47" s="177"/>
      <c r="H47" s="286"/>
      <c r="I47" s="95" t="str">
        <f>IF(AND('Claim Details'!$E$21="London 1",C47="A"),Rates!$C$4,IF(AND('Claim Details'!$E$21="London 1",C47="B"),Rates!$D$4,IF(AND('Claim Details'!$E$21="London 1",C47="C"),Rates!$E$4,IF(AND('Claim Details'!$E$21="London 1",C47="D"),Rates!$F$4,IF(AND('Claim Details'!$E$21="London 2",C47="A"),Rates!$C$7,IF(AND('Claim Details'!$E$21="London 2",C47="B"),Rates!$D$7,IF(AND('Claim Details'!$E$21="London 2",C47="C"),Rates!$E$7,IF(AND('Claim Details'!$E$21="London 2",C47="D"),Rates!$F$7,IF(AND('Claim Details'!$E$21="London 3",C47="A"),Rates!$C$10,IF(AND('Claim Details'!$E$21="London 3",C47="B"),Rates!$D$10,IF(AND('Claim Details'!$E$21="London 3",C47="C"),Rates!$E$10,IF(AND('Claim Details'!$E$21="London 3",C47="D"),Rates!$F$10,IF(AND('Claim Details'!$E$21="National 1",C47="A"),Rates!$C$13,IF(AND('Claim Details'!$E$21="National 1",C47="B"),Rates!$D$13,IF(AND('Claim Details'!$E$21="National 1",C47="C"),Rates!$E$13,IF(AND('Claim Details'!$E$21="National 1",C47="D"),Rates!$F$13,IF(AND('Claim Details'!$E$21="National 2",C47="A"),Rates!$C$16,IF(AND('Claim Details'!$E$21="National 2",C47="B"),Rates!$D$16,IF(AND('Claim Details'!$E$21="National 2",C47="C"),Rates!$E$16,IF(AND('Claim Details'!$E$21="National 2",C47="D"),Rates!$F$16,"£0.00"))))))))))))))))))))</f>
        <v>£0.00</v>
      </c>
      <c r="J47" s="23"/>
      <c r="K47" s="63" t="str">
        <f t="shared" si="8"/>
        <v>£0.00</v>
      </c>
      <c r="L47" s="212"/>
      <c r="M47" s="213"/>
      <c r="N47" s="20"/>
      <c r="O47" s="20"/>
      <c r="P47" s="20" t="str">
        <f t="shared" si="9"/>
        <v/>
      </c>
      <c r="Q47" s="20"/>
      <c r="R47" s="211"/>
      <c r="S47" s="28" t="str">
        <f t="shared" si="10"/>
        <v/>
      </c>
      <c r="T47" s="20" t="str">
        <f t="shared" si="11"/>
        <v/>
      </c>
      <c r="U47" s="18" t="str">
        <f t="shared" si="12"/>
        <v>£0.00</v>
      </c>
      <c r="V47" s="20"/>
      <c r="W47" s="192"/>
      <c r="X47" s="193"/>
      <c r="Y47" s="35"/>
      <c r="Z47" s="343"/>
      <c r="AA47" s="343" t="str">
        <f t="shared" si="13"/>
        <v/>
      </c>
      <c r="AB47" s="103"/>
      <c r="AC47" s="94" t="str">
        <f t="shared" si="14"/>
        <v/>
      </c>
      <c r="AD47" s="95"/>
      <c r="AE47" s="294"/>
      <c r="AF47" s="214" t="str">
        <f t="shared" si="15"/>
        <v/>
      </c>
      <c r="AG47" s="215" t="str">
        <f t="shared" si="16"/>
        <v>£0.00</v>
      </c>
      <c r="AH47" s="216"/>
      <c r="AI47" s="217"/>
      <c r="AJ47" s="217"/>
      <c r="AK47" s="217"/>
      <c r="AM47" s="183" t="str">
        <f t="shared" si="17"/>
        <v/>
      </c>
      <c r="AN47" s="45">
        <f t="shared" si="5"/>
        <v>0</v>
      </c>
      <c r="AO47" s="45" t="str">
        <f>IF(AND('Claim Details'!$J$21="London 1",T47="A"),Rates!$C$4,IF(AND('Claim Details'!$J$21="London 1",T47="B"),Rates!$D$4,IF(AND('Claim Details'!$J$21="London 1",T47="C"),Rates!$E$4,IF(AND('Claim Details'!$J$21="London 1",T47="D"),Rates!$F$4,IF(AND('Claim Details'!$J$21="London 2",T47="A"),Rates!$C$7,IF(AND('Claim Details'!$J$21="London 2",T47="B"),Rates!$D$7,IF(AND('Claim Details'!$J$21="London 2",T47="C"),Rates!$E$7,IF(AND('Claim Details'!$J$21="London 2",T47="D"),Rates!$F$7,IF(AND('Claim Details'!$J$21="London 3",T47="A"),Rates!$C$10,IF(AND('Claim Details'!$J$21="London 3",T47="B"),Rates!$D$10,IF(AND('Claim Details'!$J$21="London 3",T47="C"),Rates!$E$10,IF(AND('Claim Details'!$J$21="London 3",T47="D"),Rates!$F$10,IF(AND('Claim Details'!$J$21="National 1",T47="A"),Rates!$C$13,IF(AND('Claim Details'!$J$21="National 1",T47="B"),Rates!$D$13,IF(AND('Claim Details'!$J$21="National 1",T47="C"),Rates!$E$13,IF(AND('Claim Details'!$J$21="National 1",T47="D"),Rates!$F$13,IF(AND('Claim Details'!$J$21="National 2",T47="A"),Rates!$C$16,IF(AND('Claim Details'!$J$21="National 2",T47="B"),Rates!$D$16,IF(AND('Claim Details'!$J$21="National 2",T47="C"),Rates!$E$16,IF(AND('Claim Details'!$J$21="National 2",T47="D"),Rates!$F$16,"£0.00"))))))))))))))))))))</f>
        <v>£0.00</v>
      </c>
      <c r="AP47" s="45">
        <f t="shared" si="6"/>
        <v>0</v>
      </c>
      <c r="AQ47" s="45" t="str">
        <f>IF(AND('Claim Details'!$R$21="London 1",AC47="A"),Rates!$C$4,IF(AND('Claim Details'!$R$21="London 1",AC47="B"),Rates!$D$4,IF(AND('Claim Details'!$R$21="London 1",AC47="C"),Rates!$E$4,IF(AND('Claim Details'!$R$21="London 1",AC47="D"),Rates!$F$4,IF(AND('Claim Details'!$R$21="London 2",AC47="A"),Rates!$C$7,IF(AND('Claim Details'!$R$21="London 2",AC47="B"),Rates!$D$7,IF(AND('Claim Details'!$R$21="London 2",AC47="C"),Rates!$E$7,IF(AND('Claim Details'!$R$21="London 2",AC47="D"),Rates!$F$7,IF(AND('Claim Details'!$R$21="London 3",AC47="A"),Rates!$C$10,IF(AND('Claim Details'!$R$21="London 3",AC47="B"),Rates!$D$10,IF(AND('Claim Details'!$R$21="London 3",AC47="C"),Rates!$E$10,IF(AND('Claim Details'!$R$21="London 3",AC47="D"),Rates!$F$10,IF(AND('Claim Details'!$R$21="National 1",AC47="A"),Rates!$C$13,IF(AND('Claim Details'!$R$21="National 1",AC47="B"),Rates!$D$13,IF(AND('Claim Details'!$R$21="National 1",AC47="C"),Rates!$E$13,IF(AND('Claim Details'!$R$21="National 1",AC47="D"),Rates!$F$13,IF(AND('Claim Details'!$R$21="National 2",AC47="A"),Rates!$C$16,IF(AND('Claim Details'!$R$21="National 2",AC47="B"),Rates!$D$16,IF(AND('Claim Details'!$R$21="National 2",AC47="C"),Rates!$E$16,IF(AND('Claim Details'!$R$21="National 2",AC47="D"),Rates!$F$16,"£0.00"))))))))))))))))))))</f>
        <v>£0.00</v>
      </c>
      <c r="AR47" s="45">
        <f t="shared" si="7"/>
        <v>0</v>
      </c>
      <c r="AS47" s="183" t="str">
        <f t="shared" si="18"/>
        <v/>
      </c>
      <c r="AT47" s="183" t="str">
        <f t="shared" si="19"/>
        <v/>
      </c>
    </row>
    <row r="48" spans="1:46" ht="15.5">
      <c r="A48" s="178"/>
      <c r="B48" s="21"/>
      <c r="C48" s="22"/>
      <c r="D48" s="288"/>
      <c r="E48" s="290"/>
      <c r="F48" s="289"/>
      <c r="G48" s="177"/>
      <c r="H48" s="286"/>
      <c r="I48" s="95" t="str">
        <f>IF(AND('Claim Details'!$E$21="London 1",C48="A"),Rates!$C$4,IF(AND('Claim Details'!$E$21="London 1",C48="B"),Rates!$D$4,IF(AND('Claim Details'!$E$21="London 1",C48="C"),Rates!$E$4,IF(AND('Claim Details'!$E$21="London 1",C48="D"),Rates!$F$4,IF(AND('Claim Details'!$E$21="London 2",C48="A"),Rates!$C$7,IF(AND('Claim Details'!$E$21="London 2",C48="B"),Rates!$D$7,IF(AND('Claim Details'!$E$21="London 2",C48="C"),Rates!$E$7,IF(AND('Claim Details'!$E$21="London 2",C48="D"),Rates!$F$7,IF(AND('Claim Details'!$E$21="London 3",C48="A"),Rates!$C$10,IF(AND('Claim Details'!$E$21="London 3",C48="B"),Rates!$D$10,IF(AND('Claim Details'!$E$21="London 3",C48="C"),Rates!$E$10,IF(AND('Claim Details'!$E$21="London 3",C48="D"),Rates!$F$10,IF(AND('Claim Details'!$E$21="National 1",C48="A"),Rates!$C$13,IF(AND('Claim Details'!$E$21="National 1",C48="B"),Rates!$D$13,IF(AND('Claim Details'!$E$21="National 1",C48="C"),Rates!$E$13,IF(AND('Claim Details'!$E$21="National 1",C48="D"),Rates!$F$13,IF(AND('Claim Details'!$E$21="National 2",C48="A"),Rates!$C$16,IF(AND('Claim Details'!$E$21="National 2",C48="B"),Rates!$D$16,IF(AND('Claim Details'!$E$21="National 2",C48="C"),Rates!$E$16,IF(AND('Claim Details'!$E$21="National 2",C48="D"),Rates!$F$16,"£0.00"))))))))))))))))))))</f>
        <v>£0.00</v>
      </c>
      <c r="J48" s="23"/>
      <c r="K48" s="63" t="str">
        <f t="shared" si="8"/>
        <v>£0.00</v>
      </c>
      <c r="L48" s="212"/>
      <c r="M48" s="213"/>
      <c r="N48" s="20"/>
      <c r="O48" s="20"/>
      <c r="P48" s="20" t="str">
        <f t="shared" si="9"/>
        <v/>
      </c>
      <c r="Q48" s="20"/>
      <c r="R48" s="211"/>
      <c r="S48" s="28" t="str">
        <f t="shared" si="10"/>
        <v/>
      </c>
      <c r="T48" s="20" t="str">
        <f t="shared" si="11"/>
        <v/>
      </c>
      <c r="U48" s="18" t="str">
        <f t="shared" si="12"/>
        <v>£0.00</v>
      </c>
      <c r="V48" s="20"/>
      <c r="W48" s="192"/>
      <c r="X48" s="193"/>
      <c r="Y48" s="35"/>
      <c r="Z48" s="343"/>
      <c r="AA48" s="343" t="str">
        <f t="shared" si="13"/>
        <v/>
      </c>
      <c r="AB48" s="103"/>
      <c r="AC48" s="94" t="str">
        <f t="shared" si="14"/>
        <v/>
      </c>
      <c r="AD48" s="95"/>
      <c r="AE48" s="294"/>
      <c r="AF48" s="214" t="str">
        <f t="shared" si="15"/>
        <v/>
      </c>
      <c r="AG48" s="215" t="str">
        <f t="shared" si="16"/>
        <v>£0.00</v>
      </c>
      <c r="AH48" s="216"/>
      <c r="AI48" s="217"/>
      <c r="AJ48" s="217"/>
      <c r="AK48" s="217"/>
      <c r="AM48" s="183" t="str">
        <f t="shared" si="17"/>
        <v/>
      </c>
      <c r="AN48" s="45">
        <f t="shared" si="5"/>
        <v>0</v>
      </c>
      <c r="AO48" s="45" t="str">
        <f>IF(AND('Claim Details'!$J$21="London 1",T48="A"),Rates!$C$4,IF(AND('Claim Details'!$J$21="London 1",T48="B"),Rates!$D$4,IF(AND('Claim Details'!$J$21="London 1",T48="C"),Rates!$E$4,IF(AND('Claim Details'!$J$21="London 1",T48="D"),Rates!$F$4,IF(AND('Claim Details'!$J$21="London 2",T48="A"),Rates!$C$7,IF(AND('Claim Details'!$J$21="London 2",T48="B"),Rates!$D$7,IF(AND('Claim Details'!$J$21="London 2",T48="C"),Rates!$E$7,IF(AND('Claim Details'!$J$21="London 2",T48="D"),Rates!$F$7,IF(AND('Claim Details'!$J$21="London 3",T48="A"),Rates!$C$10,IF(AND('Claim Details'!$J$21="London 3",T48="B"),Rates!$D$10,IF(AND('Claim Details'!$J$21="London 3",T48="C"),Rates!$E$10,IF(AND('Claim Details'!$J$21="London 3",T48="D"),Rates!$F$10,IF(AND('Claim Details'!$J$21="National 1",T48="A"),Rates!$C$13,IF(AND('Claim Details'!$J$21="National 1",T48="B"),Rates!$D$13,IF(AND('Claim Details'!$J$21="National 1",T48="C"),Rates!$E$13,IF(AND('Claim Details'!$J$21="National 1",T48="D"),Rates!$F$13,IF(AND('Claim Details'!$J$21="National 2",T48="A"),Rates!$C$16,IF(AND('Claim Details'!$J$21="National 2",T48="B"),Rates!$D$16,IF(AND('Claim Details'!$J$21="National 2",T48="C"),Rates!$E$16,IF(AND('Claim Details'!$J$21="National 2",T48="D"),Rates!$F$16,"£0.00"))))))))))))))))))))</f>
        <v>£0.00</v>
      </c>
      <c r="AP48" s="45">
        <f t="shared" si="6"/>
        <v>0</v>
      </c>
      <c r="AQ48" s="45" t="str">
        <f>IF(AND('Claim Details'!$R$21="London 1",AC48="A"),Rates!$C$4,IF(AND('Claim Details'!$R$21="London 1",AC48="B"),Rates!$D$4,IF(AND('Claim Details'!$R$21="London 1",AC48="C"),Rates!$E$4,IF(AND('Claim Details'!$R$21="London 1",AC48="D"),Rates!$F$4,IF(AND('Claim Details'!$R$21="London 2",AC48="A"),Rates!$C$7,IF(AND('Claim Details'!$R$21="London 2",AC48="B"),Rates!$D$7,IF(AND('Claim Details'!$R$21="London 2",AC48="C"),Rates!$E$7,IF(AND('Claim Details'!$R$21="London 2",AC48="D"),Rates!$F$7,IF(AND('Claim Details'!$R$21="London 3",AC48="A"),Rates!$C$10,IF(AND('Claim Details'!$R$21="London 3",AC48="B"),Rates!$D$10,IF(AND('Claim Details'!$R$21="London 3",AC48="C"),Rates!$E$10,IF(AND('Claim Details'!$R$21="London 3",AC48="D"),Rates!$F$10,IF(AND('Claim Details'!$R$21="National 1",AC48="A"),Rates!$C$13,IF(AND('Claim Details'!$R$21="National 1",AC48="B"),Rates!$D$13,IF(AND('Claim Details'!$R$21="National 1",AC48="C"),Rates!$E$13,IF(AND('Claim Details'!$R$21="National 1",AC48="D"),Rates!$F$13,IF(AND('Claim Details'!$R$21="National 2",AC48="A"),Rates!$C$16,IF(AND('Claim Details'!$R$21="National 2",AC48="B"),Rates!$D$16,IF(AND('Claim Details'!$R$21="National 2",AC48="C"),Rates!$E$16,IF(AND('Claim Details'!$R$21="National 2",AC48="D"),Rates!$F$16,"£0.00"))))))))))))))))))))</f>
        <v>£0.00</v>
      </c>
      <c r="AR48" s="45">
        <f t="shared" si="7"/>
        <v>0</v>
      </c>
      <c r="AS48" s="183" t="str">
        <f t="shared" si="18"/>
        <v/>
      </c>
      <c r="AT48" s="183" t="str">
        <f t="shared" si="19"/>
        <v/>
      </c>
    </row>
    <row r="49" spans="1:46" ht="15.5">
      <c r="A49" s="178"/>
      <c r="B49" s="21"/>
      <c r="C49" s="22"/>
      <c r="D49" s="288"/>
      <c r="E49" s="290"/>
      <c r="F49" s="289"/>
      <c r="G49" s="177"/>
      <c r="H49" s="286"/>
      <c r="I49" s="95" t="str">
        <f>IF(AND('Claim Details'!$E$21="London 1",C49="A"),Rates!$C$4,IF(AND('Claim Details'!$E$21="London 1",C49="B"),Rates!$D$4,IF(AND('Claim Details'!$E$21="London 1",C49="C"),Rates!$E$4,IF(AND('Claim Details'!$E$21="London 1",C49="D"),Rates!$F$4,IF(AND('Claim Details'!$E$21="London 2",C49="A"),Rates!$C$7,IF(AND('Claim Details'!$E$21="London 2",C49="B"),Rates!$D$7,IF(AND('Claim Details'!$E$21="London 2",C49="C"),Rates!$E$7,IF(AND('Claim Details'!$E$21="London 2",C49="D"),Rates!$F$7,IF(AND('Claim Details'!$E$21="London 3",C49="A"),Rates!$C$10,IF(AND('Claim Details'!$E$21="London 3",C49="B"),Rates!$D$10,IF(AND('Claim Details'!$E$21="London 3",C49="C"),Rates!$E$10,IF(AND('Claim Details'!$E$21="London 3",C49="D"),Rates!$F$10,IF(AND('Claim Details'!$E$21="National 1",C49="A"),Rates!$C$13,IF(AND('Claim Details'!$E$21="National 1",C49="B"),Rates!$D$13,IF(AND('Claim Details'!$E$21="National 1",C49="C"),Rates!$E$13,IF(AND('Claim Details'!$E$21="National 1",C49="D"),Rates!$F$13,IF(AND('Claim Details'!$E$21="National 2",C49="A"),Rates!$C$16,IF(AND('Claim Details'!$E$21="National 2",C49="B"),Rates!$D$16,IF(AND('Claim Details'!$E$21="National 2",C49="C"),Rates!$E$16,IF(AND('Claim Details'!$E$21="National 2",C49="D"),Rates!$F$16,"£0.00"))))))))))))))))))))</f>
        <v>£0.00</v>
      </c>
      <c r="J49" s="23"/>
      <c r="K49" s="63" t="str">
        <f t="shared" si="8"/>
        <v>£0.00</v>
      </c>
      <c r="L49" s="212"/>
      <c r="M49" s="213"/>
      <c r="N49" s="20"/>
      <c r="O49" s="20"/>
      <c r="P49" s="20" t="str">
        <f t="shared" si="9"/>
        <v/>
      </c>
      <c r="Q49" s="20"/>
      <c r="R49" s="211"/>
      <c r="S49" s="28" t="str">
        <f t="shared" si="10"/>
        <v/>
      </c>
      <c r="T49" s="20" t="str">
        <f t="shared" si="11"/>
        <v/>
      </c>
      <c r="U49" s="18" t="str">
        <f t="shared" si="12"/>
        <v>£0.00</v>
      </c>
      <c r="V49" s="20"/>
      <c r="W49" s="192"/>
      <c r="X49" s="193"/>
      <c r="Y49" s="35"/>
      <c r="Z49" s="343"/>
      <c r="AA49" s="343" t="str">
        <f t="shared" si="13"/>
        <v/>
      </c>
      <c r="AB49" s="103"/>
      <c r="AC49" s="94" t="str">
        <f t="shared" si="14"/>
        <v/>
      </c>
      <c r="AD49" s="95"/>
      <c r="AE49" s="294"/>
      <c r="AF49" s="214" t="str">
        <f t="shared" si="15"/>
        <v/>
      </c>
      <c r="AG49" s="215" t="str">
        <f t="shared" si="16"/>
        <v>£0.00</v>
      </c>
      <c r="AH49" s="216"/>
      <c r="AI49" s="217"/>
      <c r="AJ49" s="217"/>
      <c r="AK49" s="217"/>
      <c r="AM49" s="183" t="str">
        <f t="shared" si="17"/>
        <v/>
      </c>
      <c r="AN49" s="45">
        <f t="shared" si="5"/>
        <v>0</v>
      </c>
      <c r="AO49" s="45" t="str">
        <f>IF(AND('Claim Details'!$J$21="London 1",T49="A"),Rates!$C$4,IF(AND('Claim Details'!$J$21="London 1",T49="B"),Rates!$D$4,IF(AND('Claim Details'!$J$21="London 1",T49="C"),Rates!$E$4,IF(AND('Claim Details'!$J$21="London 1",T49="D"),Rates!$F$4,IF(AND('Claim Details'!$J$21="London 2",T49="A"),Rates!$C$7,IF(AND('Claim Details'!$J$21="London 2",T49="B"),Rates!$D$7,IF(AND('Claim Details'!$J$21="London 2",T49="C"),Rates!$E$7,IF(AND('Claim Details'!$J$21="London 2",T49="D"),Rates!$F$7,IF(AND('Claim Details'!$J$21="London 3",T49="A"),Rates!$C$10,IF(AND('Claim Details'!$J$21="London 3",T49="B"),Rates!$D$10,IF(AND('Claim Details'!$J$21="London 3",T49="C"),Rates!$E$10,IF(AND('Claim Details'!$J$21="London 3",T49="D"),Rates!$F$10,IF(AND('Claim Details'!$J$21="National 1",T49="A"),Rates!$C$13,IF(AND('Claim Details'!$J$21="National 1",T49="B"),Rates!$D$13,IF(AND('Claim Details'!$J$21="National 1",T49="C"),Rates!$E$13,IF(AND('Claim Details'!$J$21="National 1",T49="D"),Rates!$F$13,IF(AND('Claim Details'!$J$21="National 2",T49="A"),Rates!$C$16,IF(AND('Claim Details'!$J$21="National 2",T49="B"),Rates!$D$16,IF(AND('Claim Details'!$J$21="National 2",T49="C"),Rates!$E$16,IF(AND('Claim Details'!$J$21="National 2",T49="D"),Rates!$F$16,"£0.00"))))))))))))))))))))</f>
        <v>£0.00</v>
      </c>
      <c r="AP49" s="45">
        <f t="shared" si="6"/>
        <v>0</v>
      </c>
      <c r="AQ49" s="45" t="str">
        <f>IF(AND('Claim Details'!$R$21="London 1",AC49="A"),Rates!$C$4,IF(AND('Claim Details'!$R$21="London 1",AC49="B"),Rates!$D$4,IF(AND('Claim Details'!$R$21="London 1",AC49="C"),Rates!$E$4,IF(AND('Claim Details'!$R$21="London 1",AC49="D"),Rates!$F$4,IF(AND('Claim Details'!$R$21="London 2",AC49="A"),Rates!$C$7,IF(AND('Claim Details'!$R$21="London 2",AC49="B"),Rates!$D$7,IF(AND('Claim Details'!$R$21="London 2",AC49="C"),Rates!$E$7,IF(AND('Claim Details'!$R$21="London 2",AC49="D"),Rates!$F$7,IF(AND('Claim Details'!$R$21="London 3",AC49="A"),Rates!$C$10,IF(AND('Claim Details'!$R$21="London 3",AC49="B"),Rates!$D$10,IF(AND('Claim Details'!$R$21="London 3",AC49="C"),Rates!$E$10,IF(AND('Claim Details'!$R$21="London 3",AC49="D"),Rates!$F$10,IF(AND('Claim Details'!$R$21="National 1",AC49="A"),Rates!$C$13,IF(AND('Claim Details'!$R$21="National 1",AC49="B"),Rates!$D$13,IF(AND('Claim Details'!$R$21="National 1",AC49="C"),Rates!$E$13,IF(AND('Claim Details'!$R$21="National 1",AC49="D"),Rates!$F$13,IF(AND('Claim Details'!$R$21="National 2",AC49="A"),Rates!$C$16,IF(AND('Claim Details'!$R$21="National 2",AC49="B"),Rates!$D$16,IF(AND('Claim Details'!$R$21="National 2",AC49="C"),Rates!$E$16,IF(AND('Claim Details'!$R$21="National 2",AC49="D"),Rates!$F$16,"£0.00"))))))))))))))))))))</f>
        <v>£0.00</v>
      </c>
      <c r="AR49" s="45">
        <f t="shared" si="7"/>
        <v>0</v>
      </c>
      <c r="AS49" s="183" t="str">
        <f t="shared" si="18"/>
        <v/>
      </c>
      <c r="AT49" s="183" t="str">
        <f t="shared" si="19"/>
        <v/>
      </c>
    </row>
    <row r="50" spans="1:46" ht="15.5">
      <c r="A50" s="178"/>
      <c r="B50" s="21"/>
      <c r="C50" s="22"/>
      <c r="D50" s="288"/>
      <c r="E50" s="290"/>
      <c r="F50" s="289"/>
      <c r="G50" s="177"/>
      <c r="H50" s="286"/>
      <c r="I50" s="95" t="str">
        <f>IF(AND('Claim Details'!$E$21="London 1",C50="A"),Rates!$C$4,IF(AND('Claim Details'!$E$21="London 1",C50="B"),Rates!$D$4,IF(AND('Claim Details'!$E$21="London 1",C50="C"),Rates!$E$4,IF(AND('Claim Details'!$E$21="London 1",C50="D"),Rates!$F$4,IF(AND('Claim Details'!$E$21="London 2",C50="A"),Rates!$C$7,IF(AND('Claim Details'!$E$21="London 2",C50="B"),Rates!$D$7,IF(AND('Claim Details'!$E$21="London 2",C50="C"),Rates!$E$7,IF(AND('Claim Details'!$E$21="London 2",C50="D"),Rates!$F$7,IF(AND('Claim Details'!$E$21="London 3",C50="A"),Rates!$C$10,IF(AND('Claim Details'!$E$21="London 3",C50="B"),Rates!$D$10,IF(AND('Claim Details'!$E$21="London 3",C50="C"),Rates!$E$10,IF(AND('Claim Details'!$E$21="London 3",C50="D"),Rates!$F$10,IF(AND('Claim Details'!$E$21="National 1",C50="A"),Rates!$C$13,IF(AND('Claim Details'!$E$21="National 1",C50="B"),Rates!$D$13,IF(AND('Claim Details'!$E$21="National 1",C50="C"),Rates!$E$13,IF(AND('Claim Details'!$E$21="National 1",C50="D"),Rates!$F$13,IF(AND('Claim Details'!$E$21="National 2",C50="A"),Rates!$C$16,IF(AND('Claim Details'!$E$21="National 2",C50="B"),Rates!$D$16,IF(AND('Claim Details'!$E$21="National 2",C50="C"),Rates!$E$16,IF(AND('Claim Details'!$E$21="National 2",C50="D"),Rates!$F$16,"£0.00"))))))))))))))))))))</f>
        <v>£0.00</v>
      </c>
      <c r="J50" s="23"/>
      <c r="K50" s="63" t="str">
        <f t="shared" si="8"/>
        <v>£0.00</v>
      </c>
      <c r="L50" s="212"/>
      <c r="M50" s="213"/>
      <c r="N50" s="20"/>
      <c r="O50" s="20"/>
      <c r="P50" s="20" t="str">
        <f t="shared" si="9"/>
        <v/>
      </c>
      <c r="Q50" s="20"/>
      <c r="R50" s="211"/>
      <c r="S50" s="28" t="str">
        <f t="shared" si="10"/>
        <v/>
      </c>
      <c r="T50" s="20" t="str">
        <f t="shared" si="11"/>
        <v/>
      </c>
      <c r="U50" s="18" t="str">
        <f t="shared" si="12"/>
        <v>£0.00</v>
      </c>
      <c r="V50" s="20"/>
      <c r="W50" s="192"/>
      <c r="X50" s="193"/>
      <c r="Y50" s="35"/>
      <c r="Z50" s="343"/>
      <c r="AA50" s="343" t="str">
        <f t="shared" si="13"/>
        <v/>
      </c>
      <c r="AB50" s="103"/>
      <c r="AC50" s="94" t="str">
        <f t="shared" si="14"/>
        <v/>
      </c>
      <c r="AD50" s="95"/>
      <c r="AE50" s="294"/>
      <c r="AF50" s="214" t="str">
        <f t="shared" si="15"/>
        <v/>
      </c>
      <c r="AG50" s="215" t="str">
        <f t="shared" si="16"/>
        <v>£0.00</v>
      </c>
      <c r="AH50" s="216"/>
      <c r="AI50" s="217"/>
      <c r="AJ50" s="217"/>
      <c r="AK50" s="217"/>
      <c r="AM50" s="183" t="str">
        <f t="shared" si="17"/>
        <v/>
      </c>
      <c r="AN50" s="45">
        <f t="shared" si="5"/>
        <v>0</v>
      </c>
      <c r="AO50" s="45" t="str">
        <f>IF(AND('Claim Details'!$J$21="London 1",T50="A"),Rates!$C$4,IF(AND('Claim Details'!$J$21="London 1",T50="B"),Rates!$D$4,IF(AND('Claim Details'!$J$21="London 1",T50="C"),Rates!$E$4,IF(AND('Claim Details'!$J$21="London 1",T50="D"),Rates!$F$4,IF(AND('Claim Details'!$J$21="London 2",T50="A"),Rates!$C$7,IF(AND('Claim Details'!$J$21="London 2",T50="B"),Rates!$D$7,IF(AND('Claim Details'!$J$21="London 2",T50="C"),Rates!$E$7,IF(AND('Claim Details'!$J$21="London 2",T50="D"),Rates!$F$7,IF(AND('Claim Details'!$J$21="London 3",T50="A"),Rates!$C$10,IF(AND('Claim Details'!$J$21="London 3",T50="B"),Rates!$D$10,IF(AND('Claim Details'!$J$21="London 3",T50="C"),Rates!$E$10,IF(AND('Claim Details'!$J$21="London 3",T50="D"),Rates!$F$10,IF(AND('Claim Details'!$J$21="National 1",T50="A"),Rates!$C$13,IF(AND('Claim Details'!$J$21="National 1",T50="B"),Rates!$D$13,IF(AND('Claim Details'!$J$21="National 1",T50="C"),Rates!$E$13,IF(AND('Claim Details'!$J$21="National 1",T50="D"),Rates!$F$13,IF(AND('Claim Details'!$J$21="National 2",T50="A"),Rates!$C$16,IF(AND('Claim Details'!$J$21="National 2",T50="B"),Rates!$D$16,IF(AND('Claim Details'!$J$21="National 2",T50="C"),Rates!$E$16,IF(AND('Claim Details'!$J$21="National 2",T50="D"),Rates!$F$16,"£0.00"))))))))))))))))))))</f>
        <v>£0.00</v>
      </c>
      <c r="AP50" s="45">
        <f t="shared" si="6"/>
        <v>0</v>
      </c>
      <c r="AQ50" s="45" t="str">
        <f>IF(AND('Claim Details'!$R$21="London 1",AC50="A"),Rates!$C$4,IF(AND('Claim Details'!$R$21="London 1",AC50="B"),Rates!$D$4,IF(AND('Claim Details'!$R$21="London 1",AC50="C"),Rates!$E$4,IF(AND('Claim Details'!$R$21="London 1",AC50="D"),Rates!$F$4,IF(AND('Claim Details'!$R$21="London 2",AC50="A"),Rates!$C$7,IF(AND('Claim Details'!$R$21="London 2",AC50="B"),Rates!$D$7,IF(AND('Claim Details'!$R$21="London 2",AC50="C"),Rates!$E$7,IF(AND('Claim Details'!$R$21="London 2",AC50="D"),Rates!$F$7,IF(AND('Claim Details'!$R$21="London 3",AC50="A"),Rates!$C$10,IF(AND('Claim Details'!$R$21="London 3",AC50="B"),Rates!$D$10,IF(AND('Claim Details'!$R$21="London 3",AC50="C"),Rates!$E$10,IF(AND('Claim Details'!$R$21="London 3",AC50="D"),Rates!$F$10,IF(AND('Claim Details'!$R$21="National 1",AC50="A"),Rates!$C$13,IF(AND('Claim Details'!$R$21="National 1",AC50="B"),Rates!$D$13,IF(AND('Claim Details'!$R$21="National 1",AC50="C"),Rates!$E$13,IF(AND('Claim Details'!$R$21="National 1",AC50="D"),Rates!$F$13,IF(AND('Claim Details'!$R$21="National 2",AC50="A"),Rates!$C$16,IF(AND('Claim Details'!$R$21="National 2",AC50="B"),Rates!$D$16,IF(AND('Claim Details'!$R$21="National 2",AC50="C"),Rates!$E$16,IF(AND('Claim Details'!$R$21="National 2",AC50="D"),Rates!$F$16,"£0.00"))))))))))))))))))))</f>
        <v>£0.00</v>
      </c>
      <c r="AR50" s="45">
        <f t="shared" si="7"/>
        <v>0</v>
      </c>
      <c r="AS50" s="183" t="str">
        <f t="shared" si="18"/>
        <v/>
      </c>
      <c r="AT50" s="183" t="str">
        <f t="shared" si="19"/>
        <v/>
      </c>
    </row>
    <row r="51" spans="1:46" ht="15.5">
      <c r="A51" s="178"/>
      <c r="B51" s="21"/>
      <c r="C51" s="22"/>
      <c r="D51" s="288"/>
      <c r="E51" s="290"/>
      <c r="F51" s="289"/>
      <c r="G51" s="177"/>
      <c r="H51" s="286"/>
      <c r="I51" s="95" t="str">
        <f>IF(AND('Claim Details'!$E$21="London 1",C51="A"),Rates!$C$4,IF(AND('Claim Details'!$E$21="London 1",C51="B"),Rates!$D$4,IF(AND('Claim Details'!$E$21="London 1",C51="C"),Rates!$E$4,IF(AND('Claim Details'!$E$21="London 1",C51="D"),Rates!$F$4,IF(AND('Claim Details'!$E$21="London 2",C51="A"),Rates!$C$7,IF(AND('Claim Details'!$E$21="London 2",C51="B"),Rates!$D$7,IF(AND('Claim Details'!$E$21="London 2",C51="C"),Rates!$E$7,IF(AND('Claim Details'!$E$21="London 2",C51="D"),Rates!$F$7,IF(AND('Claim Details'!$E$21="London 3",C51="A"),Rates!$C$10,IF(AND('Claim Details'!$E$21="London 3",C51="B"),Rates!$D$10,IF(AND('Claim Details'!$E$21="London 3",C51="C"),Rates!$E$10,IF(AND('Claim Details'!$E$21="London 3",C51="D"),Rates!$F$10,IF(AND('Claim Details'!$E$21="National 1",C51="A"),Rates!$C$13,IF(AND('Claim Details'!$E$21="National 1",C51="B"),Rates!$D$13,IF(AND('Claim Details'!$E$21="National 1",C51="C"),Rates!$E$13,IF(AND('Claim Details'!$E$21="National 1",C51="D"),Rates!$F$13,IF(AND('Claim Details'!$E$21="National 2",C51="A"),Rates!$C$16,IF(AND('Claim Details'!$E$21="National 2",C51="B"),Rates!$D$16,IF(AND('Claim Details'!$E$21="National 2",C51="C"),Rates!$E$16,IF(AND('Claim Details'!$E$21="National 2",C51="D"),Rates!$F$16,"£0.00"))))))))))))))))))))</f>
        <v>£0.00</v>
      </c>
      <c r="J51" s="23"/>
      <c r="K51" s="63" t="str">
        <f t="shared" si="8"/>
        <v>£0.00</v>
      </c>
      <c r="L51" s="212"/>
      <c r="M51" s="213"/>
      <c r="N51" s="20"/>
      <c r="O51" s="20"/>
      <c r="P51" s="20" t="str">
        <f t="shared" si="9"/>
        <v/>
      </c>
      <c r="Q51" s="20"/>
      <c r="R51" s="211"/>
      <c r="S51" s="28" t="str">
        <f t="shared" si="10"/>
        <v/>
      </c>
      <c r="T51" s="20" t="str">
        <f t="shared" si="11"/>
        <v/>
      </c>
      <c r="U51" s="18" t="str">
        <f t="shared" si="12"/>
        <v>£0.00</v>
      </c>
      <c r="V51" s="20"/>
      <c r="W51" s="192"/>
      <c r="X51" s="193"/>
      <c r="Y51" s="35"/>
      <c r="Z51" s="343"/>
      <c r="AA51" s="343" t="str">
        <f t="shared" si="13"/>
        <v/>
      </c>
      <c r="AB51" s="103"/>
      <c r="AC51" s="94" t="str">
        <f t="shared" si="14"/>
        <v/>
      </c>
      <c r="AD51" s="95"/>
      <c r="AE51" s="294"/>
      <c r="AF51" s="214" t="str">
        <f t="shared" si="15"/>
        <v/>
      </c>
      <c r="AG51" s="215" t="str">
        <f t="shared" si="16"/>
        <v>£0.00</v>
      </c>
      <c r="AH51" s="216"/>
      <c r="AI51" s="217"/>
      <c r="AJ51" s="217"/>
      <c r="AK51" s="217"/>
      <c r="AM51" s="183" t="str">
        <f t="shared" si="17"/>
        <v/>
      </c>
      <c r="AN51" s="45">
        <f t="shared" si="5"/>
        <v>0</v>
      </c>
      <c r="AO51" s="45" t="str">
        <f>IF(AND('Claim Details'!$J$21="London 1",T51="A"),Rates!$C$4,IF(AND('Claim Details'!$J$21="London 1",T51="B"),Rates!$D$4,IF(AND('Claim Details'!$J$21="London 1",T51="C"),Rates!$E$4,IF(AND('Claim Details'!$J$21="London 1",T51="D"),Rates!$F$4,IF(AND('Claim Details'!$J$21="London 2",T51="A"),Rates!$C$7,IF(AND('Claim Details'!$J$21="London 2",T51="B"),Rates!$D$7,IF(AND('Claim Details'!$J$21="London 2",T51="C"),Rates!$E$7,IF(AND('Claim Details'!$J$21="London 2",T51="D"),Rates!$F$7,IF(AND('Claim Details'!$J$21="London 3",T51="A"),Rates!$C$10,IF(AND('Claim Details'!$J$21="London 3",T51="B"),Rates!$D$10,IF(AND('Claim Details'!$J$21="London 3",T51="C"),Rates!$E$10,IF(AND('Claim Details'!$J$21="London 3",T51="D"),Rates!$F$10,IF(AND('Claim Details'!$J$21="National 1",T51="A"),Rates!$C$13,IF(AND('Claim Details'!$J$21="National 1",T51="B"),Rates!$D$13,IF(AND('Claim Details'!$J$21="National 1",T51="C"),Rates!$E$13,IF(AND('Claim Details'!$J$21="National 1",T51="D"),Rates!$F$13,IF(AND('Claim Details'!$J$21="National 2",T51="A"),Rates!$C$16,IF(AND('Claim Details'!$J$21="National 2",T51="B"),Rates!$D$16,IF(AND('Claim Details'!$J$21="National 2",T51="C"),Rates!$E$16,IF(AND('Claim Details'!$J$21="National 2",T51="D"),Rates!$F$16,"£0.00"))))))))))))))))))))</f>
        <v>£0.00</v>
      </c>
      <c r="AP51" s="45">
        <f t="shared" si="6"/>
        <v>0</v>
      </c>
      <c r="AQ51" s="45" t="str">
        <f>IF(AND('Claim Details'!$R$21="London 1",AC51="A"),Rates!$C$4,IF(AND('Claim Details'!$R$21="London 1",AC51="B"),Rates!$D$4,IF(AND('Claim Details'!$R$21="London 1",AC51="C"),Rates!$E$4,IF(AND('Claim Details'!$R$21="London 1",AC51="D"),Rates!$F$4,IF(AND('Claim Details'!$R$21="London 2",AC51="A"),Rates!$C$7,IF(AND('Claim Details'!$R$21="London 2",AC51="B"),Rates!$D$7,IF(AND('Claim Details'!$R$21="London 2",AC51="C"),Rates!$E$7,IF(AND('Claim Details'!$R$21="London 2",AC51="D"),Rates!$F$7,IF(AND('Claim Details'!$R$21="London 3",AC51="A"),Rates!$C$10,IF(AND('Claim Details'!$R$21="London 3",AC51="B"),Rates!$D$10,IF(AND('Claim Details'!$R$21="London 3",AC51="C"),Rates!$E$10,IF(AND('Claim Details'!$R$21="London 3",AC51="D"),Rates!$F$10,IF(AND('Claim Details'!$R$21="National 1",AC51="A"),Rates!$C$13,IF(AND('Claim Details'!$R$21="National 1",AC51="B"),Rates!$D$13,IF(AND('Claim Details'!$R$21="National 1",AC51="C"),Rates!$E$13,IF(AND('Claim Details'!$R$21="National 1",AC51="D"),Rates!$F$13,IF(AND('Claim Details'!$R$21="National 2",AC51="A"),Rates!$C$16,IF(AND('Claim Details'!$R$21="National 2",AC51="B"),Rates!$D$16,IF(AND('Claim Details'!$R$21="National 2",AC51="C"),Rates!$E$16,IF(AND('Claim Details'!$R$21="National 2",AC51="D"),Rates!$F$16,"£0.00"))))))))))))))))))))</f>
        <v>£0.00</v>
      </c>
      <c r="AR51" s="45">
        <f t="shared" si="7"/>
        <v>0</v>
      </c>
      <c r="AS51" s="183" t="str">
        <f t="shared" si="18"/>
        <v/>
      </c>
      <c r="AT51" s="183" t="str">
        <f t="shared" si="19"/>
        <v/>
      </c>
    </row>
    <row r="52" spans="1:46" ht="15.5">
      <c r="A52" s="178"/>
      <c r="B52" s="21"/>
      <c r="C52" s="22"/>
      <c r="D52" s="288"/>
      <c r="E52" s="290"/>
      <c r="F52" s="289"/>
      <c r="G52" s="177"/>
      <c r="H52" s="286"/>
      <c r="I52" s="95" t="str">
        <f>IF(AND('Claim Details'!$E$21="London 1",C52="A"),Rates!$C$4,IF(AND('Claim Details'!$E$21="London 1",C52="B"),Rates!$D$4,IF(AND('Claim Details'!$E$21="London 1",C52="C"),Rates!$E$4,IF(AND('Claim Details'!$E$21="London 1",C52="D"),Rates!$F$4,IF(AND('Claim Details'!$E$21="London 2",C52="A"),Rates!$C$7,IF(AND('Claim Details'!$E$21="London 2",C52="B"),Rates!$D$7,IF(AND('Claim Details'!$E$21="London 2",C52="C"),Rates!$E$7,IF(AND('Claim Details'!$E$21="London 2",C52="D"),Rates!$F$7,IF(AND('Claim Details'!$E$21="London 3",C52="A"),Rates!$C$10,IF(AND('Claim Details'!$E$21="London 3",C52="B"),Rates!$D$10,IF(AND('Claim Details'!$E$21="London 3",C52="C"),Rates!$E$10,IF(AND('Claim Details'!$E$21="London 3",C52="D"),Rates!$F$10,IF(AND('Claim Details'!$E$21="National 1",C52="A"),Rates!$C$13,IF(AND('Claim Details'!$E$21="National 1",C52="B"),Rates!$D$13,IF(AND('Claim Details'!$E$21="National 1",C52="C"),Rates!$E$13,IF(AND('Claim Details'!$E$21="National 1",C52="D"),Rates!$F$13,IF(AND('Claim Details'!$E$21="National 2",C52="A"),Rates!$C$16,IF(AND('Claim Details'!$E$21="National 2",C52="B"),Rates!$D$16,IF(AND('Claim Details'!$E$21="National 2",C52="C"),Rates!$E$16,IF(AND('Claim Details'!$E$21="National 2",C52="D"),Rates!$F$16,"£0.00"))))))))))))))))))))</f>
        <v>£0.00</v>
      </c>
      <c r="J52" s="23"/>
      <c r="K52" s="63" t="str">
        <f t="shared" si="8"/>
        <v>£0.00</v>
      </c>
      <c r="L52" s="212"/>
      <c r="M52" s="213"/>
      <c r="N52" s="20"/>
      <c r="O52" s="20"/>
      <c r="P52" s="20" t="str">
        <f t="shared" si="9"/>
        <v/>
      </c>
      <c r="Q52" s="20"/>
      <c r="R52" s="211"/>
      <c r="S52" s="28" t="str">
        <f t="shared" si="10"/>
        <v/>
      </c>
      <c r="T52" s="20" t="str">
        <f t="shared" si="11"/>
        <v/>
      </c>
      <c r="U52" s="18" t="str">
        <f t="shared" si="12"/>
        <v>£0.00</v>
      </c>
      <c r="V52" s="20"/>
      <c r="W52" s="192"/>
      <c r="X52" s="193"/>
      <c r="Y52" s="35"/>
      <c r="Z52" s="343"/>
      <c r="AA52" s="343" t="str">
        <f t="shared" si="13"/>
        <v/>
      </c>
      <c r="AB52" s="103"/>
      <c r="AC52" s="94" t="str">
        <f t="shared" si="14"/>
        <v/>
      </c>
      <c r="AD52" s="95"/>
      <c r="AE52" s="294"/>
      <c r="AF52" s="214" t="str">
        <f t="shared" si="15"/>
        <v/>
      </c>
      <c r="AG52" s="215" t="str">
        <f t="shared" si="16"/>
        <v>£0.00</v>
      </c>
      <c r="AH52" s="216"/>
      <c r="AI52" s="217"/>
      <c r="AJ52" s="217"/>
      <c r="AK52" s="217"/>
      <c r="AM52" s="183" t="str">
        <f t="shared" si="17"/>
        <v/>
      </c>
      <c r="AN52" s="45">
        <f t="shared" si="5"/>
        <v>0</v>
      </c>
      <c r="AO52" s="45" t="str">
        <f>IF(AND('Claim Details'!$J$21="London 1",T52="A"),Rates!$C$4,IF(AND('Claim Details'!$J$21="London 1",T52="B"),Rates!$D$4,IF(AND('Claim Details'!$J$21="London 1",T52="C"),Rates!$E$4,IF(AND('Claim Details'!$J$21="London 1",T52="D"),Rates!$F$4,IF(AND('Claim Details'!$J$21="London 2",T52="A"),Rates!$C$7,IF(AND('Claim Details'!$J$21="London 2",T52="B"),Rates!$D$7,IF(AND('Claim Details'!$J$21="London 2",T52="C"),Rates!$E$7,IF(AND('Claim Details'!$J$21="London 2",T52="D"),Rates!$F$7,IF(AND('Claim Details'!$J$21="London 3",T52="A"),Rates!$C$10,IF(AND('Claim Details'!$J$21="London 3",T52="B"),Rates!$D$10,IF(AND('Claim Details'!$J$21="London 3",T52="C"),Rates!$E$10,IF(AND('Claim Details'!$J$21="London 3",T52="D"),Rates!$F$10,IF(AND('Claim Details'!$J$21="National 1",T52="A"),Rates!$C$13,IF(AND('Claim Details'!$J$21="National 1",T52="B"),Rates!$D$13,IF(AND('Claim Details'!$J$21="National 1",T52="C"),Rates!$E$13,IF(AND('Claim Details'!$J$21="National 1",T52="D"),Rates!$F$13,IF(AND('Claim Details'!$J$21="National 2",T52="A"),Rates!$C$16,IF(AND('Claim Details'!$J$21="National 2",T52="B"),Rates!$D$16,IF(AND('Claim Details'!$J$21="National 2",T52="C"),Rates!$E$16,IF(AND('Claim Details'!$J$21="National 2",T52="D"),Rates!$F$16,"£0.00"))))))))))))))))))))</f>
        <v>£0.00</v>
      </c>
      <c r="AP52" s="45">
        <f t="shared" si="6"/>
        <v>0</v>
      </c>
      <c r="AQ52" s="45" t="str">
        <f>IF(AND('Claim Details'!$R$21="London 1",AC52="A"),Rates!$C$4,IF(AND('Claim Details'!$R$21="London 1",AC52="B"),Rates!$D$4,IF(AND('Claim Details'!$R$21="London 1",AC52="C"),Rates!$E$4,IF(AND('Claim Details'!$R$21="London 1",AC52="D"),Rates!$F$4,IF(AND('Claim Details'!$R$21="London 2",AC52="A"),Rates!$C$7,IF(AND('Claim Details'!$R$21="London 2",AC52="B"),Rates!$D$7,IF(AND('Claim Details'!$R$21="London 2",AC52="C"),Rates!$E$7,IF(AND('Claim Details'!$R$21="London 2",AC52="D"),Rates!$F$7,IF(AND('Claim Details'!$R$21="London 3",AC52="A"),Rates!$C$10,IF(AND('Claim Details'!$R$21="London 3",AC52="B"),Rates!$D$10,IF(AND('Claim Details'!$R$21="London 3",AC52="C"),Rates!$E$10,IF(AND('Claim Details'!$R$21="London 3",AC52="D"),Rates!$F$10,IF(AND('Claim Details'!$R$21="National 1",AC52="A"),Rates!$C$13,IF(AND('Claim Details'!$R$21="National 1",AC52="B"),Rates!$D$13,IF(AND('Claim Details'!$R$21="National 1",AC52="C"),Rates!$E$13,IF(AND('Claim Details'!$R$21="National 1",AC52="D"),Rates!$F$13,IF(AND('Claim Details'!$R$21="National 2",AC52="A"),Rates!$C$16,IF(AND('Claim Details'!$R$21="National 2",AC52="B"),Rates!$D$16,IF(AND('Claim Details'!$R$21="National 2",AC52="C"),Rates!$E$16,IF(AND('Claim Details'!$R$21="National 2",AC52="D"),Rates!$F$16,"£0.00"))))))))))))))))))))</f>
        <v>£0.00</v>
      </c>
      <c r="AR52" s="45">
        <f t="shared" si="7"/>
        <v>0</v>
      </c>
      <c r="AS52" s="183" t="str">
        <f t="shared" si="18"/>
        <v/>
      </c>
      <c r="AT52" s="183" t="str">
        <f t="shared" si="19"/>
        <v/>
      </c>
    </row>
    <row r="53" spans="1:46" ht="15.5">
      <c r="A53" s="178"/>
      <c r="B53" s="21"/>
      <c r="C53" s="22"/>
      <c r="D53" s="288"/>
      <c r="E53" s="290"/>
      <c r="F53" s="289"/>
      <c r="G53" s="177"/>
      <c r="H53" s="286"/>
      <c r="I53" s="95" t="str">
        <f>IF(AND('Claim Details'!$E$21="London 1",C53="A"),Rates!$C$4,IF(AND('Claim Details'!$E$21="London 1",C53="B"),Rates!$D$4,IF(AND('Claim Details'!$E$21="London 1",C53="C"),Rates!$E$4,IF(AND('Claim Details'!$E$21="London 1",C53="D"),Rates!$F$4,IF(AND('Claim Details'!$E$21="London 2",C53="A"),Rates!$C$7,IF(AND('Claim Details'!$E$21="London 2",C53="B"),Rates!$D$7,IF(AND('Claim Details'!$E$21="London 2",C53="C"),Rates!$E$7,IF(AND('Claim Details'!$E$21="London 2",C53="D"),Rates!$F$7,IF(AND('Claim Details'!$E$21="London 3",C53="A"),Rates!$C$10,IF(AND('Claim Details'!$E$21="London 3",C53="B"),Rates!$D$10,IF(AND('Claim Details'!$E$21="London 3",C53="C"),Rates!$E$10,IF(AND('Claim Details'!$E$21="London 3",C53="D"),Rates!$F$10,IF(AND('Claim Details'!$E$21="National 1",C53="A"),Rates!$C$13,IF(AND('Claim Details'!$E$21="National 1",C53="B"),Rates!$D$13,IF(AND('Claim Details'!$E$21="National 1",C53="C"),Rates!$E$13,IF(AND('Claim Details'!$E$21="National 1",C53="D"),Rates!$F$13,IF(AND('Claim Details'!$E$21="National 2",C53="A"),Rates!$C$16,IF(AND('Claim Details'!$E$21="National 2",C53="B"),Rates!$D$16,IF(AND('Claim Details'!$E$21="National 2",C53="C"),Rates!$E$16,IF(AND('Claim Details'!$E$21="National 2",C53="D"),Rates!$F$16,"£0.00"))))))))))))))))))))</f>
        <v>£0.00</v>
      </c>
      <c r="J53" s="23"/>
      <c r="K53" s="63" t="str">
        <f t="shared" si="8"/>
        <v>£0.00</v>
      </c>
      <c r="L53" s="212"/>
      <c r="M53" s="213"/>
      <c r="N53" s="20"/>
      <c r="O53" s="20"/>
      <c r="P53" s="20" t="str">
        <f t="shared" si="9"/>
        <v/>
      </c>
      <c r="Q53" s="20"/>
      <c r="R53" s="211"/>
      <c r="S53" s="28" t="str">
        <f t="shared" si="10"/>
        <v/>
      </c>
      <c r="T53" s="20" t="str">
        <f t="shared" si="11"/>
        <v/>
      </c>
      <c r="U53" s="18" t="str">
        <f t="shared" si="12"/>
        <v>£0.00</v>
      </c>
      <c r="V53" s="20"/>
      <c r="W53" s="192"/>
      <c r="X53" s="193"/>
      <c r="Y53" s="35"/>
      <c r="Z53" s="343"/>
      <c r="AA53" s="343" t="str">
        <f t="shared" si="13"/>
        <v/>
      </c>
      <c r="AB53" s="103"/>
      <c r="AC53" s="94" t="str">
        <f t="shared" si="14"/>
        <v/>
      </c>
      <c r="AD53" s="95"/>
      <c r="AE53" s="294"/>
      <c r="AF53" s="214" t="str">
        <f t="shared" si="15"/>
        <v/>
      </c>
      <c r="AG53" s="215" t="str">
        <f t="shared" si="16"/>
        <v>£0.00</v>
      </c>
      <c r="AH53" s="216"/>
      <c r="AI53" s="217"/>
      <c r="AJ53" s="217"/>
      <c r="AK53" s="217"/>
      <c r="AM53" s="183" t="str">
        <f t="shared" si="17"/>
        <v/>
      </c>
      <c r="AN53" s="45">
        <f t="shared" si="5"/>
        <v>0</v>
      </c>
      <c r="AO53" s="45" t="str">
        <f>IF(AND('Claim Details'!$J$21="London 1",T53="A"),Rates!$C$4,IF(AND('Claim Details'!$J$21="London 1",T53="B"),Rates!$D$4,IF(AND('Claim Details'!$J$21="London 1",T53="C"),Rates!$E$4,IF(AND('Claim Details'!$J$21="London 1",T53="D"),Rates!$F$4,IF(AND('Claim Details'!$J$21="London 2",T53="A"),Rates!$C$7,IF(AND('Claim Details'!$J$21="London 2",T53="B"),Rates!$D$7,IF(AND('Claim Details'!$J$21="London 2",T53="C"),Rates!$E$7,IF(AND('Claim Details'!$J$21="London 2",T53="D"),Rates!$F$7,IF(AND('Claim Details'!$J$21="London 3",T53="A"),Rates!$C$10,IF(AND('Claim Details'!$J$21="London 3",T53="B"),Rates!$D$10,IF(AND('Claim Details'!$J$21="London 3",T53="C"),Rates!$E$10,IF(AND('Claim Details'!$J$21="London 3",T53="D"),Rates!$F$10,IF(AND('Claim Details'!$J$21="National 1",T53="A"),Rates!$C$13,IF(AND('Claim Details'!$J$21="National 1",T53="B"),Rates!$D$13,IF(AND('Claim Details'!$J$21="National 1",T53="C"),Rates!$E$13,IF(AND('Claim Details'!$J$21="National 1",T53="D"),Rates!$F$13,IF(AND('Claim Details'!$J$21="National 2",T53="A"),Rates!$C$16,IF(AND('Claim Details'!$J$21="National 2",T53="B"),Rates!$D$16,IF(AND('Claim Details'!$J$21="National 2",T53="C"),Rates!$E$16,IF(AND('Claim Details'!$J$21="National 2",T53="D"),Rates!$F$16,"£0.00"))))))))))))))))))))</f>
        <v>£0.00</v>
      </c>
      <c r="AP53" s="45">
        <f t="shared" si="6"/>
        <v>0</v>
      </c>
      <c r="AQ53" s="45" t="str">
        <f>IF(AND('Claim Details'!$R$21="London 1",AC53="A"),Rates!$C$4,IF(AND('Claim Details'!$R$21="London 1",AC53="B"),Rates!$D$4,IF(AND('Claim Details'!$R$21="London 1",AC53="C"),Rates!$E$4,IF(AND('Claim Details'!$R$21="London 1",AC53="D"),Rates!$F$4,IF(AND('Claim Details'!$R$21="London 2",AC53="A"),Rates!$C$7,IF(AND('Claim Details'!$R$21="London 2",AC53="B"),Rates!$D$7,IF(AND('Claim Details'!$R$21="London 2",AC53="C"),Rates!$E$7,IF(AND('Claim Details'!$R$21="London 2",AC53="D"),Rates!$F$7,IF(AND('Claim Details'!$R$21="London 3",AC53="A"),Rates!$C$10,IF(AND('Claim Details'!$R$21="London 3",AC53="B"),Rates!$D$10,IF(AND('Claim Details'!$R$21="London 3",AC53="C"),Rates!$E$10,IF(AND('Claim Details'!$R$21="London 3",AC53="D"),Rates!$F$10,IF(AND('Claim Details'!$R$21="National 1",AC53="A"),Rates!$C$13,IF(AND('Claim Details'!$R$21="National 1",AC53="B"),Rates!$D$13,IF(AND('Claim Details'!$R$21="National 1",AC53="C"),Rates!$E$13,IF(AND('Claim Details'!$R$21="National 1",AC53="D"),Rates!$F$13,IF(AND('Claim Details'!$R$21="National 2",AC53="A"),Rates!$C$16,IF(AND('Claim Details'!$R$21="National 2",AC53="B"),Rates!$D$16,IF(AND('Claim Details'!$R$21="National 2",AC53="C"),Rates!$E$16,IF(AND('Claim Details'!$R$21="National 2",AC53="D"),Rates!$F$16,"£0.00"))))))))))))))))))))</f>
        <v>£0.00</v>
      </c>
      <c r="AR53" s="45">
        <f t="shared" si="7"/>
        <v>0</v>
      </c>
      <c r="AS53" s="183" t="str">
        <f t="shared" si="18"/>
        <v/>
      </c>
      <c r="AT53" s="183" t="str">
        <f t="shared" si="19"/>
        <v/>
      </c>
    </row>
    <row r="54" spans="1:46" ht="15.5">
      <c r="A54" s="178"/>
      <c r="B54" s="21"/>
      <c r="C54" s="22"/>
      <c r="D54" s="288"/>
      <c r="E54" s="290"/>
      <c r="F54" s="289"/>
      <c r="G54" s="177"/>
      <c r="H54" s="286"/>
      <c r="I54" s="95" t="str">
        <f>IF(AND('Claim Details'!$E$21="London 1",C54="A"),Rates!$C$4,IF(AND('Claim Details'!$E$21="London 1",C54="B"),Rates!$D$4,IF(AND('Claim Details'!$E$21="London 1",C54="C"),Rates!$E$4,IF(AND('Claim Details'!$E$21="London 1",C54="D"),Rates!$F$4,IF(AND('Claim Details'!$E$21="London 2",C54="A"),Rates!$C$7,IF(AND('Claim Details'!$E$21="London 2",C54="B"),Rates!$D$7,IF(AND('Claim Details'!$E$21="London 2",C54="C"),Rates!$E$7,IF(AND('Claim Details'!$E$21="London 2",C54="D"),Rates!$F$7,IF(AND('Claim Details'!$E$21="London 3",C54="A"),Rates!$C$10,IF(AND('Claim Details'!$E$21="London 3",C54="B"),Rates!$D$10,IF(AND('Claim Details'!$E$21="London 3",C54="C"),Rates!$E$10,IF(AND('Claim Details'!$E$21="London 3",C54="D"),Rates!$F$10,IF(AND('Claim Details'!$E$21="National 1",C54="A"),Rates!$C$13,IF(AND('Claim Details'!$E$21="National 1",C54="B"),Rates!$D$13,IF(AND('Claim Details'!$E$21="National 1",C54="C"),Rates!$E$13,IF(AND('Claim Details'!$E$21="National 1",C54="D"),Rates!$F$13,IF(AND('Claim Details'!$E$21="National 2",C54="A"),Rates!$C$16,IF(AND('Claim Details'!$E$21="National 2",C54="B"),Rates!$D$16,IF(AND('Claim Details'!$E$21="National 2",C54="C"),Rates!$E$16,IF(AND('Claim Details'!$E$21="National 2",C54="D"),Rates!$F$16,"£0.00"))))))))))))))))))))</f>
        <v>£0.00</v>
      </c>
      <c r="J54" s="23"/>
      <c r="K54" s="63" t="str">
        <f t="shared" si="8"/>
        <v>£0.00</v>
      </c>
      <c r="L54" s="212"/>
      <c r="M54" s="213"/>
      <c r="N54" s="20"/>
      <c r="O54" s="20"/>
      <c r="P54" s="20" t="str">
        <f t="shared" si="9"/>
        <v/>
      </c>
      <c r="Q54" s="20"/>
      <c r="R54" s="211"/>
      <c r="S54" s="28" t="str">
        <f t="shared" si="10"/>
        <v/>
      </c>
      <c r="T54" s="20" t="str">
        <f t="shared" si="11"/>
        <v/>
      </c>
      <c r="U54" s="18" t="str">
        <f t="shared" si="12"/>
        <v>£0.00</v>
      </c>
      <c r="V54" s="20"/>
      <c r="W54" s="192"/>
      <c r="X54" s="193"/>
      <c r="Y54" s="35"/>
      <c r="Z54" s="343"/>
      <c r="AA54" s="343" t="str">
        <f t="shared" si="13"/>
        <v/>
      </c>
      <c r="AB54" s="103"/>
      <c r="AC54" s="94" t="str">
        <f t="shared" si="14"/>
        <v/>
      </c>
      <c r="AD54" s="95"/>
      <c r="AE54" s="294"/>
      <c r="AF54" s="214" t="str">
        <f t="shared" si="15"/>
        <v/>
      </c>
      <c r="AG54" s="215" t="str">
        <f t="shared" si="16"/>
        <v>£0.00</v>
      </c>
      <c r="AH54" s="216"/>
      <c r="AI54" s="217"/>
      <c r="AJ54" s="217"/>
      <c r="AK54" s="217"/>
      <c r="AM54" s="183" t="str">
        <f t="shared" si="17"/>
        <v/>
      </c>
      <c r="AN54" s="45">
        <f t="shared" si="5"/>
        <v>0</v>
      </c>
      <c r="AO54" s="45" t="str">
        <f>IF(AND('Claim Details'!$J$21="London 1",T54="A"),Rates!$C$4,IF(AND('Claim Details'!$J$21="London 1",T54="B"),Rates!$D$4,IF(AND('Claim Details'!$J$21="London 1",T54="C"),Rates!$E$4,IF(AND('Claim Details'!$J$21="London 1",T54="D"),Rates!$F$4,IF(AND('Claim Details'!$J$21="London 2",T54="A"),Rates!$C$7,IF(AND('Claim Details'!$J$21="London 2",T54="B"),Rates!$D$7,IF(AND('Claim Details'!$J$21="London 2",T54="C"),Rates!$E$7,IF(AND('Claim Details'!$J$21="London 2",T54="D"),Rates!$F$7,IF(AND('Claim Details'!$J$21="London 3",T54="A"),Rates!$C$10,IF(AND('Claim Details'!$J$21="London 3",T54="B"),Rates!$D$10,IF(AND('Claim Details'!$J$21="London 3",T54="C"),Rates!$E$10,IF(AND('Claim Details'!$J$21="London 3",T54="D"),Rates!$F$10,IF(AND('Claim Details'!$J$21="National 1",T54="A"),Rates!$C$13,IF(AND('Claim Details'!$J$21="National 1",T54="B"),Rates!$D$13,IF(AND('Claim Details'!$J$21="National 1",T54="C"),Rates!$E$13,IF(AND('Claim Details'!$J$21="National 1",T54="D"),Rates!$F$13,IF(AND('Claim Details'!$J$21="National 2",T54="A"),Rates!$C$16,IF(AND('Claim Details'!$J$21="National 2",T54="B"),Rates!$D$16,IF(AND('Claim Details'!$J$21="National 2",T54="C"),Rates!$E$16,IF(AND('Claim Details'!$J$21="National 2",T54="D"),Rates!$F$16,"£0.00"))))))))))))))))))))</f>
        <v>£0.00</v>
      </c>
      <c r="AP54" s="45">
        <f t="shared" si="6"/>
        <v>0</v>
      </c>
      <c r="AQ54" s="45" t="str">
        <f>IF(AND('Claim Details'!$R$21="London 1",AC54="A"),Rates!$C$4,IF(AND('Claim Details'!$R$21="London 1",AC54="B"),Rates!$D$4,IF(AND('Claim Details'!$R$21="London 1",AC54="C"),Rates!$E$4,IF(AND('Claim Details'!$R$21="London 1",AC54="D"),Rates!$F$4,IF(AND('Claim Details'!$R$21="London 2",AC54="A"),Rates!$C$7,IF(AND('Claim Details'!$R$21="London 2",AC54="B"),Rates!$D$7,IF(AND('Claim Details'!$R$21="London 2",AC54="C"),Rates!$E$7,IF(AND('Claim Details'!$R$21="London 2",AC54="D"),Rates!$F$7,IF(AND('Claim Details'!$R$21="London 3",AC54="A"),Rates!$C$10,IF(AND('Claim Details'!$R$21="London 3",AC54="B"),Rates!$D$10,IF(AND('Claim Details'!$R$21="London 3",AC54="C"),Rates!$E$10,IF(AND('Claim Details'!$R$21="London 3",AC54="D"),Rates!$F$10,IF(AND('Claim Details'!$R$21="National 1",AC54="A"),Rates!$C$13,IF(AND('Claim Details'!$R$21="National 1",AC54="B"),Rates!$D$13,IF(AND('Claim Details'!$R$21="National 1",AC54="C"),Rates!$E$13,IF(AND('Claim Details'!$R$21="National 1",AC54="D"),Rates!$F$13,IF(AND('Claim Details'!$R$21="National 2",AC54="A"),Rates!$C$16,IF(AND('Claim Details'!$R$21="National 2",AC54="B"),Rates!$D$16,IF(AND('Claim Details'!$R$21="National 2",AC54="C"),Rates!$E$16,IF(AND('Claim Details'!$R$21="National 2",AC54="D"),Rates!$F$16,"£0.00"))))))))))))))))))))</f>
        <v>£0.00</v>
      </c>
      <c r="AR54" s="45">
        <f t="shared" si="7"/>
        <v>0</v>
      </c>
      <c r="AS54" s="183" t="str">
        <f t="shared" si="18"/>
        <v/>
      </c>
      <c r="AT54" s="183" t="str">
        <f t="shared" si="19"/>
        <v/>
      </c>
    </row>
    <row r="55" spans="1:46" ht="15.5">
      <c r="A55" s="178"/>
      <c r="B55" s="21"/>
      <c r="C55" s="22"/>
      <c r="D55" s="288"/>
      <c r="E55" s="290"/>
      <c r="F55" s="289"/>
      <c r="G55" s="177"/>
      <c r="H55" s="286"/>
      <c r="I55" s="95" t="str">
        <f>IF(AND('Claim Details'!$E$21="London 1",C55="A"),Rates!$C$4,IF(AND('Claim Details'!$E$21="London 1",C55="B"),Rates!$D$4,IF(AND('Claim Details'!$E$21="London 1",C55="C"),Rates!$E$4,IF(AND('Claim Details'!$E$21="London 1",C55="D"),Rates!$F$4,IF(AND('Claim Details'!$E$21="London 2",C55="A"),Rates!$C$7,IF(AND('Claim Details'!$E$21="London 2",C55="B"),Rates!$D$7,IF(AND('Claim Details'!$E$21="London 2",C55="C"),Rates!$E$7,IF(AND('Claim Details'!$E$21="London 2",C55="D"),Rates!$F$7,IF(AND('Claim Details'!$E$21="London 3",C55="A"),Rates!$C$10,IF(AND('Claim Details'!$E$21="London 3",C55="B"),Rates!$D$10,IF(AND('Claim Details'!$E$21="London 3",C55="C"),Rates!$E$10,IF(AND('Claim Details'!$E$21="London 3",C55="D"),Rates!$F$10,IF(AND('Claim Details'!$E$21="National 1",C55="A"),Rates!$C$13,IF(AND('Claim Details'!$E$21="National 1",C55="B"),Rates!$D$13,IF(AND('Claim Details'!$E$21="National 1",C55="C"),Rates!$E$13,IF(AND('Claim Details'!$E$21="National 1",C55="D"),Rates!$F$13,IF(AND('Claim Details'!$E$21="National 2",C55="A"),Rates!$C$16,IF(AND('Claim Details'!$E$21="National 2",C55="B"),Rates!$D$16,IF(AND('Claim Details'!$E$21="National 2",C55="C"),Rates!$E$16,IF(AND('Claim Details'!$E$21="National 2",C55="D"),Rates!$F$16,"£0.00"))))))))))))))))))))</f>
        <v>£0.00</v>
      </c>
      <c r="J55" s="23"/>
      <c r="K55" s="63" t="str">
        <f t="shared" si="8"/>
        <v>£0.00</v>
      </c>
      <c r="L55" s="212"/>
      <c r="M55" s="213"/>
      <c r="N55" s="20"/>
      <c r="O55" s="20"/>
      <c r="P55" s="20" t="str">
        <f t="shared" si="9"/>
        <v/>
      </c>
      <c r="Q55" s="20"/>
      <c r="R55" s="211"/>
      <c r="S55" s="28" t="str">
        <f t="shared" si="10"/>
        <v/>
      </c>
      <c r="T55" s="20" t="str">
        <f t="shared" si="11"/>
        <v/>
      </c>
      <c r="U55" s="18" t="str">
        <f t="shared" si="12"/>
        <v>£0.00</v>
      </c>
      <c r="V55" s="20"/>
      <c r="W55" s="192"/>
      <c r="X55" s="193"/>
      <c r="Y55" s="35"/>
      <c r="Z55" s="343"/>
      <c r="AA55" s="343" t="str">
        <f t="shared" si="13"/>
        <v/>
      </c>
      <c r="AB55" s="103"/>
      <c r="AC55" s="94" t="str">
        <f t="shared" si="14"/>
        <v/>
      </c>
      <c r="AD55" s="95"/>
      <c r="AE55" s="294"/>
      <c r="AF55" s="214" t="str">
        <f t="shared" si="15"/>
        <v/>
      </c>
      <c r="AG55" s="215" t="str">
        <f t="shared" si="16"/>
        <v>£0.00</v>
      </c>
      <c r="AH55" s="216"/>
      <c r="AI55" s="217"/>
      <c r="AJ55" s="217"/>
      <c r="AK55" s="217"/>
      <c r="AM55" s="183" t="str">
        <f t="shared" si="17"/>
        <v/>
      </c>
      <c r="AN55" s="45">
        <f t="shared" si="5"/>
        <v>0</v>
      </c>
      <c r="AO55" s="45" t="str">
        <f>IF(AND('Claim Details'!$J$21="London 1",T55="A"),Rates!$C$4,IF(AND('Claim Details'!$J$21="London 1",T55="B"),Rates!$D$4,IF(AND('Claim Details'!$J$21="London 1",T55="C"),Rates!$E$4,IF(AND('Claim Details'!$J$21="London 1",T55="D"),Rates!$F$4,IF(AND('Claim Details'!$J$21="London 2",T55="A"),Rates!$C$7,IF(AND('Claim Details'!$J$21="London 2",T55="B"),Rates!$D$7,IF(AND('Claim Details'!$J$21="London 2",T55="C"),Rates!$E$7,IF(AND('Claim Details'!$J$21="London 2",T55="D"),Rates!$F$7,IF(AND('Claim Details'!$J$21="London 3",T55="A"),Rates!$C$10,IF(AND('Claim Details'!$J$21="London 3",T55="B"),Rates!$D$10,IF(AND('Claim Details'!$J$21="London 3",T55="C"),Rates!$E$10,IF(AND('Claim Details'!$J$21="London 3",T55="D"),Rates!$F$10,IF(AND('Claim Details'!$J$21="National 1",T55="A"),Rates!$C$13,IF(AND('Claim Details'!$J$21="National 1",T55="B"),Rates!$D$13,IF(AND('Claim Details'!$J$21="National 1",T55="C"),Rates!$E$13,IF(AND('Claim Details'!$J$21="National 1",T55="D"),Rates!$F$13,IF(AND('Claim Details'!$J$21="National 2",T55="A"),Rates!$C$16,IF(AND('Claim Details'!$J$21="National 2",T55="B"),Rates!$D$16,IF(AND('Claim Details'!$J$21="National 2",T55="C"),Rates!$E$16,IF(AND('Claim Details'!$J$21="National 2",T55="D"),Rates!$F$16,"£0.00"))))))))))))))))))))</f>
        <v>£0.00</v>
      </c>
      <c r="AP55" s="45">
        <f t="shared" si="6"/>
        <v>0</v>
      </c>
      <c r="AQ55" s="45" t="str">
        <f>IF(AND('Claim Details'!$R$21="London 1",AC55="A"),Rates!$C$4,IF(AND('Claim Details'!$R$21="London 1",AC55="B"),Rates!$D$4,IF(AND('Claim Details'!$R$21="London 1",AC55="C"),Rates!$E$4,IF(AND('Claim Details'!$R$21="London 1",AC55="D"),Rates!$F$4,IF(AND('Claim Details'!$R$21="London 2",AC55="A"),Rates!$C$7,IF(AND('Claim Details'!$R$21="London 2",AC55="B"),Rates!$D$7,IF(AND('Claim Details'!$R$21="London 2",AC55="C"),Rates!$E$7,IF(AND('Claim Details'!$R$21="London 2",AC55="D"),Rates!$F$7,IF(AND('Claim Details'!$R$21="London 3",AC55="A"),Rates!$C$10,IF(AND('Claim Details'!$R$21="London 3",AC55="B"),Rates!$D$10,IF(AND('Claim Details'!$R$21="London 3",AC55="C"),Rates!$E$10,IF(AND('Claim Details'!$R$21="London 3",AC55="D"),Rates!$F$10,IF(AND('Claim Details'!$R$21="National 1",AC55="A"),Rates!$C$13,IF(AND('Claim Details'!$R$21="National 1",AC55="B"),Rates!$D$13,IF(AND('Claim Details'!$R$21="National 1",AC55="C"),Rates!$E$13,IF(AND('Claim Details'!$R$21="National 1",AC55="D"),Rates!$F$13,IF(AND('Claim Details'!$R$21="National 2",AC55="A"),Rates!$C$16,IF(AND('Claim Details'!$R$21="National 2",AC55="B"),Rates!$D$16,IF(AND('Claim Details'!$R$21="National 2",AC55="C"),Rates!$E$16,IF(AND('Claim Details'!$R$21="National 2",AC55="D"),Rates!$F$16,"£0.00"))))))))))))))))))))</f>
        <v>£0.00</v>
      </c>
      <c r="AR55" s="45">
        <f t="shared" si="7"/>
        <v>0</v>
      </c>
      <c r="AS55" s="183" t="str">
        <f t="shared" si="18"/>
        <v/>
      </c>
      <c r="AT55" s="183" t="str">
        <f t="shared" si="19"/>
        <v/>
      </c>
    </row>
    <row r="56" spans="1:46" ht="15.5">
      <c r="A56" s="178"/>
      <c r="B56" s="21"/>
      <c r="C56" s="22"/>
      <c r="D56" s="288"/>
      <c r="E56" s="290"/>
      <c r="F56" s="289"/>
      <c r="G56" s="177"/>
      <c r="H56" s="286"/>
      <c r="I56" s="95" t="str">
        <f>IF(AND('Claim Details'!$E$21="London 1",C56="A"),Rates!$C$4,IF(AND('Claim Details'!$E$21="London 1",C56="B"),Rates!$D$4,IF(AND('Claim Details'!$E$21="London 1",C56="C"),Rates!$E$4,IF(AND('Claim Details'!$E$21="London 1",C56="D"),Rates!$F$4,IF(AND('Claim Details'!$E$21="London 2",C56="A"),Rates!$C$7,IF(AND('Claim Details'!$E$21="London 2",C56="B"),Rates!$D$7,IF(AND('Claim Details'!$E$21="London 2",C56="C"),Rates!$E$7,IF(AND('Claim Details'!$E$21="London 2",C56="D"),Rates!$F$7,IF(AND('Claim Details'!$E$21="London 3",C56="A"),Rates!$C$10,IF(AND('Claim Details'!$E$21="London 3",C56="B"),Rates!$D$10,IF(AND('Claim Details'!$E$21="London 3",C56="C"),Rates!$E$10,IF(AND('Claim Details'!$E$21="London 3",C56="D"),Rates!$F$10,IF(AND('Claim Details'!$E$21="National 1",C56="A"),Rates!$C$13,IF(AND('Claim Details'!$E$21="National 1",C56="B"),Rates!$D$13,IF(AND('Claim Details'!$E$21="National 1",C56="C"),Rates!$E$13,IF(AND('Claim Details'!$E$21="National 1",C56="D"),Rates!$F$13,IF(AND('Claim Details'!$E$21="National 2",C56="A"),Rates!$C$16,IF(AND('Claim Details'!$E$21="National 2",C56="B"),Rates!$D$16,IF(AND('Claim Details'!$E$21="National 2",C56="C"),Rates!$E$16,IF(AND('Claim Details'!$E$21="National 2",C56="D"),Rates!$F$16,"£0.00"))))))))))))))))))))</f>
        <v>£0.00</v>
      </c>
      <c r="J56" s="23"/>
      <c r="K56" s="63" t="str">
        <f t="shared" si="8"/>
        <v>£0.00</v>
      </c>
      <c r="L56" s="212"/>
      <c r="M56" s="213"/>
      <c r="N56" s="20"/>
      <c r="O56" s="20"/>
      <c r="P56" s="20" t="str">
        <f t="shared" si="9"/>
        <v/>
      </c>
      <c r="Q56" s="20"/>
      <c r="R56" s="211"/>
      <c r="S56" s="28" t="str">
        <f t="shared" si="10"/>
        <v/>
      </c>
      <c r="T56" s="20" t="str">
        <f t="shared" si="11"/>
        <v/>
      </c>
      <c r="U56" s="18" t="str">
        <f t="shared" si="12"/>
        <v>£0.00</v>
      </c>
      <c r="V56" s="20"/>
      <c r="W56" s="192"/>
      <c r="X56" s="193"/>
      <c r="Y56" s="35"/>
      <c r="Z56" s="343"/>
      <c r="AA56" s="343" t="str">
        <f t="shared" si="13"/>
        <v/>
      </c>
      <c r="AB56" s="103"/>
      <c r="AC56" s="94" t="str">
        <f t="shared" si="14"/>
        <v/>
      </c>
      <c r="AD56" s="95"/>
      <c r="AE56" s="294"/>
      <c r="AF56" s="214" t="str">
        <f t="shared" si="15"/>
        <v/>
      </c>
      <c r="AG56" s="215" t="str">
        <f t="shared" si="16"/>
        <v>£0.00</v>
      </c>
      <c r="AH56" s="216"/>
      <c r="AI56" s="217"/>
      <c r="AJ56" s="217"/>
      <c r="AK56" s="217"/>
      <c r="AM56" s="183" t="str">
        <f t="shared" si="17"/>
        <v/>
      </c>
      <c r="AN56" s="45">
        <f t="shared" si="5"/>
        <v>0</v>
      </c>
      <c r="AO56" s="45" t="str">
        <f>IF(AND('Claim Details'!$J$21="London 1",T56="A"),Rates!$C$4,IF(AND('Claim Details'!$J$21="London 1",T56="B"),Rates!$D$4,IF(AND('Claim Details'!$J$21="London 1",T56="C"),Rates!$E$4,IF(AND('Claim Details'!$J$21="London 1",T56="D"),Rates!$F$4,IF(AND('Claim Details'!$J$21="London 2",T56="A"),Rates!$C$7,IF(AND('Claim Details'!$J$21="London 2",T56="B"),Rates!$D$7,IF(AND('Claim Details'!$J$21="London 2",T56="C"),Rates!$E$7,IF(AND('Claim Details'!$J$21="London 2",T56="D"),Rates!$F$7,IF(AND('Claim Details'!$J$21="London 3",T56="A"),Rates!$C$10,IF(AND('Claim Details'!$J$21="London 3",T56="B"),Rates!$D$10,IF(AND('Claim Details'!$J$21="London 3",T56="C"),Rates!$E$10,IF(AND('Claim Details'!$J$21="London 3",T56="D"),Rates!$F$10,IF(AND('Claim Details'!$J$21="National 1",T56="A"),Rates!$C$13,IF(AND('Claim Details'!$J$21="National 1",T56="B"),Rates!$D$13,IF(AND('Claim Details'!$J$21="National 1",T56="C"),Rates!$E$13,IF(AND('Claim Details'!$J$21="National 1",T56="D"),Rates!$F$13,IF(AND('Claim Details'!$J$21="National 2",T56="A"),Rates!$C$16,IF(AND('Claim Details'!$J$21="National 2",T56="B"),Rates!$D$16,IF(AND('Claim Details'!$J$21="National 2",T56="C"),Rates!$E$16,IF(AND('Claim Details'!$J$21="National 2",T56="D"),Rates!$F$16,"£0.00"))))))))))))))))))))</f>
        <v>£0.00</v>
      </c>
      <c r="AP56" s="45">
        <f t="shared" si="6"/>
        <v>0</v>
      </c>
      <c r="AQ56" s="45" t="str">
        <f>IF(AND('Claim Details'!$R$21="London 1",AC56="A"),Rates!$C$4,IF(AND('Claim Details'!$R$21="London 1",AC56="B"),Rates!$D$4,IF(AND('Claim Details'!$R$21="London 1",AC56="C"),Rates!$E$4,IF(AND('Claim Details'!$R$21="London 1",AC56="D"),Rates!$F$4,IF(AND('Claim Details'!$R$21="London 2",AC56="A"),Rates!$C$7,IF(AND('Claim Details'!$R$21="London 2",AC56="B"),Rates!$D$7,IF(AND('Claim Details'!$R$21="London 2",AC56="C"),Rates!$E$7,IF(AND('Claim Details'!$R$21="London 2",AC56="D"),Rates!$F$7,IF(AND('Claim Details'!$R$21="London 3",AC56="A"),Rates!$C$10,IF(AND('Claim Details'!$R$21="London 3",AC56="B"),Rates!$D$10,IF(AND('Claim Details'!$R$21="London 3",AC56="C"),Rates!$E$10,IF(AND('Claim Details'!$R$21="London 3",AC56="D"),Rates!$F$10,IF(AND('Claim Details'!$R$21="National 1",AC56="A"),Rates!$C$13,IF(AND('Claim Details'!$R$21="National 1",AC56="B"),Rates!$D$13,IF(AND('Claim Details'!$R$21="National 1",AC56="C"),Rates!$E$13,IF(AND('Claim Details'!$R$21="National 1",AC56="D"),Rates!$F$13,IF(AND('Claim Details'!$R$21="National 2",AC56="A"),Rates!$C$16,IF(AND('Claim Details'!$R$21="National 2",AC56="B"),Rates!$D$16,IF(AND('Claim Details'!$R$21="National 2",AC56="C"),Rates!$E$16,IF(AND('Claim Details'!$R$21="National 2",AC56="D"),Rates!$F$16,"£0.00"))))))))))))))))))))</f>
        <v>£0.00</v>
      </c>
      <c r="AR56" s="45">
        <f t="shared" si="7"/>
        <v>0</v>
      </c>
      <c r="AS56" s="183" t="str">
        <f t="shared" si="18"/>
        <v/>
      </c>
      <c r="AT56" s="183" t="str">
        <f t="shared" si="19"/>
        <v/>
      </c>
    </row>
    <row r="57" spans="1:46" ht="15.5">
      <c r="A57" s="178"/>
      <c r="B57" s="21"/>
      <c r="C57" s="22"/>
      <c r="D57" s="288"/>
      <c r="E57" s="290"/>
      <c r="F57" s="289"/>
      <c r="G57" s="177"/>
      <c r="H57" s="286"/>
      <c r="I57" s="95" t="str">
        <f>IF(AND('Claim Details'!$E$21="London 1",C57="A"),Rates!$C$4,IF(AND('Claim Details'!$E$21="London 1",C57="B"),Rates!$D$4,IF(AND('Claim Details'!$E$21="London 1",C57="C"),Rates!$E$4,IF(AND('Claim Details'!$E$21="London 1",C57="D"),Rates!$F$4,IF(AND('Claim Details'!$E$21="London 2",C57="A"),Rates!$C$7,IF(AND('Claim Details'!$E$21="London 2",C57="B"),Rates!$D$7,IF(AND('Claim Details'!$E$21="London 2",C57="C"),Rates!$E$7,IF(AND('Claim Details'!$E$21="London 2",C57="D"),Rates!$F$7,IF(AND('Claim Details'!$E$21="London 3",C57="A"),Rates!$C$10,IF(AND('Claim Details'!$E$21="London 3",C57="B"),Rates!$D$10,IF(AND('Claim Details'!$E$21="London 3",C57="C"),Rates!$E$10,IF(AND('Claim Details'!$E$21="London 3",C57="D"),Rates!$F$10,IF(AND('Claim Details'!$E$21="National 1",C57="A"),Rates!$C$13,IF(AND('Claim Details'!$E$21="National 1",C57="B"),Rates!$D$13,IF(AND('Claim Details'!$E$21="National 1",C57="C"),Rates!$E$13,IF(AND('Claim Details'!$E$21="National 1",C57="D"),Rates!$F$13,IF(AND('Claim Details'!$E$21="National 2",C57="A"),Rates!$C$16,IF(AND('Claim Details'!$E$21="National 2",C57="B"),Rates!$D$16,IF(AND('Claim Details'!$E$21="National 2",C57="C"),Rates!$E$16,IF(AND('Claim Details'!$E$21="National 2",C57="D"),Rates!$F$16,"£0.00"))))))))))))))))))))</f>
        <v>£0.00</v>
      </c>
      <c r="J57" s="23"/>
      <c r="K57" s="63" t="str">
        <f t="shared" si="8"/>
        <v>£0.00</v>
      </c>
      <c r="L57" s="212"/>
      <c r="M57" s="213"/>
      <c r="N57" s="20"/>
      <c r="O57" s="20"/>
      <c r="P57" s="20" t="str">
        <f t="shared" si="9"/>
        <v/>
      </c>
      <c r="Q57" s="20"/>
      <c r="R57" s="211"/>
      <c r="S57" s="28" t="str">
        <f t="shared" si="10"/>
        <v/>
      </c>
      <c r="T57" s="20" t="str">
        <f t="shared" si="11"/>
        <v/>
      </c>
      <c r="U57" s="18" t="str">
        <f t="shared" si="12"/>
        <v>£0.00</v>
      </c>
      <c r="V57" s="20"/>
      <c r="W57" s="192"/>
      <c r="X57" s="193"/>
      <c r="Y57" s="35"/>
      <c r="Z57" s="343"/>
      <c r="AA57" s="343" t="str">
        <f t="shared" si="13"/>
        <v/>
      </c>
      <c r="AB57" s="103"/>
      <c r="AC57" s="94" t="str">
        <f t="shared" si="14"/>
        <v/>
      </c>
      <c r="AD57" s="95"/>
      <c r="AE57" s="294"/>
      <c r="AF57" s="214" t="str">
        <f t="shared" si="15"/>
        <v/>
      </c>
      <c r="AG57" s="215" t="str">
        <f t="shared" si="16"/>
        <v>£0.00</v>
      </c>
      <c r="AH57" s="216"/>
      <c r="AI57" s="217"/>
      <c r="AJ57" s="217"/>
      <c r="AK57" s="217"/>
      <c r="AM57" s="183" t="str">
        <f t="shared" si="17"/>
        <v/>
      </c>
      <c r="AN57" s="45">
        <f t="shared" si="5"/>
        <v>0</v>
      </c>
      <c r="AO57" s="45" t="str">
        <f>IF(AND('Claim Details'!$J$21="London 1",T57="A"),Rates!$C$4,IF(AND('Claim Details'!$J$21="London 1",T57="B"),Rates!$D$4,IF(AND('Claim Details'!$J$21="London 1",T57="C"),Rates!$E$4,IF(AND('Claim Details'!$J$21="London 1",T57="D"),Rates!$F$4,IF(AND('Claim Details'!$J$21="London 2",T57="A"),Rates!$C$7,IF(AND('Claim Details'!$J$21="London 2",T57="B"),Rates!$D$7,IF(AND('Claim Details'!$J$21="London 2",T57="C"),Rates!$E$7,IF(AND('Claim Details'!$J$21="London 2",T57="D"),Rates!$F$7,IF(AND('Claim Details'!$J$21="London 3",T57="A"),Rates!$C$10,IF(AND('Claim Details'!$J$21="London 3",T57="B"),Rates!$D$10,IF(AND('Claim Details'!$J$21="London 3",T57="C"),Rates!$E$10,IF(AND('Claim Details'!$J$21="London 3",T57="D"),Rates!$F$10,IF(AND('Claim Details'!$J$21="National 1",T57="A"),Rates!$C$13,IF(AND('Claim Details'!$J$21="National 1",T57="B"),Rates!$D$13,IF(AND('Claim Details'!$J$21="National 1",T57="C"),Rates!$E$13,IF(AND('Claim Details'!$J$21="National 1",T57="D"),Rates!$F$13,IF(AND('Claim Details'!$J$21="National 2",T57="A"),Rates!$C$16,IF(AND('Claim Details'!$J$21="National 2",T57="B"),Rates!$D$16,IF(AND('Claim Details'!$J$21="National 2",T57="C"),Rates!$E$16,IF(AND('Claim Details'!$J$21="National 2",T57="D"),Rates!$F$16,"£0.00"))))))))))))))))))))</f>
        <v>£0.00</v>
      </c>
      <c r="AP57" s="45">
        <f t="shared" si="6"/>
        <v>0</v>
      </c>
      <c r="AQ57" s="45" t="str">
        <f>IF(AND('Claim Details'!$R$21="London 1",AC57="A"),Rates!$C$4,IF(AND('Claim Details'!$R$21="London 1",AC57="B"),Rates!$D$4,IF(AND('Claim Details'!$R$21="London 1",AC57="C"),Rates!$E$4,IF(AND('Claim Details'!$R$21="London 1",AC57="D"),Rates!$F$4,IF(AND('Claim Details'!$R$21="London 2",AC57="A"),Rates!$C$7,IF(AND('Claim Details'!$R$21="London 2",AC57="B"),Rates!$D$7,IF(AND('Claim Details'!$R$21="London 2",AC57="C"),Rates!$E$7,IF(AND('Claim Details'!$R$21="London 2",AC57="D"),Rates!$F$7,IF(AND('Claim Details'!$R$21="London 3",AC57="A"),Rates!$C$10,IF(AND('Claim Details'!$R$21="London 3",AC57="B"),Rates!$D$10,IF(AND('Claim Details'!$R$21="London 3",AC57="C"),Rates!$E$10,IF(AND('Claim Details'!$R$21="London 3",AC57="D"),Rates!$F$10,IF(AND('Claim Details'!$R$21="National 1",AC57="A"),Rates!$C$13,IF(AND('Claim Details'!$R$21="National 1",AC57="B"),Rates!$D$13,IF(AND('Claim Details'!$R$21="National 1",AC57="C"),Rates!$E$13,IF(AND('Claim Details'!$R$21="National 1",AC57="D"),Rates!$F$13,IF(AND('Claim Details'!$R$21="National 2",AC57="A"),Rates!$C$16,IF(AND('Claim Details'!$R$21="National 2",AC57="B"),Rates!$D$16,IF(AND('Claim Details'!$R$21="National 2",AC57="C"),Rates!$E$16,IF(AND('Claim Details'!$R$21="National 2",AC57="D"),Rates!$F$16,"£0.00"))))))))))))))))))))</f>
        <v>£0.00</v>
      </c>
      <c r="AR57" s="45">
        <f t="shared" si="7"/>
        <v>0</v>
      </c>
      <c r="AS57" s="183" t="str">
        <f t="shared" si="18"/>
        <v/>
      </c>
      <c r="AT57" s="183" t="str">
        <f t="shared" si="19"/>
        <v/>
      </c>
    </row>
    <row r="58" spans="1:46" ht="15.5">
      <c r="A58" s="178"/>
      <c r="B58" s="21"/>
      <c r="C58" s="22"/>
      <c r="D58" s="288"/>
      <c r="E58" s="290"/>
      <c r="F58" s="289"/>
      <c r="G58" s="177"/>
      <c r="H58" s="286"/>
      <c r="I58" s="95" t="str">
        <f>IF(AND('Claim Details'!$E$21="London 1",C58="A"),Rates!$C$4,IF(AND('Claim Details'!$E$21="London 1",C58="B"),Rates!$D$4,IF(AND('Claim Details'!$E$21="London 1",C58="C"),Rates!$E$4,IF(AND('Claim Details'!$E$21="London 1",C58="D"),Rates!$F$4,IF(AND('Claim Details'!$E$21="London 2",C58="A"),Rates!$C$7,IF(AND('Claim Details'!$E$21="London 2",C58="B"),Rates!$D$7,IF(AND('Claim Details'!$E$21="London 2",C58="C"),Rates!$E$7,IF(AND('Claim Details'!$E$21="London 2",C58="D"),Rates!$F$7,IF(AND('Claim Details'!$E$21="London 3",C58="A"),Rates!$C$10,IF(AND('Claim Details'!$E$21="London 3",C58="B"),Rates!$D$10,IF(AND('Claim Details'!$E$21="London 3",C58="C"),Rates!$E$10,IF(AND('Claim Details'!$E$21="London 3",C58="D"),Rates!$F$10,IF(AND('Claim Details'!$E$21="National 1",C58="A"),Rates!$C$13,IF(AND('Claim Details'!$E$21="National 1",C58="B"),Rates!$D$13,IF(AND('Claim Details'!$E$21="National 1",C58="C"),Rates!$E$13,IF(AND('Claim Details'!$E$21="National 1",C58="D"),Rates!$F$13,IF(AND('Claim Details'!$E$21="National 2",C58="A"),Rates!$C$16,IF(AND('Claim Details'!$E$21="National 2",C58="B"),Rates!$D$16,IF(AND('Claim Details'!$E$21="National 2",C58="C"),Rates!$E$16,IF(AND('Claim Details'!$E$21="National 2",C58="D"),Rates!$F$16,"£0.00"))))))))))))))))))))</f>
        <v>£0.00</v>
      </c>
      <c r="J58" s="23"/>
      <c r="K58" s="63" t="str">
        <f t="shared" si="8"/>
        <v>£0.00</v>
      </c>
      <c r="L58" s="212"/>
      <c r="M58" s="213"/>
      <c r="N58" s="20"/>
      <c r="O58" s="20"/>
      <c r="P58" s="20" t="str">
        <f t="shared" si="9"/>
        <v/>
      </c>
      <c r="Q58" s="20"/>
      <c r="R58" s="211"/>
      <c r="S58" s="28" t="str">
        <f t="shared" si="10"/>
        <v/>
      </c>
      <c r="T58" s="20" t="str">
        <f t="shared" si="11"/>
        <v/>
      </c>
      <c r="U58" s="18" t="str">
        <f t="shared" si="12"/>
        <v>£0.00</v>
      </c>
      <c r="V58" s="20"/>
      <c r="W58" s="192"/>
      <c r="X58" s="193"/>
      <c r="Y58" s="35"/>
      <c r="Z58" s="343"/>
      <c r="AA58" s="343" t="str">
        <f t="shared" si="13"/>
        <v/>
      </c>
      <c r="AB58" s="103"/>
      <c r="AC58" s="94" t="str">
        <f t="shared" si="14"/>
        <v/>
      </c>
      <c r="AD58" s="95"/>
      <c r="AE58" s="294"/>
      <c r="AF58" s="214" t="str">
        <f t="shared" si="15"/>
        <v/>
      </c>
      <c r="AG58" s="215" t="str">
        <f t="shared" si="16"/>
        <v>£0.00</v>
      </c>
      <c r="AH58" s="216"/>
      <c r="AI58" s="217"/>
      <c r="AJ58" s="217"/>
      <c r="AK58" s="217"/>
      <c r="AM58" s="183" t="str">
        <f t="shared" si="17"/>
        <v/>
      </c>
      <c r="AN58" s="45">
        <f t="shared" si="5"/>
        <v>0</v>
      </c>
      <c r="AO58" s="45" t="str">
        <f>IF(AND('Claim Details'!$J$21="London 1",T58="A"),Rates!$C$4,IF(AND('Claim Details'!$J$21="London 1",T58="B"),Rates!$D$4,IF(AND('Claim Details'!$J$21="London 1",T58="C"),Rates!$E$4,IF(AND('Claim Details'!$J$21="London 1",T58="D"),Rates!$F$4,IF(AND('Claim Details'!$J$21="London 2",T58="A"),Rates!$C$7,IF(AND('Claim Details'!$J$21="London 2",T58="B"),Rates!$D$7,IF(AND('Claim Details'!$J$21="London 2",T58="C"),Rates!$E$7,IF(AND('Claim Details'!$J$21="London 2",T58="D"),Rates!$F$7,IF(AND('Claim Details'!$J$21="London 3",T58="A"),Rates!$C$10,IF(AND('Claim Details'!$J$21="London 3",T58="B"),Rates!$D$10,IF(AND('Claim Details'!$J$21="London 3",T58="C"),Rates!$E$10,IF(AND('Claim Details'!$J$21="London 3",T58="D"),Rates!$F$10,IF(AND('Claim Details'!$J$21="National 1",T58="A"),Rates!$C$13,IF(AND('Claim Details'!$J$21="National 1",T58="B"),Rates!$D$13,IF(AND('Claim Details'!$J$21="National 1",T58="C"),Rates!$E$13,IF(AND('Claim Details'!$J$21="National 1",T58="D"),Rates!$F$13,IF(AND('Claim Details'!$J$21="National 2",T58="A"),Rates!$C$16,IF(AND('Claim Details'!$J$21="National 2",T58="B"),Rates!$D$16,IF(AND('Claim Details'!$J$21="National 2",T58="C"),Rates!$E$16,IF(AND('Claim Details'!$J$21="National 2",T58="D"),Rates!$F$16,"£0.00"))))))))))))))))))))</f>
        <v>£0.00</v>
      </c>
      <c r="AP58" s="45">
        <f t="shared" si="6"/>
        <v>0</v>
      </c>
      <c r="AQ58" s="45" t="str">
        <f>IF(AND('Claim Details'!$R$21="London 1",AC58="A"),Rates!$C$4,IF(AND('Claim Details'!$R$21="London 1",AC58="B"),Rates!$D$4,IF(AND('Claim Details'!$R$21="London 1",AC58="C"),Rates!$E$4,IF(AND('Claim Details'!$R$21="London 1",AC58="D"),Rates!$F$4,IF(AND('Claim Details'!$R$21="London 2",AC58="A"),Rates!$C$7,IF(AND('Claim Details'!$R$21="London 2",AC58="B"),Rates!$D$7,IF(AND('Claim Details'!$R$21="London 2",AC58="C"),Rates!$E$7,IF(AND('Claim Details'!$R$21="London 2",AC58="D"),Rates!$F$7,IF(AND('Claim Details'!$R$21="London 3",AC58="A"),Rates!$C$10,IF(AND('Claim Details'!$R$21="London 3",AC58="B"),Rates!$D$10,IF(AND('Claim Details'!$R$21="London 3",AC58="C"),Rates!$E$10,IF(AND('Claim Details'!$R$21="London 3",AC58="D"),Rates!$F$10,IF(AND('Claim Details'!$R$21="National 1",AC58="A"),Rates!$C$13,IF(AND('Claim Details'!$R$21="National 1",AC58="B"),Rates!$D$13,IF(AND('Claim Details'!$R$21="National 1",AC58="C"),Rates!$E$13,IF(AND('Claim Details'!$R$21="National 1",AC58="D"),Rates!$F$13,IF(AND('Claim Details'!$R$21="National 2",AC58="A"),Rates!$C$16,IF(AND('Claim Details'!$R$21="National 2",AC58="B"),Rates!$D$16,IF(AND('Claim Details'!$R$21="National 2",AC58="C"),Rates!$E$16,IF(AND('Claim Details'!$R$21="National 2",AC58="D"),Rates!$F$16,"£0.00"))))))))))))))))))))</f>
        <v>£0.00</v>
      </c>
      <c r="AR58" s="45">
        <f t="shared" si="7"/>
        <v>0</v>
      </c>
      <c r="AS58" s="183" t="str">
        <f t="shared" si="18"/>
        <v/>
      </c>
      <c r="AT58" s="183" t="str">
        <f t="shared" si="19"/>
        <v/>
      </c>
    </row>
    <row r="59" spans="1:46" ht="15.5">
      <c r="A59" s="178"/>
      <c r="B59" s="21"/>
      <c r="C59" s="22"/>
      <c r="D59" s="288"/>
      <c r="E59" s="290"/>
      <c r="F59" s="289"/>
      <c r="G59" s="177"/>
      <c r="H59" s="286"/>
      <c r="I59" s="95" t="str">
        <f>IF(AND('Claim Details'!$E$21="London 1",C59="A"),Rates!$C$4,IF(AND('Claim Details'!$E$21="London 1",C59="B"),Rates!$D$4,IF(AND('Claim Details'!$E$21="London 1",C59="C"),Rates!$E$4,IF(AND('Claim Details'!$E$21="London 1",C59="D"),Rates!$F$4,IF(AND('Claim Details'!$E$21="London 2",C59="A"),Rates!$C$7,IF(AND('Claim Details'!$E$21="London 2",C59="B"),Rates!$D$7,IF(AND('Claim Details'!$E$21="London 2",C59="C"),Rates!$E$7,IF(AND('Claim Details'!$E$21="London 2",C59="D"),Rates!$F$7,IF(AND('Claim Details'!$E$21="London 3",C59="A"),Rates!$C$10,IF(AND('Claim Details'!$E$21="London 3",C59="B"),Rates!$D$10,IF(AND('Claim Details'!$E$21="London 3",C59="C"),Rates!$E$10,IF(AND('Claim Details'!$E$21="London 3",C59="D"),Rates!$F$10,IF(AND('Claim Details'!$E$21="National 1",C59="A"),Rates!$C$13,IF(AND('Claim Details'!$E$21="National 1",C59="B"),Rates!$D$13,IF(AND('Claim Details'!$E$21="National 1",C59="C"),Rates!$E$13,IF(AND('Claim Details'!$E$21="National 1",C59="D"),Rates!$F$13,IF(AND('Claim Details'!$E$21="National 2",C59="A"),Rates!$C$16,IF(AND('Claim Details'!$E$21="National 2",C59="B"),Rates!$D$16,IF(AND('Claim Details'!$E$21="National 2",C59="C"),Rates!$E$16,IF(AND('Claim Details'!$E$21="National 2",C59="D"),Rates!$F$16,"£0.00"))))))))))))))))))))</f>
        <v>£0.00</v>
      </c>
      <c r="J59" s="23"/>
      <c r="K59" s="63" t="str">
        <f t="shared" si="8"/>
        <v>£0.00</v>
      </c>
      <c r="L59" s="212"/>
      <c r="M59" s="213"/>
      <c r="N59" s="20"/>
      <c r="O59" s="20"/>
      <c r="P59" s="20" t="str">
        <f t="shared" si="9"/>
        <v/>
      </c>
      <c r="Q59" s="20"/>
      <c r="R59" s="211"/>
      <c r="S59" s="28" t="str">
        <f t="shared" si="10"/>
        <v/>
      </c>
      <c r="T59" s="20" t="str">
        <f t="shared" si="11"/>
        <v/>
      </c>
      <c r="U59" s="18" t="str">
        <f t="shared" si="12"/>
        <v>£0.00</v>
      </c>
      <c r="V59" s="20"/>
      <c r="W59" s="192"/>
      <c r="X59" s="193"/>
      <c r="Y59" s="35"/>
      <c r="Z59" s="343"/>
      <c r="AA59" s="343" t="str">
        <f t="shared" si="13"/>
        <v/>
      </c>
      <c r="AB59" s="103"/>
      <c r="AC59" s="94" t="str">
        <f t="shared" si="14"/>
        <v/>
      </c>
      <c r="AD59" s="95"/>
      <c r="AE59" s="294"/>
      <c r="AF59" s="214" t="str">
        <f t="shared" si="15"/>
        <v/>
      </c>
      <c r="AG59" s="215" t="str">
        <f t="shared" si="16"/>
        <v>£0.00</v>
      </c>
      <c r="AH59" s="216"/>
      <c r="AI59" s="217"/>
      <c r="AJ59" s="217"/>
      <c r="AK59" s="217"/>
      <c r="AM59" s="183" t="str">
        <f t="shared" si="17"/>
        <v/>
      </c>
      <c r="AN59" s="45">
        <f t="shared" si="5"/>
        <v>0</v>
      </c>
      <c r="AO59" s="45" t="str">
        <f>IF(AND('Claim Details'!$J$21="London 1",T59="A"),Rates!$C$4,IF(AND('Claim Details'!$J$21="London 1",T59="B"),Rates!$D$4,IF(AND('Claim Details'!$J$21="London 1",T59="C"),Rates!$E$4,IF(AND('Claim Details'!$J$21="London 1",T59="D"),Rates!$F$4,IF(AND('Claim Details'!$J$21="London 2",T59="A"),Rates!$C$7,IF(AND('Claim Details'!$J$21="London 2",T59="B"),Rates!$D$7,IF(AND('Claim Details'!$J$21="London 2",T59="C"),Rates!$E$7,IF(AND('Claim Details'!$J$21="London 2",T59="D"),Rates!$F$7,IF(AND('Claim Details'!$J$21="London 3",T59="A"),Rates!$C$10,IF(AND('Claim Details'!$J$21="London 3",T59="B"),Rates!$D$10,IF(AND('Claim Details'!$J$21="London 3",T59="C"),Rates!$E$10,IF(AND('Claim Details'!$J$21="London 3",T59="D"),Rates!$F$10,IF(AND('Claim Details'!$J$21="National 1",T59="A"),Rates!$C$13,IF(AND('Claim Details'!$J$21="National 1",T59="B"),Rates!$D$13,IF(AND('Claim Details'!$J$21="National 1",T59="C"),Rates!$E$13,IF(AND('Claim Details'!$J$21="National 1",T59="D"),Rates!$F$13,IF(AND('Claim Details'!$J$21="National 2",T59="A"),Rates!$C$16,IF(AND('Claim Details'!$J$21="National 2",T59="B"),Rates!$D$16,IF(AND('Claim Details'!$J$21="National 2",T59="C"),Rates!$E$16,IF(AND('Claim Details'!$J$21="National 2",T59="D"),Rates!$F$16,"£0.00"))))))))))))))))))))</f>
        <v>£0.00</v>
      </c>
      <c r="AP59" s="45">
        <f t="shared" si="6"/>
        <v>0</v>
      </c>
      <c r="AQ59" s="45" t="str">
        <f>IF(AND('Claim Details'!$R$21="London 1",AC59="A"),Rates!$C$4,IF(AND('Claim Details'!$R$21="London 1",AC59="B"),Rates!$D$4,IF(AND('Claim Details'!$R$21="London 1",AC59="C"),Rates!$E$4,IF(AND('Claim Details'!$R$21="London 1",AC59="D"),Rates!$F$4,IF(AND('Claim Details'!$R$21="London 2",AC59="A"),Rates!$C$7,IF(AND('Claim Details'!$R$21="London 2",AC59="B"),Rates!$D$7,IF(AND('Claim Details'!$R$21="London 2",AC59="C"),Rates!$E$7,IF(AND('Claim Details'!$R$21="London 2",AC59="D"),Rates!$F$7,IF(AND('Claim Details'!$R$21="London 3",AC59="A"),Rates!$C$10,IF(AND('Claim Details'!$R$21="London 3",AC59="B"),Rates!$D$10,IF(AND('Claim Details'!$R$21="London 3",AC59="C"),Rates!$E$10,IF(AND('Claim Details'!$R$21="London 3",AC59="D"),Rates!$F$10,IF(AND('Claim Details'!$R$21="National 1",AC59="A"),Rates!$C$13,IF(AND('Claim Details'!$R$21="National 1",AC59="B"),Rates!$D$13,IF(AND('Claim Details'!$R$21="National 1",AC59="C"),Rates!$E$13,IF(AND('Claim Details'!$R$21="National 1",AC59="D"),Rates!$F$13,IF(AND('Claim Details'!$R$21="National 2",AC59="A"),Rates!$C$16,IF(AND('Claim Details'!$R$21="National 2",AC59="B"),Rates!$D$16,IF(AND('Claim Details'!$R$21="National 2",AC59="C"),Rates!$E$16,IF(AND('Claim Details'!$R$21="National 2",AC59="D"),Rates!$F$16,"£0.00"))))))))))))))))))))</f>
        <v>£0.00</v>
      </c>
      <c r="AR59" s="45">
        <f t="shared" si="7"/>
        <v>0</v>
      </c>
      <c r="AS59" s="183" t="str">
        <f t="shared" si="18"/>
        <v/>
      </c>
      <c r="AT59" s="183" t="str">
        <f t="shared" si="19"/>
        <v/>
      </c>
    </row>
    <row r="60" spans="1:46" ht="15.5">
      <c r="A60" s="178"/>
      <c r="B60" s="21"/>
      <c r="C60" s="22"/>
      <c r="D60" s="288"/>
      <c r="E60" s="290"/>
      <c r="F60" s="289"/>
      <c r="G60" s="177"/>
      <c r="H60" s="286"/>
      <c r="I60" s="95" t="str">
        <f>IF(AND('Claim Details'!$E$21="London 1",C60="A"),Rates!$C$4,IF(AND('Claim Details'!$E$21="London 1",C60="B"),Rates!$D$4,IF(AND('Claim Details'!$E$21="London 1",C60="C"),Rates!$E$4,IF(AND('Claim Details'!$E$21="London 1",C60="D"),Rates!$F$4,IF(AND('Claim Details'!$E$21="London 2",C60="A"),Rates!$C$7,IF(AND('Claim Details'!$E$21="London 2",C60="B"),Rates!$D$7,IF(AND('Claim Details'!$E$21="London 2",C60="C"),Rates!$E$7,IF(AND('Claim Details'!$E$21="London 2",C60="D"),Rates!$F$7,IF(AND('Claim Details'!$E$21="London 3",C60="A"),Rates!$C$10,IF(AND('Claim Details'!$E$21="London 3",C60="B"),Rates!$D$10,IF(AND('Claim Details'!$E$21="London 3",C60="C"),Rates!$E$10,IF(AND('Claim Details'!$E$21="London 3",C60="D"),Rates!$F$10,IF(AND('Claim Details'!$E$21="National 1",C60="A"),Rates!$C$13,IF(AND('Claim Details'!$E$21="National 1",C60="B"),Rates!$D$13,IF(AND('Claim Details'!$E$21="National 1",C60="C"),Rates!$E$13,IF(AND('Claim Details'!$E$21="National 1",C60="D"),Rates!$F$13,IF(AND('Claim Details'!$E$21="National 2",C60="A"),Rates!$C$16,IF(AND('Claim Details'!$E$21="National 2",C60="B"),Rates!$D$16,IF(AND('Claim Details'!$E$21="National 2",C60="C"),Rates!$E$16,IF(AND('Claim Details'!$E$21="National 2",C60="D"),Rates!$F$16,"£0.00"))))))))))))))))))))</f>
        <v>£0.00</v>
      </c>
      <c r="J60" s="23"/>
      <c r="K60" s="63" t="str">
        <f t="shared" si="8"/>
        <v>£0.00</v>
      </c>
      <c r="L60" s="212"/>
      <c r="M60" s="213"/>
      <c r="N60" s="20"/>
      <c r="O60" s="20"/>
      <c r="P60" s="20" t="str">
        <f t="shared" si="9"/>
        <v/>
      </c>
      <c r="Q60" s="20"/>
      <c r="R60" s="211"/>
      <c r="S60" s="28" t="str">
        <f t="shared" si="10"/>
        <v/>
      </c>
      <c r="T60" s="20" t="str">
        <f t="shared" si="11"/>
        <v/>
      </c>
      <c r="U60" s="18" t="str">
        <f t="shared" si="12"/>
        <v>£0.00</v>
      </c>
      <c r="V60" s="20"/>
      <c r="W60" s="192"/>
      <c r="X60" s="193"/>
      <c r="Y60" s="35"/>
      <c r="Z60" s="343"/>
      <c r="AA60" s="343" t="str">
        <f t="shared" si="13"/>
        <v/>
      </c>
      <c r="AB60" s="103"/>
      <c r="AC60" s="94" t="str">
        <f t="shared" si="14"/>
        <v/>
      </c>
      <c r="AD60" s="95"/>
      <c r="AE60" s="294"/>
      <c r="AF60" s="214" t="str">
        <f t="shared" si="15"/>
        <v/>
      </c>
      <c r="AG60" s="215" t="str">
        <f t="shared" si="16"/>
        <v>£0.00</v>
      </c>
      <c r="AH60" s="216"/>
      <c r="AI60" s="217"/>
      <c r="AJ60" s="217"/>
      <c r="AK60" s="217"/>
      <c r="AM60" s="183" t="str">
        <f t="shared" si="17"/>
        <v/>
      </c>
      <c r="AN60" s="45">
        <f t="shared" si="5"/>
        <v>0</v>
      </c>
      <c r="AO60" s="45" t="str">
        <f>IF(AND('Claim Details'!$J$21="London 1",T60="A"),Rates!$C$4,IF(AND('Claim Details'!$J$21="London 1",T60="B"),Rates!$D$4,IF(AND('Claim Details'!$J$21="London 1",T60="C"),Rates!$E$4,IF(AND('Claim Details'!$J$21="London 1",T60="D"),Rates!$F$4,IF(AND('Claim Details'!$J$21="London 2",T60="A"),Rates!$C$7,IF(AND('Claim Details'!$J$21="London 2",T60="B"),Rates!$D$7,IF(AND('Claim Details'!$J$21="London 2",T60="C"),Rates!$E$7,IF(AND('Claim Details'!$J$21="London 2",T60="D"),Rates!$F$7,IF(AND('Claim Details'!$J$21="London 3",T60="A"),Rates!$C$10,IF(AND('Claim Details'!$J$21="London 3",T60="B"),Rates!$D$10,IF(AND('Claim Details'!$J$21="London 3",T60="C"),Rates!$E$10,IF(AND('Claim Details'!$J$21="London 3",T60="D"),Rates!$F$10,IF(AND('Claim Details'!$J$21="National 1",T60="A"),Rates!$C$13,IF(AND('Claim Details'!$J$21="National 1",T60="B"),Rates!$D$13,IF(AND('Claim Details'!$J$21="National 1",T60="C"),Rates!$E$13,IF(AND('Claim Details'!$J$21="National 1",T60="D"),Rates!$F$13,IF(AND('Claim Details'!$J$21="National 2",T60="A"),Rates!$C$16,IF(AND('Claim Details'!$J$21="National 2",T60="B"),Rates!$D$16,IF(AND('Claim Details'!$J$21="National 2",T60="C"),Rates!$E$16,IF(AND('Claim Details'!$J$21="National 2",T60="D"),Rates!$F$16,"£0.00"))))))))))))))))))))</f>
        <v>£0.00</v>
      </c>
      <c r="AP60" s="45">
        <f t="shared" si="6"/>
        <v>0</v>
      </c>
      <c r="AQ60" s="45" t="str">
        <f>IF(AND('Claim Details'!$R$21="London 1",AC60="A"),Rates!$C$4,IF(AND('Claim Details'!$R$21="London 1",AC60="B"),Rates!$D$4,IF(AND('Claim Details'!$R$21="London 1",AC60="C"),Rates!$E$4,IF(AND('Claim Details'!$R$21="London 1",AC60="D"),Rates!$F$4,IF(AND('Claim Details'!$R$21="London 2",AC60="A"),Rates!$C$7,IF(AND('Claim Details'!$R$21="London 2",AC60="B"),Rates!$D$7,IF(AND('Claim Details'!$R$21="London 2",AC60="C"),Rates!$E$7,IF(AND('Claim Details'!$R$21="London 2",AC60="D"),Rates!$F$7,IF(AND('Claim Details'!$R$21="London 3",AC60="A"),Rates!$C$10,IF(AND('Claim Details'!$R$21="London 3",AC60="B"),Rates!$D$10,IF(AND('Claim Details'!$R$21="London 3",AC60="C"),Rates!$E$10,IF(AND('Claim Details'!$R$21="London 3",AC60="D"),Rates!$F$10,IF(AND('Claim Details'!$R$21="National 1",AC60="A"),Rates!$C$13,IF(AND('Claim Details'!$R$21="National 1",AC60="B"),Rates!$D$13,IF(AND('Claim Details'!$R$21="National 1",AC60="C"),Rates!$E$13,IF(AND('Claim Details'!$R$21="National 1",AC60="D"),Rates!$F$13,IF(AND('Claim Details'!$R$21="National 2",AC60="A"),Rates!$C$16,IF(AND('Claim Details'!$R$21="National 2",AC60="B"),Rates!$D$16,IF(AND('Claim Details'!$R$21="National 2",AC60="C"),Rates!$E$16,IF(AND('Claim Details'!$R$21="National 2",AC60="D"),Rates!$F$16,"£0.00"))))))))))))))))))))</f>
        <v>£0.00</v>
      </c>
      <c r="AR60" s="45">
        <f t="shared" si="7"/>
        <v>0</v>
      </c>
      <c r="AS60" s="183" t="str">
        <f t="shared" si="18"/>
        <v/>
      </c>
      <c r="AT60" s="183" t="str">
        <f t="shared" si="19"/>
        <v/>
      </c>
    </row>
    <row r="61" spans="1:46" ht="15.5">
      <c r="A61" s="178"/>
      <c r="B61" s="21"/>
      <c r="C61" s="22"/>
      <c r="D61" s="288"/>
      <c r="E61" s="290"/>
      <c r="F61" s="289"/>
      <c r="G61" s="177"/>
      <c r="H61" s="286"/>
      <c r="I61" s="95" t="str">
        <f>IF(AND('Claim Details'!$E$21="London 1",C61="A"),Rates!$C$4,IF(AND('Claim Details'!$E$21="London 1",C61="B"),Rates!$D$4,IF(AND('Claim Details'!$E$21="London 1",C61="C"),Rates!$E$4,IF(AND('Claim Details'!$E$21="London 1",C61="D"),Rates!$F$4,IF(AND('Claim Details'!$E$21="London 2",C61="A"),Rates!$C$7,IF(AND('Claim Details'!$E$21="London 2",C61="B"),Rates!$D$7,IF(AND('Claim Details'!$E$21="London 2",C61="C"),Rates!$E$7,IF(AND('Claim Details'!$E$21="London 2",C61="D"),Rates!$F$7,IF(AND('Claim Details'!$E$21="London 3",C61="A"),Rates!$C$10,IF(AND('Claim Details'!$E$21="London 3",C61="B"),Rates!$D$10,IF(AND('Claim Details'!$E$21="London 3",C61="C"),Rates!$E$10,IF(AND('Claim Details'!$E$21="London 3",C61="D"),Rates!$F$10,IF(AND('Claim Details'!$E$21="National 1",C61="A"),Rates!$C$13,IF(AND('Claim Details'!$E$21="National 1",C61="B"),Rates!$D$13,IF(AND('Claim Details'!$E$21="National 1",C61="C"),Rates!$E$13,IF(AND('Claim Details'!$E$21="National 1",C61="D"),Rates!$F$13,IF(AND('Claim Details'!$E$21="National 2",C61="A"),Rates!$C$16,IF(AND('Claim Details'!$E$21="National 2",C61="B"),Rates!$D$16,IF(AND('Claim Details'!$E$21="National 2",C61="C"),Rates!$E$16,IF(AND('Claim Details'!$E$21="National 2",C61="D"),Rates!$F$16,"£0.00"))))))))))))))))))))</f>
        <v>£0.00</v>
      </c>
      <c r="J61" s="23"/>
      <c r="K61" s="63" t="str">
        <f t="shared" si="8"/>
        <v>£0.00</v>
      </c>
      <c r="L61" s="212"/>
      <c r="M61" s="213"/>
      <c r="N61" s="20"/>
      <c r="O61" s="20"/>
      <c r="P61" s="20" t="str">
        <f t="shared" si="9"/>
        <v/>
      </c>
      <c r="Q61" s="20"/>
      <c r="R61" s="211"/>
      <c r="S61" s="28" t="str">
        <f t="shared" si="10"/>
        <v/>
      </c>
      <c r="T61" s="20" t="str">
        <f t="shared" si="11"/>
        <v/>
      </c>
      <c r="U61" s="18" t="str">
        <f t="shared" si="12"/>
        <v>£0.00</v>
      </c>
      <c r="V61" s="20"/>
      <c r="W61" s="192"/>
      <c r="X61" s="193"/>
      <c r="Y61" s="35"/>
      <c r="Z61" s="343"/>
      <c r="AA61" s="343" t="str">
        <f t="shared" si="13"/>
        <v/>
      </c>
      <c r="AB61" s="103"/>
      <c r="AC61" s="94" t="str">
        <f t="shared" si="14"/>
        <v/>
      </c>
      <c r="AD61" s="95"/>
      <c r="AE61" s="294"/>
      <c r="AF61" s="214" t="str">
        <f t="shared" si="15"/>
        <v/>
      </c>
      <c r="AG61" s="215" t="str">
        <f t="shared" si="16"/>
        <v>£0.00</v>
      </c>
      <c r="AH61" s="216"/>
      <c r="AI61" s="217"/>
      <c r="AJ61" s="217"/>
      <c r="AK61" s="217"/>
      <c r="AM61" s="183" t="str">
        <f t="shared" si="17"/>
        <v/>
      </c>
      <c r="AN61" s="45">
        <f t="shared" si="5"/>
        <v>0</v>
      </c>
      <c r="AO61" s="45" t="str">
        <f>IF(AND('Claim Details'!$J$21="London 1",T61="A"),Rates!$C$4,IF(AND('Claim Details'!$J$21="London 1",T61="B"),Rates!$D$4,IF(AND('Claim Details'!$J$21="London 1",T61="C"),Rates!$E$4,IF(AND('Claim Details'!$J$21="London 1",T61="D"),Rates!$F$4,IF(AND('Claim Details'!$J$21="London 2",T61="A"),Rates!$C$7,IF(AND('Claim Details'!$J$21="London 2",T61="B"),Rates!$D$7,IF(AND('Claim Details'!$J$21="London 2",T61="C"),Rates!$E$7,IF(AND('Claim Details'!$J$21="London 2",T61="D"),Rates!$F$7,IF(AND('Claim Details'!$J$21="London 3",T61="A"),Rates!$C$10,IF(AND('Claim Details'!$J$21="London 3",T61="B"),Rates!$D$10,IF(AND('Claim Details'!$J$21="London 3",T61="C"),Rates!$E$10,IF(AND('Claim Details'!$J$21="London 3",T61="D"),Rates!$F$10,IF(AND('Claim Details'!$J$21="National 1",T61="A"),Rates!$C$13,IF(AND('Claim Details'!$J$21="National 1",T61="B"),Rates!$D$13,IF(AND('Claim Details'!$J$21="National 1",T61="C"),Rates!$E$13,IF(AND('Claim Details'!$J$21="National 1",T61="D"),Rates!$F$13,IF(AND('Claim Details'!$J$21="National 2",T61="A"),Rates!$C$16,IF(AND('Claim Details'!$J$21="National 2",T61="B"),Rates!$D$16,IF(AND('Claim Details'!$J$21="National 2",T61="C"),Rates!$E$16,IF(AND('Claim Details'!$J$21="National 2",T61="D"),Rates!$F$16,"£0.00"))))))))))))))))))))</f>
        <v>£0.00</v>
      </c>
      <c r="AP61" s="45">
        <f t="shared" si="6"/>
        <v>0</v>
      </c>
      <c r="AQ61" s="45" t="str">
        <f>IF(AND('Claim Details'!$R$21="London 1",AC61="A"),Rates!$C$4,IF(AND('Claim Details'!$R$21="London 1",AC61="B"),Rates!$D$4,IF(AND('Claim Details'!$R$21="London 1",AC61="C"),Rates!$E$4,IF(AND('Claim Details'!$R$21="London 1",AC61="D"),Rates!$F$4,IF(AND('Claim Details'!$R$21="London 2",AC61="A"),Rates!$C$7,IF(AND('Claim Details'!$R$21="London 2",AC61="B"),Rates!$D$7,IF(AND('Claim Details'!$R$21="London 2",AC61="C"),Rates!$E$7,IF(AND('Claim Details'!$R$21="London 2",AC61="D"),Rates!$F$7,IF(AND('Claim Details'!$R$21="London 3",AC61="A"),Rates!$C$10,IF(AND('Claim Details'!$R$21="London 3",AC61="B"),Rates!$D$10,IF(AND('Claim Details'!$R$21="London 3",AC61="C"),Rates!$E$10,IF(AND('Claim Details'!$R$21="London 3",AC61="D"),Rates!$F$10,IF(AND('Claim Details'!$R$21="National 1",AC61="A"),Rates!$C$13,IF(AND('Claim Details'!$R$21="National 1",AC61="B"),Rates!$D$13,IF(AND('Claim Details'!$R$21="National 1",AC61="C"),Rates!$E$13,IF(AND('Claim Details'!$R$21="National 1",AC61="D"),Rates!$F$13,IF(AND('Claim Details'!$R$21="National 2",AC61="A"),Rates!$C$16,IF(AND('Claim Details'!$R$21="National 2",AC61="B"),Rates!$D$16,IF(AND('Claim Details'!$R$21="National 2",AC61="C"),Rates!$E$16,IF(AND('Claim Details'!$R$21="National 2",AC61="D"),Rates!$F$16,"£0.00"))))))))))))))))))))</f>
        <v>£0.00</v>
      </c>
      <c r="AR61" s="45">
        <f t="shared" si="7"/>
        <v>0</v>
      </c>
      <c r="AS61" s="183" t="str">
        <f t="shared" si="18"/>
        <v/>
      </c>
      <c r="AT61" s="183" t="str">
        <f t="shared" si="19"/>
        <v/>
      </c>
    </row>
    <row r="62" spans="1:46" ht="15.5">
      <c r="A62" s="178"/>
      <c r="B62" s="21"/>
      <c r="C62" s="22"/>
      <c r="D62" s="288"/>
      <c r="E62" s="290"/>
      <c r="F62" s="289"/>
      <c r="G62" s="177"/>
      <c r="H62" s="286"/>
      <c r="I62" s="95" t="str">
        <f>IF(AND('Claim Details'!$E$21="London 1",C62="A"),Rates!$C$4,IF(AND('Claim Details'!$E$21="London 1",C62="B"),Rates!$D$4,IF(AND('Claim Details'!$E$21="London 1",C62="C"),Rates!$E$4,IF(AND('Claim Details'!$E$21="London 1",C62="D"),Rates!$F$4,IF(AND('Claim Details'!$E$21="London 2",C62="A"),Rates!$C$7,IF(AND('Claim Details'!$E$21="London 2",C62="B"),Rates!$D$7,IF(AND('Claim Details'!$E$21="London 2",C62="C"),Rates!$E$7,IF(AND('Claim Details'!$E$21="London 2",C62="D"),Rates!$F$7,IF(AND('Claim Details'!$E$21="London 3",C62="A"),Rates!$C$10,IF(AND('Claim Details'!$E$21="London 3",C62="B"),Rates!$D$10,IF(AND('Claim Details'!$E$21="London 3",C62="C"),Rates!$E$10,IF(AND('Claim Details'!$E$21="London 3",C62="D"),Rates!$F$10,IF(AND('Claim Details'!$E$21="National 1",C62="A"),Rates!$C$13,IF(AND('Claim Details'!$E$21="National 1",C62="B"),Rates!$D$13,IF(AND('Claim Details'!$E$21="National 1",C62="C"),Rates!$E$13,IF(AND('Claim Details'!$E$21="National 1",C62="D"),Rates!$F$13,IF(AND('Claim Details'!$E$21="National 2",C62="A"),Rates!$C$16,IF(AND('Claim Details'!$E$21="National 2",C62="B"),Rates!$D$16,IF(AND('Claim Details'!$E$21="National 2",C62="C"),Rates!$E$16,IF(AND('Claim Details'!$E$21="National 2",C62="D"),Rates!$F$16,"£0.00"))))))))))))))))))))</f>
        <v>£0.00</v>
      </c>
      <c r="J62" s="23"/>
      <c r="K62" s="63" t="str">
        <f t="shared" si="8"/>
        <v>£0.00</v>
      </c>
      <c r="L62" s="212"/>
      <c r="M62" s="213"/>
      <c r="N62" s="20"/>
      <c r="O62" s="20"/>
      <c r="P62" s="20" t="str">
        <f t="shared" si="9"/>
        <v/>
      </c>
      <c r="Q62" s="20"/>
      <c r="R62" s="211"/>
      <c r="S62" s="28" t="str">
        <f t="shared" si="10"/>
        <v/>
      </c>
      <c r="T62" s="20" t="str">
        <f t="shared" si="11"/>
        <v/>
      </c>
      <c r="U62" s="18" t="str">
        <f t="shared" si="12"/>
        <v>£0.00</v>
      </c>
      <c r="V62" s="20"/>
      <c r="W62" s="192"/>
      <c r="X62" s="193"/>
      <c r="Y62" s="35"/>
      <c r="Z62" s="343"/>
      <c r="AA62" s="343" t="str">
        <f t="shared" si="13"/>
        <v/>
      </c>
      <c r="AB62" s="103"/>
      <c r="AC62" s="94" t="str">
        <f t="shared" si="14"/>
        <v/>
      </c>
      <c r="AD62" s="95"/>
      <c r="AE62" s="294"/>
      <c r="AF62" s="214" t="str">
        <f t="shared" si="15"/>
        <v/>
      </c>
      <c r="AG62" s="215" t="str">
        <f t="shared" si="16"/>
        <v>£0.00</v>
      </c>
      <c r="AH62" s="216"/>
      <c r="AI62" s="217"/>
      <c r="AJ62" s="217"/>
      <c r="AK62" s="217"/>
      <c r="AM62" s="183" t="str">
        <f t="shared" si="17"/>
        <v/>
      </c>
      <c r="AN62" s="45">
        <f t="shared" si="5"/>
        <v>0</v>
      </c>
      <c r="AO62" s="45" t="str">
        <f>IF(AND('Claim Details'!$J$21="London 1",T62="A"),Rates!$C$4,IF(AND('Claim Details'!$J$21="London 1",T62="B"),Rates!$D$4,IF(AND('Claim Details'!$J$21="London 1",T62="C"),Rates!$E$4,IF(AND('Claim Details'!$J$21="London 1",T62="D"),Rates!$F$4,IF(AND('Claim Details'!$J$21="London 2",T62="A"),Rates!$C$7,IF(AND('Claim Details'!$J$21="London 2",T62="B"),Rates!$D$7,IF(AND('Claim Details'!$J$21="London 2",T62="C"),Rates!$E$7,IF(AND('Claim Details'!$J$21="London 2",T62="D"),Rates!$F$7,IF(AND('Claim Details'!$J$21="London 3",T62="A"),Rates!$C$10,IF(AND('Claim Details'!$J$21="London 3",T62="B"),Rates!$D$10,IF(AND('Claim Details'!$J$21="London 3",T62="C"),Rates!$E$10,IF(AND('Claim Details'!$J$21="London 3",T62="D"),Rates!$F$10,IF(AND('Claim Details'!$J$21="National 1",T62="A"),Rates!$C$13,IF(AND('Claim Details'!$J$21="National 1",T62="B"),Rates!$D$13,IF(AND('Claim Details'!$J$21="National 1",T62="C"),Rates!$E$13,IF(AND('Claim Details'!$J$21="National 1",T62="D"),Rates!$F$13,IF(AND('Claim Details'!$J$21="National 2",T62="A"),Rates!$C$16,IF(AND('Claim Details'!$J$21="National 2",T62="B"),Rates!$D$16,IF(AND('Claim Details'!$J$21="National 2",T62="C"),Rates!$E$16,IF(AND('Claim Details'!$J$21="National 2",T62="D"),Rates!$F$16,"£0.00"))))))))))))))))))))</f>
        <v>£0.00</v>
      </c>
      <c r="AP62" s="45">
        <f t="shared" si="6"/>
        <v>0</v>
      </c>
      <c r="AQ62" s="45" t="str">
        <f>IF(AND('Claim Details'!$R$21="London 1",AC62="A"),Rates!$C$4,IF(AND('Claim Details'!$R$21="London 1",AC62="B"),Rates!$D$4,IF(AND('Claim Details'!$R$21="London 1",AC62="C"),Rates!$E$4,IF(AND('Claim Details'!$R$21="London 1",AC62="D"),Rates!$F$4,IF(AND('Claim Details'!$R$21="London 2",AC62="A"),Rates!$C$7,IF(AND('Claim Details'!$R$21="London 2",AC62="B"),Rates!$D$7,IF(AND('Claim Details'!$R$21="London 2",AC62="C"),Rates!$E$7,IF(AND('Claim Details'!$R$21="London 2",AC62="D"),Rates!$F$7,IF(AND('Claim Details'!$R$21="London 3",AC62="A"),Rates!$C$10,IF(AND('Claim Details'!$R$21="London 3",AC62="B"),Rates!$D$10,IF(AND('Claim Details'!$R$21="London 3",AC62="C"),Rates!$E$10,IF(AND('Claim Details'!$R$21="London 3",AC62="D"),Rates!$F$10,IF(AND('Claim Details'!$R$21="National 1",AC62="A"),Rates!$C$13,IF(AND('Claim Details'!$R$21="National 1",AC62="B"),Rates!$D$13,IF(AND('Claim Details'!$R$21="National 1",AC62="C"),Rates!$E$13,IF(AND('Claim Details'!$R$21="National 1",AC62="D"),Rates!$F$13,IF(AND('Claim Details'!$R$21="National 2",AC62="A"),Rates!$C$16,IF(AND('Claim Details'!$R$21="National 2",AC62="B"),Rates!$D$16,IF(AND('Claim Details'!$R$21="National 2",AC62="C"),Rates!$E$16,IF(AND('Claim Details'!$R$21="National 2",AC62="D"),Rates!$F$16,"£0.00"))))))))))))))))))))</f>
        <v>£0.00</v>
      </c>
      <c r="AR62" s="45">
        <f t="shared" si="7"/>
        <v>0</v>
      </c>
      <c r="AS62" s="183" t="str">
        <f t="shared" si="18"/>
        <v/>
      </c>
      <c r="AT62" s="183" t="str">
        <f t="shared" si="19"/>
        <v/>
      </c>
    </row>
    <row r="63" spans="1:46" ht="15.5">
      <c r="A63" s="178"/>
      <c r="B63" s="21"/>
      <c r="C63" s="22"/>
      <c r="D63" s="288"/>
      <c r="E63" s="290"/>
      <c r="F63" s="289"/>
      <c r="G63" s="177"/>
      <c r="H63" s="286"/>
      <c r="I63" s="95" t="str">
        <f>IF(AND('Claim Details'!$E$21="London 1",C63="A"),Rates!$C$4,IF(AND('Claim Details'!$E$21="London 1",C63="B"),Rates!$D$4,IF(AND('Claim Details'!$E$21="London 1",C63="C"),Rates!$E$4,IF(AND('Claim Details'!$E$21="London 1",C63="D"),Rates!$F$4,IF(AND('Claim Details'!$E$21="London 2",C63="A"),Rates!$C$7,IF(AND('Claim Details'!$E$21="London 2",C63="B"),Rates!$D$7,IF(AND('Claim Details'!$E$21="London 2",C63="C"),Rates!$E$7,IF(AND('Claim Details'!$E$21="London 2",C63="D"),Rates!$F$7,IF(AND('Claim Details'!$E$21="London 3",C63="A"),Rates!$C$10,IF(AND('Claim Details'!$E$21="London 3",C63="B"),Rates!$D$10,IF(AND('Claim Details'!$E$21="London 3",C63="C"),Rates!$E$10,IF(AND('Claim Details'!$E$21="London 3",C63="D"),Rates!$F$10,IF(AND('Claim Details'!$E$21="National 1",C63="A"),Rates!$C$13,IF(AND('Claim Details'!$E$21="National 1",C63="B"),Rates!$D$13,IF(AND('Claim Details'!$E$21="National 1",C63="C"),Rates!$E$13,IF(AND('Claim Details'!$E$21="National 1",C63="D"),Rates!$F$13,IF(AND('Claim Details'!$E$21="National 2",C63="A"),Rates!$C$16,IF(AND('Claim Details'!$E$21="National 2",C63="B"),Rates!$D$16,IF(AND('Claim Details'!$E$21="National 2",C63="C"),Rates!$E$16,IF(AND('Claim Details'!$E$21="National 2",C63="D"),Rates!$F$16,"£0.00"))))))))))))))))))))</f>
        <v>£0.00</v>
      </c>
      <c r="J63" s="23"/>
      <c r="K63" s="63" t="str">
        <f t="shared" si="8"/>
        <v>£0.00</v>
      </c>
      <c r="L63" s="212"/>
      <c r="M63" s="213"/>
      <c r="N63" s="20"/>
      <c r="O63" s="20"/>
      <c r="P63" s="20" t="str">
        <f t="shared" si="9"/>
        <v/>
      </c>
      <c r="Q63" s="20"/>
      <c r="R63" s="211"/>
      <c r="S63" s="28" t="str">
        <f t="shared" si="10"/>
        <v/>
      </c>
      <c r="T63" s="20" t="str">
        <f t="shared" si="11"/>
        <v/>
      </c>
      <c r="U63" s="18" t="str">
        <f t="shared" si="12"/>
        <v>£0.00</v>
      </c>
      <c r="V63" s="20"/>
      <c r="W63" s="192"/>
      <c r="X63" s="193"/>
      <c r="Y63" s="35"/>
      <c r="Z63" s="343"/>
      <c r="AA63" s="343" t="str">
        <f t="shared" si="13"/>
        <v/>
      </c>
      <c r="AB63" s="103"/>
      <c r="AC63" s="94" t="str">
        <f t="shared" si="14"/>
        <v/>
      </c>
      <c r="AD63" s="95"/>
      <c r="AE63" s="294"/>
      <c r="AF63" s="214" t="str">
        <f t="shared" si="15"/>
        <v/>
      </c>
      <c r="AG63" s="215" t="str">
        <f t="shared" si="16"/>
        <v>£0.00</v>
      </c>
      <c r="AH63" s="216"/>
      <c r="AI63" s="217"/>
      <c r="AJ63" s="217"/>
      <c r="AK63" s="217"/>
      <c r="AM63" s="183" t="str">
        <f t="shared" si="17"/>
        <v/>
      </c>
      <c r="AN63" s="45">
        <f t="shared" si="5"/>
        <v>0</v>
      </c>
      <c r="AO63" s="45" t="str">
        <f>IF(AND('Claim Details'!$J$21="London 1",T63="A"),Rates!$C$4,IF(AND('Claim Details'!$J$21="London 1",T63="B"),Rates!$D$4,IF(AND('Claim Details'!$J$21="London 1",T63="C"),Rates!$E$4,IF(AND('Claim Details'!$J$21="London 1",T63="D"),Rates!$F$4,IF(AND('Claim Details'!$J$21="London 2",T63="A"),Rates!$C$7,IF(AND('Claim Details'!$J$21="London 2",T63="B"),Rates!$D$7,IF(AND('Claim Details'!$J$21="London 2",T63="C"),Rates!$E$7,IF(AND('Claim Details'!$J$21="London 2",T63="D"),Rates!$F$7,IF(AND('Claim Details'!$J$21="London 3",T63="A"),Rates!$C$10,IF(AND('Claim Details'!$J$21="London 3",T63="B"),Rates!$D$10,IF(AND('Claim Details'!$J$21="London 3",T63="C"),Rates!$E$10,IF(AND('Claim Details'!$J$21="London 3",T63="D"),Rates!$F$10,IF(AND('Claim Details'!$J$21="National 1",T63="A"),Rates!$C$13,IF(AND('Claim Details'!$J$21="National 1",T63="B"),Rates!$D$13,IF(AND('Claim Details'!$J$21="National 1",T63="C"),Rates!$E$13,IF(AND('Claim Details'!$J$21="National 1",T63="D"),Rates!$F$13,IF(AND('Claim Details'!$J$21="National 2",T63="A"),Rates!$C$16,IF(AND('Claim Details'!$J$21="National 2",T63="B"),Rates!$D$16,IF(AND('Claim Details'!$J$21="National 2",T63="C"),Rates!$E$16,IF(AND('Claim Details'!$J$21="National 2",T63="D"),Rates!$F$16,"£0.00"))))))))))))))))))))</f>
        <v>£0.00</v>
      </c>
      <c r="AP63" s="45">
        <f t="shared" si="6"/>
        <v>0</v>
      </c>
      <c r="AQ63" s="45" t="str">
        <f>IF(AND('Claim Details'!$R$21="London 1",AC63="A"),Rates!$C$4,IF(AND('Claim Details'!$R$21="London 1",AC63="B"),Rates!$D$4,IF(AND('Claim Details'!$R$21="London 1",AC63="C"),Rates!$E$4,IF(AND('Claim Details'!$R$21="London 1",AC63="D"),Rates!$F$4,IF(AND('Claim Details'!$R$21="London 2",AC63="A"),Rates!$C$7,IF(AND('Claim Details'!$R$21="London 2",AC63="B"),Rates!$D$7,IF(AND('Claim Details'!$R$21="London 2",AC63="C"),Rates!$E$7,IF(AND('Claim Details'!$R$21="London 2",AC63="D"),Rates!$F$7,IF(AND('Claim Details'!$R$21="London 3",AC63="A"),Rates!$C$10,IF(AND('Claim Details'!$R$21="London 3",AC63="B"),Rates!$D$10,IF(AND('Claim Details'!$R$21="London 3",AC63="C"),Rates!$E$10,IF(AND('Claim Details'!$R$21="London 3",AC63="D"),Rates!$F$10,IF(AND('Claim Details'!$R$21="National 1",AC63="A"),Rates!$C$13,IF(AND('Claim Details'!$R$21="National 1",AC63="B"),Rates!$D$13,IF(AND('Claim Details'!$R$21="National 1",AC63="C"),Rates!$E$13,IF(AND('Claim Details'!$R$21="National 1",AC63="D"),Rates!$F$13,IF(AND('Claim Details'!$R$21="National 2",AC63="A"),Rates!$C$16,IF(AND('Claim Details'!$R$21="National 2",AC63="B"),Rates!$D$16,IF(AND('Claim Details'!$R$21="National 2",AC63="C"),Rates!$E$16,IF(AND('Claim Details'!$R$21="National 2",AC63="D"),Rates!$F$16,"£0.00"))))))))))))))))))))</f>
        <v>£0.00</v>
      </c>
      <c r="AR63" s="45">
        <f t="shared" si="7"/>
        <v>0</v>
      </c>
      <c r="AS63" s="183" t="str">
        <f t="shared" si="18"/>
        <v/>
      </c>
      <c r="AT63" s="183" t="str">
        <f t="shared" si="19"/>
        <v/>
      </c>
    </row>
    <row r="64" spans="1:46" ht="15.5">
      <c r="A64" s="178"/>
      <c r="B64" s="21"/>
      <c r="C64" s="22"/>
      <c r="D64" s="288"/>
      <c r="E64" s="290"/>
      <c r="F64" s="289"/>
      <c r="G64" s="177"/>
      <c r="H64" s="286"/>
      <c r="I64" s="95" t="str">
        <f>IF(AND('Claim Details'!$E$21="London 1",C64="A"),Rates!$C$4,IF(AND('Claim Details'!$E$21="London 1",C64="B"),Rates!$D$4,IF(AND('Claim Details'!$E$21="London 1",C64="C"),Rates!$E$4,IF(AND('Claim Details'!$E$21="London 1",C64="D"),Rates!$F$4,IF(AND('Claim Details'!$E$21="London 2",C64="A"),Rates!$C$7,IF(AND('Claim Details'!$E$21="London 2",C64="B"),Rates!$D$7,IF(AND('Claim Details'!$E$21="London 2",C64="C"),Rates!$E$7,IF(AND('Claim Details'!$E$21="London 2",C64="D"),Rates!$F$7,IF(AND('Claim Details'!$E$21="London 3",C64="A"),Rates!$C$10,IF(AND('Claim Details'!$E$21="London 3",C64="B"),Rates!$D$10,IF(AND('Claim Details'!$E$21="London 3",C64="C"),Rates!$E$10,IF(AND('Claim Details'!$E$21="London 3",C64="D"),Rates!$F$10,IF(AND('Claim Details'!$E$21="National 1",C64="A"),Rates!$C$13,IF(AND('Claim Details'!$E$21="National 1",C64="B"),Rates!$D$13,IF(AND('Claim Details'!$E$21="National 1",C64="C"),Rates!$E$13,IF(AND('Claim Details'!$E$21="National 1",C64="D"),Rates!$F$13,IF(AND('Claim Details'!$E$21="National 2",C64="A"),Rates!$C$16,IF(AND('Claim Details'!$E$21="National 2",C64="B"),Rates!$D$16,IF(AND('Claim Details'!$E$21="National 2",C64="C"),Rates!$E$16,IF(AND('Claim Details'!$E$21="National 2",C64="D"),Rates!$F$16,"£0.00"))))))))))))))))))))</f>
        <v>£0.00</v>
      </c>
      <c r="J64" s="23"/>
      <c r="K64" s="63" t="str">
        <f t="shared" si="8"/>
        <v>£0.00</v>
      </c>
      <c r="L64" s="212"/>
      <c r="M64" s="213"/>
      <c r="N64" s="20"/>
      <c r="O64" s="20"/>
      <c r="P64" s="20" t="str">
        <f t="shared" si="9"/>
        <v/>
      </c>
      <c r="Q64" s="20"/>
      <c r="R64" s="211"/>
      <c r="S64" s="28" t="str">
        <f t="shared" si="10"/>
        <v/>
      </c>
      <c r="T64" s="20" t="str">
        <f t="shared" si="11"/>
        <v/>
      </c>
      <c r="U64" s="18" t="str">
        <f t="shared" si="12"/>
        <v>£0.00</v>
      </c>
      <c r="V64" s="20"/>
      <c r="W64" s="192"/>
      <c r="X64" s="193"/>
      <c r="Y64" s="35"/>
      <c r="Z64" s="343"/>
      <c r="AA64" s="343" t="str">
        <f t="shared" si="13"/>
        <v/>
      </c>
      <c r="AB64" s="103"/>
      <c r="AC64" s="94" t="str">
        <f t="shared" si="14"/>
        <v/>
      </c>
      <c r="AD64" s="95"/>
      <c r="AE64" s="294"/>
      <c r="AF64" s="214" t="str">
        <f t="shared" si="15"/>
        <v/>
      </c>
      <c r="AG64" s="215" t="str">
        <f t="shared" si="16"/>
        <v>£0.00</v>
      </c>
      <c r="AH64" s="216"/>
      <c r="AI64" s="217"/>
      <c r="AJ64" s="217"/>
      <c r="AK64" s="217"/>
      <c r="AM64" s="183" t="str">
        <f t="shared" si="17"/>
        <v/>
      </c>
      <c r="AN64" s="45">
        <f t="shared" si="5"/>
        <v>0</v>
      </c>
      <c r="AO64" s="45" t="str">
        <f>IF(AND('Claim Details'!$J$21="London 1",T64="A"),Rates!$C$4,IF(AND('Claim Details'!$J$21="London 1",T64="B"),Rates!$D$4,IF(AND('Claim Details'!$J$21="London 1",T64="C"),Rates!$E$4,IF(AND('Claim Details'!$J$21="London 1",T64="D"),Rates!$F$4,IF(AND('Claim Details'!$J$21="London 2",T64="A"),Rates!$C$7,IF(AND('Claim Details'!$J$21="London 2",T64="B"),Rates!$D$7,IF(AND('Claim Details'!$J$21="London 2",T64="C"),Rates!$E$7,IF(AND('Claim Details'!$J$21="London 2",T64="D"),Rates!$F$7,IF(AND('Claim Details'!$J$21="London 3",T64="A"),Rates!$C$10,IF(AND('Claim Details'!$J$21="London 3",T64="B"),Rates!$D$10,IF(AND('Claim Details'!$J$21="London 3",T64="C"),Rates!$E$10,IF(AND('Claim Details'!$J$21="London 3",T64="D"),Rates!$F$10,IF(AND('Claim Details'!$J$21="National 1",T64="A"),Rates!$C$13,IF(AND('Claim Details'!$J$21="National 1",T64="B"),Rates!$D$13,IF(AND('Claim Details'!$J$21="National 1",T64="C"),Rates!$E$13,IF(AND('Claim Details'!$J$21="National 1",T64="D"),Rates!$F$13,IF(AND('Claim Details'!$J$21="National 2",T64="A"),Rates!$C$16,IF(AND('Claim Details'!$J$21="National 2",T64="B"),Rates!$D$16,IF(AND('Claim Details'!$J$21="National 2",T64="C"),Rates!$E$16,IF(AND('Claim Details'!$J$21="National 2",T64="D"),Rates!$F$16,"£0.00"))))))))))))))))))))</f>
        <v>£0.00</v>
      </c>
      <c r="AP64" s="45">
        <f t="shared" si="6"/>
        <v>0</v>
      </c>
      <c r="AQ64" s="45" t="str">
        <f>IF(AND('Claim Details'!$R$21="London 1",AC64="A"),Rates!$C$4,IF(AND('Claim Details'!$R$21="London 1",AC64="B"),Rates!$D$4,IF(AND('Claim Details'!$R$21="London 1",AC64="C"),Rates!$E$4,IF(AND('Claim Details'!$R$21="London 1",AC64="D"),Rates!$F$4,IF(AND('Claim Details'!$R$21="London 2",AC64="A"),Rates!$C$7,IF(AND('Claim Details'!$R$21="London 2",AC64="B"),Rates!$D$7,IF(AND('Claim Details'!$R$21="London 2",AC64="C"),Rates!$E$7,IF(AND('Claim Details'!$R$21="London 2",AC64="D"),Rates!$F$7,IF(AND('Claim Details'!$R$21="London 3",AC64="A"),Rates!$C$10,IF(AND('Claim Details'!$R$21="London 3",AC64="B"),Rates!$D$10,IF(AND('Claim Details'!$R$21="London 3",AC64="C"),Rates!$E$10,IF(AND('Claim Details'!$R$21="London 3",AC64="D"),Rates!$F$10,IF(AND('Claim Details'!$R$21="National 1",AC64="A"),Rates!$C$13,IF(AND('Claim Details'!$R$21="National 1",AC64="B"),Rates!$D$13,IF(AND('Claim Details'!$R$21="National 1",AC64="C"),Rates!$E$13,IF(AND('Claim Details'!$R$21="National 1",AC64="D"),Rates!$F$13,IF(AND('Claim Details'!$R$21="National 2",AC64="A"),Rates!$C$16,IF(AND('Claim Details'!$R$21="National 2",AC64="B"),Rates!$D$16,IF(AND('Claim Details'!$R$21="National 2",AC64="C"),Rates!$E$16,IF(AND('Claim Details'!$R$21="National 2",AC64="D"),Rates!$F$16,"£0.00"))))))))))))))))))))</f>
        <v>£0.00</v>
      </c>
      <c r="AR64" s="45">
        <f t="shared" si="7"/>
        <v>0</v>
      </c>
      <c r="AS64" s="183" t="str">
        <f t="shared" si="18"/>
        <v/>
      </c>
      <c r="AT64" s="183" t="str">
        <f t="shared" si="19"/>
        <v/>
      </c>
    </row>
    <row r="65" spans="1:46" ht="15.5">
      <c r="A65" s="178"/>
      <c r="B65" s="21"/>
      <c r="C65" s="22"/>
      <c r="D65" s="288"/>
      <c r="E65" s="290"/>
      <c r="F65" s="289"/>
      <c r="G65" s="177"/>
      <c r="H65" s="286"/>
      <c r="I65" s="95" t="str">
        <f>IF(AND('Claim Details'!$E$21="London 1",C65="A"),Rates!$C$4,IF(AND('Claim Details'!$E$21="London 1",C65="B"),Rates!$D$4,IF(AND('Claim Details'!$E$21="London 1",C65="C"),Rates!$E$4,IF(AND('Claim Details'!$E$21="London 1",C65="D"),Rates!$F$4,IF(AND('Claim Details'!$E$21="London 2",C65="A"),Rates!$C$7,IF(AND('Claim Details'!$E$21="London 2",C65="B"),Rates!$D$7,IF(AND('Claim Details'!$E$21="London 2",C65="C"),Rates!$E$7,IF(AND('Claim Details'!$E$21="London 2",C65="D"),Rates!$F$7,IF(AND('Claim Details'!$E$21="London 3",C65="A"),Rates!$C$10,IF(AND('Claim Details'!$E$21="London 3",C65="B"),Rates!$D$10,IF(AND('Claim Details'!$E$21="London 3",C65="C"),Rates!$E$10,IF(AND('Claim Details'!$E$21="London 3",C65="D"),Rates!$F$10,IF(AND('Claim Details'!$E$21="National 1",C65="A"),Rates!$C$13,IF(AND('Claim Details'!$E$21="National 1",C65="B"),Rates!$D$13,IF(AND('Claim Details'!$E$21="National 1",C65="C"),Rates!$E$13,IF(AND('Claim Details'!$E$21="National 1",C65="D"),Rates!$F$13,IF(AND('Claim Details'!$E$21="National 2",C65="A"),Rates!$C$16,IF(AND('Claim Details'!$E$21="National 2",C65="B"),Rates!$D$16,IF(AND('Claim Details'!$E$21="National 2",C65="C"),Rates!$E$16,IF(AND('Claim Details'!$E$21="National 2",C65="D"),Rates!$F$16,"£0.00"))))))))))))))))))))</f>
        <v>£0.00</v>
      </c>
      <c r="J65" s="23"/>
      <c r="K65" s="63" t="str">
        <f t="shared" si="8"/>
        <v>£0.00</v>
      </c>
      <c r="L65" s="212"/>
      <c r="M65" s="213"/>
      <c r="N65" s="20"/>
      <c r="O65" s="20"/>
      <c r="P65" s="20" t="str">
        <f t="shared" si="9"/>
        <v/>
      </c>
      <c r="Q65" s="20"/>
      <c r="R65" s="211"/>
      <c r="S65" s="28" t="str">
        <f t="shared" si="10"/>
        <v/>
      </c>
      <c r="T65" s="20" t="str">
        <f t="shared" si="11"/>
        <v/>
      </c>
      <c r="U65" s="18" t="str">
        <f t="shared" si="12"/>
        <v>£0.00</v>
      </c>
      <c r="V65" s="20"/>
      <c r="W65" s="192"/>
      <c r="X65" s="193"/>
      <c r="Y65" s="35"/>
      <c r="Z65" s="343"/>
      <c r="AA65" s="343" t="str">
        <f t="shared" si="13"/>
        <v/>
      </c>
      <c r="AB65" s="103"/>
      <c r="AC65" s="94" t="str">
        <f t="shared" si="14"/>
        <v/>
      </c>
      <c r="AD65" s="95"/>
      <c r="AE65" s="294"/>
      <c r="AF65" s="214" t="str">
        <f t="shared" si="15"/>
        <v/>
      </c>
      <c r="AG65" s="215" t="str">
        <f t="shared" si="16"/>
        <v>£0.00</v>
      </c>
      <c r="AH65" s="181"/>
      <c r="AJ65" s="183"/>
      <c r="AM65" s="183" t="str">
        <f t="shared" si="17"/>
        <v/>
      </c>
      <c r="AN65" s="45">
        <f t="shared" si="5"/>
        <v>0</v>
      </c>
      <c r="AO65" s="45" t="str">
        <f>IF(AND('Claim Details'!$J$21="London 1",T65="A"),Rates!$C$4,IF(AND('Claim Details'!$J$21="London 1",T65="B"),Rates!$D$4,IF(AND('Claim Details'!$J$21="London 1",T65="C"),Rates!$E$4,IF(AND('Claim Details'!$J$21="London 1",T65="D"),Rates!$F$4,IF(AND('Claim Details'!$J$21="London 2",T65="A"),Rates!$C$7,IF(AND('Claim Details'!$J$21="London 2",T65="B"),Rates!$D$7,IF(AND('Claim Details'!$J$21="London 2",T65="C"),Rates!$E$7,IF(AND('Claim Details'!$J$21="London 2",T65="D"),Rates!$F$7,IF(AND('Claim Details'!$J$21="London 3",T65="A"),Rates!$C$10,IF(AND('Claim Details'!$J$21="London 3",T65="B"),Rates!$D$10,IF(AND('Claim Details'!$J$21="London 3",T65="C"),Rates!$E$10,IF(AND('Claim Details'!$J$21="London 3",T65="D"),Rates!$F$10,IF(AND('Claim Details'!$J$21="National 1",T65="A"),Rates!$C$13,IF(AND('Claim Details'!$J$21="National 1",T65="B"),Rates!$D$13,IF(AND('Claim Details'!$J$21="National 1",T65="C"),Rates!$E$13,IF(AND('Claim Details'!$J$21="National 1",T65="D"),Rates!$F$13,IF(AND('Claim Details'!$J$21="National 2",T65="A"),Rates!$C$16,IF(AND('Claim Details'!$J$21="National 2",T65="B"),Rates!$D$16,IF(AND('Claim Details'!$J$21="National 2",T65="C"),Rates!$E$16,IF(AND('Claim Details'!$J$21="National 2",T65="D"),Rates!$F$16,"£0.00"))))))))))))))))))))</f>
        <v>£0.00</v>
      </c>
      <c r="AP65" s="45">
        <f t="shared" si="6"/>
        <v>0</v>
      </c>
      <c r="AQ65" s="45" t="str">
        <f>IF(AND('Claim Details'!$R$21="London 1",AC65="A"),Rates!$C$4,IF(AND('Claim Details'!$R$21="London 1",AC65="B"),Rates!$D$4,IF(AND('Claim Details'!$R$21="London 1",AC65="C"),Rates!$E$4,IF(AND('Claim Details'!$R$21="London 1",AC65="D"),Rates!$F$4,IF(AND('Claim Details'!$R$21="London 2",AC65="A"),Rates!$C$7,IF(AND('Claim Details'!$R$21="London 2",AC65="B"),Rates!$D$7,IF(AND('Claim Details'!$R$21="London 2",AC65="C"),Rates!$E$7,IF(AND('Claim Details'!$R$21="London 2",AC65="D"),Rates!$F$7,IF(AND('Claim Details'!$R$21="London 3",AC65="A"),Rates!$C$10,IF(AND('Claim Details'!$R$21="London 3",AC65="B"),Rates!$D$10,IF(AND('Claim Details'!$R$21="London 3",AC65="C"),Rates!$E$10,IF(AND('Claim Details'!$R$21="London 3",AC65="D"),Rates!$F$10,IF(AND('Claim Details'!$R$21="National 1",AC65="A"),Rates!$C$13,IF(AND('Claim Details'!$R$21="National 1",AC65="B"),Rates!$D$13,IF(AND('Claim Details'!$R$21="National 1",AC65="C"),Rates!$E$13,IF(AND('Claim Details'!$R$21="National 1",AC65="D"),Rates!$F$13,IF(AND('Claim Details'!$R$21="National 2",AC65="A"),Rates!$C$16,IF(AND('Claim Details'!$R$21="National 2",AC65="B"),Rates!$D$16,IF(AND('Claim Details'!$R$21="National 2",AC65="C"),Rates!$E$16,IF(AND('Claim Details'!$R$21="National 2",AC65="D"),Rates!$F$16,"£0.00"))))))))))))))))))))</f>
        <v>£0.00</v>
      </c>
      <c r="AR65" s="45">
        <f t="shared" si="7"/>
        <v>0</v>
      </c>
      <c r="AS65" s="183" t="str">
        <f t="shared" si="18"/>
        <v/>
      </c>
      <c r="AT65" s="183" t="str">
        <f t="shared" si="19"/>
        <v/>
      </c>
    </row>
    <row r="66" spans="1:46" ht="15.5">
      <c r="A66" s="178"/>
      <c r="B66" s="21"/>
      <c r="C66" s="22"/>
      <c r="D66" s="288"/>
      <c r="E66" s="290"/>
      <c r="F66" s="289"/>
      <c r="G66" s="177"/>
      <c r="H66" s="286"/>
      <c r="I66" s="95" t="str">
        <f>IF(AND('Claim Details'!$E$21="London 1",C66="A"),Rates!$C$4,IF(AND('Claim Details'!$E$21="London 1",C66="B"),Rates!$D$4,IF(AND('Claim Details'!$E$21="London 1",C66="C"),Rates!$E$4,IF(AND('Claim Details'!$E$21="London 1",C66="D"),Rates!$F$4,IF(AND('Claim Details'!$E$21="London 2",C66="A"),Rates!$C$7,IF(AND('Claim Details'!$E$21="London 2",C66="B"),Rates!$D$7,IF(AND('Claim Details'!$E$21="London 2",C66="C"),Rates!$E$7,IF(AND('Claim Details'!$E$21="London 2",C66="D"),Rates!$F$7,IF(AND('Claim Details'!$E$21="London 3",C66="A"),Rates!$C$10,IF(AND('Claim Details'!$E$21="London 3",C66="B"),Rates!$D$10,IF(AND('Claim Details'!$E$21="London 3",C66="C"),Rates!$E$10,IF(AND('Claim Details'!$E$21="London 3",C66="D"),Rates!$F$10,IF(AND('Claim Details'!$E$21="National 1",C66="A"),Rates!$C$13,IF(AND('Claim Details'!$E$21="National 1",C66="B"),Rates!$D$13,IF(AND('Claim Details'!$E$21="National 1",C66="C"),Rates!$E$13,IF(AND('Claim Details'!$E$21="National 1",C66="D"),Rates!$F$13,IF(AND('Claim Details'!$E$21="National 2",C66="A"),Rates!$C$16,IF(AND('Claim Details'!$E$21="National 2",C66="B"),Rates!$D$16,IF(AND('Claim Details'!$E$21="National 2",C66="C"),Rates!$E$16,IF(AND('Claim Details'!$E$21="National 2",C66="D"),Rates!$F$16,"£0.00"))))))))))))))))))))</f>
        <v>£0.00</v>
      </c>
      <c r="J66" s="23"/>
      <c r="K66" s="63" t="str">
        <f t="shared" si="8"/>
        <v>£0.00</v>
      </c>
      <c r="L66" s="212"/>
      <c r="M66" s="213"/>
      <c r="N66" s="20"/>
      <c r="O66" s="20"/>
      <c r="P66" s="20" t="str">
        <f t="shared" si="9"/>
        <v/>
      </c>
      <c r="Q66" s="20"/>
      <c r="R66" s="211"/>
      <c r="S66" s="28" t="str">
        <f t="shared" si="10"/>
        <v/>
      </c>
      <c r="T66" s="20" t="str">
        <f t="shared" si="11"/>
        <v/>
      </c>
      <c r="U66" s="18" t="str">
        <f t="shared" si="12"/>
        <v>£0.00</v>
      </c>
      <c r="V66" s="20"/>
      <c r="W66" s="192"/>
      <c r="X66" s="193"/>
      <c r="Y66" s="35"/>
      <c r="Z66" s="343"/>
      <c r="AA66" s="343" t="str">
        <f t="shared" si="13"/>
        <v/>
      </c>
      <c r="AB66" s="103"/>
      <c r="AC66" s="94" t="str">
        <f t="shared" si="14"/>
        <v/>
      </c>
      <c r="AD66" s="95"/>
      <c r="AE66" s="294"/>
      <c r="AF66" s="214" t="str">
        <f t="shared" si="15"/>
        <v/>
      </c>
      <c r="AG66" s="215" t="str">
        <f t="shared" si="16"/>
        <v>£0.00</v>
      </c>
      <c r="AH66" s="181"/>
      <c r="AJ66" s="183"/>
      <c r="AM66" s="183" t="str">
        <f t="shared" si="17"/>
        <v/>
      </c>
      <c r="AN66" s="45">
        <f t="shared" si="5"/>
        <v>0</v>
      </c>
      <c r="AO66" s="45" t="str">
        <f>IF(AND('Claim Details'!$J$21="London 1",T66="A"),Rates!$C$4,IF(AND('Claim Details'!$J$21="London 1",T66="B"),Rates!$D$4,IF(AND('Claim Details'!$J$21="London 1",T66="C"),Rates!$E$4,IF(AND('Claim Details'!$J$21="London 1",T66="D"),Rates!$F$4,IF(AND('Claim Details'!$J$21="London 2",T66="A"),Rates!$C$7,IF(AND('Claim Details'!$J$21="London 2",T66="B"),Rates!$D$7,IF(AND('Claim Details'!$J$21="London 2",T66="C"),Rates!$E$7,IF(AND('Claim Details'!$J$21="London 2",T66="D"),Rates!$F$7,IF(AND('Claim Details'!$J$21="London 3",T66="A"),Rates!$C$10,IF(AND('Claim Details'!$J$21="London 3",T66="B"),Rates!$D$10,IF(AND('Claim Details'!$J$21="London 3",T66="C"),Rates!$E$10,IF(AND('Claim Details'!$J$21="London 3",T66="D"),Rates!$F$10,IF(AND('Claim Details'!$J$21="National 1",T66="A"),Rates!$C$13,IF(AND('Claim Details'!$J$21="National 1",T66="B"),Rates!$D$13,IF(AND('Claim Details'!$J$21="National 1",T66="C"),Rates!$E$13,IF(AND('Claim Details'!$J$21="National 1",T66="D"),Rates!$F$13,IF(AND('Claim Details'!$J$21="National 2",T66="A"),Rates!$C$16,IF(AND('Claim Details'!$J$21="National 2",T66="B"),Rates!$D$16,IF(AND('Claim Details'!$J$21="National 2",T66="C"),Rates!$E$16,IF(AND('Claim Details'!$J$21="National 2",T66="D"),Rates!$F$16,"£0.00"))))))))))))))))))))</f>
        <v>£0.00</v>
      </c>
      <c r="AP66" s="45">
        <f t="shared" si="6"/>
        <v>0</v>
      </c>
      <c r="AQ66" s="45" t="str">
        <f>IF(AND('Claim Details'!$R$21="London 1",AC66="A"),Rates!$C$4,IF(AND('Claim Details'!$R$21="London 1",AC66="B"),Rates!$D$4,IF(AND('Claim Details'!$R$21="London 1",AC66="C"),Rates!$E$4,IF(AND('Claim Details'!$R$21="London 1",AC66="D"),Rates!$F$4,IF(AND('Claim Details'!$R$21="London 2",AC66="A"),Rates!$C$7,IF(AND('Claim Details'!$R$21="London 2",AC66="B"),Rates!$D$7,IF(AND('Claim Details'!$R$21="London 2",AC66="C"),Rates!$E$7,IF(AND('Claim Details'!$R$21="London 2",AC66="D"),Rates!$F$7,IF(AND('Claim Details'!$R$21="London 3",AC66="A"),Rates!$C$10,IF(AND('Claim Details'!$R$21="London 3",AC66="B"),Rates!$D$10,IF(AND('Claim Details'!$R$21="London 3",AC66="C"),Rates!$E$10,IF(AND('Claim Details'!$R$21="London 3",AC66="D"),Rates!$F$10,IF(AND('Claim Details'!$R$21="National 1",AC66="A"),Rates!$C$13,IF(AND('Claim Details'!$R$21="National 1",AC66="B"),Rates!$D$13,IF(AND('Claim Details'!$R$21="National 1",AC66="C"),Rates!$E$13,IF(AND('Claim Details'!$R$21="National 1",AC66="D"),Rates!$F$13,IF(AND('Claim Details'!$R$21="National 2",AC66="A"),Rates!$C$16,IF(AND('Claim Details'!$R$21="National 2",AC66="B"),Rates!$D$16,IF(AND('Claim Details'!$R$21="National 2",AC66="C"),Rates!$E$16,IF(AND('Claim Details'!$R$21="National 2",AC66="D"),Rates!$F$16,"£0.00"))))))))))))))))))))</f>
        <v>£0.00</v>
      </c>
      <c r="AR66" s="45">
        <f t="shared" si="7"/>
        <v>0</v>
      </c>
      <c r="AS66" s="183" t="str">
        <f t="shared" si="18"/>
        <v/>
      </c>
      <c r="AT66" s="183" t="str">
        <f t="shared" si="19"/>
        <v/>
      </c>
    </row>
    <row r="67" spans="1:46" ht="15.5">
      <c r="A67" s="178"/>
      <c r="B67" s="21"/>
      <c r="C67" s="22"/>
      <c r="D67" s="288"/>
      <c r="E67" s="290"/>
      <c r="F67" s="289"/>
      <c r="G67" s="177"/>
      <c r="H67" s="286"/>
      <c r="I67" s="95" t="str">
        <f>IF(AND('Claim Details'!$E$21="London 1",C67="A"),Rates!$C$4,IF(AND('Claim Details'!$E$21="London 1",C67="B"),Rates!$D$4,IF(AND('Claim Details'!$E$21="London 1",C67="C"),Rates!$E$4,IF(AND('Claim Details'!$E$21="London 1",C67="D"),Rates!$F$4,IF(AND('Claim Details'!$E$21="London 2",C67="A"),Rates!$C$7,IF(AND('Claim Details'!$E$21="London 2",C67="B"),Rates!$D$7,IF(AND('Claim Details'!$E$21="London 2",C67="C"),Rates!$E$7,IF(AND('Claim Details'!$E$21="London 2",C67="D"),Rates!$F$7,IF(AND('Claim Details'!$E$21="London 3",C67="A"),Rates!$C$10,IF(AND('Claim Details'!$E$21="London 3",C67="B"),Rates!$D$10,IF(AND('Claim Details'!$E$21="London 3",C67="C"),Rates!$E$10,IF(AND('Claim Details'!$E$21="London 3",C67="D"),Rates!$F$10,IF(AND('Claim Details'!$E$21="National 1",C67="A"),Rates!$C$13,IF(AND('Claim Details'!$E$21="National 1",C67="B"),Rates!$D$13,IF(AND('Claim Details'!$E$21="National 1",C67="C"),Rates!$E$13,IF(AND('Claim Details'!$E$21="National 1",C67="D"),Rates!$F$13,IF(AND('Claim Details'!$E$21="National 2",C67="A"),Rates!$C$16,IF(AND('Claim Details'!$E$21="National 2",C67="B"),Rates!$D$16,IF(AND('Claim Details'!$E$21="National 2",C67="C"),Rates!$E$16,IF(AND('Claim Details'!$E$21="National 2",C67="D"),Rates!$F$16,"£0.00"))))))))))))))))))))</f>
        <v>£0.00</v>
      </c>
      <c r="J67" s="23"/>
      <c r="K67" s="63" t="str">
        <f t="shared" si="8"/>
        <v>£0.00</v>
      </c>
      <c r="L67" s="212"/>
      <c r="M67" s="213"/>
      <c r="N67" s="20"/>
      <c r="O67" s="20"/>
      <c r="P67" s="20" t="str">
        <f t="shared" si="9"/>
        <v/>
      </c>
      <c r="Q67" s="20"/>
      <c r="R67" s="211"/>
      <c r="S67" s="28" t="str">
        <f t="shared" si="10"/>
        <v/>
      </c>
      <c r="T67" s="20" t="str">
        <f t="shared" si="11"/>
        <v/>
      </c>
      <c r="U67" s="18" t="str">
        <f t="shared" si="12"/>
        <v>£0.00</v>
      </c>
      <c r="V67" s="20"/>
      <c r="W67" s="192"/>
      <c r="X67" s="193"/>
      <c r="Y67" s="35"/>
      <c r="Z67" s="343"/>
      <c r="AA67" s="343" t="str">
        <f t="shared" si="13"/>
        <v/>
      </c>
      <c r="AB67" s="103"/>
      <c r="AC67" s="94" t="str">
        <f t="shared" si="14"/>
        <v/>
      </c>
      <c r="AD67" s="95"/>
      <c r="AE67" s="294"/>
      <c r="AF67" s="214" t="str">
        <f t="shared" si="15"/>
        <v/>
      </c>
      <c r="AG67" s="215" t="str">
        <f t="shared" si="16"/>
        <v>£0.00</v>
      </c>
      <c r="AH67" s="181"/>
      <c r="AJ67" s="183"/>
      <c r="AM67" s="183" t="str">
        <f t="shared" si="17"/>
        <v/>
      </c>
      <c r="AN67" s="45">
        <f t="shared" si="5"/>
        <v>0</v>
      </c>
      <c r="AO67" s="45" t="str">
        <f>IF(AND('Claim Details'!$J$21="London 1",T67="A"),Rates!$C$4,IF(AND('Claim Details'!$J$21="London 1",T67="B"),Rates!$D$4,IF(AND('Claim Details'!$J$21="London 1",T67="C"),Rates!$E$4,IF(AND('Claim Details'!$J$21="London 1",T67="D"),Rates!$F$4,IF(AND('Claim Details'!$J$21="London 2",T67="A"),Rates!$C$7,IF(AND('Claim Details'!$J$21="London 2",T67="B"),Rates!$D$7,IF(AND('Claim Details'!$J$21="London 2",T67="C"),Rates!$E$7,IF(AND('Claim Details'!$J$21="London 2",T67="D"),Rates!$F$7,IF(AND('Claim Details'!$J$21="London 3",T67="A"),Rates!$C$10,IF(AND('Claim Details'!$J$21="London 3",T67="B"),Rates!$D$10,IF(AND('Claim Details'!$J$21="London 3",T67="C"),Rates!$E$10,IF(AND('Claim Details'!$J$21="London 3",T67="D"),Rates!$F$10,IF(AND('Claim Details'!$J$21="National 1",T67="A"),Rates!$C$13,IF(AND('Claim Details'!$J$21="National 1",T67="B"),Rates!$D$13,IF(AND('Claim Details'!$J$21="National 1",T67="C"),Rates!$E$13,IF(AND('Claim Details'!$J$21="National 1",T67="D"),Rates!$F$13,IF(AND('Claim Details'!$J$21="National 2",T67="A"),Rates!$C$16,IF(AND('Claim Details'!$J$21="National 2",T67="B"),Rates!$D$16,IF(AND('Claim Details'!$J$21="National 2",T67="C"),Rates!$E$16,IF(AND('Claim Details'!$J$21="National 2",T67="D"),Rates!$F$16,"£0.00"))))))))))))))))))))</f>
        <v>£0.00</v>
      </c>
      <c r="AP67" s="45">
        <f t="shared" si="6"/>
        <v>0</v>
      </c>
      <c r="AQ67" s="45" t="str">
        <f>IF(AND('Claim Details'!$R$21="London 1",AC67="A"),Rates!$C$4,IF(AND('Claim Details'!$R$21="London 1",AC67="B"),Rates!$D$4,IF(AND('Claim Details'!$R$21="London 1",AC67="C"),Rates!$E$4,IF(AND('Claim Details'!$R$21="London 1",AC67="D"),Rates!$F$4,IF(AND('Claim Details'!$R$21="London 2",AC67="A"),Rates!$C$7,IF(AND('Claim Details'!$R$21="London 2",AC67="B"),Rates!$D$7,IF(AND('Claim Details'!$R$21="London 2",AC67="C"),Rates!$E$7,IF(AND('Claim Details'!$R$21="London 2",AC67="D"),Rates!$F$7,IF(AND('Claim Details'!$R$21="London 3",AC67="A"),Rates!$C$10,IF(AND('Claim Details'!$R$21="London 3",AC67="B"),Rates!$D$10,IF(AND('Claim Details'!$R$21="London 3",AC67="C"),Rates!$E$10,IF(AND('Claim Details'!$R$21="London 3",AC67="D"),Rates!$F$10,IF(AND('Claim Details'!$R$21="National 1",AC67="A"),Rates!$C$13,IF(AND('Claim Details'!$R$21="National 1",AC67="B"),Rates!$D$13,IF(AND('Claim Details'!$R$21="National 1",AC67="C"),Rates!$E$13,IF(AND('Claim Details'!$R$21="National 1",AC67="D"),Rates!$F$13,IF(AND('Claim Details'!$R$21="National 2",AC67="A"),Rates!$C$16,IF(AND('Claim Details'!$R$21="National 2",AC67="B"),Rates!$D$16,IF(AND('Claim Details'!$R$21="National 2",AC67="C"),Rates!$E$16,IF(AND('Claim Details'!$R$21="National 2",AC67="D"),Rates!$F$16,"£0.00"))))))))))))))))))))</f>
        <v>£0.00</v>
      </c>
      <c r="AR67" s="45">
        <f t="shared" si="7"/>
        <v>0</v>
      </c>
      <c r="AS67" s="183" t="str">
        <f t="shared" si="18"/>
        <v/>
      </c>
      <c r="AT67" s="183" t="str">
        <f t="shared" si="19"/>
        <v/>
      </c>
    </row>
    <row r="68" spans="1:46" ht="15.5">
      <c r="A68" s="178"/>
      <c r="B68" s="21"/>
      <c r="C68" s="22"/>
      <c r="D68" s="288"/>
      <c r="E68" s="290"/>
      <c r="F68" s="289"/>
      <c r="G68" s="177"/>
      <c r="H68" s="286"/>
      <c r="I68" s="95" t="str">
        <f>IF(AND('Claim Details'!$E$21="London 1",C68="A"),Rates!$C$4,IF(AND('Claim Details'!$E$21="London 1",C68="B"),Rates!$D$4,IF(AND('Claim Details'!$E$21="London 1",C68="C"),Rates!$E$4,IF(AND('Claim Details'!$E$21="London 1",C68="D"),Rates!$F$4,IF(AND('Claim Details'!$E$21="London 2",C68="A"),Rates!$C$7,IF(AND('Claim Details'!$E$21="London 2",C68="B"),Rates!$D$7,IF(AND('Claim Details'!$E$21="London 2",C68="C"),Rates!$E$7,IF(AND('Claim Details'!$E$21="London 2",C68="D"),Rates!$F$7,IF(AND('Claim Details'!$E$21="London 3",C68="A"),Rates!$C$10,IF(AND('Claim Details'!$E$21="London 3",C68="B"),Rates!$D$10,IF(AND('Claim Details'!$E$21="London 3",C68="C"),Rates!$E$10,IF(AND('Claim Details'!$E$21="London 3",C68="D"),Rates!$F$10,IF(AND('Claim Details'!$E$21="National 1",C68="A"),Rates!$C$13,IF(AND('Claim Details'!$E$21="National 1",C68="B"),Rates!$D$13,IF(AND('Claim Details'!$E$21="National 1",C68="C"),Rates!$E$13,IF(AND('Claim Details'!$E$21="National 1",C68="D"),Rates!$F$13,IF(AND('Claim Details'!$E$21="National 2",C68="A"),Rates!$C$16,IF(AND('Claim Details'!$E$21="National 2",C68="B"),Rates!$D$16,IF(AND('Claim Details'!$E$21="National 2",C68="C"),Rates!$E$16,IF(AND('Claim Details'!$E$21="National 2",C68="D"),Rates!$F$16,"£0.00"))))))))))))))))))))</f>
        <v>£0.00</v>
      </c>
      <c r="J68" s="23"/>
      <c r="K68" s="63" t="str">
        <f t="shared" si="8"/>
        <v>£0.00</v>
      </c>
      <c r="L68" s="212"/>
      <c r="M68" s="213"/>
      <c r="N68" s="20"/>
      <c r="O68" s="20"/>
      <c r="P68" s="20" t="str">
        <f t="shared" si="9"/>
        <v/>
      </c>
      <c r="Q68" s="20"/>
      <c r="R68" s="211"/>
      <c r="S68" s="28" t="str">
        <f t="shared" si="10"/>
        <v/>
      </c>
      <c r="T68" s="20" t="str">
        <f t="shared" si="11"/>
        <v/>
      </c>
      <c r="U68" s="18" t="str">
        <f t="shared" si="12"/>
        <v>£0.00</v>
      </c>
      <c r="V68" s="20"/>
      <c r="W68" s="192"/>
      <c r="X68" s="193"/>
      <c r="Y68" s="35"/>
      <c r="Z68" s="343"/>
      <c r="AA68" s="343" t="str">
        <f t="shared" si="13"/>
        <v/>
      </c>
      <c r="AB68" s="103"/>
      <c r="AC68" s="94" t="str">
        <f t="shared" si="14"/>
        <v/>
      </c>
      <c r="AD68" s="95"/>
      <c r="AE68" s="294"/>
      <c r="AF68" s="214" t="str">
        <f t="shared" si="15"/>
        <v/>
      </c>
      <c r="AG68" s="215" t="str">
        <f t="shared" si="16"/>
        <v>£0.00</v>
      </c>
      <c r="AH68" s="181"/>
      <c r="AJ68" s="183"/>
      <c r="AM68" s="183" t="str">
        <f t="shared" si="17"/>
        <v/>
      </c>
      <c r="AN68" s="45">
        <f t="shared" si="5"/>
        <v>0</v>
      </c>
      <c r="AO68" s="45" t="str">
        <f>IF(AND('Claim Details'!$J$21="London 1",T68="A"),Rates!$C$4,IF(AND('Claim Details'!$J$21="London 1",T68="B"),Rates!$D$4,IF(AND('Claim Details'!$J$21="London 1",T68="C"),Rates!$E$4,IF(AND('Claim Details'!$J$21="London 1",T68="D"),Rates!$F$4,IF(AND('Claim Details'!$J$21="London 2",T68="A"),Rates!$C$7,IF(AND('Claim Details'!$J$21="London 2",T68="B"),Rates!$D$7,IF(AND('Claim Details'!$J$21="London 2",T68="C"),Rates!$E$7,IF(AND('Claim Details'!$J$21="London 2",T68="D"),Rates!$F$7,IF(AND('Claim Details'!$J$21="London 3",T68="A"),Rates!$C$10,IF(AND('Claim Details'!$J$21="London 3",T68="B"),Rates!$D$10,IF(AND('Claim Details'!$J$21="London 3",T68="C"),Rates!$E$10,IF(AND('Claim Details'!$J$21="London 3",T68="D"),Rates!$F$10,IF(AND('Claim Details'!$J$21="National 1",T68="A"),Rates!$C$13,IF(AND('Claim Details'!$J$21="National 1",T68="B"),Rates!$D$13,IF(AND('Claim Details'!$J$21="National 1",T68="C"),Rates!$E$13,IF(AND('Claim Details'!$J$21="National 1",T68="D"),Rates!$F$13,IF(AND('Claim Details'!$J$21="National 2",T68="A"),Rates!$C$16,IF(AND('Claim Details'!$J$21="National 2",T68="B"),Rates!$D$16,IF(AND('Claim Details'!$J$21="National 2",T68="C"),Rates!$E$16,IF(AND('Claim Details'!$J$21="National 2",T68="D"),Rates!$F$16,"£0.00"))))))))))))))))))))</f>
        <v>£0.00</v>
      </c>
      <c r="AP68" s="45">
        <f t="shared" si="6"/>
        <v>0</v>
      </c>
      <c r="AQ68" s="45" t="str">
        <f>IF(AND('Claim Details'!$R$21="London 1",AC68="A"),Rates!$C$4,IF(AND('Claim Details'!$R$21="London 1",AC68="B"),Rates!$D$4,IF(AND('Claim Details'!$R$21="London 1",AC68="C"),Rates!$E$4,IF(AND('Claim Details'!$R$21="London 1",AC68="D"),Rates!$F$4,IF(AND('Claim Details'!$R$21="London 2",AC68="A"),Rates!$C$7,IF(AND('Claim Details'!$R$21="London 2",AC68="B"),Rates!$D$7,IF(AND('Claim Details'!$R$21="London 2",AC68="C"),Rates!$E$7,IF(AND('Claim Details'!$R$21="London 2",AC68="D"),Rates!$F$7,IF(AND('Claim Details'!$R$21="London 3",AC68="A"),Rates!$C$10,IF(AND('Claim Details'!$R$21="London 3",AC68="B"),Rates!$D$10,IF(AND('Claim Details'!$R$21="London 3",AC68="C"),Rates!$E$10,IF(AND('Claim Details'!$R$21="London 3",AC68="D"),Rates!$F$10,IF(AND('Claim Details'!$R$21="National 1",AC68="A"),Rates!$C$13,IF(AND('Claim Details'!$R$21="National 1",AC68="B"),Rates!$D$13,IF(AND('Claim Details'!$R$21="National 1",AC68="C"),Rates!$E$13,IF(AND('Claim Details'!$R$21="National 1",AC68="D"),Rates!$F$13,IF(AND('Claim Details'!$R$21="National 2",AC68="A"),Rates!$C$16,IF(AND('Claim Details'!$R$21="National 2",AC68="B"),Rates!$D$16,IF(AND('Claim Details'!$R$21="National 2",AC68="C"),Rates!$E$16,IF(AND('Claim Details'!$R$21="National 2",AC68="D"),Rates!$F$16,"£0.00"))))))))))))))))))))</f>
        <v>£0.00</v>
      </c>
      <c r="AR68" s="45">
        <f t="shared" si="7"/>
        <v>0</v>
      </c>
      <c r="AS68" s="183" t="str">
        <f t="shared" si="18"/>
        <v/>
      </c>
      <c r="AT68" s="183" t="str">
        <f t="shared" si="19"/>
        <v/>
      </c>
    </row>
    <row r="69" spans="1:46" ht="15.5">
      <c r="A69" s="178"/>
      <c r="B69" s="21"/>
      <c r="C69" s="22"/>
      <c r="D69" s="288"/>
      <c r="E69" s="290"/>
      <c r="F69" s="289"/>
      <c r="G69" s="177"/>
      <c r="H69" s="286"/>
      <c r="I69" s="95" t="str">
        <f>IF(AND('Claim Details'!$E$21="London 1",C69="A"),Rates!$C$4,IF(AND('Claim Details'!$E$21="London 1",C69="B"),Rates!$D$4,IF(AND('Claim Details'!$E$21="London 1",C69="C"),Rates!$E$4,IF(AND('Claim Details'!$E$21="London 1",C69="D"),Rates!$F$4,IF(AND('Claim Details'!$E$21="London 2",C69="A"),Rates!$C$7,IF(AND('Claim Details'!$E$21="London 2",C69="B"),Rates!$D$7,IF(AND('Claim Details'!$E$21="London 2",C69="C"),Rates!$E$7,IF(AND('Claim Details'!$E$21="London 2",C69="D"),Rates!$F$7,IF(AND('Claim Details'!$E$21="London 3",C69="A"),Rates!$C$10,IF(AND('Claim Details'!$E$21="London 3",C69="B"),Rates!$D$10,IF(AND('Claim Details'!$E$21="London 3",C69="C"),Rates!$E$10,IF(AND('Claim Details'!$E$21="London 3",C69="D"),Rates!$F$10,IF(AND('Claim Details'!$E$21="National 1",C69="A"),Rates!$C$13,IF(AND('Claim Details'!$E$21="National 1",C69="B"),Rates!$D$13,IF(AND('Claim Details'!$E$21="National 1",C69="C"),Rates!$E$13,IF(AND('Claim Details'!$E$21="National 1",C69="D"),Rates!$F$13,IF(AND('Claim Details'!$E$21="National 2",C69="A"),Rates!$C$16,IF(AND('Claim Details'!$E$21="National 2",C69="B"),Rates!$D$16,IF(AND('Claim Details'!$E$21="National 2",C69="C"),Rates!$E$16,IF(AND('Claim Details'!$E$21="National 2",C69="D"),Rates!$F$16,"£0.00"))))))))))))))))))))</f>
        <v>£0.00</v>
      </c>
      <c r="J69" s="23"/>
      <c r="K69" s="63" t="str">
        <f t="shared" si="8"/>
        <v>£0.00</v>
      </c>
      <c r="L69" s="212"/>
      <c r="M69" s="213"/>
      <c r="N69" s="20"/>
      <c r="O69" s="20"/>
      <c r="P69" s="20" t="str">
        <f t="shared" si="9"/>
        <v/>
      </c>
      <c r="Q69" s="20"/>
      <c r="R69" s="211"/>
      <c r="S69" s="28" t="str">
        <f t="shared" si="10"/>
        <v/>
      </c>
      <c r="T69" s="20" t="str">
        <f t="shared" si="11"/>
        <v/>
      </c>
      <c r="U69" s="18" t="str">
        <f t="shared" si="12"/>
        <v>£0.00</v>
      </c>
      <c r="V69" s="20"/>
      <c r="W69" s="192"/>
      <c r="X69" s="193"/>
      <c r="Y69" s="35"/>
      <c r="Z69" s="343"/>
      <c r="AA69" s="343" t="str">
        <f t="shared" si="13"/>
        <v/>
      </c>
      <c r="AB69" s="103"/>
      <c r="AC69" s="94" t="str">
        <f t="shared" si="14"/>
        <v/>
      </c>
      <c r="AD69" s="95"/>
      <c r="AE69" s="294"/>
      <c r="AF69" s="214" t="str">
        <f t="shared" si="15"/>
        <v/>
      </c>
      <c r="AG69" s="215" t="str">
        <f t="shared" si="16"/>
        <v>£0.00</v>
      </c>
      <c r="AH69" s="181"/>
      <c r="AJ69" s="183"/>
      <c r="AM69" s="183" t="str">
        <f t="shared" ref="AM69:AM132" si="20">IF(E69="","",IF(E69="Travel","1",IF(E69="Waiting","1",IF(E69="Advocacy","2",IF(E69="Attend: Court hearing","3","4")))))</f>
        <v/>
      </c>
      <c r="AN69" s="45">
        <f t="shared" ref="AN69:AN132" si="21">J69</f>
        <v>0</v>
      </c>
      <c r="AO69" s="45" t="str">
        <f>IF(AND('Claim Details'!$J$21="London 1",T69="A"),Rates!$C$4,IF(AND('Claim Details'!$J$21="London 1",T69="B"),Rates!$D$4,IF(AND('Claim Details'!$J$21="London 1",T69="C"),Rates!$E$4,IF(AND('Claim Details'!$J$21="London 1",T69="D"),Rates!$F$4,IF(AND('Claim Details'!$J$21="London 2",T69="A"),Rates!$C$7,IF(AND('Claim Details'!$J$21="London 2",T69="B"),Rates!$D$7,IF(AND('Claim Details'!$J$21="London 2",T69="C"),Rates!$E$7,IF(AND('Claim Details'!$J$21="London 2",T69="D"),Rates!$F$7,IF(AND('Claim Details'!$J$21="London 3",T69="A"),Rates!$C$10,IF(AND('Claim Details'!$J$21="London 3",T69="B"),Rates!$D$10,IF(AND('Claim Details'!$J$21="London 3",T69="C"),Rates!$E$10,IF(AND('Claim Details'!$J$21="London 3",T69="D"),Rates!$F$10,IF(AND('Claim Details'!$J$21="National 1",T69="A"),Rates!$C$13,IF(AND('Claim Details'!$J$21="National 1",T69="B"),Rates!$D$13,IF(AND('Claim Details'!$J$21="National 1",T69="C"),Rates!$E$13,IF(AND('Claim Details'!$J$21="National 1",T69="D"),Rates!$F$13,IF(AND('Claim Details'!$J$21="National 2",T69="A"),Rates!$C$16,IF(AND('Claim Details'!$J$21="National 2",T69="B"),Rates!$D$16,IF(AND('Claim Details'!$J$21="National 2",T69="C"),Rates!$E$16,IF(AND('Claim Details'!$J$21="National 2",T69="D"),Rates!$F$16,"£0.00"))))))))))))))))))))</f>
        <v>£0.00</v>
      </c>
      <c r="AP69" s="45">
        <f t="shared" ref="AP69:AP132" si="22">IF(R69&gt;0,MIN(R69,J69,AO69),MIN(J69, AO69))</f>
        <v>0</v>
      </c>
      <c r="AQ69" s="45" t="str">
        <f>IF(AND('Claim Details'!$R$21="London 1",AC69="A"),Rates!$C$4,IF(AND('Claim Details'!$R$21="London 1",AC69="B"),Rates!$D$4,IF(AND('Claim Details'!$R$21="London 1",AC69="C"),Rates!$E$4,IF(AND('Claim Details'!$R$21="London 1",AC69="D"),Rates!$F$4,IF(AND('Claim Details'!$R$21="London 2",AC69="A"),Rates!$C$7,IF(AND('Claim Details'!$R$21="London 2",AC69="B"),Rates!$D$7,IF(AND('Claim Details'!$R$21="London 2",AC69="C"),Rates!$E$7,IF(AND('Claim Details'!$R$21="London 2",AC69="D"),Rates!$F$7,IF(AND('Claim Details'!$R$21="London 3",AC69="A"),Rates!$C$10,IF(AND('Claim Details'!$R$21="London 3",AC69="B"),Rates!$D$10,IF(AND('Claim Details'!$R$21="London 3",AC69="C"),Rates!$E$10,IF(AND('Claim Details'!$R$21="London 3",AC69="D"),Rates!$F$10,IF(AND('Claim Details'!$R$21="National 1",AC69="A"),Rates!$C$13,IF(AND('Claim Details'!$R$21="National 1",AC69="B"),Rates!$D$13,IF(AND('Claim Details'!$R$21="National 1",AC69="C"),Rates!$E$13,IF(AND('Claim Details'!$R$21="National 1",AC69="D"),Rates!$F$13,IF(AND('Claim Details'!$R$21="National 2",AC69="A"),Rates!$C$16,IF(AND('Claim Details'!$R$21="National 2",AC69="B"),Rates!$D$16,IF(AND('Claim Details'!$R$21="National 2",AC69="C"),Rates!$E$16,IF(AND('Claim Details'!$R$21="National 2",AC69="D"),Rates!$F$16,"£0.00"))))))))))))))))))))</f>
        <v>£0.00</v>
      </c>
      <c r="AR69" s="45">
        <f t="shared" ref="AR69:AR132" si="23">IF(AD69&gt;0,MIN(AD69,J69,AQ69),MIN(J69, AQ69))</f>
        <v>0</v>
      </c>
      <c r="AS69" s="183" t="str">
        <f t="shared" si="18"/>
        <v/>
      </c>
      <c r="AT69" s="183" t="str">
        <f t="shared" si="19"/>
        <v/>
      </c>
    </row>
    <row r="70" spans="1:46" ht="15.5">
      <c r="A70" s="178"/>
      <c r="B70" s="21"/>
      <c r="C70" s="22"/>
      <c r="D70" s="288"/>
      <c r="E70" s="290"/>
      <c r="F70" s="289"/>
      <c r="G70" s="177"/>
      <c r="H70" s="286"/>
      <c r="I70" s="95" t="str">
        <f>IF(AND('Claim Details'!$E$21="London 1",C70="A"),Rates!$C$4,IF(AND('Claim Details'!$E$21="London 1",C70="B"),Rates!$D$4,IF(AND('Claim Details'!$E$21="London 1",C70="C"),Rates!$E$4,IF(AND('Claim Details'!$E$21="London 1",C70="D"),Rates!$F$4,IF(AND('Claim Details'!$E$21="London 2",C70="A"),Rates!$C$7,IF(AND('Claim Details'!$E$21="London 2",C70="B"),Rates!$D$7,IF(AND('Claim Details'!$E$21="London 2",C70="C"),Rates!$E$7,IF(AND('Claim Details'!$E$21="London 2",C70="D"),Rates!$F$7,IF(AND('Claim Details'!$E$21="London 3",C70="A"),Rates!$C$10,IF(AND('Claim Details'!$E$21="London 3",C70="B"),Rates!$D$10,IF(AND('Claim Details'!$E$21="London 3",C70="C"),Rates!$E$10,IF(AND('Claim Details'!$E$21="London 3",C70="D"),Rates!$F$10,IF(AND('Claim Details'!$E$21="National 1",C70="A"),Rates!$C$13,IF(AND('Claim Details'!$E$21="National 1",C70="B"),Rates!$D$13,IF(AND('Claim Details'!$E$21="National 1",C70="C"),Rates!$E$13,IF(AND('Claim Details'!$E$21="National 1",C70="D"),Rates!$F$13,IF(AND('Claim Details'!$E$21="National 2",C70="A"),Rates!$C$16,IF(AND('Claim Details'!$E$21="National 2",C70="B"),Rates!$D$16,IF(AND('Claim Details'!$E$21="National 2",C70="C"),Rates!$E$16,IF(AND('Claim Details'!$E$21="National 2",C70="D"),Rates!$F$16,"£0.00"))))))))))))))))))))</f>
        <v>£0.00</v>
      </c>
      <c r="J70" s="23"/>
      <c r="K70" s="63" t="str">
        <f t="shared" ref="K70:K133" si="24">IF(J70="","£0.00",(AN70*H70))</f>
        <v>£0.00</v>
      </c>
      <c r="L70" s="212"/>
      <c r="M70" s="213"/>
      <c r="N70" s="20"/>
      <c r="O70" s="20"/>
      <c r="P70" s="20" t="str">
        <f t="shared" ref="P70:P133" si="25">IF(E70="", "", E70)</f>
        <v/>
      </c>
      <c r="Q70" s="20"/>
      <c r="R70" s="211"/>
      <c r="S70" s="28" t="str">
        <f t="shared" ref="S70:S133" si="26">IF(N70="Yes",H70,IF(N70="Part Pay",O70, IF(N70="No", "£0.00","")))</f>
        <v/>
      </c>
      <c r="T70" s="20" t="str">
        <f t="shared" ref="T70:T133" si="27">IF(N70="Yes",C70,IF(N70="Part Pay",Q70,""))</f>
        <v/>
      </c>
      <c r="U70" s="18" t="str">
        <f t="shared" ref="U70:U133" si="28">IF(H70="","£0.00",IF(N70="Yes", (S70*AP70), IF(N70="No", "£0.00", IF(N70="Part Pay",(O70*AP70), 0))))</f>
        <v>£0.00</v>
      </c>
      <c r="V70" s="20"/>
      <c r="W70" s="192"/>
      <c r="X70" s="193"/>
      <c r="Y70" s="35"/>
      <c r="Z70" s="343"/>
      <c r="AA70" s="343" t="str">
        <f t="shared" ref="AA70:AA133" si="29">IF(P70="", "", P70)</f>
        <v/>
      </c>
      <c r="AB70" s="103"/>
      <c r="AC70" s="94" t="str">
        <f t="shared" ref="AC70:AC133" si="30">IF(AB70&gt;=0,T70,"")</f>
        <v/>
      </c>
      <c r="AD70" s="95"/>
      <c r="AE70" s="294"/>
      <c r="AF70" s="214" t="str">
        <f t="shared" ref="AF70:AF133" si="31">IF(AB70="",S70,IF(S70="",AB70,AB70+S70))</f>
        <v/>
      </c>
      <c r="AG70" s="215" t="str">
        <f t="shared" ref="AG70:AG133" si="32">IF(H70="", "£0.00", (AF70*AR70))</f>
        <v>£0.00</v>
      </c>
      <c r="AH70" s="181"/>
      <c r="AJ70" s="183"/>
      <c r="AM70" s="183" t="str">
        <f t="shared" si="20"/>
        <v/>
      </c>
      <c r="AN70" s="45">
        <f t="shared" si="21"/>
        <v>0</v>
      </c>
      <c r="AO70" s="45" t="str">
        <f>IF(AND('Claim Details'!$J$21="London 1",T70="A"),Rates!$C$4,IF(AND('Claim Details'!$J$21="London 1",T70="B"),Rates!$D$4,IF(AND('Claim Details'!$J$21="London 1",T70="C"),Rates!$E$4,IF(AND('Claim Details'!$J$21="London 1",T70="D"),Rates!$F$4,IF(AND('Claim Details'!$J$21="London 2",T70="A"),Rates!$C$7,IF(AND('Claim Details'!$J$21="London 2",T70="B"),Rates!$D$7,IF(AND('Claim Details'!$J$21="London 2",T70="C"),Rates!$E$7,IF(AND('Claim Details'!$J$21="London 2",T70="D"),Rates!$F$7,IF(AND('Claim Details'!$J$21="London 3",T70="A"),Rates!$C$10,IF(AND('Claim Details'!$J$21="London 3",T70="B"),Rates!$D$10,IF(AND('Claim Details'!$J$21="London 3",T70="C"),Rates!$E$10,IF(AND('Claim Details'!$J$21="London 3",T70="D"),Rates!$F$10,IF(AND('Claim Details'!$J$21="National 1",T70="A"),Rates!$C$13,IF(AND('Claim Details'!$J$21="National 1",T70="B"),Rates!$D$13,IF(AND('Claim Details'!$J$21="National 1",T70="C"),Rates!$E$13,IF(AND('Claim Details'!$J$21="National 1",T70="D"),Rates!$F$13,IF(AND('Claim Details'!$J$21="National 2",T70="A"),Rates!$C$16,IF(AND('Claim Details'!$J$21="National 2",T70="B"),Rates!$D$16,IF(AND('Claim Details'!$J$21="National 2",T70="C"),Rates!$E$16,IF(AND('Claim Details'!$J$21="National 2",T70="D"),Rates!$F$16,"£0.00"))))))))))))))))))))</f>
        <v>£0.00</v>
      </c>
      <c r="AP70" s="45">
        <f t="shared" si="22"/>
        <v>0</v>
      </c>
      <c r="AQ70" s="45" t="str">
        <f>IF(AND('Claim Details'!$R$21="London 1",AC70="A"),Rates!$C$4,IF(AND('Claim Details'!$R$21="London 1",AC70="B"),Rates!$D$4,IF(AND('Claim Details'!$R$21="London 1",AC70="C"),Rates!$E$4,IF(AND('Claim Details'!$R$21="London 1",AC70="D"),Rates!$F$4,IF(AND('Claim Details'!$R$21="London 2",AC70="A"),Rates!$C$7,IF(AND('Claim Details'!$R$21="London 2",AC70="B"),Rates!$D$7,IF(AND('Claim Details'!$R$21="London 2",AC70="C"),Rates!$E$7,IF(AND('Claim Details'!$R$21="London 2",AC70="D"),Rates!$F$7,IF(AND('Claim Details'!$R$21="London 3",AC70="A"),Rates!$C$10,IF(AND('Claim Details'!$R$21="London 3",AC70="B"),Rates!$D$10,IF(AND('Claim Details'!$R$21="London 3",AC70="C"),Rates!$E$10,IF(AND('Claim Details'!$R$21="London 3",AC70="D"),Rates!$F$10,IF(AND('Claim Details'!$R$21="National 1",AC70="A"),Rates!$C$13,IF(AND('Claim Details'!$R$21="National 1",AC70="B"),Rates!$D$13,IF(AND('Claim Details'!$R$21="National 1",AC70="C"),Rates!$E$13,IF(AND('Claim Details'!$R$21="National 1",AC70="D"),Rates!$F$13,IF(AND('Claim Details'!$R$21="National 2",AC70="A"),Rates!$C$16,IF(AND('Claim Details'!$R$21="National 2",AC70="B"),Rates!$D$16,IF(AND('Claim Details'!$R$21="National 2",AC70="C"),Rates!$E$16,IF(AND('Claim Details'!$R$21="National 2",AC70="D"),Rates!$F$16,"£0.00"))))))))))))))))))))</f>
        <v>£0.00</v>
      </c>
      <c r="AR70" s="45">
        <f t="shared" si="23"/>
        <v>0</v>
      </c>
      <c r="AS70" s="183" t="str">
        <f t="shared" ref="AS70:AS133" si="33">IF($P70="","",IF($P70="Travel","1",IF($P70="Waiting","1",IF($P70="Advocacy","2",IF($P70="Attend: Court hearing","3","4")))))</f>
        <v/>
      </c>
      <c r="AT70" s="183" t="str">
        <f t="shared" ref="AT70:AT133" si="34">IF($AA70="","",IF($AA70="Travel","1",IF($AA70="Waiting","1",IF($AA70="Advocacy","2",IF($AA70="Attend: Court hearing","3","4")))))</f>
        <v/>
      </c>
    </row>
    <row r="71" spans="1:46" ht="15.5">
      <c r="A71" s="178"/>
      <c r="B71" s="21"/>
      <c r="C71" s="22"/>
      <c r="D71" s="288"/>
      <c r="E71" s="290"/>
      <c r="F71" s="289"/>
      <c r="G71" s="177"/>
      <c r="H71" s="286"/>
      <c r="I71" s="95" t="str">
        <f>IF(AND('Claim Details'!$E$21="London 1",C71="A"),Rates!$C$4,IF(AND('Claim Details'!$E$21="London 1",C71="B"),Rates!$D$4,IF(AND('Claim Details'!$E$21="London 1",C71="C"),Rates!$E$4,IF(AND('Claim Details'!$E$21="London 1",C71="D"),Rates!$F$4,IF(AND('Claim Details'!$E$21="London 2",C71="A"),Rates!$C$7,IF(AND('Claim Details'!$E$21="London 2",C71="B"),Rates!$D$7,IF(AND('Claim Details'!$E$21="London 2",C71="C"),Rates!$E$7,IF(AND('Claim Details'!$E$21="London 2",C71="D"),Rates!$F$7,IF(AND('Claim Details'!$E$21="London 3",C71="A"),Rates!$C$10,IF(AND('Claim Details'!$E$21="London 3",C71="B"),Rates!$D$10,IF(AND('Claim Details'!$E$21="London 3",C71="C"),Rates!$E$10,IF(AND('Claim Details'!$E$21="London 3",C71="D"),Rates!$F$10,IF(AND('Claim Details'!$E$21="National 1",C71="A"),Rates!$C$13,IF(AND('Claim Details'!$E$21="National 1",C71="B"),Rates!$D$13,IF(AND('Claim Details'!$E$21="National 1",C71="C"),Rates!$E$13,IF(AND('Claim Details'!$E$21="National 1",C71="D"),Rates!$F$13,IF(AND('Claim Details'!$E$21="National 2",C71="A"),Rates!$C$16,IF(AND('Claim Details'!$E$21="National 2",C71="B"),Rates!$D$16,IF(AND('Claim Details'!$E$21="National 2",C71="C"),Rates!$E$16,IF(AND('Claim Details'!$E$21="National 2",C71="D"),Rates!$F$16,"£0.00"))))))))))))))))))))</f>
        <v>£0.00</v>
      </c>
      <c r="J71" s="23"/>
      <c r="K71" s="63" t="str">
        <f t="shared" si="24"/>
        <v>£0.00</v>
      </c>
      <c r="L71" s="212"/>
      <c r="M71" s="213"/>
      <c r="N71" s="20"/>
      <c r="O71" s="20"/>
      <c r="P71" s="20" t="str">
        <f t="shared" si="25"/>
        <v/>
      </c>
      <c r="Q71" s="20"/>
      <c r="R71" s="211"/>
      <c r="S71" s="28" t="str">
        <f t="shared" si="26"/>
        <v/>
      </c>
      <c r="T71" s="20" t="str">
        <f t="shared" si="27"/>
        <v/>
      </c>
      <c r="U71" s="18" t="str">
        <f t="shared" si="28"/>
        <v>£0.00</v>
      </c>
      <c r="V71" s="20"/>
      <c r="W71" s="192"/>
      <c r="X71" s="193"/>
      <c r="Y71" s="35"/>
      <c r="Z71" s="343"/>
      <c r="AA71" s="343" t="str">
        <f t="shared" si="29"/>
        <v/>
      </c>
      <c r="AB71" s="103"/>
      <c r="AC71" s="94" t="str">
        <f t="shared" si="30"/>
        <v/>
      </c>
      <c r="AD71" s="95"/>
      <c r="AE71" s="294"/>
      <c r="AF71" s="214" t="str">
        <f t="shared" si="31"/>
        <v/>
      </c>
      <c r="AG71" s="215" t="str">
        <f t="shared" si="32"/>
        <v>£0.00</v>
      </c>
      <c r="AH71" s="181"/>
      <c r="AJ71" s="183"/>
      <c r="AM71" s="183" t="str">
        <f t="shared" si="20"/>
        <v/>
      </c>
      <c r="AN71" s="45">
        <f t="shared" si="21"/>
        <v>0</v>
      </c>
      <c r="AO71" s="45" t="str">
        <f>IF(AND('Claim Details'!$J$21="London 1",T71="A"),Rates!$C$4,IF(AND('Claim Details'!$J$21="London 1",T71="B"),Rates!$D$4,IF(AND('Claim Details'!$J$21="London 1",T71="C"),Rates!$E$4,IF(AND('Claim Details'!$J$21="London 1",T71="D"),Rates!$F$4,IF(AND('Claim Details'!$J$21="London 2",T71="A"),Rates!$C$7,IF(AND('Claim Details'!$J$21="London 2",T71="B"),Rates!$D$7,IF(AND('Claim Details'!$J$21="London 2",T71="C"),Rates!$E$7,IF(AND('Claim Details'!$J$21="London 2",T71="D"),Rates!$F$7,IF(AND('Claim Details'!$J$21="London 3",T71="A"),Rates!$C$10,IF(AND('Claim Details'!$J$21="London 3",T71="B"),Rates!$D$10,IF(AND('Claim Details'!$J$21="London 3",T71="C"),Rates!$E$10,IF(AND('Claim Details'!$J$21="London 3",T71="D"),Rates!$F$10,IF(AND('Claim Details'!$J$21="National 1",T71="A"),Rates!$C$13,IF(AND('Claim Details'!$J$21="National 1",T71="B"),Rates!$D$13,IF(AND('Claim Details'!$J$21="National 1",T71="C"),Rates!$E$13,IF(AND('Claim Details'!$J$21="National 1",T71="D"),Rates!$F$13,IF(AND('Claim Details'!$J$21="National 2",T71="A"),Rates!$C$16,IF(AND('Claim Details'!$J$21="National 2",T71="B"),Rates!$D$16,IF(AND('Claim Details'!$J$21="National 2",T71="C"),Rates!$E$16,IF(AND('Claim Details'!$J$21="National 2",T71="D"),Rates!$F$16,"£0.00"))))))))))))))))))))</f>
        <v>£0.00</v>
      </c>
      <c r="AP71" s="45">
        <f t="shared" si="22"/>
        <v>0</v>
      </c>
      <c r="AQ71" s="45" t="str">
        <f>IF(AND('Claim Details'!$R$21="London 1",AC71="A"),Rates!$C$4,IF(AND('Claim Details'!$R$21="London 1",AC71="B"),Rates!$D$4,IF(AND('Claim Details'!$R$21="London 1",AC71="C"),Rates!$E$4,IF(AND('Claim Details'!$R$21="London 1",AC71="D"),Rates!$F$4,IF(AND('Claim Details'!$R$21="London 2",AC71="A"),Rates!$C$7,IF(AND('Claim Details'!$R$21="London 2",AC71="B"),Rates!$D$7,IF(AND('Claim Details'!$R$21="London 2",AC71="C"),Rates!$E$7,IF(AND('Claim Details'!$R$21="London 2",AC71="D"),Rates!$F$7,IF(AND('Claim Details'!$R$21="London 3",AC71="A"),Rates!$C$10,IF(AND('Claim Details'!$R$21="London 3",AC71="B"),Rates!$D$10,IF(AND('Claim Details'!$R$21="London 3",AC71="C"),Rates!$E$10,IF(AND('Claim Details'!$R$21="London 3",AC71="D"),Rates!$F$10,IF(AND('Claim Details'!$R$21="National 1",AC71="A"),Rates!$C$13,IF(AND('Claim Details'!$R$21="National 1",AC71="B"),Rates!$D$13,IF(AND('Claim Details'!$R$21="National 1",AC71="C"),Rates!$E$13,IF(AND('Claim Details'!$R$21="National 1",AC71="D"),Rates!$F$13,IF(AND('Claim Details'!$R$21="National 2",AC71="A"),Rates!$C$16,IF(AND('Claim Details'!$R$21="National 2",AC71="B"),Rates!$D$16,IF(AND('Claim Details'!$R$21="National 2",AC71="C"),Rates!$E$16,IF(AND('Claim Details'!$R$21="National 2",AC71="D"),Rates!$F$16,"£0.00"))))))))))))))))))))</f>
        <v>£0.00</v>
      </c>
      <c r="AR71" s="45">
        <f t="shared" si="23"/>
        <v>0</v>
      </c>
      <c r="AS71" s="183" t="str">
        <f t="shared" si="33"/>
        <v/>
      </c>
      <c r="AT71" s="183" t="str">
        <f t="shared" si="34"/>
        <v/>
      </c>
    </row>
    <row r="72" spans="1:46" ht="15.5">
      <c r="A72" s="178"/>
      <c r="B72" s="21"/>
      <c r="C72" s="22"/>
      <c r="D72" s="288"/>
      <c r="E72" s="290"/>
      <c r="F72" s="289"/>
      <c r="G72" s="177"/>
      <c r="H72" s="286"/>
      <c r="I72" s="95" t="str">
        <f>IF(AND('Claim Details'!$E$21="London 1",C72="A"),Rates!$C$4,IF(AND('Claim Details'!$E$21="London 1",C72="B"),Rates!$D$4,IF(AND('Claim Details'!$E$21="London 1",C72="C"),Rates!$E$4,IF(AND('Claim Details'!$E$21="London 1",C72="D"),Rates!$F$4,IF(AND('Claim Details'!$E$21="London 2",C72="A"),Rates!$C$7,IF(AND('Claim Details'!$E$21="London 2",C72="B"),Rates!$D$7,IF(AND('Claim Details'!$E$21="London 2",C72="C"),Rates!$E$7,IF(AND('Claim Details'!$E$21="London 2",C72="D"),Rates!$F$7,IF(AND('Claim Details'!$E$21="London 3",C72="A"),Rates!$C$10,IF(AND('Claim Details'!$E$21="London 3",C72="B"),Rates!$D$10,IF(AND('Claim Details'!$E$21="London 3",C72="C"),Rates!$E$10,IF(AND('Claim Details'!$E$21="London 3",C72="D"),Rates!$F$10,IF(AND('Claim Details'!$E$21="National 1",C72="A"),Rates!$C$13,IF(AND('Claim Details'!$E$21="National 1",C72="B"),Rates!$D$13,IF(AND('Claim Details'!$E$21="National 1",C72="C"),Rates!$E$13,IF(AND('Claim Details'!$E$21="National 1",C72="D"),Rates!$F$13,IF(AND('Claim Details'!$E$21="National 2",C72="A"),Rates!$C$16,IF(AND('Claim Details'!$E$21="National 2",C72="B"),Rates!$D$16,IF(AND('Claim Details'!$E$21="National 2",C72="C"),Rates!$E$16,IF(AND('Claim Details'!$E$21="National 2",C72="D"),Rates!$F$16,"£0.00"))))))))))))))))))))</f>
        <v>£0.00</v>
      </c>
      <c r="J72" s="23"/>
      <c r="K72" s="63" t="str">
        <f t="shared" si="24"/>
        <v>£0.00</v>
      </c>
      <c r="L72" s="212"/>
      <c r="M72" s="213"/>
      <c r="N72" s="20"/>
      <c r="O72" s="20"/>
      <c r="P72" s="20" t="str">
        <f t="shared" si="25"/>
        <v/>
      </c>
      <c r="Q72" s="20"/>
      <c r="R72" s="211"/>
      <c r="S72" s="28" t="str">
        <f t="shared" si="26"/>
        <v/>
      </c>
      <c r="T72" s="20" t="str">
        <f t="shared" si="27"/>
        <v/>
      </c>
      <c r="U72" s="18" t="str">
        <f t="shared" si="28"/>
        <v>£0.00</v>
      </c>
      <c r="V72" s="20"/>
      <c r="W72" s="192"/>
      <c r="X72" s="193"/>
      <c r="Y72" s="35"/>
      <c r="Z72" s="343"/>
      <c r="AA72" s="343" t="str">
        <f t="shared" si="29"/>
        <v/>
      </c>
      <c r="AB72" s="103"/>
      <c r="AC72" s="94" t="str">
        <f t="shared" si="30"/>
        <v/>
      </c>
      <c r="AD72" s="95"/>
      <c r="AE72" s="294"/>
      <c r="AF72" s="214" t="str">
        <f t="shared" si="31"/>
        <v/>
      </c>
      <c r="AG72" s="215" t="str">
        <f t="shared" si="32"/>
        <v>£0.00</v>
      </c>
      <c r="AH72" s="181"/>
      <c r="AJ72" s="183"/>
      <c r="AM72" s="183" t="str">
        <f t="shared" si="20"/>
        <v/>
      </c>
      <c r="AN72" s="45">
        <f t="shared" si="21"/>
        <v>0</v>
      </c>
      <c r="AO72" s="45" t="str">
        <f>IF(AND('Claim Details'!$J$21="London 1",T72="A"),Rates!$C$4,IF(AND('Claim Details'!$J$21="London 1",T72="B"),Rates!$D$4,IF(AND('Claim Details'!$J$21="London 1",T72="C"),Rates!$E$4,IF(AND('Claim Details'!$J$21="London 1",T72="D"),Rates!$F$4,IF(AND('Claim Details'!$J$21="London 2",T72="A"),Rates!$C$7,IF(AND('Claim Details'!$J$21="London 2",T72="B"),Rates!$D$7,IF(AND('Claim Details'!$J$21="London 2",T72="C"),Rates!$E$7,IF(AND('Claim Details'!$J$21="London 2",T72="D"),Rates!$F$7,IF(AND('Claim Details'!$J$21="London 3",T72="A"),Rates!$C$10,IF(AND('Claim Details'!$J$21="London 3",T72="B"),Rates!$D$10,IF(AND('Claim Details'!$J$21="London 3",T72="C"),Rates!$E$10,IF(AND('Claim Details'!$J$21="London 3",T72="D"),Rates!$F$10,IF(AND('Claim Details'!$J$21="National 1",T72="A"),Rates!$C$13,IF(AND('Claim Details'!$J$21="National 1",T72="B"),Rates!$D$13,IF(AND('Claim Details'!$J$21="National 1",T72="C"),Rates!$E$13,IF(AND('Claim Details'!$J$21="National 1",T72="D"),Rates!$F$13,IF(AND('Claim Details'!$J$21="National 2",T72="A"),Rates!$C$16,IF(AND('Claim Details'!$J$21="National 2",T72="B"),Rates!$D$16,IF(AND('Claim Details'!$J$21="National 2",T72="C"),Rates!$E$16,IF(AND('Claim Details'!$J$21="National 2",T72="D"),Rates!$F$16,"£0.00"))))))))))))))))))))</f>
        <v>£0.00</v>
      </c>
      <c r="AP72" s="45">
        <f t="shared" si="22"/>
        <v>0</v>
      </c>
      <c r="AQ72" s="45" t="str">
        <f>IF(AND('Claim Details'!$R$21="London 1",AC72="A"),Rates!$C$4,IF(AND('Claim Details'!$R$21="London 1",AC72="B"),Rates!$D$4,IF(AND('Claim Details'!$R$21="London 1",AC72="C"),Rates!$E$4,IF(AND('Claim Details'!$R$21="London 1",AC72="D"),Rates!$F$4,IF(AND('Claim Details'!$R$21="London 2",AC72="A"),Rates!$C$7,IF(AND('Claim Details'!$R$21="London 2",AC72="B"),Rates!$D$7,IF(AND('Claim Details'!$R$21="London 2",AC72="C"),Rates!$E$7,IF(AND('Claim Details'!$R$21="London 2",AC72="D"),Rates!$F$7,IF(AND('Claim Details'!$R$21="London 3",AC72="A"),Rates!$C$10,IF(AND('Claim Details'!$R$21="London 3",AC72="B"),Rates!$D$10,IF(AND('Claim Details'!$R$21="London 3",AC72="C"),Rates!$E$10,IF(AND('Claim Details'!$R$21="London 3",AC72="D"),Rates!$F$10,IF(AND('Claim Details'!$R$21="National 1",AC72="A"),Rates!$C$13,IF(AND('Claim Details'!$R$21="National 1",AC72="B"),Rates!$D$13,IF(AND('Claim Details'!$R$21="National 1",AC72="C"),Rates!$E$13,IF(AND('Claim Details'!$R$21="National 1",AC72="D"),Rates!$F$13,IF(AND('Claim Details'!$R$21="National 2",AC72="A"),Rates!$C$16,IF(AND('Claim Details'!$R$21="National 2",AC72="B"),Rates!$D$16,IF(AND('Claim Details'!$R$21="National 2",AC72="C"),Rates!$E$16,IF(AND('Claim Details'!$R$21="National 2",AC72="D"),Rates!$F$16,"£0.00"))))))))))))))))))))</f>
        <v>£0.00</v>
      </c>
      <c r="AR72" s="45">
        <f t="shared" si="23"/>
        <v>0</v>
      </c>
      <c r="AS72" s="183" t="str">
        <f t="shared" si="33"/>
        <v/>
      </c>
      <c r="AT72" s="183" t="str">
        <f t="shared" si="34"/>
        <v/>
      </c>
    </row>
    <row r="73" spans="1:46" ht="15.5">
      <c r="A73" s="178"/>
      <c r="B73" s="21"/>
      <c r="C73" s="22"/>
      <c r="D73" s="288"/>
      <c r="E73" s="290"/>
      <c r="F73" s="289"/>
      <c r="G73" s="177"/>
      <c r="H73" s="286"/>
      <c r="I73" s="95" t="str">
        <f>IF(AND('Claim Details'!$E$21="London 1",C73="A"),Rates!$C$4,IF(AND('Claim Details'!$E$21="London 1",C73="B"),Rates!$D$4,IF(AND('Claim Details'!$E$21="London 1",C73="C"),Rates!$E$4,IF(AND('Claim Details'!$E$21="London 1",C73="D"),Rates!$F$4,IF(AND('Claim Details'!$E$21="London 2",C73="A"),Rates!$C$7,IF(AND('Claim Details'!$E$21="London 2",C73="B"),Rates!$D$7,IF(AND('Claim Details'!$E$21="London 2",C73="C"),Rates!$E$7,IF(AND('Claim Details'!$E$21="London 2",C73="D"),Rates!$F$7,IF(AND('Claim Details'!$E$21="London 3",C73="A"),Rates!$C$10,IF(AND('Claim Details'!$E$21="London 3",C73="B"),Rates!$D$10,IF(AND('Claim Details'!$E$21="London 3",C73="C"),Rates!$E$10,IF(AND('Claim Details'!$E$21="London 3",C73="D"),Rates!$F$10,IF(AND('Claim Details'!$E$21="National 1",C73="A"),Rates!$C$13,IF(AND('Claim Details'!$E$21="National 1",C73="B"),Rates!$D$13,IF(AND('Claim Details'!$E$21="National 1",C73="C"),Rates!$E$13,IF(AND('Claim Details'!$E$21="National 1",C73="D"),Rates!$F$13,IF(AND('Claim Details'!$E$21="National 2",C73="A"),Rates!$C$16,IF(AND('Claim Details'!$E$21="National 2",C73="B"),Rates!$D$16,IF(AND('Claim Details'!$E$21="National 2",C73="C"),Rates!$E$16,IF(AND('Claim Details'!$E$21="National 2",C73="D"),Rates!$F$16,"£0.00"))))))))))))))))))))</f>
        <v>£0.00</v>
      </c>
      <c r="J73" s="23"/>
      <c r="K73" s="63" t="str">
        <f t="shared" si="24"/>
        <v>£0.00</v>
      </c>
      <c r="L73" s="212"/>
      <c r="M73" s="213"/>
      <c r="N73" s="20"/>
      <c r="O73" s="20"/>
      <c r="P73" s="20" t="str">
        <f t="shared" si="25"/>
        <v/>
      </c>
      <c r="Q73" s="20"/>
      <c r="R73" s="211"/>
      <c r="S73" s="28" t="str">
        <f t="shared" si="26"/>
        <v/>
      </c>
      <c r="T73" s="20" t="str">
        <f t="shared" si="27"/>
        <v/>
      </c>
      <c r="U73" s="18" t="str">
        <f t="shared" si="28"/>
        <v>£0.00</v>
      </c>
      <c r="V73" s="20"/>
      <c r="W73" s="192"/>
      <c r="X73" s="193"/>
      <c r="Y73" s="35"/>
      <c r="Z73" s="343"/>
      <c r="AA73" s="343" t="str">
        <f t="shared" si="29"/>
        <v/>
      </c>
      <c r="AB73" s="103"/>
      <c r="AC73" s="94" t="str">
        <f t="shared" si="30"/>
        <v/>
      </c>
      <c r="AD73" s="95"/>
      <c r="AE73" s="294"/>
      <c r="AF73" s="214" t="str">
        <f t="shared" si="31"/>
        <v/>
      </c>
      <c r="AG73" s="215" t="str">
        <f t="shared" si="32"/>
        <v>£0.00</v>
      </c>
      <c r="AH73" s="181"/>
      <c r="AJ73" s="183"/>
      <c r="AM73" s="183" t="str">
        <f t="shared" si="20"/>
        <v/>
      </c>
      <c r="AN73" s="45">
        <f t="shared" si="21"/>
        <v>0</v>
      </c>
      <c r="AO73" s="45" t="str">
        <f>IF(AND('Claim Details'!$J$21="London 1",T73="A"),Rates!$C$4,IF(AND('Claim Details'!$J$21="London 1",T73="B"),Rates!$D$4,IF(AND('Claim Details'!$J$21="London 1",T73="C"),Rates!$E$4,IF(AND('Claim Details'!$J$21="London 1",T73="D"),Rates!$F$4,IF(AND('Claim Details'!$J$21="London 2",T73="A"),Rates!$C$7,IF(AND('Claim Details'!$J$21="London 2",T73="B"),Rates!$D$7,IF(AND('Claim Details'!$J$21="London 2",T73="C"),Rates!$E$7,IF(AND('Claim Details'!$J$21="London 2",T73="D"),Rates!$F$7,IF(AND('Claim Details'!$J$21="London 3",T73="A"),Rates!$C$10,IF(AND('Claim Details'!$J$21="London 3",T73="B"),Rates!$D$10,IF(AND('Claim Details'!$J$21="London 3",T73="C"),Rates!$E$10,IF(AND('Claim Details'!$J$21="London 3",T73="D"),Rates!$F$10,IF(AND('Claim Details'!$J$21="National 1",T73="A"),Rates!$C$13,IF(AND('Claim Details'!$J$21="National 1",T73="B"),Rates!$D$13,IF(AND('Claim Details'!$J$21="National 1",T73="C"),Rates!$E$13,IF(AND('Claim Details'!$J$21="National 1",T73="D"),Rates!$F$13,IF(AND('Claim Details'!$J$21="National 2",T73="A"),Rates!$C$16,IF(AND('Claim Details'!$J$21="National 2",T73="B"),Rates!$D$16,IF(AND('Claim Details'!$J$21="National 2",T73="C"),Rates!$E$16,IF(AND('Claim Details'!$J$21="National 2",T73="D"),Rates!$F$16,"£0.00"))))))))))))))))))))</f>
        <v>£0.00</v>
      </c>
      <c r="AP73" s="45">
        <f t="shared" si="22"/>
        <v>0</v>
      </c>
      <c r="AQ73" s="45" t="str">
        <f>IF(AND('Claim Details'!$R$21="London 1",AC73="A"),Rates!$C$4,IF(AND('Claim Details'!$R$21="London 1",AC73="B"),Rates!$D$4,IF(AND('Claim Details'!$R$21="London 1",AC73="C"),Rates!$E$4,IF(AND('Claim Details'!$R$21="London 1",AC73="D"),Rates!$F$4,IF(AND('Claim Details'!$R$21="London 2",AC73="A"),Rates!$C$7,IF(AND('Claim Details'!$R$21="London 2",AC73="B"),Rates!$D$7,IF(AND('Claim Details'!$R$21="London 2",AC73="C"),Rates!$E$7,IF(AND('Claim Details'!$R$21="London 2",AC73="D"),Rates!$F$7,IF(AND('Claim Details'!$R$21="London 3",AC73="A"),Rates!$C$10,IF(AND('Claim Details'!$R$21="London 3",AC73="B"),Rates!$D$10,IF(AND('Claim Details'!$R$21="London 3",AC73="C"),Rates!$E$10,IF(AND('Claim Details'!$R$21="London 3",AC73="D"),Rates!$F$10,IF(AND('Claim Details'!$R$21="National 1",AC73="A"),Rates!$C$13,IF(AND('Claim Details'!$R$21="National 1",AC73="B"),Rates!$D$13,IF(AND('Claim Details'!$R$21="National 1",AC73="C"),Rates!$E$13,IF(AND('Claim Details'!$R$21="National 1",AC73="D"),Rates!$F$13,IF(AND('Claim Details'!$R$21="National 2",AC73="A"),Rates!$C$16,IF(AND('Claim Details'!$R$21="National 2",AC73="B"),Rates!$D$16,IF(AND('Claim Details'!$R$21="National 2",AC73="C"),Rates!$E$16,IF(AND('Claim Details'!$R$21="National 2",AC73="D"),Rates!$F$16,"£0.00"))))))))))))))))))))</f>
        <v>£0.00</v>
      </c>
      <c r="AR73" s="45">
        <f t="shared" si="23"/>
        <v>0</v>
      </c>
      <c r="AS73" s="183" t="str">
        <f t="shared" si="33"/>
        <v/>
      </c>
      <c r="AT73" s="183" t="str">
        <f t="shared" si="34"/>
        <v/>
      </c>
    </row>
    <row r="74" spans="1:46" ht="15.5">
      <c r="A74" s="178"/>
      <c r="B74" s="21"/>
      <c r="C74" s="22"/>
      <c r="D74" s="288"/>
      <c r="E74" s="290"/>
      <c r="F74" s="289"/>
      <c r="G74" s="177"/>
      <c r="H74" s="286"/>
      <c r="I74" s="95" t="str">
        <f>IF(AND('Claim Details'!$E$21="London 1",C74="A"),Rates!$C$4,IF(AND('Claim Details'!$E$21="London 1",C74="B"),Rates!$D$4,IF(AND('Claim Details'!$E$21="London 1",C74="C"),Rates!$E$4,IF(AND('Claim Details'!$E$21="London 1",C74="D"),Rates!$F$4,IF(AND('Claim Details'!$E$21="London 2",C74="A"),Rates!$C$7,IF(AND('Claim Details'!$E$21="London 2",C74="B"),Rates!$D$7,IF(AND('Claim Details'!$E$21="London 2",C74="C"),Rates!$E$7,IF(AND('Claim Details'!$E$21="London 2",C74="D"),Rates!$F$7,IF(AND('Claim Details'!$E$21="London 3",C74="A"),Rates!$C$10,IF(AND('Claim Details'!$E$21="London 3",C74="B"),Rates!$D$10,IF(AND('Claim Details'!$E$21="London 3",C74="C"),Rates!$E$10,IF(AND('Claim Details'!$E$21="London 3",C74="D"),Rates!$F$10,IF(AND('Claim Details'!$E$21="National 1",C74="A"),Rates!$C$13,IF(AND('Claim Details'!$E$21="National 1",C74="B"),Rates!$D$13,IF(AND('Claim Details'!$E$21="National 1",C74="C"),Rates!$E$13,IF(AND('Claim Details'!$E$21="National 1",C74="D"),Rates!$F$13,IF(AND('Claim Details'!$E$21="National 2",C74="A"),Rates!$C$16,IF(AND('Claim Details'!$E$21="National 2",C74="B"),Rates!$D$16,IF(AND('Claim Details'!$E$21="National 2",C74="C"),Rates!$E$16,IF(AND('Claim Details'!$E$21="National 2",C74="D"),Rates!$F$16,"£0.00"))))))))))))))))))))</f>
        <v>£0.00</v>
      </c>
      <c r="J74" s="23"/>
      <c r="K74" s="63" t="str">
        <f t="shared" si="24"/>
        <v>£0.00</v>
      </c>
      <c r="L74" s="212"/>
      <c r="M74" s="213"/>
      <c r="N74" s="20"/>
      <c r="O74" s="20"/>
      <c r="P74" s="20" t="str">
        <f t="shared" si="25"/>
        <v/>
      </c>
      <c r="Q74" s="20"/>
      <c r="R74" s="211"/>
      <c r="S74" s="28" t="str">
        <f t="shared" si="26"/>
        <v/>
      </c>
      <c r="T74" s="20" t="str">
        <f t="shared" si="27"/>
        <v/>
      </c>
      <c r="U74" s="18" t="str">
        <f t="shared" si="28"/>
        <v>£0.00</v>
      </c>
      <c r="V74" s="20"/>
      <c r="W74" s="192"/>
      <c r="X74" s="193"/>
      <c r="Y74" s="35"/>
      <c r="Z74" s="343"/>
      <c r="AA74" s="343" t="str">
        <f t="shared" si="29"/>
        <v/>
      </c>
      <c r="AB74" s="103"/>
      <c r="AC74" s="94" t="str">
        <f t="shared" si="30"/>
        <v/>
      </c>
      <c r="AD74" s="95"/>
      <c r="AE74" s="294"/>
      <c r="AF74" s="214" t="str">
        <f t="shared" si="31"/>
        <v/>
      </c>
      <c r="AG74" s="215" t="str">
        <f t="shared" si="32"/>
        <v>£0.00</v>
      </c>
      <c r="AH74" s="181"/>
      <c r="AJ74" s="183"/>
      <c r="AM74" s="183" t="str">
        <f t="shared" si="20"/>
        <v/>
      </c>
      <c r="AN74" s="45">
        <f t="shared" si="21"/>
        <v>0</v>
      </c>
      <c r="AO74" s="45" t="str">
        <f>IF(AND('Claim Details'!$J$21="London 1",T74="A"),Rates!$C$4,IF(AND('Claim Details'!$J$21="London 1",T74="B"),Rates!$D$4,IF(AND('Claim Details'!$J$21="London 1",T74="C"),Rates!$E$4,IF(AND('Claim Details'!$J$21="London 1",T74="D"),Rates!$F$4,IF(AND('Claim Details'!$J$21="London 2",T74="A"),Rates!$C$7,IF(AND('Claim Details'!$J$21="London 2",T74="B"),Rates!$D$7,IF(AND('Claim Details'!$J$21="London 2",T74="C"),Rates!$E$7,IF(AND('Claim Details'!$J$21="London 2",T74="D"),Rates!$F$7,IF(AND('Claim Details'!$J$21="London 3",T74="A"),Rates!$C$10,IF(AND('Claim Details'!$J$21="London 3",T74="B"),Rates!$D$10,IF(AND('Claim Details'!$J$21="London 3",T74="C"),Rates!$E$10,IF(AND('Claim Details'!$J$21="London 3",T74="D"),Rates!$F$10,IF(AND('Claim Details'!$J$21="National 1",T74="A"),Rates!$C$13,IF(AND('Claim Details'!$J$21="National 1",T74="B"),Rates!$D$13,IF(AND('Claim Details'!$J$21="National 1",T74="C"),Rates!$E$13,IF(AND('Claim Details'!$J$21="National 1",T74="D"),Rates!$F$13,IF(AND('Claim Details'!$J$21="National 2",T74="A"),Rates!$C$16,IF(AND('Claim Details'!$J$21="National 2",T74="B"),Rates!$D$16,IF(AND('Claim Details'!$J$21="National 2",T74="C"),Rates!$E$16,IF(AND('Claim Details'!$J$21="National 2",T74="D"),Rates!$F$16,"£0.00"))))))))))))))))))))</f>
        <v>£0.00</v>
      </c>
      <c r="AP74" s="45">
        <f t="shared" si="22"/>
        <v>0</v>
      </c>
      <c r="AQ74" s="45" t="str">
        <f>IF(AND('Claim Details'!$R$21="London 1",AC74="A"),Rates!$C$4,IF(AND('Claim Details'!$R$21="London 1",AC74="B"),Rates!$D$4,IF(AND('Claim Details'!$R$21="London 1",AC74="C"),Rates!$E$4,IF(AND('Claim Details'!$R$21="London 1",AC74="D"),Rates!$F$4,IF(AND('Claim Details'!$R$21="London 2",AC74="A"),Rates!$C$7,IF(AND('Claim Details'!$R$21="London 2",AC74="B"),Rates!$D$7,IF(AND('Claim Details'!$R$21="London 2",AC74="C"),Rates!$E$7,IF(AND('Claim Details'!$R$21="London 2",AC74="D"),Rates!$F$7,IF(AND('Claim Details'!$R$21="London 3",AC74="A"),Rates!$C$10,IF(AND('Claim Details'!$R$21="London 3",AC74="B"),Rates!$D$10,IF(AND('Claim Details'!$R$21="London 3",AC74="C"),Rates!$E$10,IF(AND('Claim Details'!$R$21="London 3",AC74="D"),Rates!$F$10,IF(AND('Claim Details'!$R$21="National 1",AC74="A"),Rates!$C$13,IF(AND('Claim Details'!$R$21="National 1",AC74="B"),Rates!$D$13,IF(AND('Claim Details'!$R$21="National 1",AC74="C"),Rates!$E$13,IF(AND('Claim Details'!$R$21="National 1",AC74="D"),Rates!$F$13,IF(AND('Claim Details'!$R$21="National 2",AC74="A"),Rates!$C$16,IF(AND('Claim Details'!$R$21="National 2",AC74="B"),Rates!$D$16,IF(AND('Claim Details'!$R$21="National 2",AC74="C"),Rates!$E$16,IF(AND('Claim Details'!$R$21="National 2",AC74="D"),Rates!$F$16,"£0.00"))))))))))))))))))))</f>
        <v>£0.00</v>
      </c>
      <c r="AR74" s="45">
        <f t="shared" si="23"/>
        <v>0</v>
      </c>
      <c r="AS74" s="183" t="str">
        <f t="shared" si="33"/>
        <v/>
      </c>
      <c r="AT74" s="183" t="str">
        <f t="shared" si="34"/>
        <v/>
      </c>
    </row>
    <row r="75" spans="1:46" ht="15.5">
      <c r="A75" s="178"/>
      <c r="B75" s="21"/>
      <c r="C75" s="22"/>
      <c r="D75" s="288"/>
      <c r="E75" s="290"/>
      <c r="F75" s="289"/>
      <c r="G75" s="177"/>
      <c r="H75" s="286"/>
      <c r="I75" s="95" t="str">
        <f>IF(AND('Claim Details'!$E$21="London 1",C75="A"),Rates!$C$4,IF(AND('Claim Details'!$E$21="London 1",C75="B"),Rates!$D$4,IF(AND('Claim Details'!$E$21="London 1",C75="C"),Rates!$E$4,IF(AND('Claim Details'!$E$21="London 1",C75="D"),Rates!$F$4,IF(AND('Claim Details'!$E$21="London 2",C75="A"),Rates!$C$7,IF(AND('Claim Details'!$E$21="London 2",C75="B"),Rates!$D$7,IF(AND('Claim Details'!$E$21="London 2",C75="C"),Rates!$E$7,IF(AND('Claim Details'!$E$21="London 2",C75="D"),Rates!$F$7,IF(AND('Claim Details'!$E$21="London 3",C75="A"),Rates!$C$10,IF(AND('Claim Details'!$E$21="London 3",C75="B"),Rates!$D$10,IF(AND('Claim Details'!$E$21="London 3",C75="C"),Rates!$E$10,IF(AND('Claim Details'!$E$21="London 3",C75="D"),Rates!$F$10,IF(AND('Claim Details'!$E$21="National 1",C75="A"),Rates!$C$13,IF(AND('Claim Details'!$E$21="National 1",C75="B"),Rates!$D$13,IF(AND('Claim Details'!$E$21="National 1",C75="C"),Rates!$E$13,IF(AND('Claim Details'!$E$21="National 1",C75="D"),Rates!$F$13,IF(AND('Claim Details'!$E$21="National 2",C75="A"),Rates!$C$16,IF(AND('Claim Details'!$E$21="National 2",C75="B"),Rates!$D$16,IF(AND('Claim Details'!$E$21="National 2",C75="C"),Rates!$E$16,IF(AND('Claim Details'!$E$21="National 2",C75="D"),Rates!$F$16,"£0.00"))))))))))))))))))))</f>
        <v>£0.00</v>
      </c>
      <c r="J75" s="23"/>
      <c r="K75" s="63" t="str">
        <f t="shared" si="24"/>
        <v>£0.00</v>
      </c>
      <c r="L75" s="212"/>
      <c r="M75" s="213"/>
      <c r="N75" s="20"/>
      <c r="O75" s="20"/>
      <c r="P75" s="20" t="str">
        <f t="shared" si="25"/>
        <v/>
      </c>
      <c r="Q75" s="20"/>
      <c r="R75" s="211"/>
      <c r="S75" s="28" t="str">
        <f t="shared" si="26"/>
        <v/>
      </c>
      <c r="T75" s="20" t="str">
        <f t="shared" si="27"/>
        <v/>
      </c>
      <c r="U75" s="18" t="str">
        <f t="shared" si="28"/>
        <v>£0.00</v>
      </c>
      <c r="V75" s="20"/>
      <c r="W75" s="192"/>
      <c r="X75" s="193"/>
      <c r="Y75" s="35"/>
      <c r="Z75" s="343"/>
      <c r="AA75" s="343" t="str">
        <f t="shared" si="29"/>
        <v/>
      </c>
      <c r="AB75" s="103"/>
      <c r="AC75" s="94" t="str">
        <f t="shared" si="30"/>
        <v/>
      </c>
      <c r="AD75" s="95"/>
      <c r="AE75" s="294"/>
      <c r="AF75" s="214" t="str">
        <f t="shared" si="31"/>
        <v/>
      </c>
      <c r="AG75" s="215" t="str">
        <f t="shared" si="32"/>
        <v>£0.00</v>
      </c>
      <c r="AH75" s="181"/>
      <c r="AJ75" s="183"/>
      <c r="AM75" s="183" t="str">
        <f t="shared" si="20"/>
        <v/>
      </c>
      <c r="AN75" s="45">
        <f t="shared" si="21"/>
        <v>0</v>
      </c>
      <c r="AO75" s="45" t="str">
        <f>IF(AND('Claim Details'!$J$21="London 1",T75="A"),Rates!$C$4,IF(AND('Claim Details'!$J$21="London 1",T75="B"),Rates!$D$4,IF(AND('Claim Details'!$J$21="London 1",T75="C"),Rates!$E$4,IF(AND('Claim Details'!$J$21="London 1",T75="D"),Rates!$F$4,IF(AND('Claim Details'!$J$21="London 2",T75="A"),Rates!$C$7,IF(AND('Claim Details'!$J$21="London 2",T75="B"),Rates!$D$7,IF(AND('Claim Details'!$J$21="London 2",T75="C"),Rates!$E$7,IF(AND('Claim Details'!$J$21="London 2",T75="D"),Rates!$F$7,IF(AND('Claim Details'!$J$21="London 3",T75="A"),Rates!$C$10,IF(AND('Claim Details'!$J$21="London 3",T75="B"),Rates!$D$10,IF(AND('Claim Details'!$J$21="London 3",T75="C"),Rates!$E$10,IF(AND('Claim Details'!$J$21="London 3",T75="D"),Rates!$F$10,IF(AND('Claim Details'!$J$21="National 1",T75="A"),Rates!$C$13,IF(AND('Claim Details'!$J$21="National 1",T75="B"),Rates!$D$13,IF(AND('Claim Details'!$J$21="National 1",T75="C"),Rates!$E$13,IF(AND('Claim Details'!$J$21="National 1",T75="D"),Rates!$F$13,IF(AND('Claim Details'!$J$21="National 2",T75="A"),Rates!$C$16,IF(AND('Claim Details'!$J$21="National 2",T75="B"),Rates!$D$16,IF(AND('Claim Details'!$J$21="National 2",T75="C"),Rates!$E$16,IF(AND('Claim Details'!$J$21="National 2",T75="D"),Rates!$F$16,"£0.00"))))))))))))))))))))</f>
        <v>£0.00</v>
      </c>
      <c r="AP75" s="45">
        <f t="shared" si="22"/>
        <v>0</v>
      </c>
      <c r="AQ75" s="45" t="str">
        <f>IF(AND('Claim Details'!$R$21="London 1",AC75="A"),Rates!$C$4,IF(AND('Claim Details'!$R$21="London 1",AC75="B"),Rates!$D$4,IF(AND('Claim Details'!$R$21="London 1",AC75="C"),Rates!$E$4,IF(AND('Claim Details'!$R$21="London 1",AC75="D"),Rates!$F$4,IF(AND('Claim Details'!$R$21="London 2",AC75="A"),Rates!$C$7,IF(AND('Claim Details'!$R$21="London 2",AC75="B"),Rates!$D$7,IF(AND('Claim Details'!$R$21="London 2",AC75="C"),Rates!$E$7,IF(AND('Claim Details'!$R$21="London 2",AC75="D"),Rates!$F$7,IF(AND('Claim Details'!$R$21="London 3",AC75="A"),Rates!$C$10,IF(AND('Claim Details'!$R$21="London 3",AC75="B"),Rates!$D$10,IF(AND('Claim Details'!$R$21="London 3",AC75="C"),Rates!$E$10,IF(AND('Claim Details'!$R$21="London 3",AC75="D"),Rates!$F$10,IF(AND('Claim Details'!$R$21="National 1",AC75="A"),Rates!$C$13,IF(AND('Claim Details'!$R$21="National 1",AC75="B"),Rates!$D$13,IF(AND('Claim Details'!$R$21="National 1",AC75="C"),Rates!$E$13,IF(AND('Claim Details'!$R$21="National 1",AC75="D"),Rates!$F$13,IF(AND('Claim Details'!$R$21="National 2",AC75="A"),Rates!$C$16,IF(AND('Claim Details'!$R$21="National 2",AC75="B"),Rates!$D$16,IF(AND('Claim Details'!$R$21="National 2",AC75="C"),Rates!$E$16,IF(AND('Claim Details'!$R$21="National 2",AC75="D"),Rates!$F$16,"£0.00"))))))))))))))))))))</f>
        <v>£0.00</v>
      </c>
      <c r="AR75" s="45">
        <f t="shared" si="23"/>
        <v>0</v>
      </c>
      <c r="AS75" s="183" t="str">
        <f t="shared" si="33"/>
        <v/>
      </c>
      <c r="AT75" s="183" t="str">
        <f t="shared" si="34"/>
        <v/>
      </c>
    </row>
    <row r="76" spans="1:46" ht="15.5">
      <c r="A76" s="178"/>
      <c r="B76" s="21"/>
      <c r="C76" s="22"/>
      <c r="D76" s="288"/>
      <c r="E76" s="290"/>
      <c r="F76" s="289"/>
      <c r="G76" s="177"/>
      <c r="H76" s="286"/>
      <c r="I76" s="95" t="str">
        <f>IF(AND('Claim Details'!$E$21="London 1",C76="A"),Rates!$C$4,IF(AND('Claim Details'!$E$21="London 1",C76="B"),Rates!$D$4,IF(AND('Claim Details'!$E$21="London 1",C76="C"),Rates!$E$4,IF(AND('Claim Details'!$E$21="London 1",C76="D"),Rates!$F$4,IF(AND('Claim Details'!$E$21="London 2",C76="A"),Rates!$C$7,IF(AND('Claim Details'!$E$21="London 2",C76="B"),Rates!$D$7,IF(AND('Claim Details'!$E$21="London 2",C76="C"),Rates!$E$7,IF(AND('Claim Details'!$E$21="London 2",C76="D"),Rates!$F$7,IF(AND('Claim Details'!$E$21="London 3",C76="A"),Rates!$C$10,IF(AND('Claim Details'!$E$21="London 3",C76="B"),Rates!$D$10,IF(AND('Claim Details'!$E$21="London 3",C76="C"),Rates!$E$10,IF(AND('Claim Details'!$E$21="London 3",C76="D"),Rates!$F$10,IF(AND('Claim Details'!$E$21="National 1",C76="A"),Rates!$C$13,IF(AND('Claim Details'!$E$21="National 1",C76="B"),Rates!$D$13,IF(AND('Claim Details'!$E$21="National 1",C76="C"),Rates!$E$13,IF(AND('Claim Details'!$E$21="National 1",C76="D"),Rates!$F$13,IF(AND('Claim Details'!$E$21="National 2",C76="A"),Rates!$C$16,IF(AND('Claim Details'!$E$21="National 2",C76="B"),Rates!$D$16,IF(AND('Claim Details'!$E$21="National 2",C76="C"),Rates!$E$16,IF(AND('Claim Details'!$E$21="National 2",C76="D"),Rates!$F$16,"£0.00"))))))))))))))))))))</f>
        <v>£0.00</v>
      </c>
      <c r="J76" s="23"/>
      <c r="K76" s="63" t="str">
        <f t="shared" si="24"/>
        <v>£0.00</v>
      </c>
      <c r="L76" s="212"/>
      <c r="M76" s="213"/>
      <c r="N76" s="20"/>
      <c r="O76" s="20"/>
      <c r="P76" s="20" t="str">
        <f t="shared" si="25"/>
        <v/>
      </c>
      <c r="Q76" s="20"/>
      <c r="R76" s="211"/>
      <c r="S76" s="28" t="str">
        <f t="shared" si="26"/>
        <v/>
      </c>
      <c r="T76" s="20" t="str">
        <f t="shared" si="27"/>
        <v/>
      </c>
      <c r="U76" s="18" t="str">
        <f t="shared" si="28"/>
        <v>£0.00</v>
      </c>
      <c r="V76" s="20"/>
      <c r="W76" s="192"/>
      <c r="X76" s="193"/>
      <c r="Y76" s="35"/>
      <c r="Z76" s="343"/>
      <c r="AA76" s="343" t="str">
        <f t="shared" si="29"/>
        <v/>
      </c>
      <c r="AB76" s="103"/>
      <c r="AC76" s="94" t="str">
        <f t="shared" si="30"/>
        <v/>
      </c>
      <c r="AD76" s="95"/>
      <c r="AE76" s="294"/>
      <c r="AF76" s="214" t="str">
        <f t="shared" si="31"/>
        <v/>
      </c>
      <c r="AG76" s="215" t="str">
        <f t="shared" si="32"/>
        <v>£0.00</v>
      </c>
      <c r="AH76" s="181"/>
      <c r="AJ76" s="183"/>
      <c r="AM76" s="183" t="str">
        <f t="shared" si="20"/>
        <v/>
      </c>
      <c r="AN76" s="45">
        <f t="shared" si="21"/>
        <v>0</v>
      </c>
      <c r="AO76" s="45" t="str">
        <f>IF(AND('Claim Details'!$J$21="London 1",T76="A"),Rates!$C$4,IF(AND('Claim Details'!$J$21="London 1",T76="B"),Rates!$D$4,IF(AND('Claim Details'!$J$21="London 1",T76="C"),Rates!$E$4,IF(AND('Claim Details'!$J$21="London 1",T76="D"),Rates!$F$4,IF(AND('Claim Details'!$J$21="London 2",T76="A"),Rates!$C$7,IF(AND('Claim Details'!$J$21="London 2",T76="B"),Rates!$D$7,IF(AND('Claim Details'!$J$21="London 2",T76="C"),Rates!$E$7,IF(AND('Claim Details'!$J$21="London 2",T76="D"),Rates!$F$7,IF(AND('Claim Details'!$J$21="London 3",T76="A"),Rates!$C$10,IF(AND('Claim Details'!$J$21="London 3",T76="B"),Rates!$D$10,IF(AND('Claim Details'!$J$21="London 3",T76="C"),Rates!$E$10,IF(AND('Claim Details'!$J$21="London 3",T76="D"),Rates!$F$10,IF(AND('Claim Details'!$J$21="National 1",T76="A"),Rates!$C$13,IF(AND('Claim Details'!$J$21="National 1",T76="B"),Rates!$D$13,IF(AND('Claim Details'!$J$21="National 1",T76="C"),Rates!$E$13,IF(AND('Claim Details'!$J$21="National 1",T76="D"),Rates!$F$13,IF(AND('Claim Details'!$J$21="National 2",T76="A"),Rates!$C$16,IF(AND('Claim Details'!$J$21="National 2",T76="B"),Rates!$D$16,IF(AND('Claim Details'!$J$21="National 2",T76="C"),Rates!$E$16,IF(AND('Claim Details'!$J$21="National 2",T76="D"),Rates!$F$16,"£0.00"))))))))))))))))))))</f>
        <v>£0.00</v>
      </c>
      <c r="AP76" s="45">
        <f t="shared" si="22"/>
        <v>0</v>
      </c>
      <c r="AQ76" s="45" t="str">
        <f>IF(AND('Claim Details'!$R$21="London 1",AC76="A"),Rates!$C$4,IF(AND('Claim Details'!$R$21="London 1",AC76="B"),Rates!$D$4,IF(AND('Claim Details'!$R$21="London 1",AC76="C"),Rates!$E$4,IF(AND('Claim Details'!$R$21="London 1",AC76="D"),Rates!$F$4,IF(AND('Claim Details'!$R$21="London 2",AC76="A"),Rates!$C$7,IF(AND('Claim Details'!$R$21="London 2",AC76="B"),Rates!$D$7,IF(AND('Claim Details'!$R$21="London 2",AC76="C"),Rates!$E$7,IF(AND('Claim Details'!$R$21="London 2",AC76="D"),Rates!$F$7,IF(AND('Claim Details'!$R$21="London 3",AC76="A"),Rates!$C$10,IF(AND('Claim Details'!$R$21="London 3",AC76="B"),Rates!$D$10,IF(AND('Claim Details'!$R$21="London 3",AC76="C"),Rates!$E$10,IF(AND('Claim Details'!$R$21="London 3",AC76="D"),Rates!$F$10,IF(AND('Claim Details'!$R$21="National 1",AC76="A"),Rates!$C$13,IF(AND('Claim Details'!$R$21="National 1",AC76="B"),Rates!$D$13,IF(AND('Claim Details'!$R$21="National 1",AC76="C"),Rates!$E$13,IF(AND('Claim Details'!$R$21="National 1",AC76="D"),Rates!$F$13,IF(AND('Claim Details'!$R$21="National 2",AC76="A"),Rates!$C$16,IF(AND('Claim Details'!$R$21="National 2",AC76="B"),Rates!$D$16,IF(AND('Claim Details'!$R$21="National 2",AC76="C"),Rates!$E$16,IF(AND('Claim Details'!$R$21="National 2",AC76="D"),Rates!$F$16,"£0.00"))))))))))))))))))))</f>
        <v>£0.00</v>
      </c>
      <c r="AR76" s="45">
        <f t="shared" si="23"/>
        <v>0</v>
      </c>
      <c r="AS76" s="183" t="str">
        <f t="shared" si="33"/>
        <v/>
      </c>
      <c r="AT76" s="183" t="str">
        <f t="shared" si="34"/>
        <v/>
      </c>
    </row>
    <row r="77" spans="1:46" ht="15.5">
      <c r="A77" s="178"/>
      <c r="B77" s="21"/>
      <c r="C77" s="22"/>
      <c r="D77" s="288"/>
      <c r="E77" s="290"/>
      <c r="F77" s="289"/>
      <c r="G77" s="177"/>
      <c r="H77" s="286"/>
      <c r="I77" s="95" t="str">
        <f>IF(AND('Claim Details'!$E$21="London 1",C77="A"),Rates!$C$4,IF(AND('Claim Details'!$E$21="London 1",C77="B"),Rates!$D$4,IF(AND('Claim Details'!$E$21="London 1",C77="C"),Rates!$E$4,IF(AND('Claim Details'!$E$21="London 1",C77="D"),Rates!$F$4,IF(AND('Claim Details'!$E$21="London 2",C77="A"),Rates!$C$7,IF(AND('Claim Details'!$E$21="London 2",C77="B"),Rates!$D$7,IF(AND('Claim Details'!$E$21="London 2",C77="C"),Rates!$E$7,IF(AND('Claim Details'!$E$21="London 2",C77="D"),Rates!$F$7,IF(AND('Claim Details'!$E$21="London 3",C77="A"),Rates!$C$10,IF(AND('Claim Details'!$E$21="London 3",C77="B"),Rates!$D$10,IF(AND('Claim Details'!$E$21="London 3",C77="C"),Rates!$E$10,IF(AND('Claim Details'!$E$21="London 3",C77="D"),Rates!$F$10,IF(AND('Claim Details'!$E$21="National 1",C77="A"),Rates!$C$13,IF(AND('Claim Details'!$E$21="National 1",C77="B"),Rates!$D$13,IF(AND('Claim Details'!$E$21="National 1",C77="C"),Rates!$E$13,IF(AND('Claim Details'!$E$21="National 1",C77="D"),Rates!$F$13,IF(AND('Claim Details'!$E$21="National 2",C77="A"),Rates!$C$16,IF(AND('Claim Details'!$E$21="National 2",C77="B"),Rates!$D$16,IF(AND('Claim Details'!$E$21="National 2",C77="C"),Rates!$E$16,IF(AND('Claim Details'!$E$21="National 2",C77="D"),Rates!$F$16,"£0.00"))))))))))))))))))))</f>
        <v>£0.00</v>
      </c>
      <c r="J77" s="23"/>
      <c r="K77" s="63" t="str">
        <f t="shared" si="24"/>
        <v>£0.00</v>
      </c>
      <c r="L77" s="212"/>
      <c r="M77" s="213"/>
      <c r="N77" s="20"/>
      <c r="O77" s="20"/>
      <c r="P77" s="20" t="str">
        <f t="shared" si="25"/>
        <v/>
      </c>
      <c r="Q77" s="20"/>
      <c r="R77" s="211"/>
      <c r="S77" s="28" t="str">
        <f t="shared" si="26"/>
        <v/>
      </c>
      <c r="T77" s="20" t="str">
        <f t="shared" si="27"/>
        <v/>
      </c>
      <c r="U77" s="18" t="str">
        <f t="shared" si="28"/>
        <v>£0.00</v>
      </c>
      <c r="V77" s="20"/>
      <c r="W77" s="192"/>
      <c r="X77" s="193"/>
      <c r="Y77" s="35"/>
      <c r="Z77" s="343"/>
      <c r="AA77" s="343" t="str">
        <f t="shared" si="29"/>
        <v/>
      </c>
      <c r="AB77" s="103"/>
      <c r="AC77" s="94" t="str">
        <f t="shared" si="30"/>
        <v/>
      </c>
      <c r="AD77" s="95"/>
      <c r="AE77" s="294"/>
      <c r="AF77" s="214" t="str">
        <f t="shared" si="31"/>
        <v/>
      </c>
      <c r="AG77" s="215" t="str">
        <f t="shared" si="32"/>
        <v>£0.00</v>
      </c>
      <c r="AH77" s="181"/>
      <c r="AJ77" s="183"/>
      <c r="AM77" s="183" t="str">
        <f t="shared" si="20"/>
        <v/>
      </c>
      <c r="AN77" s="45">
        <f t="shared" si="21"/>
        <v>0</v>
      </c>
      <c r="AO77" s="45" t="str">
        <f>IF(AND('Claim Details'!$J$21="London 1",T77="A"),Rates!$C$4,IF(AND('Claim Details'!$J$21="London 1",T77="B"),Rates!$D$4,IF(AND('Claim Details'!$J$21="London 1",T77="C"),Rates!$E$4,IF(AND('Claim Details'!$J$21="London 1",T77="D"),Rates!$F$4,IF(AND('Claim Details'!$J$21="London 2",T77="A"),Rates!$C$7,IF(AND('Claim Details'!$J$21="London 2",T77="B"),Rates!$D$7,IF(AND('Claim Details'!$J$21="London 2",T77="C"),Rates!$E$7,IF(AND('Claim Details'!$J$21="London 2",T77="D"),Rates!$F$7,IF(AND('Claim Details'!$J$21="London 3",T77="A"),Rates!$C$10,IF(AND('Claim Details'!$J$21="London 3",T77="B"),Rates!$D$10,IF(AND('Claim Details'!$J$21="London 3",T77="C"),Rates!$E$10,IF(AND('Claim Details'!$J$21="London 3",T77="D"),Rates!$F$10,IF(AND('Claim Details'!$J$21="National 1",T77="A"),Rates!$C$13,IF(AND('Claim Details'!$J$21="National 1",T77="B"),Rates!$D$13,IF(AND('Claim Details'!$J$21="National 1",T77="C"),Rates!$E$13,IF(AND('Claim Details'!$J$21="National 1",T77="D"),Rates!$F$13,IF(AND('Claim Details'!$J$21="National 2",T77="A"),Rates!$C$16,IF(AND('Claim Details'!$J$21="National 2",T77="B"),Rates!$D$16,IF(AND('Claim Details'!$J$21="National 2",T77="C"),Rates!$E$16,IF(AND('Claim Details'!$J$21="National 2",T77="D"),Rates!$F$16,"£0.00"))))))))))))))))))))</f>
        <v>£0.00</v>
      </c>
      <c r="AP77" s="45">
        <f t="shared" si="22"/>
        <v>0</v>
      </c>
      <c r="AQ77" s="45" t="str">
        <f>IF(AND('Claim Details'!$R$21="London 1",AC77="A"),Rates!$C$4,IF(AND('Claim Details'!$R$21="London 1",AC77="B"),Rates!$D$4,IF(AND('Claim Details'!$R$21="London 1",AC77="C"),Rates!$E$4,IF(AND('Claim Details'!$R$21="London 1",AC77="D"),Rates!$F$4,IF(AND('Claim Details'!$R$21="London 2",AC77="A"),Rates!$C$7,IF(AND('Claim Details'!$R$21="London 2",AC77="B"),Rates!$D$7,IF(AND('Claim Details'!$R$21="London 2",AC77="C"),Rates!$E$7,IF(AND('Claim Details'!$R$21="London 2",AC77="D"),Rates!$F$7,IF(AND('Claim Details'!$R$21="London 3",AC77="A"),Rates!$C$10,IF(AND('Claim Details'!$R$21="London 3",AC77="B"),Rates!$D$10,IF(AND('Claim Details'!$R$21="London 3",AC77="C"),Rates!$E$10,IF(AND('Claim Details'!$R$21="London 3",AC77="D"),Rates!$F$10,IF(AND('Claim Details'!$R$21="National 1",AC77="A"),Rates!$C$13,IF(AND('Claim Details'!$R$21="National 1",AC77="B"),Rates!$D$13,IF(AND('Claim Details'!$R$21="National 1",AC77="C"),Rates!$E$13,IF(AND('Claim Details'!$R$21="National 1",AC77="D"),Rates!$F$13,IF(AND('Claim Details'!$R$21="National 2",AC77="A"),Rates!$C$16,IF(AND('Claim Details'!$R$21="National 2",AC77="B"),Rates!$D$16,IF(AND('Claim Details'!$R$21="National 2",AC77="C"),Rates!$E$16,IF(AND('Claim Details'!$R$21="National 2",AC77="D"),Rates!$F$16,"£0.00"))))))))))))))))))))</f>
        <v>£0.00</v>
      </c>
      <c r="AR77" s="45">
        <f t="shared" si="23"/>
        <v>0</v>
      </c>
      <c r="AS77" s="183" t="str">
        <f t="shared" si="33"/>
        <v/>
      </c>
      <c r="AT77" s="183" t="str">
        <f t="shared" si="34"/>
        <v/>
      </c>
    </row>
    <row r="78" spans="1:46" ht="15.5">
      <c r="A78" s="178"/>
      <c r="B78" s="21"/>
      <c r="C78" s="22"/>
      <c r="D78" s="288"/>
      <c r="E78" s="290"/>
      <c r="F78" s="289"/>
      <c r="G78" s="177"/>
      <c r="H78" s="286"/>
      <c r="I78" s="95" t="str">
        <f>IF(AND('Claim Details'!$E$21="London 1",C78="A"),Rates!$C$4,IF(AND('Claim Details'!$E$21="London 1",C78="B"),Rates!$D$4,IF(AND('Claim Details'!$E$21="London 1",C78="C"),Rates!$E$4,IF(AND('Claim Details'!$E$21="London 1",C78="D"),Rates!$F$4,IF(AND('Claim Details'!$E$21="London 2",C78="A"),Rates!$C$7,IF(AND('Claim Details'!$E$21="London 2",C78="B"),Rates!$D$7,IF(AND('Claim Details'!$E$21="London 2",C78="C"),Rates!$E$7,IF(AND('Claim Details'!$E$21="London 2",C78="D"),Rates!$F$7,IF(AND('Claim Details'!$E$21="London 3",C78="A"),Rates!$C$10,IF(AND('Claim Details'!$E$21="London 3",C78="B"),Rates!$D$10,IF(AND('Claim Details'!$E$21="London 3",C78="C"),Rates!$E$10,IF(AND('Claim Details'!$E$21="London 3",C78="D"),Rates!$F$10,IF(AND('Claim Details'!$E$21="National 1",C78="A"),Rates!$C$13,IF(AND('Claim Details'!$E$21="National 1",C78="B"),Rates!$D$13,IF(AND('Claim Details'!$E$21="National 1",C78="C"),Rates!$E$13,IF(AND('Claim Details'!$E$21="National 1",C78="D"),Rates!$F$13,IF(AND('Claim Details'!$E$21="National 2",C78="A"),Rates!$C$16,IF(AND('Claim Details'!$E$21="National 2",C78="B"),Rates!$D$16,IF(AND('Claim Details'!$E$21="National 2",C78="C"),Rates!$E$16,IF(AND('Claim Details'!$E$21="National 2",C78="D"),Rates!$F$16,"£0.00"))))))))))))))))))))</f>
        <v>£0.00</v>
      </c>
      <c r="J78" s="23"/>
      <c r="K78" s="63" t="str">
        <f t="shared" si="24"/>
        <v>£0.00</v>
      </c>
      <c r="L78" s="212"/>
      <c r="M78" s="213"/>
      <c r="N78" s="20"/>
      <c r="O78" s="20"/>
      <c r="P78" s="20" t="str">
        <f t="shared" si="25"/>
        <v/>
      </c>
      <c r="Q78" s="20"/>
      <c r="R78" s="211"/>
      <c r="S78" s="28" t="str">
        <f t="shared" si="26"/>
        <v/>
      </c>
      <c r="T78" s="20" t="str">
        <f t="shared" si="27"/>
        <v/>
      </c>
      <c r="U78" s="18" t="str">
        <f t="shared" si="28"/>
        <v>£0.00</v>
      </c>
      <c r="V78" s="20"/>
      <c r="W78" s="192"/>
      <c r="X78" s="193"/>
      <c r="Y78" s="35"/>
      <c r="Z78" s="343"/>
      <c r="AA78" s="343" t="str">
        <f t="shared" si="29"/>
        <v/>
      </c>
      <c r="AB78" s="103"/>
      <c r="AC78" s="94" t="str">
        <f t="shared" si="30"/>
        <v/>
      </c>
      <c r="AD78" s="95"/>
      <c r="AE78" s="294"/>
      <c r="AF78" s="214" t="str">
        <f t="shared" si="31"/>
        <v/>
      </c>
      <c r="AG78" s="215" t="str">
        <f t="shared" si="32"/>
        <v>£0.00</v>
      </c>
      <c r="AH78" s="181"/>
      <c r="AJ78" s="183"/>
      <c r="AM78" s="183" t="str">
        <f t="shared" si="20"/>
        <v/>
      </c>
      <c r="AN78" s="45">
        <f t="shared" si="21"/>
        <v>0</v>
      </c>
      <c r="AO78" s="45" t="str">
        <f>IF(AND('Claim Details'!$J$21="London 1",T78="A"),Rates!$C$4,IF(AND('Claim Details'!$J$21="London 1",T78="B"),Rates!$D$4,IF(AND('Claim Details'!$J$21="London 1",T78="C"),Rates!$E$4,IF(AND('Claim Details'!$J$21="London 1",T78="D"),Rates!$F$4,IF(AND('Claim Details'!$J$21="London 2",T78="A"),Rates!$C$7,IF(AND('Claim Details'!$J$21="London 2",T78="B"),Rates!$D$7,IF(AND('Claim Details'!$J$21="London 2",T78="C"),Rates!$E$7,IF(AND('Claim Details'!$J$21="London 2",T78="D"),Rates!$F$7,IF(AND('Claim Details'!$J$21="London 3",T78="A"),Rates!$C$10,IF(AND('Claim Details'!$J$21="London 3",T78="B"),Rates!$D$10,IF(AND('Claim Details'!$J$21="London 3",T78="C"),Rates!$E$10,IF(AND('Claim Details'!$J$21="London 3",T78="D"),Rates!$F$10,IF(AND('Claim Details'!$J$21="National 1",T78="A"),Rates!$C$13,IF(AND('Claim Details'!$J$21="National 1",T78="B"),Rates!$D$13,IF(AND('Claim Details'!$J$21="National 1",T78="C"),Rates!$E$13,IF(AND('Claim Details'!$J$21="National 1",T78="D"),Rates!$F$13,IF(AND('Claim Details'!$J$21="National 2",T78="A"),Rates!$C$16,IF(AND('Claim Details'!$J$21="National 2",T78="B"),Rates!$D$16,IF(AND('Claim Details'!$J$21="National 2",T78="C"),Rates!$E$16,IF(AND('Claim Details'!$J$21="National 2",T78="D"),Rates!$F$16,"£0.00"))))))))))))))))))))</f>
        <v>£0.00</v>
      </c>
      <c r="AP78" s="45">
        <f t="shared" si="22"/>
        <v>0</v>
      </c>
      <c r="AQ78" s="45" t="str">
        <f>IF(AND('Claim Details'!$R$21="London 1",AC78="A"),Rates!$C$4,IF(AND('Claim Details'!$R$21="London 1",AC78="B"),Rates!$D$4,IF(AND('Claim Details'!$R$21="London 1",AC78="C"),Rates!$E$4,IF(AND('Claim Details'!$R$21="London 1",AC78="D"),Rates!$F$4,IF(AND('Claim Details'!$R$21="London 2",AC78="A"),Rates!$C$7,IF(AND('Claim Details'!$R$21="London 2",AC78="B"),Rates!$D$7,IF(AND('Claim Details'!$R$21="London 2",AC78="C"),Rates!$E$7,IF(AND('Claim Details'!$R$21="London 2",AC78="D"),Rates!$F$7,IF(AND('Claim Details'!$R$21="London 3",AC78="A"),Rates!$C$10,IF(AND('Claim Details'!$R$21="London 3",AC78="B"),Rates!$D$10,IF(AND('Claim Details'!$R$21="London 3",AC78="C"),Rates!$E$10,IF(AND('Claim Details'!$R$21="London 3",AC78="D"),Rates!$F$10,IF(AND('Claim Details'!$R$21="National 1",AC78="A"),Rates!$C$13,IF(AND('Claim Details'!$R$21="National 1",AC78="B"),Rates!$D$13,IF(AND('Claim Details'!$R$21="National 1",AC78="C"),Rates!$E$13,IF(AND('Claim Details'!$R$21="National 1",AC78="D"),Rates!$F$13,IF(AND('Claim Details'!$R$21="National 2",AC78="A"),Rates!$C$16,IF(AND('Claim Details'!$R$21="National 2",AC78="B"),Rates!$D$16,IF(AND('Claim Details'!$R$21="National 2",AC78="C"),Rates!$E$16,IF(AND('Claim Details'!$R$21="National 2",AC78="D"),Rates!$F$16,"£0.00"))))))))))))))))))))</f>
        <v>£0.00</v>
      </c>
      <c r="AR78" s="45">
        <f t="shared" si="23"/>
        <v>0</v>
      </c>
      <c r="AS78" s="183" t="str">
        <f t="shared" si="33"/>
        <v/>
      </c>
      <c r="AT78" s="183" t="str">
        <f t="shared" si="34"/>
        <v/>
      </c>
    </row>
    <row r="79" spans="1:46" ht="15.5">
      <c r="A79" s="178"/>
      <c r="B79" s="21"/>
      <c r="C79" s="22"/>
      <c r="D79" s="288"/>
      <c r="E79" s="290"/>
      <c r="F79" s="289"/>
      <c r="G79" s="177"/>
      <c r="H79" s="286"/>
      <c r="I79" s="95" t="str">
        <f>IF(AND('Claim Details'!$E$21="London 1",C79="A"),Rates!$C$4,IF(AND('Claim Details'!$E$21="London 1",C79="B"),Rates!$D$4,IF(AND('Claim Details'!$E$21="London 1",C79="C"),Rates!$E$4,IF(AND('Claim Details'!$E$21="London 1",C79="D"),Rates!$F$4,IF(AND('Claim Details'!$E$21="London 2",C79="A"),Rates!$C$7,IF(AND('Claim Details'!$E$21="London 2",C79="B"),Rates!$D$7,IF(AND('Claim Details'!$E$21="London 2",C79="C"),Rates!$E$7,IF(AND('Claim Details'!$E$21="London 2",C79="D"),Rates!$F$7,IF(AND('Claim Details'!$E$21="London 3",C79="A"),Rates!$C$10,IF(AND('Claim Details'!$E$21="London 3",C79="B"),Rates!$D$10,IF(AND('Claim Details'!$E$21="London 3",C79="C"),Rates!$E$10,IF(AND('Claim Details'!$E$21="London 3",C79="D"),Rates!$F$10,IF(AND('Claim Details'!$E$21="National 1",C79="A"),Rates!$C$13,IF(AND('Claim Details'!$E$21="National 1",C79="B"),Rates!$D$13,IF(AND('Claim Details'!$E$21="National 1",C79="C"),Rates!$E$13,IF(AND('Claim Details'!$E$21="National 1",C79="D"),Rates!$F$13,IF(AND('Claim Details'!$E$21="National 2",C79="A"),Rates!$C$16,IF(AND('Claim Details'!$E$21="National 2",C79="B"),Rates!$D$16,IF(AND('Claim Details'!$E$21="National 2",C79="C"),Rates!$E$16,IF(AND('Claim Details'!$E$21="National 2",C79="D"),Rates!$F$16,"£0.00"))))))))))))))))))))</f>
        <v>£0.00</v>
      </c>
      <c r="J79" s="23"/>
      <c r="K79" s="63" t="str">
        <f t="shared" si="24"/>
        <v>£0.00</v>
      </c>
      <c r="L79" s="212"/>
      <c r="M79" s="213"/>
      <c r="N79" s="20"/>
      <c r="O79" s="20"/>
      <c r="P79" s="20" t="str">
        <f t="shared" si="25"/>
        <v/>
      </c>
      <c r="Q79" s="20"/>
      <c r="R79" s="211"/>
      <c r="S79" s="28" t="str">
        <f t="shared" si="26"/>
        <v/>
      </c>
      <c r="T79" s="20" t="str">
        <f t="shared" si="27"/>
        <v/>
      </c>
      <c r="U79" s="18" t="str">
        <f t="shared" si="28"/>
        <v>£0.00</v>
      </c>
      <c r="V79" s="20"/>
      <c r="W79" s="192"/>
      <c r="X79" s="193"/>
      <c r="Y79" s="35"/>
      <c r="Z79" s="343"/>
      <c r="AA79" s="343" t="str">
        <f t="shared" si="29"/>
        <v/>
      </c>
      <c r="AB79" s="103"/>
      <c r="AC79" s="94" t="str">
        <f t="shared" si="30"/>
        <v/>
      </c>
      <c r="AD79" s="95"/>
      <c r="AE79" s="294"/>
      <c r="AF79" s="214" t="str">
        <f t="shared" si="31"/>
        <v/>
      </c>
      <c r="AG79" s="215" t="str">
        <f t="shared" si="32"/>
        <v>£0.00</v>
      </c>
      <c r="AH79" s="181"/>
      <c r="AJ79" s="183"/>
      <c r="AM79" s="183" t="str">
        <f t="shared" si="20"/>
        <v/>
      </c>
      <c r="AN79" s="45">
        <f t="shared" si="21"/>
        <v>0</v>
      </c>
      <c r="AO79" s="45" t="str">
        <f>IF(AND('Claim Details'!$J$21="London 1",T79="A"),Rates!$C$4,IF(AND('Claim Details'!$J$21="London 1",T79="B"),Rates!$D$4,IF(AND('Claim Details'!$J$21="London 1",T79="C"),Rates!$E$4,IF(AND('Claim Details'!$J$21="London 1",T79="D"),Rates!$F$4,IF(AND('Claim Details'!$J$21="London 2",T79="A"),Rates!$C$7,IF(AND('Claim Details'!$J$21="London 2",T79="B"),Rates!$D$7,IF(AND('Claim Details'!$J$21="London 2",T79="C"),Rates!$E$7,IF(AND('Claim Details'!$J$21="London 2",T79="D"),Rates!$F$7,IF(AND('Claim Details'!$J$21="London 3",T79="A"),Rates!$C$10,IF(AND('Claim Details'!$J$21="London 3",T79="B"),Rates!$D$10,IF(AND('Claim Details'!$J$21="London 3",T79="C"),Rates!$E$10,IF(AND('Claim Details'!$J$21="London 3",T79="D"),Rates!$F$10,IF(AND('Claim Details'!$J$21="National 1",T79="A"),Rates!$C$13,IF(AND('Claim Details'!$J$21="National 1",T79="B"),Rates!$D$13,IF(AND('Claim Details'!$J$21="National 1",T79="C"),Rates!$E$13,IF(AND('Claim Details'!$J$21="National 1",T79="D"),Rates!$F$13,IF(AND('Claim Details'!$J$21="National 2",T79="A"),Rates!$C$16,IF(AND('Claim Details'!$J$21="National 2",T79="B"),Rates!$D$16,IF(AND('Claim Details'!$J$21="National 2",T79="C"),Rates!$E$16,IF(AND('Claim Details'!$J$21="National 2",T79="D"),Rates!$F$16,"£0.00"))))))))))))))))))))</f>
        <v>£0.00</v>
      </c>
      <c r="AP79" s="45">
        <f t="shared" si="22"/>
        <v>0</v>
      </c>
      <c r="AQ79" s="45" t="str">
        <f>IF(AND('Claim Details'!$R$21="London 1",AC79="A"),Rates!$C$4,IF(AND('Claim Details'!$R$21="London 1",AC79="B"),Rates!$D$4,IF(AND('Claim Details'!$R$21="London 1",AC79="C"),Rates!$E$4,IF(AND('Claim Details'!$R$21="London 1",AC79="D"),Rates!$F$4,IF(AND('Claim Details'!$R$21="London 2",AC79="A"),Rates!$C$7,IF(AND('Claim Details'!$R$21="London 2",AC79="B"),Rates!$D$7,IF(AND('Claim Details'!$R$21="London 2",AC79="C"),Rates!$E$7,IF(AND('Claim Details'!$R$21="London 2",AC79="D"),Rates!$F$7,IF(AND('Claim Details'!$R$21="London 3",AC79="A"),Rates!$C$10,IF(AND('Claim Details'!$R$21="London 3",AC79="B"),Rates!$D$10,IF(AND('Claim Details'!$R$21="London 3",AC79="C"),Rates!$E$10,IF(AND('Claim Details'!$R$21="London 3",AC79="D"),Rates!$F$10,IF(AND('Claim Details'!$R$21="National 1",AC79="A"),Rates!$C$13,IF(AND('Claim Details'!$R$21="National 1",AC79="B"),Rates!$D$13,IF(AND('Claim Details'!$R$21="National 1",AC79="C"),Rates!$E$13,IF(AND('Claim Details'!$R$21="National 1",AC79="D"),Rates!$F$13,IF(AND('Claim Details'!$R$21="National 2",AC79="A"),Rates!$C$16,IF(AND('Claim Details'!$R$21="National 2",AC79="B"),Rates!$D$16,IF(AND('Claim Details'!$R$21="National 2",AC79="C"),Rates!$E$16,IF(AND('Claim Details'!$R$21="National 2",AC79="D"),Rates!$F$16,"£0.00"))))))))))))))))))))</f>
        <v>£0.00</v>
      </c>
      <c r="AR79" s="45">
        <f t="shared" si="23"/>
        <v>0</v>
      </c>
      <c r="AS79" s="183" t="str">
        <f t="shared" si="33"/>
        <v/>
      </c>
      <c r="AT79" s="183" t="str">
        <f t="shared" si="34"/>
        <v/>
      </c>
    </row>
    <row r="80" spans="1:46" ht="15.5">
      <c r="A80" s="178"/>
      <c r="B80" s="21"/>
      <c r="C80" s="22"/>
      <c r="D80" s="288"/>
      <c r="E80" s="290"/>
      <c r="F80" s="289"/>
      <c r="G80" s="177"/>
      <c r="H80" s="286"/>
      <c r="I80" s="95" t="str">
        <f>IF(AND('Claim Details'!$E$21="London 1",C80="A"),Rates!$C$4,IF(AND('Claim Details'!$E$21="London 1",C80="B"),Rates!$D$4,IF(AND('Claim Details'!$E$21="London 1",C80="C"),Rates!$E$4,IF(AND('Claim Details'!$E$21="London 1",C80="D"),Rates!$F$4,IF(AND('Claim Details'!$E$21="London 2",C80="A"),Rates!$C$7,IF(AND('Claim Details'!$E$21="London 2",C80="B"),Rates!$D$7,IF(AND('Claim Details'!$E$21="London 2",C80="C"),Rates!$E$7,IF(AND('Claim Details'!$E$21="London 2",C80="D"),Rates!$F$7,IF(AND('Claim Details'!$E$21="London 3",C80="A"),Rates!$C$10,IF(AND('Claim Details'!$E$21="London 3",C80="B"),Rates!$D$10,IF(AND('Claim Details'!$E$21="London 3",C80="C"),Rates!$E$10,IF(AND('Claim Details'!$E$21="London 3",C80="D"),Rates!$F$10,IF(AND('Claim Details'!$E$21="National 1",C80="A"),Rates!$C$13,IF(AND('Claim Details'!$E$21="National 1",C80="B"),Rates!$D$13,IF(AND('Claim Details'!$E$21="National 1",C80="C"),Rates!$E$13,IF(AND('Claim Details'!$E$21="National 1",C80="D"),Rates!$F$13,IF(AND('Claim Details'!$E$21="National 2",C80="A"),Rates!$C$16,IF(AND('Claim Details'!$E$21="National 2",C80="B"),Rates!$D$16,IF(AND('Claim Details'!$E$21="National 2",C80="C"),Rates!$E$16,IF(AND('Claim Details'!$E$21="National 2",C80="D"),Rates!$F$16,"£0.00"))))))))))))))))))))</f>
        <v>£0.00</v>
      </c>
      <c r="J80" s="23"/>
      <c r="K80" s="63" t="str">
        <f t="shared" si="24"/>
        <v>£0.00</v>
      </c>
      <c r="L80" s="212"/>
      <c r="M80" s="213"/>
      <c r="N80" s="20"/>
      <c r="O80" s="20"/>
      <c r="P80" s="20" t="str">
        <f t="shared" si="25"/>
        <v/>
      </c>
      <c r="Q80" s="20"/>
      <c r="R80" s="211"/>
      <c r="S80" s="28" t="str">
        <f t="shared" si="26"/>
        <v/>
      </c>
      <c r="T80" s="20" t="str">
        <f t="shared" si="27"/>
        <v/>
      </c>
      <c r="U80" s="18" t="str">
        <f t="shared" si="28"/>
        <v>£0.00</v>
      </c>
      <c r="V80" s="20"/>
      <c r="W80" s="192"/>
      <c r="X80" s="193"/>
      <c r="Y80" s="35"/>
      <c r="Z80" s="343"/>
      <c r="AA80" s="343" t="str">
        <f t="shared" si="29"/>
        <v/>
      </c>
      <c r="AB80" s="103"/>
      <c r="AC80" s="94" t="str">
        <f t="shared" si="30"/>
        <v/>
      </c>
      <c r="AD80" s="95"/>
      <c r="AE80" s="294"/>
      <c r="AF80" s="214" t="str">
        <f t="shared" si="31"/>
        <v/>
      </c>
      <c r="AG80" s="215" t="str">
        <f t="shared" si="32"/>
        <v>£0.00</v>
      </c>
      <c r="AH80" s="181"/>
      <c r="AJ80" s="183"/>
      <c r="AM80" s="183" t="str">
        <f t="shared" si="20"/>
        <v/>
      </c>
      <c r="AN80" s="45">
        <f t="shared" si="21"/>
        <v>0</v>
      </c>
      <c r="AO80" s="45" t="str">
        <f>IF(AND('Claim Details'!$J$21="London 1",T80="A"),Rates!$C$4,IF(AND('Claim Details'!$J$21="London 1",T80="B"),Rates!$D$4,IF(AND('Claim Details'!$J$21="London 1",T80="C"),Rates!$E$4,IF(AND('Claim Details'!$J$21="London 1",T80="D"),Rates!$F$4,IF(AND('Claim Details'!$J$21="London 2",T80="A"),Rates!$C$7,IF(AND('Claim Details'!$J$21="London 2",T80="B"),Rates!$D$7,IF(AND('Claim Details'!$J$21="London 2",T80="C"),Rates!$E$7,IF(AND('Claim Details'!$J$21="London 2",T80="D"),Rates!$F$7,IF(AND('Claim Details'!$J$21="London 3",T80="A"),Rates!$C$10,IF(AND('Claim Details'!$J$21="London 3",T80="B"),Rates!$D$10,IF(AND('Claim Details'!$J$21="London 3",T80="C"),Rates!$E$10,IF(AND('Claim Details'!$J$21="London 3",T80="D"),Rates!$F$10,IF(AND('Claim Details'!$J$21="National 1",T80="A"),Rates!$C$13,IF(AND('Claim Details'!$J$21="National 1",T80="B"),Rates!$D$13,IF(AND('Claim Details'!$J$21="National 1",T80="C"),Rates!$E$13,IF(AND('Claim Details'!$J$21="National 1",T80="D"),Rates!$F$13,IF(AND('Claim Details'!$J$21="National 2",T80="A"),Rates!$C$16,IF(AND('Claim Details'!$J$21="National 2",T80="B"),Rates!$D$16,IF(AND('Claim Details'!$J$21="National 2",T80="C"),Rates!$E$16,IF(AND('Claim Details'!$J$21="National 2",T80="D"),Rates!$F$16,"£0.00"))))))))))))))))))))</f>
        <v>£0.00</v>
      </c>
      <c r="AP80" s="45">
        <f t="shared" si="22"/>
        <v>0</v>
      </c>
      <c r="AQ80" s="45" t="str">
        <f>IF(AND('Claim Details'!$R$21="London 1",AC80="A"),Rates!$C$4,IF(AND('Claim Details'!$R$21="London 1",AC80="B"),Rates!$D$4,IF(AND('Claim Details'!$R$21="London 1",AC80="C"),Rates!$E$4,IF(AND('Claim Details'!$R$21="London 1",AC80="D"),Rates!$F$4,IF(AND('Claim Details'!$R$21="London 2",AC80="A"),Rates!$C$7,IF(AND('Claim Details'!$R$21="London 2",AC80="B"),Rates!$D$7,IF(AND('Claim Details'!$R$21="London 2",AC80="C"),Rates!$E$7,IF(AND('Claim Details'!$R$21="London 2",AC80="D"),Rates!$F$7,IF(AND('Claim Details'!$R$21="London 3",AC80="A"),Rates!$C$10,IF(AND('Claim Details'!$R$21="London 3",AC80="B"),Rates!$D$10,IF(AND('Claim Details'!$R$21="London 3",AC80="C"),Rates!$E$10,IF(AND('Claim Details'!$R$21="London 3",AC80="D"),Rates!$F$10,IF(AND('Claim Details'!$R$21="National 1",AC80="A"),Rates!$C$13,IF(AND('Claim Details'!$R$21="National 1",AC80="B"),Rates!$D$13,IF(AND('Claim Details'!$R$21="National 1",AC80="C"),Rates!$E$13,IF(AND('Claim Details'!$R$21="National 1",AC80="D"),Rates!$F$13,IF(AND('Claim Details'!$R$21="National 2",AC80="A"),Rates!$C$16,IF(AND('Claim Details'!$R$21="National 2",AC80="B"),Rates!$D$16,IF(AND('Claim Details'!$R$21="National 2",AC80="C"),Rates!$E$16,IF(AND('Claim Details'!$R$21="National 2",AC80="D"),Rates!$F$16,"£0.00"))))))))))))))))))))</f>
        <v>£0.00</v>
      </c>
      <c r="AR80" s="45">
        <f t="shared" si="23"/>
        <v>0</v>
      </c>
      <c r="AS80" s="183" t="str">
        <f t="shared" si="33"/>
        <v/>
      </c>
      <c r="AT80" s="183" t="str">
        <f t="shared" si="34"/>
        <v/>
      </c>
    </row>
    <row r="81" spans="1:46" ht="15.5">
      <c r="A81" s="178"/>
      <c r="B81" s="21"/>
      <c r="C81" s="22"/>
      <c r="D81" s="288"/>
      <c r="E81" s="290"/>
      <c r="F81" s="289"/>
      <c r="G81" s="177"/>
      <c r="H81" s="286"/>
      <c r="I81" s="95" t="str">
        <f>IF(AND('Claim Details'!$E$21="London 1",C81="A"),Rates!$C$4,IF(AND('Claim Details'!$E$21="London 1",C81="B"),Rates!$D$4,IF(AND('Claim Details'!$E$21="London 1",C81="C"),Rates!$E$4,IF(AND('Claim Details'!$E$21="London 1",C81="D"),Rates!$F$4,IF(AND('Claim Details'!$E$21="London 2",C81="A"),Rates!$C$7,IF(AND('Claim Details'!$E$21="London 2",C81="B"),Rates!$D$7,IF(AND('Claim Details'!$E$21="London 2",C81="C"),Rates!$E$7,IF(AND('Claim Details'!$E$21="London 2",C81="D"),Rates!$F$7,IF(AND('Claim Details'!$E$21="London 3",C81="A"),Rates!$C$10,IF(AND('Claim Details'!$E$21="London 3",C81="B"),Rates!$D$10,IF(AND('Claim Details'!$E$21="London 3",C81="C"),Rates!$E$10,IF(AND('Claim Details'!$E$21="London 3",C81="D"),Rates!$F$10,IF(AND('Claim Details'!$E$21="National 1",C81="A"),Rates!$C$13,IF(AND('Claim Details'!$E$21="National 1",C81="B"),Rates!$D$13,IF(AND('Claim Details'!$E$21="National 1",C81="C"),Rates!$E$13,IF(AND('Claim Details'!$E$21="National 1",C81="D"),Rates!$F$13,IF(AND('Claim Details'!$E$21="National 2",C81="A"),Rates!$C$16,IF(AND('Claim Details'!$E$21="National 2",C81="B"),Rates!$D$16,IF(AND('Claim Details'!$E$21="National 2",C81="C"),Rates!$E$16,IF(AND('Claim Details'!$E$21="National 2",C81="D"),Rates!$F$16,"£0.00"))))))))))))))))))))</f>
        <v>£0.00</v>
      </c>
      <c r="J81" s="23"/>
      <c r="K81" s="63" t="str">
        <f t="shared" si="24"/>
        <v>£0.00</v>
      </c>
      <c r="L81" s="212"/>
      <c r="M81" s="213"/>
      <c r="N81" s="20"/>
      <c r="O81" s="20"/>
      <c r="P81" s="20" t="str">
        <f t="shared" si="25"/>
        <v/>
      </c>
      <c r="Q81" s="20"/>
      <c r="R81" s="211"/>
      <c r="S81" s="28" t="str">
        <f t="shared" si="26"/>
        <v/>
      </c>
      <c r="T81" s="20" t="str">
        <f t="shared" si="27"/>
        <v/>
      </c>
      <c r="U81" s="18" t="str">
        <f t="shared" si="28"/>
        <v>£0.00</v>
      </c>
      <c r="V81" s="20"/>
      <c r="W81" s="192"/>
      <c r="X81" s="193"/>
      <c r="Y81" s="35"/>
      <c r="Z81" s="343"/>
      <c r="AA81" s="343" t="str">
        <f t="shared" si="29"/>
        <v/>
      </c>
      <c r="AB81" s="103"/>
      <c r="AC81" s="94" t="str">
        <f t="shared" si="30"/>
        <v/>
      </c>
      <c r="AD81" s="95"/>
      <c r="AE81" s="294"/>
      <c r="AF81" s="214" t="str">
        <f t="shared" si="31"/>
        <v/>
      </c>
      <c r="AG81" s="215" t="str">
        <f t="shared" si="32"/>
        <v>£0.00</v>
      </c>
      <c r="AH81" s="181"/>
      <c r="AJ81" s="183"/>
      <c r="AM81" s="183" t="str">
        <f t="shared" si="20"/>
        <v/>
      </c>
      <c r="AN81" s="45">
        <f t="shared" si="21"/>
        <v>0</v>
      </c>
      <c r="AO81" s="45" t="str">
        <f>IF(AND('Claim Details'!$J$21="London 1",T81="A"),Rates!$C$4,IF(AND('Claim Details'!$J$21="London 1",T81="B"),Rates!$D$4,IF(AND('Claim Details'!$J$21="London 1",T81="C"),Rates!$E$4,IF(AND('Claim Details'!$J$21="London 1",T81="D"),Rates!$F$4,IF(AND('Claim Details'!$J$21="London 2",T81="A"),Rates!$C$7,IF(AND('Claim Details'!$J$21="London 2",T81="B"),Rates!$D$7,IF(AND('Claim Details'!$J$21="London 2",T81="C"),Rates!$E$7,IF(AND('Claim Details'!$J$21="London 2",T81="D"),Rates!$F$7,IF(AND('Claim Details'!$J$21="London 3",T81="A"),Rates!$C$10,IF(AND('Claim Details'!$J$21="London 3",T81="B"),Rates!$D$10,IF(AND('Claim Details'!$J$21="London 3",T81="C"),Rates!$E$10,IF(AND('Claim Details'!$J$21="London 3",T81="D"),Rates!$F$10,IF(AND('Claim Details'!$J$21="National 1",T81="A"),Rates!$C$13,IF(AND('Claim Details'!$J$21="National 1",T81="B"),Rates!$D$13,IF(AND('Claim Details'!$J$21="National 1",T81="C"),Rates!$E$13,IF(AND('Claim Details'!$J$21="National 1",T81="D"),Rates!$F$13,IF(AND('Claim Details'!$J$21="National 2",T81="A"),Rates!$C$16,IF(AND('Claim Details'!$J$21="National 2",T81="B"),Rates!$D$16,IF(AND('Claim Details'!$J$21="National 2",T81="C"),Rates!$E$16,IF(AND('Claim Details'!$J$21="National 2",T81="D"),Rates!$F$16,"£0.00"))))))))))))))))))))</f>
        <v>£0.00</v>
      </c>
      <c r="AP81" s="45">
        <f t="shared" si="22"/>
        <v>0</v>
      </c>
      <c r="AQ81" s="45" t="str">
        <f>IF(AND('Claim Details'!$R$21="London 1",AC81="A"),Rates!$C$4,IF(AND('Claim Details'!$R$21="London 1",AC81="B"),Rates!$D$4,IF(AND('Claim Details'!$R$21="London 1",AC81="C"),Rates!$E$4,IF(AND('Claim Details'!$R$21="London 1",AC81="D"),Rates!$F$4,IF(AND('Claim Details'!$R$21="London 2",AC81="A"),Rates!$C$7,IF(AND('Claim Details'!$R$21="London 2",AC81="B"),Rates!$D$7,IF(AND('Claim Details'!$R$21="London 2",AC81="C"),Rates!$E$7,IF(AND('Claim Details'!$R$21="London 2",AC81="D"),Rates!$F$7,IF(AND('Claim Details'!$R$21="London 3",AC81="A"),Rates!$C$10,IF(AND('Claim Details'!$R$21="London 3",AC81="B"),Rates!$D$10,IF(AND('Claim Details'!$R$21="London 3",AC81="C"),Rates!$E$10,IF(AND('Claim Details'!$R$21="London 3",AC81="D"),Rates!$F$10,IF(AND('Claim Details'!$R$21="National 1",AC81="A"),Rates!$C$13,IF(AND('Claim Details'!$R$21="National 1",AC81="B"),Rates!$D$13,IF(AND('Claim Details'!$R$21="National 1",AC81="C"),Rates!$E$13,IF(AND('Claim Details'!$R$21="National 1",AC81="D"),Rates!$F$13,IF(AND('Claim Details'!$R$21="National 2",AC81="A"),Rates!$C$16,IF(AND('Claim Details'!$R$21="National 2",AC81="B"),Rates!$D$16,IF(AND('Claim Details'!$R$21="National 2",AC81="C"),Rates!$E$16,IF(AND('Claim Details'!$R$21="National 2",AC81="D"),Rates!$F$16,"£0.00"))))))))))))))))))))</f>
        <v>£0.00</v>
      </c>
      <c r="AR81" s="45">
        <f t="shared" si="23"/>
        <v>0</v>
      </c>
      <c r="AS81" s="183" t="str">
        <f t="shared" si="33"/>
        <v/>
      </c>
      <c r="AT81" s="183" t="str">
        <f t="shared" si="34"/>
        <v/>
      </c>
    </row>
    <row r="82" spans="1:46" ht="15.5">
      <c r="A82" s="178"/>
      <c r="B82" s="21"/>
      <c r="C82" s="22"/>
      <c r="D82" s="288"/>
      <c r="E82" s="290"/>
      <c r="F82" s="289"/>
      <c r="G82" s="177"/>
      <c r="H82" s="286"/>
      <c r="I82" s="95" t="str">
        <f>IF(AND('Claim Details'!$E$21="London 1",C82="A"),Rates!$C$4,IF(AND('Claim Details'!$E$21="London 1",C82="B"),Rates!$D$4,IF(AND('Claim Details'!$E$21="London 1",C82="C"),Rates!$E$4,IF(AND('Claim Details'!$E$21="London 1",C82="D"),Rates!$F$4,IF(AND('Claim Details'!$E$21="London 2",C82="A"),Rates!$C$7,IF(AND('Claim Details'!$E$21="London 2",C82="B"),Rates!$D$7,IF(AND('Claim Details'!$E$21="London 2",C82="C"),Rates!$E$7,IF(AND('Claim Details'!$E$21="London 2",C82="D"),Rates!$F$7,IF(AND('Claim Details'!$E$21="London 3",C82="A"),Rates!$C$10,IF(AND('Claim Details'!$E$21="London 3",C82="B"),Rates!$D$10,IF(AND('Claim Details'!$E$21="London 3",C82="C"),Rates!$E$10,IF(AND('Claim Details'!$E$21="London 3",C82="D"),Rates!$F$10,IF(AND('Claim Details'!$E$21="National 1",C82="A"),Rates!$C$13,IF(AND('Claim Details'!$E$21="National 1",C82="B"),Rates!$D$13,IF(AND('Claim Details'!$E$21="National 1",C82="C"),Rates!$E$13,IF(AND('Claim Details'!$E$21="National 1",C82="D"),Rates!$F$13,IF(AND('Claim Details'!$E$21="National 2",C82="A"),Rates!$C$16,IF(AND('Claim Details'!$E$21="National 2",C82="B"),Rates!$D$16,IF(AND('Claim Details'!$E$21="National 2",C82="C"),Rates!$E$16,IF(AND('Claim Details'!$E$21="National 2",C82="D"),Rates!$F$16,"£0.00"))))))))))))))))))))</f>
        <v>£0.00</v>
      </c>
      <c r="J82" s="23"/>
      <c r="K82" s="63" t="str">
        <f t="shared" si="24"/>
        <v>£0.00</v>
      </c>
      <c r="L82" s="212"/>
      <c r="M82" s="213"/>
      <c r="N82" s="20"/>
      <c r="O82" s="20"/>
      <c r="P82" s="20" t="str">
        <f t="shared" si="25"/>
        <v/>
      </c>
      <c r="Q82" s="20"/>
      <c r="R82" s="211"/>
      <c r="S82" s="28" t="str">
        <f t="shared" si="26"/>
        <v/>
      </c>
      <c r="T82" s="20" t="str">
        <f t="shared" si="27"/>
        <v/>
      </c>
      <c r="U82" s="18" t="str">
        <f t="shared" si="28"/>
        <v>£0.00</v>
      </c>
      <c r="V82" s="20"/>
      <c r="W82" s="192"/>
      <c r="X82" s="193"/>
      <c r="Y82" s="35"/>
      <c r="Z82" s="343"/>
      <c r="AA82" s="343" t="str">
        <f t="shared" si="29"/>
        <v/>
      </c>
      <c r="AB82" s="103"/>
      <c r="AC82" s="94" t="str">
        <f t="shared" si="30"/>
        <v/>
      </c>
      <c r="AD82" s="95"/>
      <c r="AE82" s="294"/>
      <c r="AF82" s="214" t="str">
        <f t="shared" si="31"/>
        <v/>
      </c>
      <c r="AG82" s="215" t="str">
        <f t="shared" si="32"/>
        <v>£0.00</v>
      </c>
      <c r="AH82" s="181"/>
      <c r="AJ82" s="183"/>
      <c r="AM82" s="183" t="str">
        <f t="shared" si="20"/>
        <v/>
      </c>
      <c r="AN82" s="45">
        <f t="shared" si="21"/>
        <v>0</v>
      </c>
      <c r="AO82" s="45" t="str">
        <f>IF(AND('Claim Details'!$J$21="London 1",T82="A"),Rates!$C$4,IF(AND('Claim Details'!$J$21="London 1",T82="B"),Rates!$D$4,IF(AND('Claim Details'!$J$21="London 1",T82="C"),Rates!$E$4,IF(AND('Claim Details'!$J$21="London 1",T82="D"),Rates!$F$4,IF(AND('Claim Details'!$J$21="London 2",T82="A"),Rates!$C$7,IF(AND('Claim Details'!$J$21="London 2",T82="B"),Rates!$D$7,IF(AND('Claim Details'!$J$21="London 2",T82="C"),Rates!$E$7,IF(AND('Claim Details'!$J$21="London 2",T82="D"),Rates!$F$7,IF(AND('Claim Details'!$J$21="London 3",T82="A"),Rates!$C$10,IF(AND('Claim Details'!$J$21="London 3",T82="B"),Rates!$D$10,IF(AND('Claim Details'!$J$21="London 3",T82="C"),Rates!$E$10,IF(AND('Claim Details'!$J$21="London 3",T82="D"),Rates!$F$10,IF(AND('Claim Details'!$J$21="National 1",T82="A"),Rates!$C$13,IF(AND('Claim Details'!$J$21="National 1",T82="B"),Rates!$D$13,IF(AND('Claim Details'!$J$21="National 1",T82="C"),Rates!$E$13,IF(AND('Claim Details'!$J$21="National 1",T82="D"),Rates!$F$13,IF(AND('Claim Details'!$J$21="National 2",T82="A"),Rates!$C$16,IF(AND('Claim Details'!$J$21="National 2",T82="B"),Rates!$D$16,IF(AND('Claim Details'!$J$21="National 2",T82="C"),Rates!$E$16,IF(AND('Claim Details'!$J$21="National 2",T82="D"),Rates!$F$16,"£0.00"))))))))))))))))))))</f>
        <v>£0.00</v>
      </c>
      <c r="AP82" s="45">
        <f t="shared" si="22"/>
        <v>0</v>
      </c>
      <c r="AQ82" s="45" t="str">
        <f>IF(AND('Claim Details'!$R$21="London 1",AC82="A"),Rates!$C$4,IF(AND('Claim Details'!$R$21="London 1",AC82="B"),Rates!$D$4,IF(AND('Claim Details'!$R$21="London 1",AC82="C"),Rates!$E$4,IF(AND('Claim Details'!$R$21="London 1",AC82="D"),Rates!$F$4,IF(AND('Claim Details'!$R$21="London 2",AC82="A"),Rates!$C$7,IF(AND('Claim Details'!$R$21="London 2",AC82="B"),Rates!$D$7,IF(AND('Claim Details'!$R$21="London 2",AC82="C"),Rates!$E$7,IF(AND('Claim Details'!$R$21="London 2",AC82="D"),Rates!$F$7,IF(AND('Claim Details'!$R$21="London 3",AC82="A"),Rates!$C$10,IF(AND('Claim Details'!$R$21="London 3",AC82="B"),Rates!$D$10,IF(AND('Claim Details'!$R$21="London 3",AC82="C"),Rates!$E$10,IF(AND('Claim Details'!$R$21="London 3",AC82="D"),Rates!$F$10,IF(AND('Claim Details'!$R$21="National 1",AC82="A"),Rates!$C$13,IF(AND('Claim Details'!$R$21="National 1",AC82="B"),Rates!$D$13,IF(AND('Claim Details'!$R$21="National 1",AC82="C"),Rates!$E$13,IF(AND('Claim Details'!$R$21="National 1",AC82="D"),Rates!$F$13,IF(AND('Claim Details'!$R$21="National 2",AC82="A"),Rates!$C$16,IF(AND('Claim Details'!$R$21="National 2",AC82="B"),Rates!$D$16,IF(AND('Claim Details'!$R$21="National 2",AC82="C"),Rates!$E$16,IF(AND('Claim Details'!$R$21="National 2",AC82="D"),Rates!$F$16,"£0.00"))))))))))))))))))))</f>
        <v>£0.00</v>
      </c>
      <c r="AR82" s="45">
        <f t="shared" si="23"/>
        <v>0</v>
      </c>
      <c r="AS82" s="183" t="str">
        <f t="shared" si="33"/>
        <v/>
      </c>
      <c r="AT82" s="183" t="str">
        <f t="shared" si="34"/>
        <v/>
      </c>
    </row>
    <row r="83" spans="1:46" ht="15.5">
      <c r="A83" s="178"/>
      <c r="B83" s="21"/>
      <c r="C83" s="22"/>
      <c r="D83" s="288"/>
      <c r="E83" s="290"/>
      <c r="F83" s="289"/>
      <c r="G83" s="177"/>
      <c r="H83" s="286"/>
      <c r="I83" s="95" t="str">
        <f>IF(AND('Claim Details'!$E$21="London 1",C83="A"),Rates!$C$4,IF(AND('Claim Details'!$E$21="London 1",C83="B"),Rates!$D$4,IF(AND('Claim Details'!$E$21="London 1",C83="C"),Rates!$E$4,IF(AND('Claim Details'!$E$21="London 1",C83="D"),Rates!$F$4,IF(AND('Claim Details'!$E$21="London 2",C83="A"),Rates!$C$7,IF(AND('Claim Details'!$E$21="London 2",C83="B"),Rates!$D$7,IF(AND('Claim Details'!$E$21="London 2",C83="C"),Rates!$E$7,IF(AND('Claim Details'!$E$21="London 2",C83="D"),Rates!$F$7,IF(AND('Claim Details'!$E$21="London 3",C83="A"),Rates!$C$10,IF(AND('Claim Details'!$E$21="London 3",C83="B"),Rates!$D$10,IF(AND('Claim Details'!$E$21="London 3",C83="C"),Rates!$E$10,IF(AND('Claim Details'!$E$21="London 3",C83="D"),Rates!$F$10,IF(AND('Claim Details'!$E$21="National 1",C83="A"),Rates!$C$13,IF(AND('Claim Details'!$E$21="National 1",C83="B"),Rates!$D$13,IF(AND('Claim Details'!$E$21="National 1",C83="C"),Rates!$E$13,IF(AND('Claim Details'!$E$21="National 1",C83="D"),Rates!$F$13,IF(AND('Claim Details'!$E$21="National 2",C83="A"),Rates!$C$16,IF(AND('Claim Details'!$E$21="National 2",C83="B"),Rates!$D$16,IF(AND('Claim Details'!$E$21="National 2",C83="C"),Rates!$E$16,IF(AND('Claim Details'!$E$21="National 2",C83="D"),Rates!$F$16,"£0.00"))))))))))))))))))))</f>
        <v>£0.00</v>
      </c>
      <c r="J83" s="23"/>
      <c r="K83" s="63" t="str">
        <f t="shared" si="24"/>
        <v>£0.00</v>
      </c>
      <c r="L83" s="212"/>
      <c r="M83" s="213"/>
      <c r="N83" s="20"/>
      <c r="O83" s="20"/>
      <c r="P83" s="20" t="str">
        <f t="shared" si="25"/>
        <v/>
      </c>
      <c r="Q83" s="20"/>
      <c r="R83" s="211"/>
      <c r="S83" s="28" t="str">
        <f t="shared" si="26"/>
        <v/>
      </c>
      <c r="T83" s="20" t="str">
        <f t="shared" si="27"/>
        <v/>
      </c>
      <c r="U83" s="18" t="str">
        <f t="shared" si="28"/>
        <v>£0.00</v>
      </c>
      <c r="V83" s="20"/>
      <c r="W83" s="192"/>
      <c r="X83" s="193"/>
      <c r="Y83" s="35"/>
      <c r="Z83" s="343"/>
      <c r="AA83" s="343" t="str">
        <f t="shared" si="29"/>
        <v/>
      </c>
      <c r="AB83" s="103"/>
      <c r="AC83" s="94" t="str">
        <f t="shared" si="30"/>
        <v/>
      </c>
      <c r="AD83" s="95"/>
      <c r="AE83" s="294"/>
      <c r="AF83" s="214" t="str">
        <f t="shared" si="31"/>
        <v/>
      </c>
      <c r="AG83" s="215" t="str">
        <f t="shared" si="32"/>
        <v>£0.00</v>
      </c>
      <c r="AH83" s="181"/>
      <c r="AJ83" s="183"/>
      <c r="AM83" s="183" t="str">
        <f t="shared" si="20"/>
        <v/>
      </c>
      <c r="AN83" s="45">
        <f t="shared" si="21"/>
        <v>0</v>
      </c>
      <c r="AO83" s="45" t="str">
        <f>IF(AND('Claim Details'!$J$21="London 1",T83="A"),Rates!$C$4,IF(AND('Claim Details'!$J$21="London 1",T83="B"),Rates!$D$4,IF(AND('Claim Details'!$J$21="London 1",T83="C"),Rates!$E$4,IF(AND('Claim Details'!$J$21="London 1",T83="D"),Rates!$F$4,IF(AND('Claim Details'!$J$21="London 2",T83="A"),Rates!$C$7,IF(AND('Claim Details'!$J$21="London 2",T83="B"),Rates!$D$7,IF(AND('Claim Details'!$J$21="London 2",T83="C"),Rates!$E$7,IF(AND('Claim Details'!$J$21="London 2",T83="D"),Rates!$F$7,IF(AND('Claim Details'!$J$21="London 3",T83="A"),Rates!$C$10,IF(AND('Claim Details'!$J$21="London 3",T83="B"),Rates!$D$10,IF(AND('Claim Details'!$J$21="London 3",T83="C"),Rates!$E$10,IF(AND('Claim Details'!$J$21="London 3",T83="D"),Rates!$F$10,IF(AND('Claim Details'!$J$21="National 1",T83="A"),Rates!$C$13,IF(AND('Claim Details'!$J$21="National 1",T83="B"),Rates!$D$13,IF(AND('Claim Details'!$J$21="National 1",T83="C"),Rates!$E$13,IF(AND('Claim Details'!$J$21="National 1",T83="D"),Rates!$F$13,IF(AND('Claim Details'!$J$21="National 2",T83="A"),Rates!$C$16,IF(AND('Claim Details'!$J$21="National 2",T83="B"),Rates!$D$16,IF(AND('Claim Details'!$J$21="National 2",T83="C"),Rates!$E$16,IF(AND('Claim Details'!$J$21="National 2",T83="D"),Rates!$F$16,"£0.00"))))))))))))))))))))</f>
        <v>£0.00</v>
      </c>
      <c r="AP83" s="45">
        <f t="shared" si="22"/>
        <v>0</v>
      </c>
      <c r="AQ83" s="45" t="str">
        <f>IF(AND('Claim Details'!$R$21="London 1",AC83="A"),Rates!$C$4,IF(AND('Claim Details'!$R$21="London 1",AC83="B"),Rates!$D$4,IF(AND('Claim Details'!$R$21="London 1",AC83="C"),Rates!$E$4,IF(AND('Claim Details'!$R$21="London 1",AC83="D"),Rates!$F$4,IF(AND('Claim Details'!$R$21="London 2",AC83="A"),Rates!$C$7,IF(AND('Claim Details'!$R$21="London 2",AC83="B"),Rates!$D$7,IF(AND('Claim Details'!$R$21="London 2",AC83="C"),Rates!$E$7,IF(AND('Claim Details'!$R$21="London 2",AC83="D"),Rates!$F$7,IF(AND('Claim Details'!$R$21="London 3",AC83="A"),Rates!$C$10,IF(AND('Claim Details'!$R$21="London 3",AC83="B"),Rates!$D$10,IF(AND('Claim Details'!$R$21="London 3",AC83="C"),Rates!$E$10,IF(AND('Claim Details'!$R$21="London 3",AC83="D"),Rates!$F$10,IF(AND('Claim Details'!$R$21="National 1",AC83="A"),Rates!$C$13,IF(AND('Claim Details'!$R$21="National 1",AC83="B"),Rates!$D$13,IF(AND('Claim Details'!$R$21="National 1",AC83="C"),Rates!$E$13,IF(AND('Claim Details'!$R$21="National 1",AC83="D"),Rates!$F$13,IF(AND('Claim Details'!$R$21="National 2",AC83="A"),Rates!$C$16,IF(AND('Claim Details'!$R$21="National 2",AC83="B"),Rates!$D$16,IF(AND('Claim Details'!$R$21="National 2",AC83="C"),Rates!$E$16,IF(AND('Claim Details'!$R$21="National 2",AC83="D"),Rates!$F$16,"£0.00"))))))))))))))))))))</f>
        <v>£0.00</v>
      </c>
      <c r="AR83" s="45">
        <f t="shared" si="23"/>
        <v>0</v>
      </c>
      <c r="AS83" s="183" t="str">
        <f t="shared" si="33"/>
        <v/>
      </c>
      <c r="AT83" s="183" t="str">
        <f t="shared" si="34"/>
        <v/>
      </c>
    </row>
    <row r="84" spans="1:46" ht="15.5">
      <c r="A84" s="178"/>
      <c r="B84" s="21"/>
      <c r="C84" s="22"/>
      <c r="D84" s="288"/>
      <c r="E84" s="290"/>
      <c r="F84" s="289"/>
      <c r="G84" s="177"/>
      <c r="H84" s="286"/>
      <c r="I84" s="95" t="str">
        <f>IF(AND('Claim Details'!$E$21="London 1",C84="A"),Rates!$C$4,IF(AND('Claim Details'!$E$21="London 1",C84="B"),Rates!$D$4,IF(AND('Claim Details'!$E$21="London 1",C84="C"),Rates!$E$4,IF(AND('Claim Details'!$E$21="London 1",C84="D"),Rates!$F$4,IF(AND('Claim Details'!$E$21="London 2",C84="A"),Rates!$C$7,IF(AND('Claim Details'!$E$21="London 2",C84="B"),Rates!$D$7,IF(AND('Claim Details'!$E$21="London 2",C84="C"),Rates!$E$7,IF(AND('Claim Details'!$E$21="London 2",C84="D"),Rates!$F$7,IF(AND('Claim Details'!$E$21="London 3",C84="A"),Rates!$C$10,IF(AND('Claim Details'!$E$21="London 3",C84="B"),Rates!$D$10,IF(AND('Claim Details'!$E$21="London 3",C84="C"),Rates!$E$10,IF(AND('Claim Details'!$E$21="London 3",C84="D"),Rates!$F$10,IF(AND('Claim Details'!$E$21="National 1",C84="A"),Rates!$C$13,IF(AND('Claim Details'!$E$21="National 1",C84="B"),Rates!$D$13,IF(AND('Claim Details'!$E$21="National 1",C84="C"),Rates!$E$13,IF(AND('Claim Details'!$E$21="National 1",C84="D"),Rates!$F$13,IF(AND('Claim Details'!$E$21="National 2",C84="A"),Rates!$C$16,IF(AND('Claim Details'!$E$21="National 2",C84="B"),Rates!$D$16,IF(AND('Claim Details'!$E$21="National 2",C84="C"),Rates!$E$16,IF(AND('Claim Details'!$E$21="National 2",C84="D"),Rates!$F$16,"£0.00"))))))))))))))))))))</f>
        <v>£0.00</v>
      </c>
      <c r="J84" s="23"/>
      <c r="K84" s="63" t="str">
        <f t="shared" si="24"/>
        <v>£0.00</v>
      </c>
      <c r="L84" s="212"/>
      <c r="M84" s="213"/>
      <c r="N84" s="20"/>
      <c r="O84" s="20"/>
      <c r="P84" s="20" t="str">
        <f t="shared" si="25"/>
        <v/>
      </c>
      <c r="Q84" s="20"/>
      <c r="R84" s="211"/>
      <c r="S84" s="28" t="str">
        <f t="shared" si="26"/>
        <v/>
      </c>
      <c r="T84" s="20" t="str">
        <f t="shared" si="27"/>
        <v/>
      </c>
      <c r="U84" s="18" t="str">
        <f t="shared" si="28"/>
        <v>£0.00</v>
      </c>
      <c r="V84" s="20"/>
      <c r="W84" s="192"/>
      <c r="X84" s="193"/>
      <c r="Y84" s="35"/>
      <c r="Z84" s="343"/>
      <c r="AA84" s="343" t="str">
        <f t="shared" si="29"/>
        <v/>
      </c>
      <c r="AB84" s="103"/>
      <c r="AC84" s="94" t="str">
        <f t="shared" si="30"/>
        <v/>
      </c>
      <c r="AD84" s="95"/>
      <c r="AE84" s="294"/>
      <c r="AF84" s="214" t="str">
        <f t="shared" si="31"/>
        <v/>
      </c>
      <c r="AG84" s="215" t="str">
        <f t="shared" si="32"/>
        <v>£0.00</v>
      </c>
      <c r="AH84" s="181"/>
      <c r="AJ84" s="183"/>
      <c r="AM84" s="183" t="str">
        <f t="shared" si="20"/>
        <v/>
      </c>
      <c r="AN84" s="45">
        <f t="shared" si="21"/>
        <v>0</v>
      </c>
      <c r="AO84" s="45" t="str">
        <f>IF(AND('Claim Details'!$J$21="London 1",T84="A"),Rates!$C$4,IF(AND('Claim Details'!$J$21="London 1",T84="B"),Rates!$D$4,IF(AND('Claim Details'!$J$21="London 1",T84="C"),Rates!$E$4,IF(AND('Claim Details'!$J$21="London 1",T84="D"),Rates!$F$4,IF(AND('Claim Details'!$J$21="London 2",T84="A"),Rates!$C$7,IF(AND('Claim Details'!$J$21="London 2",T84="B"),Rates!$D$7,IF(AND('Claim Details'!$J$21="London 2",T84="C"),Rates!$E$7,IF(AND('Claim Details'!$J$21="London 2",T84="D"),Rates!$F$7,IF(AND('Claim Details'!$J$21="London 3",T84="A"),Rates!$C$10,IF(AND('Claim Details'!$J$21="London 3",T84="B"),Rates!$D$10,IF(AND('Claim Details'!$J$21="London 3",T84="C"),Rates!$E$10,IF(AND('Claim Details'!$J$21="London 3",T84="D"),Rates!$F$10,IF(AND('Claim Details'!$J$21="National 1",T84="A"),Rates!$C$13,IF(AND('Claim Details'!$J$21="National 1",T84="B"),Rates!$D$13,IF(AND('Claim Details'!$J$21="National 1",T84="C"),Rates!$E$13,IF(AND('Claim Details'!$J$21="National 1",T84="D"),Rates!$F$13,IF(AND('Claim Details'!$J$21="National 2",T84="A"),Rates!$C$16,IF(AND('Claim Details'!$J$21="National 2",T84="B"),Rates!$D$16,IF(AND('Claim Details'!$J$21="National 2",T84="C"),Rates!$E$16,IF(AND('Claim Details'!$J$21="National 2",T84="D"),Rates!$F$16,"£0.00"))))))))))))))))))))</f>
        <v>£0.00</v>
      </c>
      <c r="AP84" s="45">
        <f t="shared" si="22"/>
        <v>0</v>
      </c>
      <c r="AQ84" s="45" t="str">
        <f>IF(AND('Claim Details'!$R$21="London 1",AC84="A"),Rates!$C$4,IF(AND('Claim Details'!$R$21="London 1",AC84="B"),Rates!$D$4,IF(AND('Claim Details'!$R$21="London 1",AC84="C"),Rates!$E$4,IF(AND('Claim Details'!$R$21="London 1",AC84="D"),Rates!$F$4,IF(AND('Claim Details'!$R$21="London 2",AC84="A"),Rates!$C$7,IF(AND('Claim Details'!$R$21="London 2",AC84="B"),Rates!$D$7,IF(AND('Claim Details'!$R$21="London 2",AC84="C"),Rates!$E$7,IF(AND('Claim Details'!$R$21="London 2",AC84="D"),Rates!$F$7,IF(AND('Claim Details'!$R$21="London 3",AC84="A"),Rates!$C$10,IF(AND('Claim Details'!$R$21="London 3",AC84="B"),Rates!$D$10,IF(AND('Claim Details'!$R$21="London 3",AC84="C"),Rates!$E$10,IF(AND('Claim Details'!$R$21="London 3",AC84="D"),Rates!$F$10,IF(AND('Claim Details'!$R$21="National 1",AC84="A"),Rates!$C$13,IF(AND('Claim Details'!$R$21="National 1",AC84="B"),Rates!$D$13,IF(AND('Claim Details'!$R$21="National 1",AC84="C"),Rates!$E$13,IF(AND('Claim Details'!$R$21="National 1",AC84="D"),Rates!$F$13,IF(AND('Claim Details'!$R$21="National 2",AC84="A"),Rates!$C$16,IF(AND('Claim Details'!$R$21="National 2",AC84="B"),Rates!$D$16,IF(AND('Claim Details'!$R$21="National 2",AC84="C"),Rates!$E$16,IF(AND('Claim Details'!$R$21="National 2",AC84="D"),Rates!$F$16,"£0.00"))))))))))))))))))))</f>
        <v>£0.00</v>
      </c>
      <c r="AR84" s="45">
        <f t="shared" si="23"/>
        <v>0</v>
      </c>
      <c r="AS84" s="183" t="str">
        <f t="shared" si="33"/>
        <v/>
      </c>
      <c r="AT84" s="183" t="str">
        <f t="shared" si="34"/>
        <v/>
      </c>
    </row>
    <row r="85" spans="1:46" ht="15.5">
      <c r="A85" s="178"/>
      <c r="B85" s="21"/>
      <c r="C85" s="22"/>
      <c r="D85" s="288"/>
      <c r="E85" s="290"/>
      <c r="F85" s="289"/>
      <c r="G85" s="177"/>
      <c r="H85" s="286"/>
      <c r="I85" s="95" t="str">
        <f>IF(AND('Claim Details'!$E$21="London 1",C85="A"),Rates!$C$4,IF(AND('Claim Details'!$E$21="London 1",C85="B"),Rates!$D$4,IF(AND('Claim Details'!$E$21="London 1",C85="C"),Rates!$E$4,IF(AND('Claim Details'!$E$21="London 1",C85="D"),Rates!$F$4,IF(AND('Claim Details'!$E$21="London 2",C85="A"),Rates!$C$7,IF(AND('Claim Details'!$E$21="London 2",C85="B"),Rates!$D$7,IF(AND('Claim Details'!$E$21="London 2",C85="C"),Rates!$E$7,IF(AND('Claim Details'!$E$21="London 2",C85="D"),Rates!$F$7,IF(AND('Claim Details'!$E$21="London 3",C85="A"),Rates!$C$10,IF(AND('Claim Details'!$E$21="London 3",C85="B"),Rates!$D$10,IF(AND('Claim Details'!$E$21="London 3",C85="C"),Rates!$E$10,IF(AND('Claim Details'!$E$21="London 3",C85="D"),Rates!$F$10,IF(AND('Claim Details'!$E$21="National 1",C85="A"),Rates!$C$13,IF(AND('Claim Details'!$E$21="National 1",C85="B"),Rates!$D$13,IF(AND('Claim Details'!$E$21="National 1",C85="C"),Rates!$E$13,IF(AND('Claim Details'!$E$21="National 1",C85="D"),Rates!$F$13,IF(AND('Claim Details'!$E$21="National 2",C85="A"),Rates!$C$16,IF(AND('Claim Details'!$E$21="National 2",C85="B"),Rates!$D$16,IF(AND('Claim Details'!$E$21="National 2",C85="C"),Rates!$E$16,IF(AND('Claim Details'!$E$21="National 2",C85="D"),Rates!$F$16,"£0.00"))))))))))))))))))))</f>
        <v>£0.00</v>
      </c>
      <c r="J85" s="23"/>
      <c r="K85" s="63" t="str">
        <f t="shared" si="24"/>
        <v>£0.00</v>
      </c>
      <c r="L85" s="212"/>
      <c r="M85" s="213"/>
      <c r="N85" s="20"/>
      <c r="O85" s="20"/>
      <c r="P85" s="20" t="str">
        <f t="shared" si="25"/>
        <v/>
      </c>
      <c r="Q85" s="20"/>
      <c r="R85" s="211"/>
      <c r="S85" s="28" t="str">
        <f t="shared" si="26"/>
        <v/>
      </c>
      <c r="T85" s="20" t="str">
        <f t="shared" si="27"/>
        <v/>
      </c>
      <c r="U85" s="18" t="str">
        <f t="shared" si="28"/>
        <v>£0.00</v>
      </c>
      <c r="V85" s="20"/>
      <c r="W85" s="192"/>
      <c r="X85" s="193"/>
      <c r="Y85" s="35"/>
      <c r="Z85" s="343"/>
      <c r="AA85" s="343" t="str">
        <f t="shared" si="29"/>
        <v/>
      </c>
      <c r="AB85" s="103"/>
      <c r="AC85" s="94" t="str">
        <f t="shared" si="30"/>
        <v/>
      </c>
      <c r="AD85" s="95"/>
      <c r="AE85" s="294"/>
      <c r="AF85" s="214" t="str">
        <f t="shared" si="31"/>
        <v/>
      </c>
      <c r="AG85" s="215" t="str">
        <f t="shared" si="32"/>
        <v>£0.00</v>
      </c>
      <c r="AH85" s="181"/>
      <c r="AJ85" s="183"/>
      <c r="AM85" s="183" t="str">
        <f t="shared" si="20"/>
        <v/>
      </c>
      <c r="AN85" s="45">
        <f t="shared" si="21"/>
        <v>0</v>
      </c>
      <c r="AO85" s="45" t="str">
        <f>IF(AND('Claim Details'!$J$21="London 1",T85="A"),Rates!$C$4,IF(AND('Claim Details'!$J$21="London 1",T85="B"),Rates!$D$4,IF(AND('Claim Details'!$J$21="London 1",T85="C"),Rates!$E$4,IF(AND('Claim Details'!$J$21="London 1",T85="D"),Rates!$F$4,IF(AND('Claim Details'!$J$21="London 2",T85="A"),Rates!$C$7,IF(AND('Claim Details'!$J$21="London 2",T85="B"),Rates!$D$7,IF(AND('Claim Details'!$J$21="London 2",T85="C"),Rates!$E$7,IF(AND('Claim Details'!$J$21="London 2",T85="D"),Rates!$F$7,IF(AND('Claim Details'!$J$21="London 3",T85="A"),Rates!$C$10,IF(AND('Claim Details'!$J$21="London 3",T85="B"),Rates!$D$10,IF(AND('Claim Details'!$J$21="London 3",T85="C"),Rates!$E$10,IF(AND('Claim Details'!$J$21="London 3",T85="D"),Rates!$F$10,IF(AND('Claim Details'!$J$21="National 1",T85="A"),Rates!$C$13,IF(AND('Claim Details'!$J$21="National 1",T85="B"),Rates!$D$13,IF(AND('Claim Details'!$J$21="National 1",T85="C"),Rates!$E$13,IF(AND('Claim Details'!$J$21="National 1",T85="D"),Rates!$F$13,IF(AND('Claim Details'!$J$21="National 2",T85="A"),Rates!$C$16,IF(AND('Claim Details'!$J$21="National 2",T85="B"),Rates!$D$16,IF(AND('Claim Details'!$J$21="National 2",T85="C"),Rates!$E$16,IF(AND('Claim Details'!$J$21="National 2",T85="D"),Rates!$F$16,"£0.00"))))))))))))))))))))</f>
        <v>£0.00</v>
      </c>
      <c r="AP85" s="45">
        <f t="shared" si="22"/>
        <v>0</v>
      </c>
      <c r="AQ85" s="45" t="str">
        <f>IF(AND('Claim Details'!$R$21="London 1",AC85="A"),Rates!$C$4,IF(AND('Claim Details'!$R$21="London 1",AC85="B"),Rates!$D$4,IF(AND('Claim Details'!$R$21="London 1",AC85="C"),Rates!$E$4,IF(AND('Claim Details'!$R$21="London 1",AC85="D"),Rates!$F$4,IF(AND('Claim Details'!$R$21="London 2",AC85="A"),Rates!$C$7,IF(AND('Claim Details'!$R$21="London 2",AC85="B"),Rates!$D$7,IF(AND('Claim Details'!$R$21="London 2",AC85="C"),Rates!$E$7,IF(AND('Claim Details'!$R$21="London 2",AC85="D"),Rates!$F$7,IF(AND('Claim Details'!$R$21="London 3",AC85="A"),Rates!$C$10,IF(AND('Claim Details'!$R$21="London 3",AC85="B"),Rates!$D$10,IF(AND('Claim Details'!$R$21="London 3",AC85="C"),Rates!$E$10,IF(AND('Claim Details'!$R$21="London 3",AC85="D"),Rates!$F$10,IF(AND('Claim Details'!$R$21="National 1",AC85="A"),Rates!$C$13,IF(AND('Claim Details'!$R$21="National 1",AC85="B"),Rates!$D$13,IF(AND('Claim Details'!$R$21="National 1",AC85="C"),Rates!$E$13,IF(AND('Claim Details'!$R$21="National 1",AC85="D"),Rates!$F$13,IF(AND('Claim Details'!$R$21="National 2",AC85="A"),Rates!$C$16,IF(AND('Claim Details'!$R$21="National 2",AC85="B"),Rates!$D$16,IF(AND('Claim Details'!$R$21="National 2",AC85="C"),Rates!$E$16,IF(AND('Claim Details'!$R$21="National 2",AC85="D"),Rates!$F$16,"£0.00"))))))))))))))))))))</f>
        <v>£0.00</v>
      </c>
      <c r="AR85" s="45">
        <f t="shared" si="23"/>
        <v>0</v>
      </c>
      <c r="AS85" s="183" t="str">
        <f t="shared" si="33"/>
        <v/>
      </c>
      <c r="AT85" s="183" t="str">
        <f t="shared" si="34"/>
        <v/>
      </c>
    </row>
    <row r="86" spans="1:46" ht="15.5">
      <c r="A86" s="178"/>
      <c r="B86" s="21"/>
      <c r="C86" s="22"/>
      <c r="D86" s="288"/>
      <c r="E86" s="290"/>
      <c r="F86" s="289"/>
      <c r="G86" s="177"/>
      <c r="H86" s="286"/>
      <c r="I86" s="95" t="str">
        <f>IF(AND('Claim Details'!$E$21="London 1",C86="A"),Rates!$C$4,IF(AND('Claim Details'!$E$21="London 1",C86="B"),Rates!$D$4,IF(AND('Claim Details'!$E$21="London 1",C86="C"),Rates!$E$4,IF(AND('Claim Details'!$E$21="London 1",C86="D"),Rates!$F$4,IF(AND('Claim Details'!$E$21="London 2",C86="A"),Rates!$C$7,IF(AND('Claim Details'!$E$21="London 2",C86="B"),Rates!$D$7,IF(AND('Claim Details'!$E$21="London 2",C86="C"),Rates!$E$7,IF(AND('Claim Details'!$E$21="London 2",C86="D"),Rates!$F$7,IF(AND('Claim Details'!$E$21="London 3",C86="A"),Rates!$C$10,IF(AND('Claim Details'!$E$21="London 3",C86="B"),Rates!$D$10,IF(AND('Claim Details'!$E$21="London 3",C86="C"),Rates!$E$10,IF(AND('Claim Details'!$E$21="London 3",C86="D"),Rates!$F$10,IF(AND('Claim Details'!$E$21="National 1",C86="A"),Rates!$C$13,IF(AND('Claim Details'!$E$21="National 1",C86="B"),Rates!$D$13,IF(AND('Claim Details'!$E$21="National 1",C86="C"),Rates!$E$13,IF(AND('Claim Details'!$E$21="National 1",C86="D"),Rates!$F$13,IF(AND('Claim Details'!$E$21="National 2",C86="A"),Rates!$C$16,IF(AND('Claim Details'!$E$21="National 2",C86="B"),Rates!$D$16,IF(AND('Claim Details'!$E$21="National 2",C86="C"),Rates!$E$16,IF(AND('Claim Details'!$E$21="National 2",C86="D"),Rates!$F$16,"£0.00"))))))))))))))))))))</f>
        <v>£0.00</v>
      </c>
      <c r="J86" s="23"/>
      <c r="K86" s="63" t="str">
        <f t="shared" si="24"/>
        <v>£0.00</v>
      </c>
      <c r="L86" s="212"/>
      <c r="M86" s="213"/>
      <c r="N86" s="20"/>
      <c r="O86" s="20"/>
      <c r="P86" s="20" t="str">
        <f t="shared" si="25"/>
        <v/>
      </c>
      <c r="Q86" s="20"/>
      <c r="R86" s="211"/>
      <c r="S86" s="28" t="str">
        <f t="shared" si="26"/>
        <v/>
      </c>
      <c r="T86" s="20" t="str">
        <f t="shared" si="27"/>
        <v/>
      </c>
      <c r="U86" s="18" t="str">
        <f t="shared" si="28"/>
        <v>£0.00</v>
      </c>
      <c r="V86" s="20"/>
      <c r="W86" s="192"/>
      <c r="X86" s="193"/>
      <c r="Y86" s="35"/>
      <c r="Z86" s="343"/>
      <c r="AA86" s="343" t="str">
        <f t="shared" si="29"/>
        <v/>
      </c>
      <c r="AB86" s="103"/>
      <c r="AC86" s="94" t="str">
        <f t="shared" si="30"/>
        <v/>
      </c>
      <c r="AD86" s="95"/>
      <c r="AE86" s="294"/>
      <c r="AF86" s="214" t="str">
        <f t="shared" si="31"/>
        <v/>
      </c>
      <c r="AG86" s="215" t="str">
        <f t="shared" si="32"/>
        <v>£0.00</v>
      </c>
      <c r="AH86" s="181"/>
      <c r="AJ86" s="183"/>
      <c r="AM86" s="183" t="str">
        <f t="shared" si="20"/>
        <v/>
      </c>
      <c r="AN86" s="45">
        <f t="shared" si="21"/>
        <v>0</v>
      </c>
      <c r="AO86" s="45" t="str">
        <f>IF(AND('Claim Details'!$J$21="London 1",T86="A"),Rates!$C$4,IF(AND('Claim Details'!$J$21="London 1",T86="B"),Rates!$D$4,IF(AND('Claim Details'!$J$21="London 1",T86="C"),Rates!$E$4,IF(AND('Claim Details'!$J$21="London 1",T86="D"),Rates!$F$4,IF(AND('Claim Details'!$J$21="London 2",T86="A"),Rates!$C$7,IF(AND('Claim Details'!$J$21="London 2",T86="B"),Rates!$D$7,IF(AND('Claim Details'!$J$21="London 2",T86="C"),Rates!$E$7,IF(AND('Claim Details'!$J$21="London 2",T86="D"),Rates!$F$7,IF(AND('Claim Details'!$J$21="London 3",T86="A"),Rates!$C$10,IF(AND('Claim Details'!$J$21="London 3",T86="B"),Rates!$D$10,IF(AND('Claim Details'!$J$21="London 3",T86="C"),Rates!$E$10,IF(AND('Claim Details'!$J$21="London 3",T86="D"),Rates!$F$10,IF(AND('Claim Details'!$J$21="National 1",T86="A"),Rates!$C$13,IF(AND('Claim Details'!$J$21="National 1",T86="B"),Rates!$D$13,IF(AND('Claim Details'!$J$21="National 1",T86="C"),Rates!$E$13,IF(AND('Claim Details'!$J$21="National 1",T86="D"),Rates!$F$13,IF(AND('Claim Details'!$J$21="National 2",T86="A"),Rates!$C$16,IF(AND('Claim Details'!$J$21="National 2",T86="B"),Rates!$D$16,IF(AND('Claim Details'!$J$21="National 2",T86="C"),Rates!$E$16,IF(AND('Claim Details'!$J$21="National 2",T86="D"),Rates!$F$16,"£0.00"))))))))))))))))))))</f>
        <v>£0.00</v>
      </c>
      <c r="AP86" s="45">
        <f t="shared" si="22"/>
        <v>0</v>
      </c>
      <c r="AQ86" s="45" t="str">
        <f>IF(AND('Claim Details'!$R$21="London 1",AC86="A"),Rates!$C$4,IF(AND('Claim Details'!$R$21="London 1",AC86="B"),Rates!$D$4,IF(AND('Claim Details'!$R$21="London 1",AC86="C"),Rates!$E$4,IF(AND('Claim Details'!$R$21="London 1",AC86="D"),Rates!$F$4,IF(AND('Claim Details'!$R$21="London 2",AC86="A"),Rates!$C$7,IF(AND('Claim Details'!$R$21="London 2",AC86="B"),Rates!$D$7,IF(AND('Claim Details'!$R$21="London 2",AC86="C"),Rates!$E$7,IF(AND('Claim Details'!$R$21="London 2",AC86="D"),Rates!$F$7,IF(AND('Claim Details'!$R$21="London 3",AC86="A"),Rates!$C$10,IF(AND('Claim Details'!$R$21="London 3",AC86="B"),Rates!$D$10,IF(AND('Claim Details'!$R$21="London 3",AC86="C"),Rates!$E$10,IF(AND('Claim Details'!$R$21="London 3",AC86="D"),Rates!$F$10,IF(AND('Claim Details'!$R$21="National 1",AC86="A"),Rates!$C$13,IF(AND('Claim Details'!$R$21="National 1",AC86="B"),Rates!$D$13,IF(AND('Claim Details'!$R$21="National 1",AC86="C"),Rates!$E$13,IF(AND('Claim Details'!$R$21="National 1",AC86="D"),Rates!$F$13,IF(AND('Claim Details'!$R$21="National 2",AC86="A"),Rates!$C$16,IF(AND('Claim Details'!$R$21="National 2",AC86="B"),Rates!$D$16,IF(AND('Claim Details'!$R$21="National 2",AC86="C"),Rates!$E$16,IF(AND('Claim Details'!$R$21="National 2",AC86="D"),Rates!$F$16,"£0.00"))))))))))))))))))))</f>
        <v>£0.00</v>
      </c>
      <c r="AR86" s="45">
        <f t="shared" si="23"/>
        <v>0</v>
      </c>
      <c r="AS86" s="183" t="str">
        <f t="shared" si="33"/>
        <v/>
      </c>
      <c r="AT86" s="183" t="str">
        <f t="shared" si="34"/>
        <v/>
      </c>
    </row>
    <row r="87" spans="1:46" ht="15.5">
      <c r="A87" s="178"/>
      <c r="B87" s="21"/>
      <c r="C87" s="22"/>
      <c r="D87" s="288"/>
      <c r="E87" s="290"/>
      <c r="F87" s="289"/>
      <c r="G87" s="177"/>
      <c r="H87" s="286"/>
      <c r="I87" s="95" t="str">
        <f>IF(AND('Claim Details'!$E$21="London 1",C87="A"),Rates!$C$4,IF(AND('Claim Details'!$E$21="London 1",C87="B"),Rates!$D$4,IF(AND('Claim Details'!$E$21="London 1",C87="C"),Rates!$E$4,IF(AND('Claim Details'!$E$21="London 1",C87="D"),Rates!$F$4,IF(AND('Claim Details'!$E$21="London 2",C87="A"),Rates!$C$7,IF(AND('Claim Details'!$E$21="London 2",C87="B"),Rates!$D$7,IF(AND('Claim Details'!$E$21="London 2",C87="C"),Rates!$E$7,IF(AND('Claim Details'!$E$21="London 2",C87="D"),Rates!$F$7,IF(AND('Claim Details'!$E$21="London 3",C87="A"),Rates!$C$10,IF(AND('Claim Details'!$E$21="London 3",C87="B"),Rates!$D$10,IF(AND('Claim Details'!$E$21="London 3",C87="C"),Rates!$E$10,IF(AND('Claim Details'!$E$21="London 3",C87="D"),Rates!$F$10,IF(AND('Claim Details'!$E$21="National 1",C87="A"),Rates!$C$13,IF(AND('Claim Details'!$E$21="National 1",C87="B"),Rates!$D$13,IF(AND('Claim Details'!$E$21="National 1",C87="C"),Rates!$E$13,IF(AND('Claim Details'!$E$21="National 1",C87="D"),Rates!$F$13,IF(AND('Claim Details'!$E$21="National 2",C87="A"),Rates!$C$16,IF(AND('Claim Details'!$E$21="National 2",C87="B"),Rates!$D$16,IF(AND('Claim Details'!$E$21="National 2",C87="C"),Rates!$E$16,IF(AND('Claim Details'!$E$21="National 2",C87="D"),Rates!$F$16,"£0.00"))))))))))))))))))))</f>
        <v>£0.00</v>
      </c>
      <c r="J87" s="23"/>
      <c r="K87" s="63" t="str">
        <f t="shared" si="24"/>
        <v>£0.00</v>
      </c>
      <c r="L87" s="212"/>
      <c r="M87" s="213"/>
      <c r="N87" s="20"/>
      <c r="O87" s="20"/>
      <c r="P87" s="20" t="str">
        <f t="shared" si="25"/>
        <v/>
      </c>
      <c r="Q87" s="20"/>
      <c r="R87" s="211"/>
      <c r="S87" s="28" t="str">
        <f t="shared" si="26"/>
        <v/>
      </c>
      <c r="T87" s="20" t="str">
        <f t="shared" si="27"/>
        <v/>
      </c>
      <c r="U87" s="18" t="str">
        <f t="shared" si="28"/>
        <v>£0.00</v>
      </c>
      <c r="V87" s="20"/>
      <c r="W87" s="192"/>
      <c r="X87" s="193"/>
      <c r="Y87" s="35"/>
      <c r="Z87" s="343"/>
      <c r="AA87" s="343" t="str">
        <f t="shared" si="29"/>
        <v/>
      </c>
      <c r="AB87" s="103"/>
      <c r="AC87" s="94" t="str">
        <f t="shared" si="30"/>
        <v/>
      </c>
      <c r="AD87" s="95"/>
      <c r="AE87" s="294"/>
      <c r="AF87" s="214" t="str">
        <f t="shared" si="31"/>
        <v/>
      </c>
      <c r="AG87" s="215" t="str">
        <f t="shared" si="32"/>
        <v>£0.00</v>
      </c>
      <c r="AH87" s="181"/>
      <c r="AJ87" s="183"/>
      <c r="AM87" s="183" t="str">
        <f t="shared" si="20"/>
        <v/>
      </c>
      <c r="AN87" s="45">
        <f t="shared" si="21"/>
        <v>0</v>
      </c>
      <c r="AO87" s="45" t="str">
        <f>IF(AND('Claim Details'!$J$21="London 1",T87="A"),Rates!$C$4,IF(AND('Claim Details'!$J$21="London 1",T87="B"),Rates!$D$4,IF(AND('Claim Details'!$J$21="London 1",T87="C"),Rates!$E$4,IF(AND('Claim Details'!$J$21="London 1",T87="D"),Rates!$F$4,IF(AND('Claim Details'!$J$21="London 2",T87="A"),Rates!$C$7,IF(AND('Claim Details'!$J$21="London 2",T87="B"),Rates!$D$7,IF(AND('Claim Details'!$J$21="London 2",T87="C"),Rates!$E$7,IF(AND('Claim Details'!$J$21="London 2",T87="D"),Rates!$F$7,IF(AND('Claim Details'!$J$21="London 3",T87="A"),Rates!$C$10,IF(AND('Claim Details'!$J$21="London 3",T87="B"),Rates!$D$10,IF(AND('Claim Details'!$J$21="London 3",T87="C"),Rates!$E$10,IF(AND('Claim Details'!$J$21="London 3",T87="D"),Rates!$F$10,IF(AND('Claim Details'!$J$21="National 1",T87="A"),Rates!$C$13,IF(AND('Claim Details'!$J$21="National 1",T87="B"),Rates!$D$13,IF(AND('Claim Details'!$J$21="National 1",T87="C"),Rates!$E$13,IF(AND('Claim Details'!$J$21="National 1",T87="D"),Rates!$F$13,IF(AND('Claim Details'!$J$21="National 2",T87="A"),Rates!$C$16,IF(AND('Claim Details'!$J$21="National 2",T87="B"),Rates!$D$16,IF(AND('Claim Details'!$J$21="National 2",T87="C"),Rates!$E$16,IF(AND('Claim Details'!$J$21="National 2",T87="D"),Rates!$F$16,"£0.00"))))))))))))))))))))</f>
        <v>£0.00</v>
      </c>
      <c r="AP87" s="45">
        <f t="shared" si="22"/>
        <v>0</v>
      </c>
      <c r="AQ87" s="45" t="str">
        <f>IF(AND('Claim Details'!$R$21="London 1",AC87="A"),Rates!$C$4,IF(AND('Claim Details'!$R$21="London 1",AC87="B"),Rates!$D$4,IF(AND('Claim Details'!$R$21="London 1",AC87="C"),Rates!$E$4,IF(AND('Claim Details'!$R$21="London 1",AC87="D"),Rates!$F$4,IF(AND('Claim Details'!$R$21="London 2",AC87="A"),Rates!$C$7,IF(AND('Claim Details'!$R$21="London 2",AC87="B"),Rates!$D$7,IF(AND('Claim Details'!$R$21="London 2",AC87="C"),Rates!$E$7,IF(AND('Claim Details'!$R$21="London 2",AC87="D"),Rates!$F$7,IF(AND('Claim Details'!$R$21="London 3",AC87="A"),Rates!$C$10,IF(AND('Claim Details'!$R$21="London 3",AC87="B"),Rates!$D$10,IF(AND('Claim Details'!$R$21="London 3",AC87="C"),Rates!$E$10,IF(AND('Claim Details'!$R$21="London 3",AC87="D"),Rates!$F$10,IF(AND('Claim Details'!$R$21="National 1",AC87="A"),Rates!$C$13,IF(AND('Claim Details'!$R$21="National 1",AC87="B"),Rates!$D$13,IF(AND('Claim Details'!$R$21="National 1",AC87="C"),Rates!$E$13,IF(AND('Claim Details'!$R$21="National 1",AC87="D"),Rates!$F$13,IF(AND('Claim Details'!$R$21="National 2",AC87="A"),Rates!$C$16,IF(AND('Claim Details'!$R$21="National 2",AC87="B"),Rates!$D$16,IF(AND('Claim Details'!$R$21="National 2",AC87="C"),Rates!$E$16,IF(AND('Claim Details'!$R$21="National 2",AC87="D"),Rates!$F$16,"£0.00"))))))))))))))))))))</f>
        <v>£0.00</v>
      </c>
      <c r="AR87" s="45">
        <f t="shared" si="23"/>
        <v>0</v>
      </c>
      <c r="AS87" s="183" t="str">
        <f t="shared" si="33"/>
        <v/>
      </c>
      <c r="AT87" s="183" t="str">
        <f t="shared" si="34"/>
        <v/>
      </c>
    </row>
    <row r="88" spans="1:46" ht="15.5">
      <c r="A88" s="178"/>
      <c r="B88" s="21"/>
      <c r="C88" s="22"/>
      <c r="D88" s="288"/>
      <c r="E88" s="290"/>
      <c r="F88" s="289"/>
      <c r="G88" s="177"/>
      <c r="H88" s="286"/>
      <c r="I88" s="95" t="str">
        <f>IF(AND('Claim Details'!$E$21="London 1",C88="A"),Rates!$C$4,IF(AND('Claim Details'!$E$21="London 1",C88="B"),Rates!$D$4,IF(AND('Claim Details'!$E$21="London 1",C88="C"),Rates!$E$4,IF(AND('Claim Details'!$E$21="London 1",C88="D"),Rates!$F$4,IF(AND('Claim Details'!$E$21="London 2",C88="A"),Rates!$C$7,IF(AND('Claim Details'!$E$21="London 2",C88="B"),Rates!$D$7,IF(AND('Claim Details'!$E$21="London 2",C88="C"),Rates!$E$7,IF(AND('Claim Details'!$E$21="London 2",C88="D"),Rates!$F$7,IF(AND('Claim Details'!$E$21="London 3",C88="A"),Rates!$C$10,IF(AND('Claim Details'!$E$21="London 3",C88="B"),Rates!$D$10,IF(AND('Claim Details'!$E$21="London 3",C88="C"),Rates!$E$10,IF(AND('Claim Details'!$E$21="London 3",C88="D"),Rates!$F$10,IF(AND('Claim Details'!$E$21="National 1",C88="A"),Rates!$C$13,IF(AND('Claim Details'!$E$21="National 1",C88="B"),Rates!$D$13,IF(AND('Claim Details'!$E$21="National 1",C88="C"),Rates!$E$13,IF(AND('Claim Details'!$E$21="National 1",C88="D"),Rates!$F$13,IF(AND('Claim Details'!$E$21="National 2",C88="A"),Rates!$C$16,IF(AND('Claim Details'!$E$21="National 2",C88="B"),Rates!$D$16,IF(AND('Claim Details'!$E$21="National 2",C88="C"),Rates!$E$16,IF(AND('Claim Details'!$E$21="National 2",C88="D"),Rates!$F$16,"£0.00"))))))))))))))))))))</f>
        <v>£0.00</v>
      </c>
      <c r="J88" s="23"/>
      <c r="K88" s="63" t="str">
        <f t="shared" si="24"/>
        <v>£0.00</v>
      </c>
      <c r="L88" s="212"/>
      <c r="M88" s="213"/>
      <c r="N88" s="20"/>
      <c r="O88" s="20"/>
      <c r="P88" s="20" t="str">
        <f t="shared" si="25"/>
        <v/>
      </c>
      <c r="Q88" s="20"/>
      <c r="R88" s="211"/>
      <c r="S88" s="28" t="str">
        <f t="shared" si="26"/>
        <v/>
      </c>
      <c r="T88" s="20" t="str">
        <f t="shared" si="27"/>
        <v/>
      </c>
      <c r="U88" s="18" t="str">
        <f t="shared" si="28"/>
        <v>£0.00</v>
      </c>
      <c r="V88" s="20"/>
      <c r="W88" s="192"/>
      <c r="X88" s="193"/>
      <c r="Y88" s="35"/>
      <c r="Z88" s="343"/>
      <c r="AA88" s="343" t="str">
        <f t="shared" si="29"/>
        <v/>
      </c>
      <c r="AB88" s="103"/>
      <c r="AC88" s="94" t="str">
        <f t="shared" si="30"/>
        <v/>
      </c>
      <c r="AD88" s="95"/>
      <c r="AE88" s="294"/>
      <c r="AF88" s="214" t="str">
        <f t="shared" si="31"/>
        <v/>
      </c>
      <c r="AG88" s="215" t="str">
        <f t="shared" si="32"/>
        <v>£0.00</v>
      </c>
      <c r="AH88" s="181"/>
      <c r="AJ88" s="183"/>
      <c r="AM88" s="183" t="str">
        <f t="shared" si="20"/>
        <v/>
      </c>
      <c r="AN88" s="45">
        <f t="shared" si="21"/>
        <v>0</v>
      </c>
      <c r="AO88" s="45" t="str">
        <f>IF(AND('Claim Details'!$J$21="London 1",T88="A"),Rates!$C$4,IF(AND('Claim Details'!$J$21="London 1",T88="B"),Rates!$D$4,IF(AND('Claim Details'!$J$21="London 1",T88="C"),Rates!$E$4,IF(AND('Claim Details'!$J$21="London 1",T88="D"),Rates!$F$4,IF(AND('Claim Details'!$J$21="London 2",T88="A"),Rates!$C$7,IF(AND('Claim Details'!$J$21="London 2",T88="B"),Rates!$D$7,IF(AND('Claim Details'!$J$21="London 2",T88="C"),Rates!$E$7,IF(AND('Claim Details'!$J$21="London 2",T88="D"),Rates!$F$7,IF(AND('Claim Details'!$J$21="London 3",T88="A"),Rates!$C$10,IF(AND('Claim Details'!$J$21="London 3",T88="B"),Rates!$D$10,IF(AND('Claim Details'!$J$21="London 3",T88="C"),Rates!$E$10,IF(AND('Claim Details'!$J$21="London 3",T88="D"),Rates!$F$10,IF(AND('Claim Details'!$J$21="National 1",T88="A"),Rates!$C$13,IF(AND('Claim Details'!$J$21="National 1",T88="B"),Rates!$D$13,IF(AND('Claim Details'!$J$21="National 1",T88="C"),Rates!$E$13,IF(AND('Claim Details'!$J$21="National 1",T88="D"),Rates!$F$13,IF(AND('Claim Details'!$J$21="National 2",T88="A"),Rates!$C$16,IF(AND('Claim Details'!$J$21="National 2",T88="B"),Rates!$D$16,IF(AND('Claim Details'!$J$21="National 2",T88="C"),Rates!$E$16,IF(AND('Claim Details'!$J$21="National 2",T88="D"),Rates!$F$16,"£0.00"))))))))))))))))))))</f>
        <v>£0.00</v>
      </c>
      <c r="AP88" s="45">
        <f t="shared" si="22"/>
        <v>0</v>
      </c>
      <c r="AQ88" s="45" t="str">
        <f>IF(AND('Claim Details'!$R$21="London 1",AC88="A"),Rates!$C$4,IF(AND('Claim Details'!$R$21="London 1",AC88="B"),Rates!$D$4,IF(AND('Claim Details'!$R$21="London 1",AC88="C"),Rates!$E$4,IF(AND('Claim Details'!$R$21="London 1",AC88="D"),Rates!$F$4,IF(AND('Claim Details'!$R$21="London 2",AC88="A"),Rates!$C$7,IF(AND('Claim Details'!$R$21="London 2",AC88="B"),Rates!$D$7,IF(AND('Claim Details'!$R$21="London 2",AC88="C"),Rates!$E$7,IF(AND('Claim Details'!$R$21="London 2",AC88="D"),Rates!$F$7,IF(AND('Claim Details'!$R$21="London 3",AC88="A"),Rates!$C$10,IF(AND('Claim Details'!$R$21="London 3",AC88="B"),Rates!$D$10,IF(AND('Claim Details'!$R$21="London 3",AC88="C"),Rates!$E$10,IF(AND('Claim Details'!$R$21="London 3",AC88="D"),Rates!$F$10,IF(AND('Claim Details'!$R$21="National 1",AC88="A"),Rates!$C$13,IF(AND('Claim Details'!$R$21="National 1",AC88="B"),Rates!$D$13,IF(AND('Claim Details'!$R$21="National 1",AC88="C"),Rates!$E$13,IF(AND('Claim Details'!$R$21="National 1",AC88="D"),Rates!$F$13,IF(AND('Claim Details'!$R$21="National 2",AC88="A"),Rates!$C$16,IF(AND('Claim Details'!$R$21="National 2",AC88="B"),Rates!$D$16,IF(AND('Claim Details'!$R$21="National 2",AC88="C"),Rates!$E$16,IF(AND('Claim Details'!$R$21="National 2",AC88="D"),Rates!$F$16,"£0.00"))))))))))))))))))))</f>
        <v>£0.00</v>
      </c>
      <c r="AR88" s="45">
        <f t="shared" si="23"/>
        <v>0</v>
      </c>
      <c r="AS88" s="183" t="str">
        <f t="shared" si="33"/>
        <v/>
      </c>
      <c r="AT88" s="183" t="str">
        <f t="shared" si="34"/>
        <v/>
      </c>
    </row>
    <row r="89" spans="1:46" ht="15.5">
      <c r="A89" s="178"/>
      <c r="B89" s="21"/>
      <c r="C89" s="22"/>
      <c r="D89" s="288"/>
      <c r="E89" s="290"/>
      <c r="F89" s="289"/>
      <c r="G89" s="177"/>
      <c r="H89" s="286"/>
      <c r="I89" s="95" t="str">
        <f>IF(AND('Claim Details'!$E$21="London 1",C89="A"),Rates!$C$4,IF(AND('Claim Details'!$E$21="London 1",C89="B"),Rates!$D$4,IF(AND('Claim Details'!$E$21="London 1",C89="C"),Rates!$E$4,IF(AND('Claim Details'!$E$21="London 1",C89="D"),Rates!$F$4,IF(AND('Claim Details'!$E$21="London 2",C89="A"),Rates!$C$7,IF(AND('Claim Details'!$E$21="London 2",C89="B"),Rates!$D$7,IF(AND('Claim Details'!$E$21="London 2",C89="C"),Rates!$E$7,IF(AND('Claim Details'!$E$21="London 2",C89="D"),Rates!$F$7,IF(AND('Claim Details'!$E$21="London 3",C89="A"),Rates!$C$10,IF(AND('Claim Details'!$E$21="London 3",C89="B"),Rates!$D$10,IF(AND('Claim Details'!$E$21="London 3",C89="C"),Rates!$E$10,IF(AND('Claim Details'!$E$21="London 3",C89="D"),Rates!$F$10,IF(AND('Claim Details'!$E$21="National 1",C89="A"),Rates!$C$13,IF(AND('Claim Details'!$E$21="National 1",C89="B"),Rates!$D$13,IF(AND('Claim Details'!$E$21="National 1",C89="C"),Rates!$E$13,IF(AND('Claim Details'!$E$21="National 1",C89="D"),Rates!$F$13,IF(AND('Claim Details'!$E$21="National 2",C89="A"),Rates!$C$16,IF(AND('Claim Details'!$E$21="National 2",C89="B"),Rates!$D$16,IF(AND('Claim Details'!$E$21="National 2",C89="C"),Rates!$E$16,IF(AND('Claim Details'!$E$21="National 2",C89="D"),Rates!$F$16,"£0.00"))))))))))))))))))))</f>
        <v>£0.00</v>
      </c>
      <c r="J89" s="23"/>
      <c r="K89" s="63" t="str">
        <f t="shared" si="24"/>
        <v>£0.00</v>
      </c>
      <c r="L89" s="212"/>
      <c r="M89" s="213"/>
      <c r="N89" s="20"/>
      <c r="O89" s="20"/>
      <c r="P89" s="20" t="str">
        <f t="shared" si="25"/>
        <v/>
      </c>
      <c r="Q89" s="20"/>
      <c r="R89" s="211"/>
      <c r="S89" s="28" t="str">
        <f t="shared" si="26"/>
        <v/>
      </c>
      <c r="T89" s="20" t="str">
        <f t="shared" si="27"/>
        <v/>
      </c>
      <c r="U89" s="18" t="str">
        <f t="shared" si="28"/>
        <v>£0.00</v>
      </c>
      <c r="V89" s="20"/>
      <c r="W89" s="192"/>
      <c r="X89" s="193"/>
      <c r="Y89" s="35"/>
      <c r="Z89" s="343"/>
      <c r="AA89" s="343" t="str">
        <f t="shared" si="29"/>
        <v/>
      </c>
      <c r="AB89" s="103"/>
      <c r="AC89" s="94" t="str">
        <f t="shared" si="30"/>
        <v/>
      </c>
      <c r="AD89" s="95"/>
      <c r="AE89" s="294"/>
      <c r="AF89" s="214" t="str">
        <f t="shared" si="31"/>
        <v/>
      </c>
      <c r="AG89" s="215" t="str">
        <f t="shared" si="32"/>
        <v>£0.00</v>
      </c>
      <c r="AH89" s="181"/>
      <c r="AJ89" s="183"/>
      <c r="AM89" s="183" t="str">
        <f t="shared" si="20"/>
        <v/>
      </c>
      <c r="AN89" s="45">
        <f t="shared" si="21"/>
        <v>0</v>
      </c>
      <c r="AO89" s="45" t="str">
        <f>IF(AND('Claim Details'!$J$21="London 1",T89="A"),Rates!$C$4,IF(AND('Claim Details'!$J$21="London 1",T89="B"),Rates!$D$4,IF(AND('Claim Details'!$J$21="London 1",T89="C"),Rates!$E$4,IF(AND('Claim Details'!$J$21="London 1",T89="D"),Rates!$F$4,IF(AND('Claim Details'!$J$21="London 2",T89="A"),Rates!$C$7,IF(AND('Claim Details'!$J$21="London 2",T89="B"),Rates!$D$7,IF(AND('Claim Details'!$J$21="London 2",T89="C"),Rates!$E$7,IF(AND('Claim Details'!$J$21="London 2",T89="D"),Rates!$F$7,IF(AND('Claim Details'!$J$21="London 3",T89="A"),Rates!$C$10,IF(AND('Claim Details'!$J$21="London 3",T89="B"),Rates!$D$10,IF(AND('Claim Details'!$J$21="London 3",T89="C"),Rates!$E$10,IF(AND('Claim Details'!$J$21="London 3",T89="D"),Rates!$F$10,IF(AND('Claim Details'!$J$21="National 1",T89="A"),Rates!$C$13,IF(AND('Claim Details'!$J$21="National 1",T89="B"),Rates!$D$13,IF(AND('Claim Details'!$J$21="National 1",T89="C"),Rates!$E$13,IF(AND('Claim Details'!$J$21="National 1",T89="D"),Rates!$F$13,IF(AND('Claim Details'!$J$21="National 2",T89="A"),Rates!$C$16,IF(AND('Claim Details'!$J$21="National 2",T89="B"),Rates!$D$16,IF(AND('Claim Details'!$J$21="National 2",T89="C"),Rates!$E$16,IF(AND('Claim Details'!$J$21="National 2",T89="D"),Rates!$F$16,"£0.00"))))))))))))))))))))</f>
        <v>£0.00</v>
      </c>
      <c r="AP89" s="45">
        <f t="shared" si="22"/>
        <v>0</v>
      </c>
      <c r="AQ89" s="45" t="str">
        <f>IF(AND('Claim Details'!$R$21="London 1",AC89="A"),Rates!$C$4,IF(AND('Claim Details'!$R$21="London 1",AC89="B"),Rates!$D$4,IF(AND('Claim Details'!$R$21="London 1",AC89="C"),Rates!$E$4,IF(AND('Claim Details'!$R$21="London 1",AC89="D"),Rates!$F$4,IF(AND('Claim Details'!$R$21="London 2",AC89="A"),Rates!$C$7,IF(AND('Claim Details'!$R$21="London 2",AC89="B"),Rates!$D$7,IF(AND('Claim Details'!$R$21="London 2",AC89="C"),Rates!$E$7,IF(AND('Claim Details'!$R$21="London 2",AC89="D"),Rates!$F$7,IF(AND('Claim Details'!$R$21="London 3",AC89="A"),Rates!$C$10,IF(AND('Claim Details'!$R$21="London 3",AC89="B"),Rates!$D$10,IF(AND('Claim Details'!$R$21="London 3",AC89="C"),Rates!$E$10,IF(AND('Claim Details'!$R$21="London 3",AC89="D"),Rates!$F$10,IF(AND('Claim Details'!$R$21="National 1",AC89="A"),Rates!$C$13,IF(AND('Claim Details'!$R$21="National 1",AC89="B"),Rates!$D$13,IF(AND('Claim Details'!$R$21="National 1",AC89="C"),Rates!$E$13,IF(AND('Claim Details'!$R$21="National 1",AC89="D"),Rates!$F$13,IF(AND('Claim Details'!$R$21="National 2",AC89="A"),Rates!$C$16,IF(AND('Claim Details'!$R$21="National 2",AC89="B"),Rates!$D$16,IF(AND('Claim Details'!$R$21="National 2",AC89="C"),Rates!$E$16,IF(AND('Claim Details'!$R$21="National 2",AC89="D"),Rates!$F$16,"£0.00"))))))))))))))))))))</f>
        <v>£0.00</v>
      </c>
      <c r="AR89" s="45">
        <f t="shared" si="23"/>
        <v>0</v>
      </c>
      <c r="AS89" s="183" t="str">
        <f t="shared" si="33"/>
        <v/>
      </c>
      <c r="AT89" s="183" t="str">
        <f t="shared" si="34"/>
        <v/>
      </c>
    </row>
    <row r="90" spans="1:46" ht="15.5">
      <c r="A90" s="178"/>
      <c r="B90" s="21"/>
      <c r="C90" s="22"/>
      <c r="D90" s="288"/>
      <c r="E90" s="290"/>
      <c r="F90" s="289"/>
      <c r="G90" s="177"/>
      <c r="H90" s="286"/>
      <c r="I90" s="95" t="str">
        <f>IF(AND('Claim Details'!$E$21="London 1",C90="A"),Rates!$C$4,IF(AND('Claim Details'!$E$21="London 1",C90="B"),Rates!$D$4,IF(AND('Claim Details'!$E$21="London 1",C90="C"),Rates!$E$4,IF(AND('Claim Details'!$E$21="London 1",C90="D"),Rates!$F$4,IF(AND('Claim Details'!$E$21="London 2",C90="A"),Rates!$C$7,IF(AND('Claim Details'!$E$21="London 2",C90="B"),Rates!$D$7,IF(AND('Claim Details'!$E$21="London 2",C90="C"),Rates!$E$7,IF(AND('Claim Details'!$E$21="London 2",C90="D"),Rates!$F$7,IF(AND('Claim Details'!$E$21="London 3",C90="A"),Rates!$C$10,IF(AND('Claim Details'!$E$21="London 3",C90="B"),Rates!$D$10,IF(AND('Claim Details'!$E$21="London 3",C90="C"),Rates!$E$10,IF(AND('Claim Details'!$E$21="London 3",C90="D"),Rates!$F$10,IF(AND('Claim Details'!$E$21="National 1",C90="A"),Rates!$C$13,IF(AND('Claim Details'!$E$21="National 1",C90="B"),Rates!$D$13,IF(AND('Claim Details'!$E$21="National 1",C90="C"),Rates!$E$13,IF(AND('Claim Details'!$E$21="National 1",C90="D"),Rates!$F$13,IF(AND('Claim Details'!$E$21="National 2",C90="A"),Rates!$C$16,IF(AND('Claim Details'!$E$21="National 2",C90="B"),Rates!$D$16,IF(AND('Claim Details'!$E$21="National 2",C90="C"),Rates!$E$16,IF(AND('Claim Details'!$E$21="National 2",C90="D"),Rates!$F$16,"£0.00"))))))))))))))))))))</f>
        <v>£0.00</v>
      </c>
      <c r="J90" s="23"/>
      <c r="K90" s="63" t="str">
        <f t="shared" si="24"/>
        <v>£0.00</v>
      </c>
      <c r="L90" s="212"/>
      <c r="M90" s="213"/>
      <c r="N90" s="20"/>
      <c r="O90" s="20"/>
      <c r="P90" s="20" t="str">
        <f t="shared" si="25"/>
        <v/>
      </c>
      <c r="Q90" s="20"/>
      <c r="R90" s="211"/>
      <c r="S90" s="28" t="str">
        <f t="shared" si="26"/>
        <v/>
      </c>
      <c r="T90" s="20" t="str">
        <f t="shared" si="27"/>
        <v/>
      </c>
      <c r="U90" s="18" t="str">
        <f t="shared" si="28"/>
        <v>£0.00</v>
      </c>
      <c r="V90" s="20"/>
      <c r="W90" s="192"/>
      <c r="X90" s="193"/>
      <c r="Y90" s="35"/>
      <c r="Z90" s="343"/>
      <c r="AA90" s="343" t="str">
        <f t="shared" si="29"/>
        <v/>
      </c>
      <c r="AB90" s="103"/>
      <c r="AC90" s="94" t="str">
        <f t="shared" si="30"/>
        <v/>
      </c>
      <c r="AD90" s="95"/>
      <c r="AE90" s="294"/>
      <c r="AF90" s="214" t="str">
        <f t="shared" si="31"/>
        <v/>
      </c>
      <c r="AG90" s="215" t="str">
        <f t="shared" si="32"/>
        <v>£0.00</v>
      </c>
      <c r="AH90" s="181"/>
      <c r="AJ90" s="183"/>
      <c r="AM90" s="183" t="str">
        <f t="shared" si="20"/>
        <v/>
      </c>
      <c r="AN90" s="45">
        <f t="shared" si="21"/>
        <v>0</v>
      </c>
      <c r="AO90" s="45" t="str">
        <f>IF(AND('Claim Details'!$J$21="London 1",T90="A"),Rates!$C$4,IF(AND('Claim Details'!$J$21="London 1",T90="B"),Rates!$D$4,IF(AND('Claim Details'!$J$21="London 1",T90="C"),Rates!$E$4,IF(AND('Claim Details'!$J$21="London 1",T90="D"),Rates!$F$4,IF(AND('Claim Details'!$J$21="London 2",T90="A"),Rates!$C$7,IF(AND('Claim Details'!$J$21="London 2",T90="B"),Rates!$D$7,IF(AND('Claim Details'!$J$21="London 2",T90="C"),Rates!$E$7,IF(AND('Claim Details'!$J$21="London 2",T90="D"),Rates!$F$7,IF(AND('Claim Details'!$J$21="London 3",T90="A"),Rates!$C$10,IF(AND('Claim Details'!$J$21="London 3",T90="B"),Rates!$D$10,IF(AND('Claim Details'!$J$21="London 3",T90="C"),Rates!$E$10,IF(AND('Claim Details'!$J$21="London 3",T90="D"),Rates!$F$10,IF(AND('Claim Details'!$J$21="National 1",T90="A"),Rates!$C$13,IF(AND('Claim Details'!$J$21="National 1",T90="B"),Rates!$D$13,IF(AND('Claim Details'!$J$21="National 1",T90="C"),Rates!$E$13,IF(AND('Claim Details'!$J$21="National 1",T90="D"),Rates!$F$13,IF(AND('Claim Details'!$J$21="National 2",T90="A"),Rates!$C$16,IF(AND('Claim Details'!$J$21="National 2",T90="B"),Rates!$D$16,IF(AND('Claim Details'!$J$21="National 2",T90="C"),Rates!$E$16,IF(AND('Claim Details'!$J$21="National 2",T90="D"),Rates!$F$16,"£0.00"))))))))))))))))))))</f>
        <v>£0.00</v>
      </c>
      <c r="AP90" s="45">
        <f t="shared" si="22"/>
        <v>0</v>
      </c>
      <c r="AQ90" s="45" t="str">
        <f>IF(AND('Claim Details'!$R$21="London 1",AC90="A"),Rates!$C$4,IF(AND('Claim Details'!$R$21="London 1",AC90="B"),Rates!$D$4,IF(AND('Claim Details'!$R$21="London 1",AC90="C"),Rates!$E$4,IF(AND('Claim Details'!$R$21="London 1",AC90="D"),Rates!$F$4,IF(AND('Claim Details'!$R$21="London 2",AC90="A"),Rates!$C$7,IF(AND('Claim Details'!$R$21="London 2",AC90="B"),Rates!$D$7,IF(AND('Claim Details'!$R$21="London 2",AC90="C"),Rates!$E$7,IF(AND('Claim Details'!$R$21="London 2",AC90="D"),Rates!$F$7,IF(AND('Claim Details'!$R$21="London 3",AC90="A"),Rates!$C$10,IF(AND('Claim Details'!$R$21="London 3",AC90="B"),Rates!$D$10,IF(AND('Claim Details'!$R$21="London 3",AC90="C"),Rates!$E$10,IF(AND('Claim Details'!$R$21="London 3",AC90="D"),Rates!$F$10,IF(AND('Claim Details'!$R$21="National 1",AC90="A"),Rates!$C$13,IF(AND('Claim Details'!$R$21="National 1",AC90="B"),Rates!$D$13,IF(AND('Claim Details'!$R$21="National 1",AC90="C"),Rates!$E$13,IF(AND('Claim Details'!$R$21="National 1",AC90="D"),Rates!$F$13,IF(AND('Claim Details'!$R$21="National 2",AC90="A"),Rates!$C$16,IF(AND('Claim Details'!$R$21="National 2",AC90="B"),Rates!$D$16,IF(AND('Claim Details'!$R$21="National 2",AC90="C"),Rates!$E$16,IF(AND('Claim Details'!$R$21="National 2",AC90="D"),Rates!$F$16,"£0.00"))))))))))))))))))))</f>
        <v>£0.00</v>
      </c>
      <c r="AR90" s="45">
        <f t="shared" si="23"/>
        <v>0</v>
      </c>
      <c r="AS90" s="183" t="str">
        <f t="shared" si="33"/>
        <v/>
      </c>
      <c r="AT90" s="183" t="str">
        <f t="shared" si="34"/>
        <v/>
      </c>
    </row>
    <row r="91" spans="1:46" ht="15.5">
      <c r="A91" s="178"/>
      <c r="B91" s="21"/>
      <c r="C91" s="22"/>
      <c r="D91" s="288"/>
      <c r="E91" s="290"/>
      <c r="F91" s="289"/>
      <c r="G91" s="177"/>
      <c r="H91" s="286"/>
      <c r="I91" s="95" t="str">
        <f>IF(AND('Claim Details'!$E$21="London 1",C91="A"),Rates!$C$4,IF(AND('Claim Details'!$E$21="London 1",C91="B"),Rates!$D$4,IF(AND('Claim Details'!$E$21="London 1",C91="C"),Rates!$E$4,IF(AND('Claim Details'!$E$21="London 1",C91="D"),Rates!$F$4,IF(AND('Claim Details'!$E$21="London 2",C91="A"),Rates!$C$7,IF(AND('Claim Details'!$E$21="London 2",C91="B"),Rates!$D$7,IF(AND('Claim Details'!$E$21="London 2",C91="C"),Rates!$E$7,IF(AND('Claim Details'!$E$21="London 2",C91="D"),Rates!$F$7,IF(AND('Claim Details'!$E$21="London 3",C91="A"),Rates!$C$10,IF(AND('Claim Details'!$E$21="London 3",C91="B"),Rates!$D$10,IF(AND('Claim Details'!$E$21="London 3",C91="C"),Rates!$E$10,IF(AND('Claim Details'!$E$21="London 3",C91="D"),Rates!$F$10,IF(AND('Claim Details'!$E$21="National 1",C91="A"),Rates!$C$13,IF(AND('Claim Details'!$E$21="National 1",C91="B"),Rates!$D$13,IF(AND('Claim Details'!$E$21="National 1",C91="C"),Rates!$E$13,IF(AND('Claim Details'!$E$21="National 1",C91="D"),Rates!$F$13,IF(AND('Claim Details'!$E$21="National 2",C91="A"),Rates!$C$16,IF(AND('Claim Details'!$E$21="National 2",C91="B"),Rates!$D$16,IF(AND('Claim Details'!$E$21="National 2",C91="C"),Rates!$E$16,IF(AND('Claim Details'!$E$21="National 2",C91="D"),Rates!$F$16,"£0.00"))))))))))))))))))))</f>
        <v>£0.00</v>
      </c>
      <c r="J91" s="23"/>
      <c r="K91" s="63" t="str">
        <f t="shared" si="24"/>
        <v>£0.00</v>
      </c>
      <c r="L91" s="212"/>
      <c r="M91" s="213"/>
      <c r="N91" s="20"/>
      <c r="O91" s="20"/>
      <c r="P91" s="20" t="str">
        <f t="shared" si="25"/>
        <v/>
      </c>
      <c r="Q91" s="20"/>
      <c r="R91" s="211"/>
      <c r="S91" s="28" t="str">
        <f t="shared" si="26"/>
        <v/>
      </c>
      <c r="T91" s="20" t="str">
        <f t="shared" si="27"/>
        <v/>
      </c>
      <c r="U91" s="18" t="str">
        <f t="shared" si="28"/>
        <v>£0.00</v>
      </c>
      <c r="V91" s="20"/>
      <c r="W91" s="192"/>
      <c r="X91" s="193"/>
      <c r="Y91" s="35"/>
      <c r="Z91" s="343"/>
      <c r="AA91" s="343" t="str">
        <f t="shared" si="29"/>
        <v/>
      </c>
      <c r="AB91" s="103"/>
      <c r="AC91" s="94" t="str">
        <f t="shared" si="30"/>
        <v/>
      </c>
      <c r="AD91" s="95"/>
      <c r="AE91" s="294"/>
      <c r="AF91" s="214" t="str">
        <f t="shared" si="31"/>
        <v/>
      </c>
      <c r="AG91" s="215" t="str">
        <f t="shared" si="32"/>
        <v>£0.00</v>
      </c>
      <c r="AH91" s="181"/>
      <c r="AJ91" s="183"/>
      <c r="AM91" s="183" t="str">
        <f t="shared" si="20"/>
        <v/>
      </c>
      <c r="AN91" s="45">
        <f t="shared" si="21"/>
        <v>0</v>
      </c>
      <c r="AO91" s="45" t="str">
        <f>IF(AND('Claim Details'!$J$21="London 1",T91="A"),Rates!$C$4,IF(AND('Claim Details'!$J$21="London 1",T91="B"),Rates!$D$4,IF(AND('Claim Details'!$J$21="London 1",T91="C"),Rates!$E$4,IF(AND('Claim Details'!$J$21="London 1",T91="D"),Rates!$F$4,IF(AND('Claim Details'!$J$21="London 2",T91="A"),Rates!$C$7,IF(AND('Claim Details'!$J$21="London 2",T91="B"),Rates!$D$7,IF(AND('Claim Details'!$J$21="London 2",T91="C"),Rates!$E$7,IF(AND('Claim Details'!$J$21="London 2",T91="D"),Rates!$F$7,IF(AND('Claim Details'!$J$21="London 3",T91="A"),Rates!$C$10,IF(AND('Claim Details'!$J$21="London 3",T91="B"),Rates!$D$10,IF(AND('Claim Details'!$J$21="London 3",T91="C"),Rates!$E$10,IF(AND('Claim Details'!$J$21="London 3",T91="D"),Rates!$F$10,IF(AND('Claim Details'!$J$21="National 1",T91="A"),Rates!$C$13,IF(AND('Claim Details'!$J$21="National 1",T91="B"),Rates!$D$13,IF(AND('Claim Details'!$J$21="National 1",T91="C"),Rates!$E$13,IF(AND('Claim Details'!$J$21="National 1",T91="D"),Rates!$F$13,IF(AND('Claim Details'!$J$21="National 2",T91="A"),Rates!$C$16,IF(AND('Claim Details'!$J$21="National 2",T91="B"),Rates!$D$16,IF(AND('Claim Details'!$J$21="National 2",T91="C"),Rates!$E$16,IF(AND('Claim Details'!$J$21="National 2",T91="D"),Rates!$F$16,"£0.00"))))))))))))))))))))</f>
        <v>£0.00</v>
      </c>
      <c r="AP91" s="45">
        <f t="shared" si="22"/>
        <v>0</v>
      </c>
      <c r="AQ91" s="45" t="str">
        <f>IF(AND('Claim Details'!$R$21="London 1",AC91="A"),Rates!$C$4,IF(AND('Claim Details'!$R$21="London 1",AC91="B"),Rates!$D$4,IF(AND('Claim Details'!$R$21="London 1",AC91="C"),Rates!$E$4,IF(AND('Claim Details'!$R$21="London 1",AC91="D"),Rates!$F$4,IF(AND('Claim Details'!$R$21="London 2",AC91="A"),Rates!$C$7,IF(AND('Claim Details'!$R$21="London 2",AC91="B"),Rates!$D$7,IF(AND('Claim Details'!$R$21="London 2",AC91="C"),Rates!$E$7,IF(AND('Claim Details'!$R$21="London 2",AC91="D"),Rates!$F$7,IF(AND('Claim Details'!$R$21="London 3",AC91="A"),Rates!$C$10,IF(AND('Claim Details'!$R$21="London 3",AC91="B"),Rates!$D$10,IF(AND('Claim Details'!$R$21="London 3",AC91="C"),Rates!$E$10,IF(AND('Claim Details'!$R$21="London 3",AC91="D"),Rates!$F$10,IF(AND('Claim Details'!$R$21="National 1",AC91="A"),Rates!$C$13,IF(AND('Claim Details'!$R$21="National 1",AC91="B"),Rates!$D$13,IF(AND('Claim Details'!$R$21="National 1",AC91="C"),Rates!$E$13,IF(AND('Claim Details'!$R$21="National 1",AC91="D"),Rates!$F$13,IF(AND('Claim Details'!$R$21="National 2",AC91="A"),Rates!$C$16,IF(AND('Claim Details'!$R$21="National 2",AC91="B"),Rates!$D$16,IF(AND('Claim Details'!$R$21="National 2",AC91="C"),Rates!$E$16,IF(AND('Claim Details'!$R$21="National 2",AC91="D"),Rates!$F$16,"£0.00"))))))))))))))))))))</f>
        <v>£0.00</v>
      </c>
      <c r="AR91" s="45">
        <f t="shared" si="23"/>
        <v>0</v>
      </c>
      <c r="AS91" s="183" t="str">
        <f t="shared" si="33"/>
        <v/>
      </c>
      <c r="AT91" s="183" t="str">
        <f t="shared" si="34"/>
        <v/>
      </c>
    </row>
    <row r="92" spans="1:46" ht="15.5">
      <c r="A92" s="178"/>
      <c r="B92" s="21"/>
      <c r="C92" s="22"/>
      <c r="D92" s="288"/>
      <c r="E92" s="290"/>
      <c r="F92" s="289"/>
      <c r="G92" s="177"/>
      <c r="H92" s="286"/>
      <c r="I92" s="95" t="str">
        <f>IF(AND('Claim Details'!$E$21="London 1",C92="A"),Rates!$C$4,IF(AND('Claim Details'!$E$21="London 1",C92="B"),Rates!$D$4,IF(AND('Claim Details'!$E$21="London 1",C92="C"),Rates!$E$4,IF(AND('Claim Details'!$E$21="London 1",C92="D"),Rates!$F$4,IF(AND('Claim Details'!$E$21="London 2",C92="A"),Rates!$C$7,IF(AND('Claim Details'!$E$21="London 2",C92="B"),Rates!$D$7,IF(AND('Claim Details'!$E$21="London 2",C92="C"),Rates!$E$7,IF(AND('Claim Details'!$E$21="London 2",C92="D"),Rates!$F$7,IF(AND('Claim Details'!$E$21="London 3",C92="A"),Rates!$C$10,IF(AND('Claim Details'!$E$21="London 3",C92="B"),Rates!$D$10,IF(AND('Claim Details'!$E$21="London 3",C92="C"),Rates!$E$10,IF(AND('Claim Details'!$E$21="London 3",C92="D"),Rates!$F$10,IF(AND('Claim Details'!$E$21="National 1",C92="A"),Rates!$C$13,IF(AND('Claim Details'!$E$21="National 1",C92="B"),Rates!$D$13,IF(AND('Claim Details'!$E$21="National 1",C92="C"),Rates!$E$13,IF(AND('Claim Details'!$E$21="National 1",C92="D"),Rates!$F$13,IF(AND('Claim Details'!$E$21="National 2",C92="A"),Rates!$C$16,IF(AND('Claim Details'!$E$21="National 2",C92="B"),Rates!$D$16,IF(AND('Claim Details'!$E$21="National 2",C92="C"),Rates!$E$16,IF(AND('Claim Details'!$E$21="National 2",C92="D"),Rates!$F$16,"£0.00"))))))))))))))))))))</f>
        <v>£0.00</v>
      </c>
      <c r="J92" s="23"/>
      <c r="K92" s="63" t="str">
        <f t="shared" si="24"/>
        <v>£0.00</v>
      </c>
      <c r="L92" s="212"/>
      <c r="M92" s="213"/>
      <c r="N92" s="20"/>
      <c r="O92" s="20"/>
      <c r="P92" s="20" t="str">
        <f t="shared" si="25"/>
        <v/>
      </c>
      <c r="Q92" s="20"/>
      <c r="R92" s="211"/>
      <c r="S92" s="28" t="str">
        <f t="shared" si="26"/>
        <v/>
      </c>
      <c r="T92" s="20" t="str">
        <f t="shared" si="27"/>
        <v/>
      </c>
      <c r="U92" s="18" t="str">
        <f t="shared" si="28"/>
        <v>£0.00</v>
      </c>
      <c r="V92" s="20"/>
      <c r="W92" s="192"/>
      <c r="X92" s="193"/>
      <c r="Y92" s="35"/>
      <c r="Z92" s="343"/>
      <c r="AA92" s="343" t="str">
        <f t="shared" si="29"/>
        <v/>
      </c>
      <c r="AB92" s="103"/>
      <c r="AC92" s="94" t="str">
        <f t="shared" si="30"/>
        <v/>
      </c>
      <c r="AD92" s="95"/>
      <c r="AE92" s="294"/>
      <c r="AF92" s="214" t="str">
        <f t="shared" si="31"/>
        <v/>
      </c>
      <c r="AG92" s="215" t="str">
        <f t="shared" si="32"/>
        <v>£0.00</v>
      </c>
      <c r="AH92" s="181"/>
      <c r="AJ92" s="183"/>
      <c r="AM92" s="183" t="str">
        <f t="shared" si="20"/>
        <v/>
      </c>
      <c r="AN92" s="45">
        <f t="shared" si="21"/>
        <v>0</v>
      </c>
      <c r="AO92" s="45" t="str">
        <f>IF(AND('Claim Details'!$J$21="London 1",T92="A"),Rates!$C$4,IF(AND('Claim Details'!$J$21="London 1",T92="B"),Rates!$D$4,IF(AND('Claim Details'!$J$21="London 1",T92="C"),Rates!$E$4,IF(AND('Claim Details'!$J$21="London 1",T92="D"),Rates!$F$4,IF(AND('Claim Details'!$J$21="London 2",T92="A"),Rates!$C$7,IF(AND('Claim Details'!$J$21="London 2",T92="B"),Rates!$D$7,IF(AND('Claim Details'!$J$21="London 2",T92="C"),Rates!$E$7,IF(AND('Claim Details'!$J$21="London 2",T92="D"),Rates!$F$7,IF(AND('Claim Details'!$J$21="London 3",T92="A"),Rates!$C$10,IF(AND('Claim Details'!$J$21="London 3",T92="B"),Rates!$D$10,IF(AND('Claim Details'!$J$21="London 3",T92="C"),Rates!$E$10,IF(AND('Claim Details'!$J$21="London 3",T92="D"),Rates!$F$10,IF(AND('Claim Details'!$J$21="National 1",T92="A"),Rates!$C$13,IF(AND('Claim Details'!$J$21="National 1",T92="B"),Rates!$D$13,IF(AND('Claim Details'!$J$21="National 1",T92="C"),Rates!$E$13,IF(AND('Claim Details'!$J$21="National 1",T92="D"),Rates!$F$13,IF(AND('Claim Details'!$J$21="National 2",T92="A"),Rates!$C$16,IF(AND('Claim Details'!$J$21="National 2",T92="B"),Rates!$D$16,IF(AND('Claim Details'!$J$21="National 2",T92="C"),Rates!$E$16,IF(AND('Claim Details'!$J$21="National 2",T92="D"),Rates!$F$16,"£0.00"))))))))))))))))))))</f>
        <v>£0.00</v>
      </c>
      <c r="AP92" s="45">
        <f t="shared" si="22"/>
        <v>0</v>
      </c>
      <c r="AQ92" s="45" t="str">
        <f>IF(AND('Claim Details'!$R$21="London 1",AC92="A"),Rates!$C$4,IF(AND('Claim Details'!$R$21="London 1",AC92="B"),Rates!$D$4,IF(AND('Claim Details'!$R$21="London 1",AC92="C"),Rates!$E$4,IF(AND('Claim Details'!$R$21="London 1",AC92="D"),Rates!$F$4,IF(AND('Claim Details'!$R$21="London 2",AC92="A"),Rates!$C$7,IF(AND('Claim Details'!$R$21="London 2",AC92="B"),Rates!$D$7,IF(AND('Claim Details'!$R$21="London 2",AC92="C"),Rates!$E$7,IF(AND('Claim Details'!$R$21="London 2",AC92="D"),Rates!$F$7,IF(AND('Claim Details'!$R$21="London 3",AC92="A"),Rates!$C$10,IF(AND('Claim Details'!$R$21="London 3",AC92="B"),Rates!$D$10,IF(AND('Claim Details'!$R$21="London 3",AC92="C"),Rates!$E$10,IF(AND('Claim Details'!$R$21="London 3",AC92="D"),Rates!$F$10,IF(AND('Claim Details'!$R$21="National 1",AC92="A"),Rates!$C$13,IF(AND('Claim Details'!$R$21="National 1",AC92="B"),Rates!$D$13,IF(AND('Claim Details'!$R$21="National 1",AC92="C"),Rates!$E$13,IF(AND('Claim Details'!$R$21="National 1",AC92="D"),Rates!$F$13,IF(AND('Claim Details'!$R$21="National 2",AC92="A"),Rates!$C$16,IF(AND('Claim Details'!$R$21="National 2",AC92="B"),Rates!$D$16,IF(AND('Claim Details'!$R$21="National 2",AC92="C"),Rates!$E$16,IF(AND('Claim Details'!$R$21="National 2",AC92="D"),Rates!$F$16,"£0.00"))))))))))))))))))))</f>
        <v>£0.00</v>
      </c>
      <c r="AR92" s="45">
        <f t="shared" si="23"/>
        <v>0</v>
      </c>
      <c r="AS92" s="183" t="str">
        <f t="shared" si="33"/>
        <v/>
      </c>
      <c r="AT92" s="183" t="str">
        <f t="shared" si="34"/>
        <v/>
      </c>
    </row>
    <row r="93" spans="1:46" ht="15.5">
      <c r="A93" s="178"/>
      <c r="B93" s="21"/>
      <c r="C93" s="22"/>
      <c r="D93" s="288"/>
      <c r="E93" s="290"/>
      <c r="F93" s="289"/>
      <c r="G93" s="177"/>
      <c r="H93" s="286"/>
      <c r="I93" s="95" t="str">
        <f>IF(AND('Claim Details'!$E$21="London 1",C93="A"),Rates!$C$4,IF(AND('Claim Details'!$E$21="London 1",C93="B"),Rates!$D$4,IF(AND('Claim Details'!$E$21="London 1",C93="C"),Rates!$E$4,IF(AND('Claim Details'!$E$21="London 1",C93="D"),Rates!$F$4,IF(AND('Claim Details'!$E$21="London 2",C93="A"),Rates!$C$7,IF(AND('Claim Details'!$E$21="London 2",C93="B"),Rates!$D$7,IF(AND('Claim Details'!$E$21="London 2",C93="C"),Rates!$E$7,IF(AND('Claim Details'!$E$21="London 2",C93="D"),Rates!$F$7,IF(AND('Claim Details'!$E$21="London 3",C93="A"),Rates!$C$10,IF(AND('Claim Details'!$E$21="London 3",C93="B"),Rates!$D$10,IF(AND('Claim Details'!$E$21="London 3",C93="C"),Rates!$E$10,IF(AND('Claim Details'!$E$21="London 3",C93="D"),Rates!$F$10,IF(AND('Claim Details'!$E$21="National 1",C93="A"),Rates!$C$13,IF(AND('Claim Details'!$E$21="National 1",C93="B"),Rates!$D$13,IF(AND('Claim Details'!$E$21="National 1",C93="C"),Rates!$E$13,IF(AND('Claim Details'!$E$21="National 1",C93="D"),Rates!$F$13,IF(AND('Claim Details'!$E$21="National 2",C93="A"),Rates!$C$16,IF(AND('Claim Details'!$E$21="National 2",C93="B"),Rates!$D$16,IF(AND('Claim Details'!$E$21="National 2",C93="C"),Rates!$E$16,IF(AND('Claim Details'!$E$21="National 2",C93="D"),Rates!$F$16,"£0.00"))))))))))))))))))))</f>
        <v>£0.00</v>
      </c>
      <c r="J93" s="23"/>
      <c r="K93" s="63" t="str">
        <f t="shared" si="24"/>
        <v>£0.00</v>
      </c>
      <c r="L93" s="212"/>
      <c r="M93" s="213"/>
      <c r="N93" s="20"/>
      <c r="O93" s="20"/>
      <c r="P93" s="20" t="str">
        <f t="shared" si="25"/>
        <v/>
      </c>
      <c r="Q93" s="20"/>
      <c r="R93" s="211"/>
      <c r="S93" s="28" t="str">
        <f t="shared" si="26"/>
        <v/>
      </c>
      <c r="T93" s="20" t="str">
        <f t="shared" si="27"/>
        <v/>
      </c>
      <c r="U93" s="18" t="str">
        <f t="shared" si="28"/>
        <v>£0.00</v>
      </c>
      <c r="V93" s="20"/>
      <c r="W93" s="192"/>
      <c r="X93" s="193"/>
      <c r="Y93" s="35"/>
      <c r="Z93" s="343"/>
      <c r="AA93" s="343" t="str">
        <f t="shared" si="29"/>
        <v/>
      </c>
      <c r="AB93" s="103"/>
      <c r="AC93" s="94" t="str">
        <f t="shared" si="30"/>
        <v/>
      </c>
      <c r="AD93" s="95"/>
      <c r="AE93" s="294"/>
      <c r="AF93" s="214" t="str">
        <f t="shared" si="31"/>
        <v/>
      </c>
      <c r="AG93" s="215" t="str">
        <f t="shared" si="32"/>
        <v>£0.00</v>
      </c>
      <c r="AH93" s="181"/>
      <c r="AJ93" s="183"/>
      <c r="AM93" s="183" t="str">
        <f t="shared" si="20"/>
        <v/>
      </c>
      <c r="AN93" s="45">
        <f t="shared" si="21"/>
        <v>0</v>
      </c>
      <c r="AO93" s="45" t="str">
        <f>IF(AND('Claim Details'!$J$21="London 1",T93="A"),Rates!$C$4,IF(AND('Claim Details'!$J$21="London 1",T93="B"),Rates!$D$4,IF(AND('Claim Details'!$J$21="London 1",T93="C"),Rates!$E$4,IF(AND('Claim Details'!$J$21="London 1",T93="D"),Rates!$F$4,IF(AND('Claim Details'!$J$21="London 2",T93="A"),Rates!$C$7,IF(AND('Claim Details'!$J$21="London 2",T93="B"),Rates!$D$7,IF(AND('Claim Details'!$J$21="London 2",T93="C"),Rates!$E$7,IF(AND('Claim Details'!$J$21="London 2",T93="D"),Rates!$F$7,IF(AND('Claim Details'!$J$21="London 3",T93="A"),Rates!$C$10,IF(AND('Claim Details'!$J$21="London 3",T93="B"),Rates!$D$10,IF(AND('Claim Details'!$J$21="London 3",T93="C"),Rates!$E$10,IF(AND('Claim Details'!$J$21="London 3",T93="D"),Rates!$F$10,IF(AND('Claim Details'!$J$21="National 1",T93="A"),Rates!$C$13,IF(AND('Claim Details'!$J$21="National 1",T93="B"),Rates!$D$13,IF(AND('Claim Details'!$J$21="National 1",T93="C"),Rates!$E$13,IF(AND('Claim Details'!$J$21="National 1",T93="D"),Rates!$F$13,IF(AND('Claim Details'!$J$21="National 2",T93="A"),Rates!$C$16,IF(AND('Claim Details'!$J$21="National 2",T93="B"),Rates!$D$16,IF(AND('Claim Details'!$J$21="National 2",T93="C"),Rates!$E$16,IF(AND('Claim Details'!$J$21="National 2",T93="D"),Rates!$F$16,"£0.00"))))))))))))))))))))</f>
        <v>£0.00</v>
      </c>
      <c r="AP93" s="45">
        <f t="shared" si="22"/>
        <v>0</v>
      </c>
      <c r="AQ93" s="45" t="str">
        <f>IF(AND('Claim Details'!$R$21="London 1",AC93="A"),Rates!$C$4,IF(AND('Claim Details'!$R$21="London 1",AC93="B"),Rates!$D$4,IF(AND('Claim Details'!$R$21="London 1",AC93="C"),Rates!$E$4,IF(AND('Claim Details'!$R$21="London 1",AC93="D"),Rates!$F$4,IF(AND('Claim Details'!$R$21="London 2",AC93="A"),Rates!$C$7,IF(AND('Claim Details'!$R$21="London 2",AC93="B"),Rates!$D$7,IF(AND('Claim Details'!$R$21="London 2",AC93="C"),Rates!$E$7,IF(AND('Claim Details'!$R$21="London 2",AC93="D"),Rates!$F$7,IF(AND('Claim Details'!$R$21="London 3",AC93="A"),Rates!$C$10,IF(AND('Claim Details'!$R$21="London 3",AC93="B"),Rates!$D$10,IF(AND('Claim Details'!$R$21="London 3",AC93="C"),Rates!$E$10,IF(AND('Claim Details'!$R$21="London 3",AC93="D"),Rates!$F$10,IF(AND('Claim Details'!$R$21="National 1",AC93="A"),Rates!$C$13,IF(AND('Claim Details'!$R$21="National 1",AC93="B"),Rates!$D$13,IF(AND('Claim Details'!$R$21="National 1",AC93="C"),Rates!$E$13,IF(AND('Claim Details'!$R$21="National 1",AC93="D"),Rates!$F$13,IF(AND('Claim Details'!$R$21="National 2",AC93="A"),Rates!$C$16,IF(AND('Claim Details'!$R$21="National 2",AC93="B"),Rates!$D$16,IF(AND('Claim Details'!$R$21="National 2",AC93="C"),Rates!$E$16,IF(AND('Claim Details'!$R$21="National 2",AC93="D"),Rates!$F$16,"£0.00"))))))))))))))))))))</f>
        <v>£0.00</v>
      </c>
      <c r="AR93" s="45">
        <f t="shared" si="23"/>
        <v>0</v>
      </c>
      <c r="AS93" s="183" t="str">
        <f t="shared" si="33"/>
        <v/>
      </c>
      <c r="AT93" s="183" t="str">
        <f t="shared" si="34"/>
        <v/>
      </c>
    </row>
    <row r="94" spans="1:46" ht="15.5">
      <c r="A94" s="178"/>
      <c r="B94" s="21"/>
      <c r="C94" s="22"/>
      <c r="D94" s="288"/>
      <c r="E94" s="290"/>
      <c r="F94" s="289"/>
      <c r="G94" s="177"/>
      <c r="H94" s="286"/>
      <c r="I94" s="95" t="str">
        <f>IF(AND('Claim Details'!$E$21="London 1",C94="A"),Rates!$C$4,IF(AND('Claim Details'!$E$21="London 1",C94="B"),Rates!$D$4,IF(AND('Claim Details'!$E$21="London 1",C94="C"),Rates!$E$4,IF(AND('Claim Details'!$E$21="London 1",C94="D"),Rates!$F$4,IF(AND('Claim Details'!$E$21="London 2",C94="A"),Rates!$C$7,IF(AND('Claim Details'!$E$21="London 2",C94="B"),Rates!$D$7,IF(AND('Claim Details'!$E$21="London 2",C94="C"),Rates!$E$7,IF(AND('Claim Details'!$E$21="London 2",C94="D"),Rates!$F$7,IF(AND('Claim Details'!$E$21="London 3",C94="A"),Rates!$C$10,IF(AND('Claim Details'!$E$21="London 3",C94="B"),Rates!$D$10,IF(AND('Claim Details'!$E$21="London 3",C94="C"),Rates!$E$10,IF(AND('Claim Details'!$E$21="London 3",C94="D"),Rates!$F$10,IF(AND('Claim Details'!$E$21="National 1",C94="A"),Rates!$C$13,IF(AND('Claim Details'!$E$21="National 1",C94="B"),Rates!$D$13,IF(AND('Claim Details'!$E$21="National 1",C94="C"),Rates!$E$13,IF(AND('Claim Details'!$E$21="National 1",C94="D"),Rates!$F$13,IF(AND('Claim Details'!$E$21="National 2",C94="A"),Rates!$C$16,IF(AND('Claim Details'!$E$21="National 2",C94="B"),Rates!$D$16,IF(AND('Claim Details'!$E$21="National 2",C94="C"),Rates!$E$16,IF(AND('Claim Details'!$E$21="National 2",C94="D"),Rates!$F$16,"£0.00"))))))))))))))))))))</f>
        <v>£0.00</v>
      </c>
      <c r="J94" s="23"/>
      <c r="K94" s="63" t="str">
        <f t="shared" si="24"/>
        <v>£0.00</v>
      </c>
      <c r="L94" s="212"/>
      <c r="M94" s="213"/>
      <c r="N94" s="20"/>
      <c r="O94" s="20"/>
      <c r="P94" s="20" t="str">
        <f t="shared" si="25"/>
        <v/>
      </c>
      <c r="Q94" s="20"/>
      <c r="R94" s="211"/>
      <c r="S94" s="28" t="str">
        <f t="shared" si="26"/>
        <v/>
      </c>
      <c r="T94" s="20" t="str">
        <f t="shared" si="27"/>
        <v/>
      </c>
      <c r="U94" s="18" t="str">
        <f t="shared" si="28"/>
        <v>£0.00</v>
      </c>
      <c r="V94" s="20"/>
      <c r="W94" s="192"/>
      <c r="X94" s="193"/>
      <c r="Y94" s="35"/>
      <c r="Z94" s="343"/>
      <c r="AA94" s="343" t="str">
        <f t="shared" si="29"/>
        <v/>
      </c>
      <c r="AB94" s="103"/>
      <c r="AC94" s="94" t="str">
        <f t="shared" si="30"/>
        <v/>
      </c>
      <c r="AD94" s="95"/>
      <c r="AE94" s="294"/>
      <c r="AF94" s="214" t="str">
        <f t="shared" si="31"/>
        <v/>
      </c>
      <c r="AG94" s="215" t="str">
        <f t="shared" si="32"/>
        <v>£0.00</v>
      </c>
      <c r="AH94" s="181"/>
      <c r="AJ94" s="183"/>
      <c r="AM94" s="183" t="str">
        <f t="shared" si="20"/>
        <v/>
      </c>
      <c r="AN94" s="45">
        <f t="shared" si="21"/>
        <v>0</v>
      </c>
      <c r="AO94" s="45" t="str">
        <f>IF(AND('Claim Details'!$J$21="London 1",T94="A"),Rates!$C$4,IF(AND('Claim Details'!$J$21="London 1",T94="B"),Rates!$D$4,IF(AND('Claim Details'!$J$21="London 1",T94="C"),Rates!$E$4,IF(AND('Claim Details'!$J$21="London 1",T94="D"),Rates!$F$4,IF(AND('Claim Details'!$J$21="London 2",T94="A"),Rates!$C$7,IF(AND('Claim Details'!$J$21="London 2",T94="B"),Rates!$D$7,IF(AND('Claim Details'!$J$21="London 2",T94="C"),Rates!$E$7,IF(AND('Claim Details'!$J$21="London 2",T94="D"),Rates!$F$7,IF(AND('Claim Details'!$J$21="London 3",T94="A"),Rates!$C$10,IF(AND('Claim Details'!$J$21="London 3",T94="B"),Rates!$D$10,IF(AND('Claim Details'!$J$21="London 3",T94="C"),Rates!$E$10,IF(AND('Claim Details'!$J$21="London 3",T94="D"),Rates!$F$10,IF(AND('Claim Details'!$J$21="National 1",T94="A"),Rates!$C$13,IF(AND('Claim Details'!$J$21="National 1",T94="B"),Rates!$D$13,IF(AND('Claim Details'!$J$21="National 1",T94="C"),Rates!$E$13,IF(AND('Claim Details'!$J$21="National 1",T94="D"),Rates!$F$13,IF(AND('Claim Details'!$J$21="National 2",T94="A"),Rates!$C$16,IF(AND('Claim Details'!$J$21="National 2",T94="B"),Rates!$D$16,IF(AND('Claim Details'!$J$21="National 2",T94="C"),Rates!$E$16,IF(AND('Claim Details'!$J$21="National 2",T94="D"),Rates!$F$16,"£0.00"))))))))))))))))))))</f>
        <v>£0.00</v>
      </c>
      <c r="AP94" s="45">
        <f t="shared" si="22"/>
        <v>0</v>
      </c>
      <c r="AQ94" s="45" t="str">
        <f>IF(AND('Claim Details'!$R$21="London 1",AC94="A"),Rates!$C$4,IF(AND('Claim Details'!$R$21="London 1",AC94="B"),Rates!$D$4,IF(AND('Claim Details'!$R$21="London 1",AC94="C"),Rates!$E$4,IF(AND('Claim Details'!$R$21="London 1",AC94="D"),Rates!$F$4,IF(AND('Claim Details'!$R$21="London 2",AC94="A"),Rates!$C$7,IF(AND('Claim Details'!$R$21="London 2",AC94="B"),Rates!$D$7,IF(AND('Claim Details'!$R$21="London 2",AC94="C"),Rates!$E$7,IF(AND('Claim Details'!$R$21="London 2",AC94="D"),Rates!$F$7,IF(AND('Claim Details'!$R$21="London 3",AC94="A"),Rates!$C$10,IF(AND('Claim Details'!$R$21="London 3",AC94="B"),Rates!$D$10,IF(AND('Claim Details'!$R$21="London 3",AC94="C"),Rates!$E$10,IF(AND('Claim Details'!$R$21="London 3",AC94="D"),Rates!$F$10,IF(AND('Claim Details'!$R$21="National 1",AC94="A"),Rates!$C$13,IF(AND('Claim Details'!$R$21="National 1",AC94="B"),Rates!$D$13,IF(AND('Claim Details'!$R$21="National 1",AC94="C"),Rates!$E$13,IF(AND('Claim Details'!$R$21="National 1",AC94="D"),Rates!$F$13,IF(AND('Claim Details'!$R$21="National 2",AC94="A"),Rates!$C$16,IF(AND('Claim Details'!$R$21="National 2",AC94="B"),Rates!$D$16,IF(AND('Claim Details'!$R$21="National 2",AC94="C"),Rates!$E$16,IF(AND('Claim Details'!$R$21="National 2",AC94="D"),Rates!$F$16,"£0.00"))))))))))))))))))))</f>
        <v>£0.00</v>
      </c>
      <c r="AR94" s="45">
        <f t="shared" si="23"/>
        <v>0</v>
      </c>
      <c r="AS94" s="183" t="str">
        <f t="shared" si="33"/>
        <v/>
      </c>
      <c r="AT94" s="183" t="str">
        <f t="shared" si="34"/>
        <v/>
      </c>
    </row>
    <row r="95" spans="1:46" ht="15.5">
      <c r="A95" s="178"/>
      <c r="B95" s="21"/>
      <c r="C95" s="22"/>
      <c r="D95" s="288"/>
      <c r="E95" s="290"/>
      <c r="F95" s="289"/>
      <c r="G95" s="177"/>
      <c r="H95" s="286"/>
      <c r="I95" s="95" t="str">
        <f>IF(AND('Claim Details'!$E$21="London 1",C95="A"),Rates!$C$4,IF(AND('Claim Details'!$E$21="London 1",C95="B"),Rates!$D$4,IF(AND('Claim Details'!$E$21="London 1",C95="C"),Rates!$E$4,IF(AND('Claim Details'!$E$21="London 1",C95="D"),Rates!$F$4,IF(AND('Claim Details'!$E$21="London 2",C95="A"),Rates!$C$7,IF(AND('Claim Details'!$E$21="London 2",C95="B"),Rates!$D$7,IF(AND('Claim Details'!$E$21="London 2",C95="C"),Rates!$E$7,IF(AND('Claim Details'!$E$21="London 2",C95="D"),Rates!$F$7,IF(AND('Claim Details'!$E$21="London 3",C95="A"),Rates!$C$10,IF(AND('Claim Details'!$E$21="London 3",C95="B"),Rates!$D$10,IF(AND('Claim Details'!$E$21="London 3",C95="C"),Rates!$E$10,IF(AND('Claim Details'!$E$21="London 3",C95="D"),Rates!$F$10,IF(AND('Claim Details'!$E$21="National 1",C95="A"),Rates!$C$13,IF(AND('Claim Details'!$E$21="National 1",C95="B"),Rates!$D$13,IF(AND('Claim Details'!$E$21="National 1",C95="C"),Rates!$E$13,IF(AND('Claim Details'!$E$21="National 1",C95="D"),Rates!$F$13,IF(AND('Claim Details'!$E$21="National 2",C95="A"),Rates!$C$16,IF(AND('Claim Details'!$E$21="National 2",C95="B"),Rates!$D$16,IF(AND('Claim Details'!$E$21="National 2",C95="C"),Rates!$E$16,IF(AND('Claim Details'!$E$21="National 2",C95="D"),Rates!$F$16,"£0.00"))))))))))))))))))))</f>
        <v>£0.00</v>
      </c>
      <c r="J95" s="23"/>
      <c r="K95" s="63" t="str">
        <f t="shared" si="24"/>
        <v>£0.00</v>
      </c>
      <c r="L95" s="212"/>
      <c r="M95" s="213"/>
      <c r="N95" s="20"/>
      <c r="O95" s="20"/>
      <c r="P95" s="20" t="str">
        <f t="shared" si="25"/>
        <v/>
      </c>
      <c r="Q95" s="20"/>
      <c r="R95" s="211"/>
      <c r="S95" s="28" t="str">
        <f t="shared" si="26"/>
        <v/>
      </c>
      <c r="T95" s="20" t="str">
        <f t="shared" si="27"/>
        <v/>
      </c>
      <c r="U95" s="18" t="str">
        <f t="shared" si="28"/>
        <v>£0.00</v>
      </c>
      <c r="V95" s="20"/>
      <c r="W95" s="192"/>
      <c r="X95" s="193"/>
      <c r="Y95" s="35"/>
      <c r="Z95" s="343"/>
      <c r="AA95" s="343" t="str">
        <f t="shared" si="29"/>
        <v/>
      </c>
      <c r="AB95" s="103"/>
      <c r="AC95" s="94" t="str">
        <f t="shared" si="30"/>
        <v/>
      </c>
      <c r="AD95" s="95"/>
      <c r="AE95" s="294"/>
      <c r="AF95" s="214" t="str">
        <f t="shared" si="31"/>
        <v/>
      </c>
      <c r="AG95" s="215" t="str">
        <f t="shared" si="32"/>
        <v>£0.00</v>
      </c>
      <c r="AH95" s="181"/>
      <c r="AJ95" s="183"/>
      <c r="AM95" s="183" t="str">
        <f t="shared" si="20"/>
        <v/>
      </c>
      <c r="AN95" s="45">
        <f t="shared" si="21"/>
        <v>0</v>
      </c>
      <c r="AO95" s="45" t="str">
        <f>IF(AND('Claim Details'!$J$21="London 1",T95="A"),Rates!$C$4,IF(AND('Claim Details'!$J$21="London 1",T95="B"),Rates!$D$4,IF(AND('Claim Details'!$J$21="London 1",T95="C"),Rates!$E$4,IF(AND('Claim Details'!$J$21="London 1",T95="D"),Rates!$F$4,IF(AND('Claim Details'!$J$21="London 2",T95="A"),Rates!$C$7,IF(AND('Claim Details'!$J$21="London 2",T95="B"),Rates!$D$7,IF(AND('Claim Details'!$J$21="London 2",T95="C"),Rates!$E$7,IF(AND('Claim Details'!$J$21="London 2",T95="D"),Rates!$F$7,IF(AND('Claim Details'!$J$21="London 3",T95="A"),Rates!$C$10,IF(AND('Claim Details'!$J$21="London 3",T95="B"),Rates!$D$10,IF(AND('Claim Details'!$J$21="London 3",T95="C"),Rates!$E$10,IF(AND('Claim Details'!$J$21="London 3",T95="D"),Rates!$F$10,IF(AND('Claim Details'!$J$21="National 1",T95="A"),Rates!$C$13,IF(AND('Claim Details'!$J$21="National 1",T95="B"),Rates!$D$13,IF(AND('Claim Details'!$J$21="National 1",T95="C"),Rates!$E$13,IF(AND('Claim Details'!$J$21="National 1",T95="D"),Rates!$F$13,IF(AND('Claim Details'!$J$21="National 2",T95="A"),Rates!$C$16,IF(AND('Claim Details'!$J$21="National 2",T95="B"),Rates!$D$16,IF(AND('Claim Details'!$J$21="National 2",T95="C"),Rates!$E$16,IF(AND('Claim Details'!$J$21="National 2",T95="D"),Rates!$F$16,"£0.00"))))))))))))))))))))</f>
        <v>£0.00</v>
      </c>
      <c r="AP95" s="45">
        <f t="shared" si="22"/>
        <v>0</v>
      </c>
      <c r="AQ95" s="45" t="str">
        <f>IF(AND('Claim Details'!$R$21="London 1",AC95="A"),Rates!$C$4,IF(AND('Claim Details'!$R$21="London 1",AC95="B"),Rates!$D$4,IF(AND('Claim Details'!$R$21="London 1",AC95="C"),Rates!$E$4,IF(AND('Claim Details'!$R$21="London 1",AC95="D"),Rates!$F$4,IF(AND('Claim Details'!$R$21="London 2",AC95="A"),Rates!$C$7,IF(AND('Claim Details'!$R$21="London 2",AC95="B"),Rates!$D$7,IF(AND('Claim Details'!$R$21="London 2",AC95="C"),Rates!$E$7,IF(AND('Claim Details'!$R$21="London 2",AC95="D"),Rates!$F$7,IF(AND('Claim Details'!$R$21="London 3",AC95="A"),Rates!$C$10,IF(AND('Claim Details'!$R$21="London 3",AC95="B"),Rates!$D$10,IF(AND('Claim Details'!$R$21="London 3",AC95="C"),Rates!$E$10,IF(AND('Claim Details'!$R$21="London 3",AC95="D"),Rates!$F$10,IF(AND('Claim Details'!$R$21="National 1",AC95="A"),Rates!$C$13,IF(AND('Claim Details'!$R$21="National 1",AC95="B"),Rates!$D$13,IF(AND('Claim Details'!$R$21="National 1",AC95="C"),Rates!$E$13,IF(AND('Claim Details'!$R$21="National 1",AC95="D"),Rates!$F$13,IF(AND('Claim Details'!$R$21="National 2",AC95="A"),Rates!$C$16,IF(AND('Claim Details'!$R$21="National 2",AC95="B"),Rates!$D$16,IF(AND('Claim Details'!$R$21="National 2",AC95="C"),Rates!$E$16,IF(AND('Claim Details'!$R$21="National 2",AC95="D"),Rates!$F$16,"£0.00"))))))))))))))))))))</f>
        <v>£0.00</v>
      </c>
      <c r="AR95" s="45">
        <f t="shared" si="23"/>
        <v>0</v>
      </c>
      <c r="AS95" s="183" t="str">
        <f t="shared" si="33"/>
        <v/>
      </c>
      <c r="AT95" s="183" t="str">
        <f t="shared" si="34"/>
        <v/>
      </c>
    </row>
    <row r="96" spans="1:46" ht="15.5">
      <c r="A96" s="178"/>
      <c r="B96" s="21"/>
      <c r="C96" s="22"/>
      <c r="D96" s="288"/>
      <c r="E96" s="290"/>
      <c r="F96" s="289"/>
      <c r="G96" s="177"/>
      <c r="H96" s="286"/>
      <c r="I96" s="95" t="str">
        <f>IF(AND('Claim Details'!$E$21="London 1",C96="A"),Rates!$C$4,IF(AND('Claim Details'!$E$21="London 1",C96="B"),Rates!$D$4,IF(AND('Claim Details'!$E$21="London 1",C96="C"),Rates!$E$4,IF(AND('Claim Details'!$E$21="London 1",C96="D"),Rates!$F$4,IF(AND('Claim Details'!$E$21="London 2",C96="A"),Rates!$C$7,IF(AND('Claim Details'!$E$21="London 2",C96="B"),Rates!$D$7,IF(AND('Claim Details'!$E$21="London 2",C96="C"),Rates!$E$7,IF(AND('Claim Details'!$E$21="London 2",C96="D"),Rates!$F$7,IF(AND('Claim Details'!$E$21="London 3",C96="A"),Rates!$C$10,IF(AND('Claim Details'!$E$21="London 3",C96="B"),Rates!$D$10,IF(AND('Claim Details'!$E$21="London 3",C96="C"),Rates!$E$10,IF(AND('Claim Details'!$E$21="London 3",C96="D"),Rates!$F$10,IF(AND('Claim Details'!$E$21="National 1",C96="A"),Rates!$C$13,IF(AND('Claim Details'!$E$21="National 1",C96="B"),Rates!$D$13,IF(AND('Claim Details'!$E$21="National 1",C96="C"),Rates!$E$13,IF(AND('Claim Details'!$E$21="National 1",C96="D"),Rates!$F$13,IF(AND('Claim Details'!$E$21="National 2",C96="A"),Rates!$C$16,IF(AND('Claim Details'!$E$21="National 2",C96="B"),Rates!$D$16,IF(AND('Claim Details'!$E$21="National 2",C96="C"),Rates!$E$16,IF(AND('Claim Details'!$E$21="National 2",C96="D"),Rates!$F$16,"£0.00"))))))))))))))))))))</f>
        <v>£0.00</v>
      </c>
      <c r="J96" s="23"/>
      <c r="K96" s="63" t="str">
        <f t="shared" si="24"/>
        <v>£0.00</v>
      </c>
      <c r="L96" s="212"/>
      <c r="M96" s="213"/>
      <c r="N96" s="20"/>
      <c r="O96" s="20"/>
      <c r="P96" s="20" t="str">
        <f t="shared" si="25"/>
        <v/>
      </c>
      <c r="Q96" s="20"/>
      <c r="R96" s="211"/>
      <c r="S96" s="28" t="str">
        <f t="shared" si="26"/>
        <v/>
      </c>
      <c r="T96" s="20" t="str">
        <f t="shared" si="27"/>
        <v/>
      </c>
      <c r="U96" s="18" t="str">
        <f t="shared" si="28"/>
        <v>£0.00</v>
      </c>
      <c r="V96" s="20"/>
      <c r="W96" s="192"/>
      <c r="X96" s="193"/>
      <c r="Y96" s="35"/>
      <c r="Z96" s="343"/>
      <c r="AA96" s="343" t="str">
        <f t="shared" si="29"/>
        <v/>
      </c>
      <c r="AB96" s="103"/>
      <c r="AC96" s="94" t="str">
        <f t="shared" si="30"/>
        <v/>
      </c>
      <c r="AD96" s="95"/>
      <c r="AE96" s="294"/>
      <c r="AF96" s="214" t="str">
        <f t="shared" si="31"/>
        <v/>
      </c>
      <c r="AG96" s="215" t="str">
        <f t="shared" si="32"/>
        <v>£0.00</v>
      </c>
      <c r="AH96" s="181"/>
      <c r="AJ96" s="183"/>
      <c r="AM96" s="183" t="str">
        <f t="shared" si="20"/>
        <v/>
      </c>
      <c r="AN96" s="45">
        <f t="shared" si="21"/>
        <v>0</v>
      </c>
      <c r="AO96" s="45" t="str">
        <f>IF(AND('Claim Details'!$J$21="London 1",T96="A"),Rates!$C$4,IF(AND('Claim Details'!$J$21="London 1",T96="B"),Rates!$D$4,IF(AND('Claim Details'!$J$21="London 1",T96="C"),Rates!$E$4,IF(AND('Claim Details'!$J$21="London 1",T96="D"),Rates!$F$4,IF(AND('Claim Details'!$J$21="London 2",T96="A"),Rates!$C$7,IF(AND('Claim Details'!$J$21="London 2",T96="B"),Rates!$D$7,IF(AND('Claim Details'!$J$21="London 2",T96="C"),Rates!$E$7,IF(AND('Claim Details'!$J$21="London 2",T96="D"),Rates!$F$7,IF(AND('Claim Details'!$J$21="London 3",T96="A"),Rates!$C$10,IF(AND('Claim Details'!$J$21="London 3",T96="B"),Rates!$D$10,IF(AND('Claim Details'!$J$21="London 3",T96="C"),Rates!$E$10,IF(AND('Claim Details'!$J$21="London 3",T96="D"),Rates!$F$10,IF(AND('Claim Details'!$J$21="National 1",T96="A"),Rates!$C$13,IF(AND('Claim Details'!$J$21="National 1",T96="B"),Rates!$D$13,IF(AND('Claim Details'!$J$21="National 1",T96="C"),Rates!$E$13,IF(AND('Claim Details'!$J$21="National 1",T96="D"),Rates!$F$13,IF(AND('Claim Details'!$J$21="National 2",T96="A"),Rates!$C$16,IF(AND('Claim Details'!$J$21="National 2",T96="B"),Rates!$D$16,IF(AND('Claim Details'!$J$21="National 2",T96="C"),Rates!$E$16,IF(AND('Claim Details'!$J$21="National 2",T96="D"),Rates!$F$16,"£0.00"))))))))))))))))))))</f>
        <v>£0.00</v>
      </c>
      <c r="AP96" s="45">
        <f t="shared" si="22"/>
        <v>0</v>
      </c>
      <c r="AQ96" s="45" t="str">
        <f>IF(AND('Claim Details'!$R$21="London 1",AC96="A"),Rates!$C$4,IF(AND('Claim Details'!$R$21="London 1",AC96="B"),Rates!$D$4,IF(AND('Claim Details'!$R$21="London 1",AC96="C"),Rates!$E$4,IF(AND('Claim Details'!$R$21="London 1",AC96="D"),Rates!$F$4,IF(AND('Claim Details'!$R$21="London 2",AC96="A"),Rates!$C$7,IF(AND('Claim Details'!$R$21="London 2",AC96="B"),Rates!$D$7,IF(AND('Claim Details'!$R$21="London 2",AC96="C"),Rates!$E$7,IF(AND('Claim Details'!$R$21="London 2",AC96="D"),Rates!$F$7,IF(AND('Claim Details'!$R$21="London 3",AC96="A"),Rates!$C$10,IF(AND('Claim Details'!$R$21="London 3",AC96="B"),Rates!$D$10,IF(AND('Claim Details'!$R$21="London 3",AC96="C"),Rates!$E$10,IF(AND('Claim Details'!$R$21="London 3",AC96="D"),Rates!$F$10,IF(AND('Claim Details'!$R$21="National 1",AC96="A"),Rates!$C$13,IF(AND('Claim Details'!$R$21="National 1",AC96="B"),Rates!$D$13,IF(AND('Claim Details'!$R$21="National 1",AC96="C"),Rates!$E$13,IF(AND('Claim Details'!$R$21="National 1",AC96="D"),Rates!$F$13,IF(AND('Claim Details'!$R$21="National 2",AC96="A"),Rates!$C$16,IF(AND('Claim Details'!$R$21="National 2",AC96="B"),Rates!$D$16,IF(AND('Claim Details'!$R$21="National 2",AC96="C"),Rates!$E$16,IF(AND('Claim Details'!$R$21="National 2",AC96="D"),Rates!$F$16,"£0.00"))))))))))))))))))))</f>
        <v>£0.00</v>
      </c>
      <c r="AR96" s="45">
        <f t="shared" si="23"/>
        <v>0</v>
      </c>
      <c r="AS96" s="183" t="str">
        <f t="shared" si="33"/>
        <v/>
      </c>
      <c r="AT96" s="183" t="str">
        <f t="shared" si="34"/>
        <v/>
      </c>
    </row>
    <row r="97" spans="1:46" ht="15.5">
      <c r="A97" s="178"/>
      <c r="B97" s="21"/>
      <c r="C97" s="22"/>
      <c r="D97" s="288"/>
      <c r="E97" s="290"/>
      <c r="F97" s="289"/>
      <c r="G97" s="177"/>
      <c r="H97" s="286"/>
      <c r="I97" s="95" t="str">
        <f>IF(AND('Claim Details'!$E$21="London 1",C97="A"),Rates!$C$4,IF(AND('Claim Details'!$E$21="London 1",C97="B"),Rates!$D$4,IF(AND('Claim Details'!$E$21="London 1",C97="C"),Rates!$E$4,IF(AND('Claim Details'!$E$21="London 1",C97="D"),Rates!$F$4,IF(AND('Claim Details'!$E$21="London 2",C97="A"),Rates!$C$7,IF(AND('Claim Details'!$E$21="London 2",C97="B"),Rates!$D$7,IF(AND('Claim Details'!$E$21="London 2",C97="C"),Rates!$E$7,IF(AND('Claim Details'!$E$21="London 2",C97="D"),Rates!$F$7,IF(AND('Claim Details'!$E$21="London 3",C97="A"),Rates!$C$10,IF(AND('Claim Details'!$E$21="London 3",C97="B"),Rates!$D$10,IF(AND('Claim Details'!$E$21="London 3",C97="C"),Rates!$E$10,IF(AND('Claim Details'!$E$21="London 3",C97="D"),Rates!$F$10,IF(AND('Claim Details'!$E$21="National 1",C97="A"),Rates!$C$13,IF(AND('Claim Details'!$E$21="National 1",C97="B"),Rates!$D$13,IF(AND('Claim Details'!$E$21="National 1",C97="C"),Rates!$E$13,IF(AND('Claim Details'!$E$21="National 1",C97="D"),Rates!$F$13,IF(AND('Claim Details'!$E$21="National 2",C97="A"),Rates!$C$16,IF(AND('Claim Details'!$E$21="National 2",C97="B"),Rates!$D$16,IF(AND('Claim Details'!$E$21="National 2",C97="C"),Rates!$E$16,IF(AND('Claim Details'!$E$21="National 2",C97="D"),Rates!$F$16,"£0.00"))))))))))))))))))))</f>
        <v>£0.00</v>
      </c>
      <c r="J97" s="23"/>
      <c r="K97" s="63" t="str">
        <f t="shared" si="24"/>
        <v>£0.00</v>
      </c>
      <c r="L97" s="212"/>
      <c r="M97" s="213"/>
      <c r="N97" s="20"/>
      <c r="O97" s="20"/>
      <c r="P97" s="20" t="str">
        <f t="shared" si="25"/>
        <v/>
      </c>
      <c r="Q97" s="20"/>
      <c r="R97" s="211"/>
      <c r="S97" s="28" t="str">
        <f t="shared" si="26"/>
        <v/>
      </c>
      <c r="T97" s="20" t="str">
        <f t="shared" si="27"/>
        <v/>
      </c>
      <c r="U97" s="18" t="str">
        <f t="shared" si="28"/>
        <v>£0.00</v>
      </c>
      <c r="V97" s="20"/>
      <c r="W97" s="192"/>
      <c r="X97" s="193"/>
      <c r="Y97" s="35"/>
      <c r="Z97" s="343"/>
      <c r="AA97" s="343" t="str">
        <f t="shared" si="29"/>
        <v/>
      </c>
      <c r="AB97" s="103"/>
      <c r="AC97" s="94" t="str">
        <f t="shared" si="30"/>
        <v/>
      </c>
      <c r="AD97" s="95"/>
      <c r="AE97" s="294"/>
      <c r="AF97" s="214" t="str">
        <f t="shared" si="31"/>
        <v/>
      </c>
      <c r="AG97" s="215" t="str">
        <f t="shared" si="32"/>
        <v>£0.00</v>
      </c>
      <c r="AH97" s="181"/>
      <c r="AJ97" s="183"/>
      <c r="AM97" s="183" t="str">
        <f t="shared" si="20"/>
        <v/>
      </c>
      <c r="AN97" s="45">
        <f t="shared" si="21"/>
        <v>0</v>
      </c>
      <c r="AO97" s="45" t="str">
        <f>IF(AND('Claim Details'!$J$21="London 1",T97="A"),Rates!$C$4,IF(AND('Claim Details'!$J$21="London 1",T97="B"),Rates!$D$4,IF(AND('Claim Details'!$J$21="London 1",T97="C"),Rates!$E$4,IF(AND('Claim Details'!$J$21="London 1",T97="D"),Rates!$F$4,IF(AND('Claim Details'!$J$21="London 2",T97="A"),Rates!$C$7,IF(AND('Claim Details'!$J$21="London 2",T97="B"),Rates!$D$7,IF(AND('Claim Details'!$J$21="London 2",T97="C"),Rates!$E$7,IF(AND('Claim Details'!$J$21="London 2",T97="D"),Rates!$F$7,IF(AND('Claim Details'!$J$21="London 3",T97="A"),Rates!$C$10,IF(AND('Claim Details'!$J$21="London 3",T97="B"),Rates!$D$10,IF(AND('Claim Details'!$J$21="London 3",T97="C"),Rates!$E$10,IF(AND('Claim Details'!$J$21="London 3",T97="D"),Rates!$F$10,IF(AND('Claim Details'!$J$21="National 1",T97="A"),Rates!$C$13,IF(AND('Claim Details'!$J$21="National 1",T97="B"),Rates!$D$13,IF(AND('Claim Details'!$J$21="National 1",T97="C"),Rates!$E$13,IF(AND('Claim Details'!$J$21="National 1",T97="D"),Rates!$F$13,IF(AND('Claim Details'!$J$21="National 2",T97="A"),Rates!$C$16,IF(AND('Claim Details'!$J$21="National 2",T97="B"),Rates!$D$16,IF(AND('Claim Details'!$J$21="National 2",T97="C"),Rates!$E$16,IF(AND('Claim Details'!$J$21="National 2",T97="D"),Rates!$F$16,"£0.00"))))))))))))))))))))</f>
        <v>£0.00</v>
      </c>
      <c r="AP97" s="45">
        <f t="shared" si="22"/>
        <v>0</v>
      </c>
      <c r="AQ97" s="45" t="str">
        <f>IF(AND('Claim Details'!$R$21="London 1",AC97="A"),Rates!$C$4,IF(AND('Claim Details'!$R$21="London 1",AC97="B"),Rates!$D$4,IF(AND('Claim Details'!$R$21="London 1",AC97="C"),Rates!$E$4,IF(AND('Claim Details'!$R$21="London 1",AC97="D"),Rates!$F$4,IF(AND('Claim Details'!$R$21="London 2",AC97="A"),Rates!$C$7,IF(AND('Claim Details'!$R$21="London 2",AC97="B"),Rates!$D$7,IF(AND('Claim Details'!$R$21="London 2",AC97="C"),Rates!$E$7,IF(AND('Claim Details'!$R$21="London 2",AC97="D"),Rates!$F$7,IF(AND('Claim Details'!$R$21="London 3",AC97="A"),Rates!$C$10,IF(AND('Claim Details'!$R$21="London 3",AC97="B"),Rates!$D$10,IF(AND('Claim Details'!$R$21="London 3",AC97="C"),Rates!$E$10,IF(AND('Claim Details'!$R$21="London 3",AC97="D"),Rates!$F$10,IF(AND('Claim Details'!$R$21="National 1",AC97="A"),Rates!$C$13,IF(AND('Claim Details'!$R$21="National 1",AC97="B"),Rates!$D$13,IF(AND('Claim Details'!$R$21="National 1",AC97="C"),Rates!$E$13,IF(AND('Claim Details'!$R$21="National 1",AC97="D"),Rates!$F$13,IF(AND('Claim Details'!$R$21="National 2",AC97="A"),Rates!$C$16,IF(AND('Claim Details'!$R$21="National 2",AC97="B"),Rates!$D$16,IF(AND('Claim Details'!$R$21="National 2",AC97="C"),Rates!$E$16,IF(AND('Claim Details'!$R$21="National 2",AC97="D"),Rates!$F$16,"£0.00"))))))))))))))))))))</f>
        <v>£0.00</v>
      </c>
      <c r="AR97" s="45">
        <f t="shared" si="23"/>
        <v>0</v>
      </c>
      <c r="AS97" s="183" t="str">
        <f t="shared" si="33"/>
        <v/>
      </c>
      <c r="AT97" s="183" t="str">
        <f t="shared" si="34"/>
        <v/>
      </c>
    </row>
    <row r="98" spans="1:46" ht="15.5">
      <c r="A98" s="178"/>
      <c r="B98" s="21"/>
      <c r="C98" s="22"/>
      <c r="D98" s="288"/>
      <c r="E98" s="290"/>
      <c r="F98" s="289"/>
      <c r="G98" s="177"/>
      <c r="H98" s="286"/>
      <c r="I98" s="95" t="str">
        <f>IF(AND('Claim Details'!$E$21="London 1",C98="A"),Rates!$C$4,IF(AND('Claim Details'!$E$21="London 1",C98="B"),Rates!$D$4,IF(AND('Claim Details'!$E$21="London 1",C98="C"),Rates!$E$4,IF(AND('Claim Details'!$E$21="London 1",C98="D"),Rates!$F$4,IF(AND('Claim Details'!$E$21="London 2",C98="A"),Rates!$C$7,IF(AND('Claim Details'!$E$21="London 2",C98="B"),Rates!$D$7,IF(AND('Claim Details'!$E$21="London 2",C98="C"),Rates!$E$7,IF(AND('Claim Details'!$E$21="London 2",C98="D"),Rates!$F$7,IF(AND('Claim Details'!$E$21="London 3",C98="A"),Rates!$C$10,IF(AND('Claim Details'!$E$21="London 3",C98="B"),Rates!$D$10,IF(AND('Claim Details'!$E$21="London 3",C98="C"),Rates!$E$10,IF(AND('Claim Details'!$E$21="London 3",C98="D"),Rates!$F$10,IF(AND('Claim Details'!$E$21="National 1",C98="A"),Rates!$C$13,IF(AND('Claim Details'!$E$21="National 1",C98="B"),Rates!$D$13,IF(AND('Claim Details'!$E$21="National 1",C98="C"),Rates!$E$13,IF(AND('Claim Details'!$E$21="National 1",C98="D"),Rates!$F$13,IF(AND('Claim Details'!$E$21="National 2",C98="A"),Rates!$C$16,IF(AND('Claim Details'!$E$21="National 2",C98="B"),Rates!$D$16,IF(AND('Claim Details'!$E$21="National 2",C98="C"),Rates!$E$16,IF(AND('Claim Details'!$E$21="National 2",C98="D"),Rates!$F$16,"£0.00"))))))))))))))))))))</f>
        <v>£0.00</v>
      </c>
      <c r="J98" s="23"/>
      <c r="K98" s="63" t="str">
        <f t="shared" si="24"/>
        <v>£0.00</v>
      </c>
      <c r="L98" s="212"/>
      <c r="M98" s="213"/>
      <c r="N98" s="20"/>
      <c r="O98" s="20"/>
      <c r="P98" s="20" t="str">
        <f t="shared" si="25"/>
        <v/>
      </c>
      <c r="Q98" s="20"/>
      <c r="R98" s="211"/>
      <c r="S98" s="28" t="str">
        <f t="shared" si="26"/>
        <v/>
      </c>
      <c r="T98" s="20" t="str">
        <f t="shared" si="27"/>
        <v/>
      </c>
      <c r="U98" s="18" t="str">
        <f t="shared" si="28"/>
        <v>£0.00</v>
      </c>
      <c r="V98" s="20"/>
      <c r="W98" s="192"/>
      <c r="X98" s="193"/>
      <c r="Y98" s="35"/>
      <c r="Z98" s="343"/>
      <c r="AA98" s="343" t="str">
        <f t="shared" si="29"/>
        <v/>
      </c>
      <c r="AB98" s="103"/>
      <c r="AC98" s="94" t="str">
        <f t="shared" si="30"/>
        <v/>
      </c>
      <c r="AD98" s="95"/>
      <c r="AE98" s="294"/>
      <c r="AF98" s="214" t="str">
        <f t="shared" si="31"/>
        <v/>
      </c>
      <c r="AG98" s="215" t="str">
        <f t="shared" si="32"/>
        <v>£0.00</v>
      </c>
      <c r="AH98" s="181"/>
      <c r="AJ98" s="183"/>
      <c r="AM98" s="183" t="str">
        <f t="shared" si="20"/>
        <v/>
      </c>
      <c r="AN98" s="45">
        <f t="shared" si="21"/>
        <v>0</v>
      </c>
      <c r="AO98" s="45" t="str">
        <f>IF(AND('Claim Details'!$J$21="London 1",T98="A"),Rates!$C$4,IF(AND('Claim Details'!$J$21="London 1",T98="B"),Rates!$D$4,IF(AND('Claim Details'!$J$21="London 1",T98="C"),Rates!$E$4,IF(AND('Claim Details'!$J$21="London 1",T98="D"),Rates!$F$4,IF(AND('Claim Details'!$J$21="London 2",T98="A"),Rates!$C$7,IF(AND('Claim Details'!$J$21="London 2",T98="B"),Rates!$D$7,IF(AND('Claim Details'!$J$21="London 2",T98="C"),Rates!$E$7,IF(AND('Claim Details'!$J$21="London 2",T98="D"),Rates!$F$7,IF(AND('Claim Details'!$J$21="London 3",T98="A"),Rates!$C$10,IF(AND('Claim Details'!$J$21="London 3",T98="B"),Rates!$D$10,IF(AND('Claim Details'!$J$21="London 3",T98="C"),Rates!$E$10,IF(AND('Claim Details'!$J$21="London 3",T98="D"),Rates!$F$10,IF(AND('Claim Details'!$J$21="National 1",T98="A"),Rates!$C$13,IF(AND('Claim Details'!$J$21="National 1",T98="B"),Rates!$D$13,IF(AND('Claim Details'!$J$21="National 1",T98="C"),Rates!$E$13,IF(AND('Claim Details'!$J$21="National 1",T98="D"),Rates!$F$13,IF(AND('Claim Details'!$J$21="National 2",T98="A"),Rates!$C$16,IF(AND('Claim Details'!$J$21="National 2",T98="B"),Rates!$D$16,IF(AND('Claim Details'!$J$21="National 2",T98="C"),Rates!$E$16,IF(AND('Claim Details'!$J$21="National 2",T98="D"),Rates!$F$16,"£0.00"))))))))))))))))))))</f>
        <v>£0.00</v>
      </c>
      <c r="AP98" s="45">
        <f t="shared" si="22"/>
        <v>0</v>
      </c>
      <c r="AQ98" s="45" t="str">
        <f>IF(AND('Claim Details'!$R$21="London 1",AC98="A"),Rates!$C$4,IF(AND('Claim Details'!$R$21="London 1",AC98="B"),Rates!$D$4,IF(AND('Claim Details'!$R$21="London 1",AC98="C"),Rates!$E$4,IF(AND('Claim Details'!$R$21="London 1",AC98="D"),Rates!$F$4,IF(AND('Claim Details'!$R$21="London 2",AC98="A"),Rates!$C$7,IF(AND('Claim Details'!$R$21="London 2",AC98="B"),Rates!$D$7,IF(AND('Claim Details'!$R$21="London 2",AC98="C"),Rates!$E$7,IF(AND('Claim Details'!$R$21="London 2",AC98="D"),Rates!$F$7,IF(AND('Claim Details'!$R$21="London 3",AC98="A"),Rates!$C$10,IF(AND('Claim Details'!$R$21="London 3",AC98="B"),Rates!$D$10,IF(AND('Claim Details'!$R$21="London 3",AC98="C"),Rates!$E$10,IF(AND('Claim Details'!$R$21="London 3",AC98="D"),Rates!$F$10,IF(AND('Claim Details'!$R$21="National 1",AC98="A"),Rates!$C$13,IF(AND('Claim Details'!$R$21="National 1",AC98="B"),Rates!$D$13,IF(AND('Claim Details'!$R$21="National 1",AC98="C"),Rates!$E$13,IF(AND('Claim Details'!$R$21="National 1",AC98="D"),Rates!$F$13,IF(AND('Claim Details'!$R$21="National 2",AC98="A"),Rates!$C$16,IF(AND('Claim Details'!$R$21="National 2",AC98="B"),Rates!$D$16,IF(AND('Claim Details'!$R$21="National 2",AC98="C"),Rates!$E$16,IF(AND('Claim Details'!$R$21="National 2",AC98="D"),Rates!$F$16,"£0.00"))))))))))))))))))))</f>
        <v>£0.00</v>
      </c>
      <c r="AR98" s="45">
        <f t="shared" si="23"/>
        <v>0</v>
      </c>
      <c r="AS98" s="183" t="str">
        <f t="shared" si="33"/>
        <v/>
      </c>
      <c r="AT98" s="183" t="str">
        <f t="shared" si="34"/>
        <v/>
      </c>
    </row>
    <row r="99" spans="1:46" ht="15.5">
      <c r="A99" s="178"/>
      <c r="B99" s="21"/>
      <c r="C99" s="22"/>
      <c r="D99" s="288"/>
      <c r="E99" s="290"/>
      <c r="F99" s="289"/>
      <c r="G99" s="177"/>
      <c r="H99" s="286"/>
      <c r="I99" s="95" t="str">
        <f>IF(AND('Claim Details'!$E$21="London 1",C99="A"),Rates!$C$4,IF(AND('Claim Details'!$E$21="London 1",C99="B"),Rates!$D$4,IF(AND('Claim Details'!$E$21="London 1",C99="C"),Rates!$E$4,IF(AND('Claim Details'!$E$21="London 1",C99="D"),Rates!$F$4,IF(AND('Claim Details'!$E$21="London 2",C99="A"),Rates!$C$7,IF(AND('Claim Details'!$E$21="London 2",C99="B"),Rates!$D$7,IF(AND('Claim Details'!$E$21="London 2",C99="C"),Rates!$E$7,IF(AND('Claim Details'!$E$21="London 2",C99="D"),Rates!$F$7,IF(AND('Claim Details'!$E$21="London 3",C99="A"),Rates!$C$10,IF(AND('Claim Details'!$E$21="London 3",C99="B"),Rates!$D$10,IF(AND('Claim Details'!$E$21="London 3",C99="C"),Rates!$E$10,IF(AND('Claim Details'!$E$21="London 3",C99="D"),Rates!$F$10,IF(AND('Claim Details'!$E$21="National 1",C99="A"),Rates!$C$13,IF(AND('Claim Details'!$E$21="National 1",C99="B"),Rates!$D$13,IF(AND('Claim Details'!$E$21="National 1",C99="C"),Rates!$E$13,IF(AND('Claim Details'!$E$21="National 1",C99="D"),Rates!$F$13,IF(AND('Claim Details'!$E$21="National 2",C99="A"),Rates!$C$16,IF(AND('Claim Details'!$E$21="National 2",C99="B"),Rates!$D$16,IF(AND('Claim Details'!$E$21="National 2",C99="C"),Rates!$E$16,IF(AND('Claim Details'!$E$21="National 2",C99="D"),Rates!$F$16,"£0.00"))))))))))))))))))))</f>
        <v>£0.00</v>
      </c>
      <c r="J99" s="23"/>
      <c r="K99" s="63" t="str">
        <f t="shared" si="24"/>
        <v>£0.00</v>
      </c>
      <c r="L99" s="212"/>
      <c r="M99" s="213"/>
      <c r="N99" s="20"/>
      <c r="O99" s="20"/>
      <c r="P99" s="20" t="str">
        <f t="shared" si="25"/>
        <v/>
      </c>
      <c r="Q99" s="20"/>
      <c r="R99" s="211"/>
      <c r="S99" s="28" t="str">
        <f t="shared" si="26"/>
        <v/>
      </c>
      <c r="T99" s="20" t="str">
        <f t="shared" si="27"/>
        <v/>
      </c>
      <c r="U99" s="18" t="str">
        <f t="shared" si="28"/>
        <v>£0.00</v>
      </c>
      <c r="V99" s="20"/>
      <c r="W99" s="192"/>
      <c r="X99" s="193"/>
      <c r="Y99" s="35"/>
      <c r="Z99" s="343"/>
      <c r="AA99" s="343" t="str">
        <f t="shared" si="29"/>
        <v/>
      </c>
      <c r="AB99" s="103"/>
      <c r="AC99" s="94" t="str">
        <f t="shared" si="30"/>
        <v/>
      </c>
      <c r="AD99" s="95"/>
      <c r="AE99" s="294"/>
      <c r="AF99" s="214" t="str">
        <f t="shared" si="31"/>
        <v/>
      </c>
      <c r="AG99" s="215" t="str">
        <f t="shared" si="32"/>
        <v>£0.00</v>
      </c>
      <c r="AH99" s="181"/>
      <c r="AJ99" s="183"/>
      <c r="AM99" s="183" t="str">
        <f t="shared" si="20"/>
        <v/>
      </c>
      <c r="AN99" s="45">
        <f t="shared" si="21"/>
        <v>0</v>
      </c>
      <c r="AO99" s="45" t="str">
        <f>IF(AND('Claim Details'!$J$21="London 1",T99="A"),Rates!$C$4,IF(AND('Claim Details'!$J$21="London 1",T99="B"),Rates!$D$4,IF(AND('Claim Details'!$J$21="London 1",T99="C"),Rates!$E$4,IF(AND('Claim Details'!$J$21="London 1",T99="D"),Rates!$F$4,IF(AND('Claim Details'!$J$21="London 2",T99="A"),Rates!$C$7,IF(AND('Claim Details'!$J$21="London 2",T99="B"),Rates!$D$7,IF(AND('Claim Details'!$J$21="London 2",T99="C"),Rates!$E$7,IF(AND('Claim Details'!$J$21="London 2",T99="D"),Rates!$F$7,IF(AND('Claim Details'!$J$21="London 3",T99="A"),Rates!$C$10,IF(AND('Claim Details'!$J$21="London 3",T99="B"),Rates!$D$10,IF(AND('Claim Details'!$J$21="London 3",T99="C"),Rates!$E$10,IF(AND('Claim Details'!$J$21="London 3",T99="D"),Rates!$F$10,IF(AND('Claim Details'!$J$21="National 1",T99="A"),Rates!$C$13,IF(AND('Claim Details'!$J$21="National 1",T99="B"),Rates!$D$13,IF(AND('Claim Details'!$J$21="National 1",T99="C"),Rates!$E$13,IF(AND('Claim Details'!$J$21="National 1",T99="D"),Rates!$F$13,IF(AND('Claim Details'!$J$21="National 2",T99="A"),Rates!$C$16,IF(AND('Claim Details'!$J$21="National 2",T99="B"),Rates!$D$16,IF(AND('Claim Details'!$J$21="National 2",T99="C"),Rates!$E$16,IF(AND('Claim Details'!$J$21="National 2",T99="D"),Rates!$F$16,"£0.00"))))))))))))))))))))</f>
        <v>£0.00</v>
      </c>
      <c r="AP99" s="45">
        <f t="shared" si="22"/>
        <v>0</v>
      </c>
      <c r="AQ99" s="45" t="str">
        <f>IF(AND('Claim Details'!$R$21="London 1",AC99="A"),Rates!$C$4,IF(AND('Claim Details'!$R$21="London 1",AC99="B"),Rates!$D$4,IF(AND('Claim Details'!$R$21="London 1",AC99="C"),Rates!$E$4,IF(AND('Claim Details'!$R$21="London 1",AC99="D"),Rates!$F$4,IF(AND('Claim Details'!$R$21="London 2",AC99="A"),Rates!$C$7,IF(AND('Claim Details'!$R$21="London 2",AC99="B"),Rates!$D$7,IF(AND('Claim Details'!$R$21="London 2",AC99="C"),Rates!$E$7,IF(AND('Claim Details'!$R$21="London 2",AC99="D"),Rates!$F$7,IF(AND('Claim Details'!$R$21="London 3",AC99="A"),Rates!$C$10,IF(AND('Claim Details'!$R$21="London 3",AC99="B"),Rates!$D$10,IF(AND('Claim Details'!$R$21="London 3",AC99="C"),Rates!$E$10,IF(AND('Claim Details'!$R$21="London 3",AC99="D"),Rates!$F$10,IF(AND('Claim Details'!$R$21="National 1",AC99="A"),Rates!$C$13,IF(AND('Claim Details'!$R$21="National 1",AC99="B"),Rates!$D$13,IF(AND('Claim Details'!$R$21="National 1",AC99="C"),Rates!$E$13,IF(AND('Claim Details'!$R$21="National 1",AC99="D"),Rates!$F$13,IF(AND('Claim Details'!$R$21="National 2",AC99="A"),Rates!$C$16,IF(AND('Claim Details'!$R$21="National 2",AC99="B"),Rates!$D$16,IF(AND('Claim Details'!$R$21="National 2",AC99="C"),Rates!$E$16,IF(AND('Claim Details'!$R$21="National 2",AC99="D"),Rates!$F$16,"£0.00"))))))))))))))))))))</f>
        <v>£0.00</v>
      </c>
      <c r="AR99" s="45">
        <f t="shared" si="23"/>
        <v>0</v>
      </c>
      <c r="AS99" s="183" t="str">
        <f t="shared" si="33"/>
        <v/>
      </c>
      <c r="AT99" s="183" t="str">
        <f t="shared" si="34"/>
        <v/>
      </c>
    </row>
    <row r="100" spans="1:46" ht="15.5">
      <c r="A100" s="178"/>
      <c r="B100" s="21"/>
      <c r="C100" s="22"/>
      <c r="D100" s="288"/>
      <c r="E100" s="290"/>
      <c r="F100" s="289"/>
      <c r="G100" s="177"/>
      <c r="H100" s="286"/>
      <c r="I100" s="95" t="str">
        <f>IF(AND('Claim Details'!$E$21="London 1",C100="A"),Rates!$C$4,IF(AND('Claim Details'!$E$21="London 1",C100="B"),Rates!$D$4,IF(AND('Claim Details'!$E$21="London 1",C100="C"),Rates!$E$4,IF(AND('Claim Details'!$E$21="London 1",C100="D"),Rates!$F$4,IF(AND('Claim Details'!$E$21="London 2",C100="A"),Rates!$C$7,IF(AND('Claim Details'!$E$21="London 2",C100="B"),Rates!$D$7,IF(AND('Claim Details'!$E$21="London 2",C100="C"),Rates!$E$7,IF(AND('Claim Details'!$E$21="London 2",C100="D"),Rates!$F$7,IF(AND('Claim Details'!$E$21="London 3",C100="A"),Rates!$C$10,IF(AND('Claim Details'!$E$21="London 3",C100="B"),Rates!$D$10,IF(AND('Claim Details'!$E$21="London 3",C100="C"),Rates!$E$10,IF(AND('Claim Details'!$E$21="London 3",C100="D"),Rates!$F$10,IF(AND('Claim Details'!$E$21="National 1",C100="A"),Rates!$C$13,IF(AND('Claim Details'!$E$21="National 1",C100="B"),Rates!$D$13,IF(AND('Claim Details'!$E$21="National 1",C100="C"),Rates!$E$13,IF(AND('Claim Details'!$E$21="National 1",C100="D"),Rates!$F$13,IF(AND('Claim Details'!$E$21="National 2",C100="A"),Rates!$C$16,IF(AND('Claim Details'!$E$21="National 2",C100="B"),Rates!$D$16,IF(AND('Claim Details'!$E$21="National 2",C100="C"),Rates!$E$16,IF(AND('Claim Details'!$E$21="National 2",C100="D"),Rates!$F$16,"£0.00"))))))))))))))))))))</f>
        <v>£0.00</v>
      </c>
      <c r="J100" s="23"/>
      <c r="K100" s="63" t="str">
        <f t="shared" si="24"/>
        <v>£0.00</v>
      </c>
      <c r="L100" s="212"/>
      <c r="M100" s="213"/>
      <c r="N100" s="20"/>
      <c r="O100" s="20"/>
      <c r="P100" s="20" t="str">
        <f t="shared" si="25"/>
        <v/>
      </c>
      <c r="Q100" s="20"/>
      <c r="R100" s="211"/>
      <c r="S100" s="28" t="str">
        <f t="shared" si="26"/>
        <v/>
      </c>
      <c r="T100" s="20" t="str">
        <f t="shared" si="27"/>
        <v/>
      </c>
      <c r="U100" s="18" t="str">
        <f t="shared" si="28"/>
        <v>£0.00</v>
      </c>
      <c r="V100" s="20"/>
      <c r="W100" s="192"/>
      <c r="X100" s="193"/>
      <c r="Y100" s="35"/>
      <c r="Z100" s="343"/>
      <c r="AA100" s="343" t="str">
        <f t="shared" si="29"/>
        <v/>
      </c>
      <c r="AB100" s="103"/>
      <c r="AC100" s="94" t="str">
        <f t="shared" si="30"/>
        <v/>
      </c>
      <c r="AD100" s="95"/>
      <c r="AE100" s="294"/>
      <c r="AF100" s="214" t="str">
        <f t="shared" si="31"/>
        <v/>
      </c>
      <c r="AG100" s="215" t="str">
        <f t="shared" si="32"/>
        <v>£0.00</v>
      </c>
      <c r="AH100" s="181"/>
      <c r="AJ100" s="183"/>
      <c r="AM100" s="183" t="str">
        <f t="shared" si="20"/>
        <v/>
      </c>
      <c r="AN100" s="45">
        <f t="shared" si="21"/>
        <v>0</v>
      </c>
      <c r="AO100" s="45" t="str">
        <f>IF(AND('Claim Details'!$J$21="London 1",T100="A"),Rates!$C$4,IF(AND('Claim Details'!$J$21="London 1",T100="B"),Rates!$D$4,IF(AND('Claim Details'!$J$21="London 1",T100="C"),Rates!$E$4,IF(AND('Claim Details'!$J$21="London 1",T100="D"),Rates!$F$4,IF(AND('Claim Details'!$J$21="London 2",T100="A"),Rates!$C$7,IF(AND('Claim Details'!$J$21="London 2",T100="B"),Rates!$D$7,IF(AND('Claim Details'!$J$21="London 2",T100="C"),Rates!$E$7,IF(AND('Claim Details'!$J$21="London 2",T100="D"),Rates!$F$7,IF(AND('Claim Details'!$J$21="London 3",T100="A"),Rates!$C$10,IF(AND('Claim Details'!$J$21="London 3",T100="B"),Rates!$D$10,IF(AND('Claim Details'!$J$21="London 3",T100="C"),Rates!$E$10,IF(AND('Claim Details'!$J$21="London 3",T100="D"),Rates!$F$10,IF(AND('Claim Details'!$J$21="National 1",T100="A"),Rates!$C$13,IF(AND('Claim Details'!$J$21="National 1",T100="B"),Rates!$D$13,IF(AND('Claim Details'!$J$21="National 1",T100="C"),Rates!$E$13,IF(AND('Claim Details'!$J$21="National 1",T100="D"),Rates!$F$13,IF(AND('Claim Details'!$J$21="National 2",T100="A"),Rates!$C$16,IF(AND('Claim Details'!$J$21="National 2",T100="B"),Rates!$D$16,IF(AND('Claim Details'!$J$21="National 2",T100="C"),Rates!$E$16,IF(AND('Claim Details'!$J$21="National 2",T100="D"),Rates!$F$16,"£0.00"))))))))))))))))))))</f>
        <v>£0.00</v>
      </c>
      <c r="AP100" s="45">
        <f t="shared" si="22"/>
        <v>0</v>
      </c>
      <c r="AQ100" s="45" t="str">
        <f>IF(AND('Claim Details'!$R$21="London 1",AC100="A"),Rates!$C$4,IF(AND('Claim Details'!$R$21="London 1",AC100="B"),Rates!$D$4,IF(AND('Claim Details'!$R$21="London 1",AC100="C"),Rates!$E$4,IF(AND('Claim Details'!$R$21="London 1",AC100="D"),Rates!$F$4,IF(AND('Claim Details'!$R$21="London 2",AC100="A"),Rates!$C$7,IF(AND('Claim Details'!$R$21="London 2",AC100="B"),Rates!$D$7,IF(AND('Claim Details'!$R$21="London 2",AC100="C"),Rates!$E$7,IF(AND('Claim Details'!$R$21="London 2",AC100="D"),Rates!$F$7,IF(AND('Claim Details'!$R$21="London 3",AC100="A"),Rates!$C$10,IF(AND('Claim Details'!$R$21="London 3",AC100="B"),Rates!$D$10,IF(AND('Claim Details'!$R$21="London 3",AC100="C"),Rates!$E$10,IF(AND('Claim Details'!$R$21="London 3",AC100="D"),Rates!$F$10,IF(AND('Claim Details'!$R$21="National 1",AC100="A"),Rates!$C$13,IF(AND('Claim Details'!$R$21="National 1",AC100="B"),Rates!$D$13,IF(AND('Claim Details'!$R$21="National 1",AC100="C"),Rates!$E$13,IF(AND('Claim Details'!$R$21="National 1",AC100="D"),Rates!$F$13,IF(AND('Claim Details'!$R$21="National 2",AC100="A"),Rates!$C$16,IF(AND('Claim Details'!$R$21="National 2",AC100="B"),Rates!$D$16,IF(AND('Claim Details'!$R$21="National 2",AC100="C"),Rates!$E$16,IF(AND('Claim Details'!$R$21="National 2",AC100="D"),Rates!$F$16,"£0.00"))))))))))))))))))))</f>
        <v>£0.00</v>
      </c>
      <c r="AR100" s="45">
        <f t="shared" si="23"/>
        <v>0</v>
      </c>
      <c r="AS100" s="183" t="str">
        <f t="shared" si="33"/>
        <v/>
      </c>
      <c r="AT100" s="183" t="str">
        <f t="shared" si="34"/>
        <v/>
      </c>
    </row>
    <row r="101" spans="1:46" ht="15.5">
      <c r="A101" s="178"/>
      <c r="B101" s="21"/>
      <c r="C101" s="22"/>
      <c r="D101" s="288"/>
      <c r="E101" s="290"/>
      <c r="F101" s="289"/>
      <c r="G101" s="177"/>
      <c r="H101" s="286"/>
      <c r="I101" s="95" t="str">
        <f>IF(AND('Claim Details'!$E$21="London 1",C101="A"),Rates!$C$4,IF(AND('Claim Details'!$E$21="London 1",C101="B"),Rates!$D$4,IF(AND('Claim Details'!$E$21="London 1",C101="C"),Rates!$E$4,IF(AND('Claim Details'!$E$21="London 1",C101="D"),Rates!$F$4,IF(AND('Claim Details'!$E$21="London 2",C101="A"),Rates!$C$7,IF(AND('Claim Details'!$E$21="London 2",C101="B"),Rates!$D$7,IF(AND('Claim Details'!$E$21="London 2",C101="C"),Rates!$E$7,IF(AND('Claim Details'!$E$21="London 2",C101="D"),Rates!$F$7,IF(AND('Claim Details'!$E$21="London 3",C101="A"),Rates!$C$10,IF(AND('Claim Details'!$E$21="London 3",C101="B"),Rates!$D$10,IF(AND('Claim Details'!$E$21="London 3",C101="C"),Rates!$E$10,IF(AND('Claim Details'!$E$21="London 3",C101="D"),Rates!$F$10,IF(AND('Claim Details'!$E$21="National 1",C101="A"),Rates!$C$13,IF(AND('Claim Details'!$E$21="National 1",C101="B"),Rates!$D$13,IF(AND('Claim Details'!$E$21="National 1",C101="C"),Rates!$E$13,IF(AND('Claim Details'!$E$21="National 1",C101="D"),Rates!$F$13,IF(AND('Claim Details'!$E$21="National 2",C101="A"),Rates!$C$16,IF(AND('Claim Details'!$E$21="National 2",C101="B"),Rates!$D$16,IF(AND('Claim Details'!$E$21="National 2",C101="C"),Rates!$E$16,IF(AND('Claim Details'!$E$21="National 2",C101="D"),Rates!$F$16,"£0.00"))))))))))))))))))))</f>
        <v>£0.00</v>
      </c>
      <c r="J101" s="23"/>
      <c r="K101" s="63" t="str">
        <f t="shared" si="24"/>
        <v>£0.00</v>
      </c>
      <c r="L101" s="212"/>
      <c r="M101" s="213"/>
      <c r="N101" s="20"/>
      <c r="O101" s="20"/>
      <c r="P101" s="20" t="str">
        <f t="shared" si="25"/>
        <v/>
      </c>
      <c r="Q101" s="20"/>
      <c r="R101" s="211"/>
      <c r="S101" s="28" t="str">
        <f t="shared" si="26"/>
        <v/>
      </c>
      <c r="T101" s="20" t="str">
        <f t="shared" si="27"/>
        <v/>
      </c>
      <c r="U101" s="18" t="str">
        <f t="shared" si="28"/>
        <v>£0.00</v>
      </c>
      <c r="V101" s="20"/>
      <c r="W101" s="192"/>
      <c r="X101" s="193"/>
      <c r="Y101" s="35"/>
      <c r="Z101" s="343"/>
      <c r="AA101" s="343" t="str">
        <f t="shared" si="29"/>
        <v/>
      </c>
      <c r="AB101" s="103"/>
      <c r="AC101" s="94" t="str">
        <f t="shared" si="30"/>
        <v/>
      </c>
      <c r="AD101" s="95"/>
      <c r="AE101" s="294"/>
      <c r="AF101" s="214" t="str">
        <f t="shared" si="31"/>
        <v/>
      </c>
      <c r="AG101" s="215" t="str">
        <f t="shared" si="32"/>
        <v>£0.00</v>
      </c>
      <c r="AH101" s="181"/>
      <c r="AJ101" s="183"/>
      <c r="AM101" s="183" t="str">
        <f t="shared" si="20"/>
        <v/>
      </c>
      <c r="AN101" s="45">
        <f t="shared" si="21"/>
        <v>0</v>
      </c>
      <c r="AO101" s="45" t="str">
        <f>IF(AND('Claim Details'!$J$21="London 1",T101="A"),Rates!$C$4,IF(AND('Claim Details'!$J$21="London 1",T101="B"),Rates!$D$4,IF(AND('Claim Details'!$J$21="London 1",T101="C"),Rates!$E$4,IF(AND('Claim Details'!$J$21="London 1",T101="D"),Rates!$F$4,IF(AND('Claim Details'!$J$21="London 2",T101="A"),Rates!$C$7,IF(AND('Claim Details'!$J$21="London 2",T101="B"),Rates!$D$7,IF(AND('Claim Details'!$J$21="London 2",T101="C"),Rates!$E$7,IF(AND('Claim Details'!$J$21="London 2",T101="D"),Rates!$F$7,IF(AND('Claim Details'!$J$21="London 3",T101="A"),Rates!$C$10,IF(AND('Claim Details'!$J$21="London 3",T101="B"),Rates!$D$10,IF(AND('Claim Details'!$J$21="London 3",T101="C"),Rates!$E$10,IF(AND('Claim Details'!$J$21="London 3",T101="D"),Rates!$F$10,IF(AND('Claim Details'!$J$21="National 1",T101="A"),Rates!$C$13,IF(AND('Claim Details'!$J$21="National 1",T101="B"),Rates!$D$13,IF(AND('Claim Details'!$J$21="National 1",T101="C"),Rates!$E$13,IF(AND('Claim Details'!$J$21="National 1",T101="D"),Rates!$F$13,IF(AND('Claim Details'!$J$21="National 2",T101="A"),Rates!$C$16,IF(AND('Claim Details'!$J$21="National 2",T101="B"),Rates!$D$16,IF(AND('Claim Details'!$J$21="National 2",T101="C"),Rates!$E$16,IF(AND('Claim Details'!$J$21="National 2",T101="D"),Rates!$F$16,"£0.00"))))))))))))))))))))</f>
        <v>£0.00</v>
      </c>
      <c r="AP101" s="45">
        <f t="shared" si="22"/>
        <v>0</v>
      </c>
      <c r="AQ101" s="45" t="str">
        <f>IF(AND('Claim Details'!$R$21="London 1",AC101="A"),Rates!$C$4,IF(AND('Claim Details'!$R$21="London 1",AC101="B"),Rates!$D$4,IF(AND('Claim Details'!$R$21="London 1",AC101="C"),Rates!$E$4,IF(AND('Claim Details'!$R$21="London 1",AC101="D"),Rates!$F$4,IF(AND('Claim Details'!$R$21="London 2",AC101="A"),Rates!$C$7,IF(AND('Claim Details'!$R$21="London 2",AC101="B"),Rates!$D$7,IF(AND('Claim Details'!$R$21="London 2",AC101="C"),Rates!$E$7,IF(AND('Claim Details'!$R$21="London 2",AC101="D"),Rates!$F$7,IF(AND('Claim Details'!$R$21="London 3",AC101="A"),Rates!$C$10,IF(AND('Claim Details'!$R$21="London 3",AC101="B"),Rates!$D$10,IF(AND('Claim Details'!$R$21="London 3",AC101="C"),Rates!$E$10,IF(AND('Claim Details'!$R$21="London 3",AC101="D"),Rates!$F$10,IF(AND('Claim Details'!$R$21="National 1",AC101="A"),Rates!$C$13,IF(AND('Claim Details'!$R$21="National 1",AC101="B"),Rates!$D$13,IF(AND('Claim Details'!$R$21="National 1",AC101="C"),Rates!$E$13,IF(AND('Claim Details'!$R$21="National 1",AC101="D"),Rates!$F$13,IF(AND('Claim Details'!$R$21="National 2",AC101="A"),Rates!$C$16,IF(AND('Claim Details'!$R$21="National 2",AC101="B"),Rates!$D$16,IF(AND('Claim Details'!$R$21="National 2",AC101="C"),Rates!$E$16,IF(AND('Claim Details'!$R$21="National 2",AC101="D"),Rates!$F$16,"£0.00"))))))))))))))))))))</f>
        <v>£0.00</v>
      </c>
      <c r="AR101" s="45">
        <f t="shared" si="23"/>
        <v>0</v>
      </c>
      <c r="AS101" s="183" t="str">
        <f t="shared" si="33"/>
        <v/>
      </c>
      <c r="AT101" s="183" t="str">
        <f t="shared" si="34"/>
        <v/>
      </c>
    </row>
    <row r="102" spans="1:46" ht="15.5">
      <c r="A102" s="178"/>
      <c r="B102" s="21"/>
      <c r="C102" s="22"/>
      <c r="D102" s="288"/>
      <c r="E102" s="290"/>
      <c r="F102" s="289"/>
      <c r="G102" s="177"/>
      <c r="H102" s="286"/>
      <c r="I102" s="95" t="str">
        <f>IF(AND('Claim Details'!$E$21="London 1",C102="A"),Rates!$C$4,IF(AND('Claim Details'!$E$21="London 1",C102="B"),Rates!$D$4,IF(AND('Claim Details'!$E$21="London 1",C102="C"),Rates!$E$4,IF(AND('Claim Details'!$E$21="London 1",C102="D"),Rates!$F$4,IF(AND('Claim Details'!$E$21="London 2",C102="A"),Rates!$C$7,IF(AND('Claim Details'!$E$21="London 2",C102="B"),Rates!$D$7,IF(AND('Claim Details'!$E$21="London 2",C102="C"),Rates!$E$7,IF(AND('Claim Details'!$E$21="London 2",C102="D"),Rates!$F$7,IF(AND('Claim Details'!$E$21="London 3",C102="A"),Rates!$C$10,IF(AND('Claim Details'!$E$21="London 3",C102="B"),Rates!$D$10,IF(AND('Claim Details'!$E$21="London 3",C102="C"),Rates!$E$10,IF(AND('Claim Details'!$E$21="London 3",C102="D"),Rates!$F$10,IF(AND('Claim Details'!$E$21="National 1",C102="A"),Rates!$C$13,IF(AND('Claim Details'!$E$21="National 1",C102="B"),Rates!$D$13,IF(AND('Claim Details'!$E$21="National 1",C102="C"),Rates!$E$13,IF(AND('Claim Details'!$E$21="National 1",C102="D"),Rates!$F$13,IF(AND('Claim Details'!$E$21="National 2",C102="A"),Rates!$C$16,IF(AND('Claim Details'!$E$21="National 2",C102="B"),Rates!$D$16,IF(AND('Claim Details'!$E$21="National 2",C102="C"),Rates!$E$16,IF(AND('Claim Details'!$E$21="National 2",C102="D"),Rates!$F$16,"£0.00"))))))))))))))))))))</f>
        <v>£0.00</v>
      </c>
      <c r="J102" s="23"/>
      <c r="K102" s="63" t="str">
        <f t="shared" si="24"/>
        <v>£0.00</v>
      </c>
      <c r="L102" s="212"/>
      <c r="M102" s="213"/>
      <c r="N102" s="20"/>
      <c r="O102" s="20"/>
      <c r="P102" s="20" t="str">
        <f t="shared" si="25"/>
        <v/>
      </c>
      <c r="Q102" s="20"/>
      <c r="R102" s="211"/>
      <c r="S102" s="28" t="str">
        <f t="shared" si="26"/>
        <v/>
      </c>
      <c r="T102" s="20" t="str">
        <f t="shared" si="27"/>
        <v/>
      </c>
      <c r="U102" s="18" t="str">
        <f t="shared" si="28"/>
        <v>£0.00</v>
      </c>
      <c r="V102" s="20"/>
      <c r="W102" s="192"/>
      <c r="X102" s="193"/>
      <c r="Y102" s="35"/>
      <c r="Z102" s="343"/>
      <c r="AA102" s="343" t="str">
        <f t="shared" si="29"/>
        <v/>
      </c>
      <c r="AB102" s="103"/>
      <c r="AC102" s="94" t="str">
        <f t="shared" si="30"/>
        <v/>
      </c>
      <c r="AD102" s="95"/>
      <c r="AE102" s="294"/>
      <c r="AF102" s="214" t="str">
        <f t="shared" si="31"/>
        <v/>
      </c>
      <c r="AG102" s="215" t="str">
        <f t="shared" si="32"/>
        <v>£0.00</v>
      </c>
      <c r="AH102" s="181"/>
      <c r="AJ102" s="183"/>
      <c r="AM102" s="183" t="str">
        <f t="shared" si="20"/>
        <v/>
      </c>
      <c r="AN102" s="45">
        <f t="shared" si="21"/>
        <v>0</v>
      </c>
      <c r="AO102" s="45" t="str">
        <f>IF(AND('Claim Details'!$J$21="London 1",T102="A"),Rates!$C$4,IF(AND('Claim Details'!$J$21="London 1",T102="B"),Rates!$D$4,IF(AND('Claim Details'!$J$21="London 1",T102="C"),Rates!$E$4,IF(AND('Claim Details'!$J$21="London 1",T102="D"),Rates!$F$4,IF(AND('Claim Details'!$J$21="London 2",T102="A"),Rates!$C$7,IF(AND('Claim Details'!$J$21="London 2",T102="B"),Rates!$D$7,IF(AND('Claim Details'!$J$21="London 2",T102="C"),Rates!$E$7,IF(AND('Claim Details'!$J$21="London 2",T102="D"),Rates!$F$7,IF(AND('Claim Details'!$J$21="London 3",T102="A"),Rates!$C$10,IF(AND('Claim Details'!$J$21="London 3",T102="B"),Rates!$D$10,IF(AND('Claim Details'!$J$21="London 3",T102="C"),Rates!$E$10,IF(AND('Claim Details'!$J$21="London 3",T102="D"),Rates!$F$10,IF(AND('Claim Details'!$J$21="National 1",T102="A"),Rates!$C$13,IF(AND('Claim Details'!$J$21="National 1",T102="B"),Rates!$D$13,IF(AND('Claim Details'!$J$21="National 1",T102="C"),Rates!$E$13,IF(AND('Claim Details'!$J$21="National 1",T102="D"),Rates!$F$13,IF(AND('Claim Details'!$J$21="National 2",T102="A"),Rates!$C$16,IF(AND('Claim Details'!$J$21="National 2",T102="B"),Rates!$D$16,IF(AND('Claim Details'!$J$21="National 2",T102="C"),Rates!$E$16,IF(AND('Claim Details'!$J$21="National 2",T102="D"),Rates!$F$16,"£0.00"))))))))))))))))))))</f>
        <v>£0.00</v>
      </c>
      <c r="AP102" s="45">
        <f t="shared" si="22"/>
        <v>0</v>
      </c>
      <c r="AQ102" s="45" t="str">
        <f>IF(AND('Claim Details'!$R$21="London 1",AC102="A"),Rates!$C$4,IF(AND('Claim Details'!$R$21="London 1",AC102="B"),Rates!$D$4,IF(AND('Claim Details'!$R$21="London 1",AC102="C"),Rates!$E$4,IF(AND('Claim Details'!$R$21="London 1",AC102="D"),Rates!$F$4,IF(AND('Claim Details'!$R$21="London 2",AC102="A"),Rates!$C$7,IF(AND('Claim Details'!$R$21="London 2",AC102="B"),Rates!$D$7,IF(AND('Claim Details'!$R$21="London 2",AC102="C"),Rates!$E$7,IF(AND('Claim Details'!$R$21="London 2",AC102="D"),Rates!$F$7,IF(AND('Claim Details'!$R$21="London 3",AC102="A"),Rates!$C$10,IF(AND('Claim Details'!$R$21="London 3",AC102="B"),Rates!$D$10,IF(AND('Claim Details'!$R$21="London 3",AC102="C"),Rates!$E$10,IF(AND('Claim Details'!$R$21="London 3",AC102="D"),Rates!$F$10,IF(AND('Claim Details'!$R$21="National 1",AC102="A"),Rates!$C$13,IF(AND('Claim Details'!$R$21="National 1",AC102="B"),Rates!$D$13,IF(AND('Claim Details'!$R$21="National 1",AC102="C"),Rates!$E$13,IF(AND('Claim Details'!$R$21="National 1",AC102="D"),Rates!$F$13,IF(AND('Claim Details'!$R$21="National 2",AC102="A"),Rates!$C$16,IF(AND('Claim Details'!$R$21="National 2",AC102="B"),Rates!$D$16,IF(AND('Claim Details'!$R$21="National 2",AC102="C"),Rates!$E$16,IF(AND('Claim Details'!$R$21="National 2",AC102="D"),Rates!$F$16,"£0.00"))))))))))))))))))))</f>
        <v>£0.00</v>
      </c>
      <c r="AR102" s="45">
        <f t="shared" si="23"/>
        <v>0</v>
      </c>
      <c r="AS102" s="183" t="str">
        <f t="shared" si="33"/>
        <v/>
      </c>
      <c r="AT102" s="183" t="str">
        <f t="shared" si="34"/>
        <v/>
      </c>
    </row>
    <row r="103" spans="1:46" ht="15.5">
      <c r="A103" s="178"/>
      <c r="B103" s="21"/>
      <c r="C103" s="22"/>
      <c r="D103" s="288"/>
      <c r="E103" s="290"/>
      <c r="F103" s="289"/>
      <c r="G103" s="177"/>
      <c r="H103" s="286"/>
      <c r="I103" s="95" t="str">
        <f>IF(AND('Claim Details'!$E$21="London 1",C103="A"),Rates!$C$4,IF(AND('Claim Details'!$E$21="London 1",C103="B"),Rates!$D$4,IF(AND('Claim Details'!$E$21="London 1",C103="C"),Rates!$E$4,IF(AND('Claim Details'!$E$21="London 1",C103="D"),Rates!$F$4,IF(AND('Claim Details'!$E$21="London 2",C103="A"),Rates!$C$7,IF(AND('Claim Details'!$E$21="London 2",C103="B"),Rates!$D$7,IF(AND('Claim Details'!$E$21="London 2",C103="C"),Rates!$E$7,IF(AND('Claim Details'!$E$21="London 2",C103="D"),Rates!$F$7,IF(AND('Claim Details'!$E$21="London 3",C103="A"),Rates!$C$10,IF(AND('Claim Details'!$E$21="London 3",C103="B"),Rates!$D$10,IF(AND('Claim Details'!$E$21="London 3",C103="C"),Rates!$E$10,IF(AND('Claim Details'!$E$21="London 3",C103="D"),Rates!$F$10,IF(AND('Claim Details'!$E$21="National 1",C103="A"),Rates!$C$13,IF(AND('Claim Details'!$E$21="National 1",C103="B"),Rates!$D$13,IF(AND('Claim Details'!$E$21="National 1",C103="C"),Rates!$E$13,IF(AND('Claim Details'!$E$21="National 1",C103="D"),Rates!$F$13,IF(AND('Claim Details'!$E$21="National 2",C103="A"),Rates!$C$16,IF(AND('Claim Details'!$E$21="National 2",C103="B"),Rates!$D$16,IF(AND('Claim Details'!$E$21="National 2",C103="C"),Rates!$E$16,IF(AND('Claim Details'!$E$21="National 2",C103="D"),Rates!$F$16,"£0.00"))))))))))))))))))))</f>
        <v>£0.00</v>
      </c>
      <c r="J103" s="23"/>
      <c r="K103" s="63" t="str">
        <f t="shared" si="24"/>
        <v>£0.00</v>
      </c>
      <c r="L103" s="212"/>
      <c r="M103" s="213"/>
      <c r="N103" s="20"/>
      <c r="O103" s="20"/>
      <c r="P103" s="20" t="str">
        <f t="shared" si="25"/>
        <v/>
      </c>
      <c r="Q103" s="20"/>
      <c r="R103" s="211"/>
      <c r="S103" s="28" t="str">
        <f t="shared" si="26"/>
        <v/>
      </c>
      <c r="T103" s="20" t="str">
        <f t="shared" si="27"/>
        <v/>
      </c>
      <c r="U103" s="18" t="str">
        <f t="shared" si="28"/>
        <v>£0.00</v>
      </c>
      <c r="V103" s="20"/>
      <c r="W103" s="192"/>
      <c r="X103" s="193"/>
      <c r="Y103" s="35"/>
      <c r="Z103" s="343"/>
      <c r="AA103" s="343" t="str">
        <f t="shared" si="29"/>
        <v/>
      </c>
      <c r="AB103" s="103"/>
      <c r="AC103" s="94" t="str">
        <f t="shared" si="30"/>
        <v/>
      </c>
      <c r="AD103" s="95"/>
      <c r="AE103" s="294"/>
      <c r="AF103" s="214" t="str">
        <f t="shared" si="31"/>
        <v/>
      </c>
      <c r="AG103" s="215" t="str">
        <f t="shared" si="32"/>
        <v>£0.00</v>
      </c>
      <c r="AH103" s="181"/>
      <c r="AJ103" s="183"/>
      <c r="AM103" s="183" t="str">
        <f t="shared" si="20"/>
        <v/>
      </c>
      <c r="AN103" s="45">
        <f t="shared" si="21"/>
        <v>0</v>
      </c>
      <c r="AO103" s="45" t="str">
        <f>IF(AND('Claim Details'!$J$21="London 1",T103="A"),Rates!$C$4,IF(AND('Claim Details'!$J$21="London 1",T103="B"),Rates!$D$4,IF(AND('Claim Details'!$J$21="London 1",T103="C"),Rates!$E$4,IF(AND('Claim Details'!$J$21="London 1",T103="D"),Rates!$F$4,IF(AND('Claim Details'!$J$21="London 2",T103="A"),Rates!$C$7,IF(AND('Claim Details'!$J$21="London 2",T103="B"),Rates!$D$7,IF(AND('Claim Details'!$J$21="London 2",T103="C"),Rates!$E$7,IF(AND('Claim Details'!$J$21="London 2",T103="D"),Rates!$F$7,IF(AND('Claim Details'!$J$21="London 3",T103="A"),Rates!$C$10,IF(AND('Claim Details'!$J$21="London 3",T103="B"),Rates!$D$10,IF(AND('Claim Details'!$J$21="London 3",T103="C"),Rates!$E$10,IF(AND('Claim Details'!$J$21="London 3",T103="D"),Rates!$F$10,IF(AND('Claim Details'!$J$21="National 1",T103="A"),Rates!$C$13,IF(AND('Claim Details'!$J$21="National 1",T103="B"),Rates!$D$13,IF(AND('Claim Details'!$J$21="National 1",T103="C"),Rates!$E$13,IF(AND('Claim Details'!$J$21="National 1",T103="D"),Rates!$F$13,IF(AND('Claim Details'!$J$21="National 2",T103="A"),Rates!$C$16,IF(AND('Claim Details'!$J$21="National 2",T103="B"),Rates!$D$16,IF(AND('Claim Details'!$J$21="National 2",T103="C"),Rates!$E$16,IF(AND('Claim Details'!$J$21="National 2",T103="D"),Rates!$F$16,"£0.00"))))))))))))))))))))</f>
        <v>£0.00</v>
      </c>
      <c r="AP103" s="45">
        <f t="shared" si="22"/>
        <v>0</v>
      </c>
      <c r="AQ103" s="45" t="str">
        <f>IF(AND('Claim Details'!$R$21="London 1",AC103="A"),Rates!$C$4,IF(AND('Claim Details'!$R$21="London 1",AC103="B"),Rates!$D$4,IF(AND('Claim Details'!$R$21="London 1",AC103="C"),Rates!$E$4,IF(AND('Claim Details'!$R$21="London 1",AC103="D"),Rates!$F$4,IF(AND('Claim Details'!$R$21="London 2",AC103="A"),Rates!$C$7,IF(AND('Claim Details'!$R$21="London 2",AC103="B"),Rates!$D$7,IF(AND('Claim Details'!$R$21="London 2",AC103="C"),Rates!$E$7,IF(AND('Claim Details'!$R$21="London 2",AC103="D"),Rates!$F$7,IF(AND('Claim Details'!$R$21="London 3",AC103="A"),Rates!$C$10,IF(AND('Claim Details'!$R$21="London 3",AC103="B"),Rates!$D$10,IF(AND('Claim Details'!$R$21="London 3",AC103="C"),Rates!$E$10,IF(AND('Claim Details'!$R$21="London 3",AC103="D"),Rates!$F$10,IF(AND('Claim Details'!$R$21="National 1",AC103="A"),Rates!$C$13,IF(AND('Claim Details'!$R$21="National 1",AC103="B"),Rates!$D$13,IF(AND('Claim Details'!$R$21="National 1",AC103="C"),Rates!$E$13,IF(AND('Claim Details'!$R$21="National 1",AC103="D"),Rates!$F$13,IF(AND('Claim Details'!$R$21="National 2",AC103="A"),Rates!$C$16,IF(AND('Claim Details'!$R$21="National 2",AC103="B"),Rates!$D$16,IF(AND('Claim Details'!$R$21="National 2",AC103="C"),Rates!$E$16,IF(AND('Claim Details'!$R$21="National 2",AC103="D"),Rates!$F$16,"£0.00"))))))))))))))))))))</f>
        <v>£0.00</v>
      </c>
      <c r="AR103" s="45">
        <f t="shared" si="23"/>
        <v>0</v>
      </c>
      <c r="AS103" s="183" t="str">
        <f t="shared" si="33"/>
        <v/>
      </c>
      <c r="AT103" s="183" t="str">
        <f t="shared" si="34"/>
        <v/>
      </c>
    </row>
    <row r="104" spans="1:46" ht="15.5">
      <c r="A104" s="178"/>
      <c r="B104" s="21"/>
      <c r="C104" s="22"/>
      <c r="D104" s="288"/>
      <c r="E104" s="290"/>
      <c r="F104" s="289"/>
      <c r="G104" s="177"/>
      <c r="H104" s="286"/>
      <c r="I104" s="95" t="str">
        <f>IF(AND('Claim Details'!$E$21="London 1",C104="A"),Rates!$C$4,IF(AND('Claim Details'!$E$21="London 1",C104="B"),Rates!$D$4,IF(AND('Claim Details'!$E$21="London 1",C104="C"),Rates!$E$4,IF(AND('Claim Details'!$E$21="London 1",C104="D"),Rates!$F$4,IF(AND('Claim Details'!$E$21="London 2",C104="A"),Rates!$C$7,IF(AND('Claim Details'!$E$21="London 2",C104="B"),Rates!$D$7,IF(AND('Claim Details'!$E$21="London 2",C104="C"),Rates!$E$7,IF(AND('Claim Details'!$E$21="London 2",C104="D"),Rates!$F$7,IF(AND('Claim Details'!$E$21="London 3",C104="A"),Rates!$C$10,IF(AND('Claim Details'!$E$21="London 3",C104="B"),Rates!$D$10,IF(AND('Claim Details'!$E$21="London 3",C104="C"),Rates!$E$10,IF(AND('Claim Details'!$E$21="London 3",C104="D"),Rates!$F$10,IF(AND('Claim Details'!$E$21="National 1",C104="A"),Rates!$C$13,IF(AND('Claim Details'!$E$21="National 1",C104="B"),Rates!$D$13,IF(AND('Claim Details'!$E$21="National 1",C104="C"),Rates!$E$13,IF(AND('Claim Details'!$E$21="National 1",C104="D"),Rates!$F$13,IF(AND('Claim Details'!$E$21="National 2",C104="A"),Rates!$C$16,IF(AND('Claim Details'!$E$21="National 2",C104="B"),Rates!$D$16,IF(AND('Claim Details'!$E$21="National 2",C104="C"),Rates!$E$16,IF(AND('Claim Details'!$E$21="National 2",C104="D"),Rates!$F$16,"£0.00"))))))))))))))))))))</f>
        <v>£0.00</v>
      </c>
      <c r="J104" s="23"/>
      <c r="K104" s="63" t="str">
        <f t="shared" si="24"/>
        <v>£0.00</v>
      </c>
      <c r="L104" s="212"/>
      <c r="M104" s="213"/>
      <c r="N104" s="20"/>
      <c r="O104" s="20"/>
      <c r="P104" s="20" t="str">
        <f t="shared" si="25"/>
        <v/>
      </c>
      <c r="Q104" s="20"/>
      <c r="R104" s="211"/>
      <c r="S104" s="28" t="str">
        <f t="shared" si="26"/>
        <v/>
      </c>
      <c r="T104" s="20" t="str">
        <f t="shared" si="27"/>
        <v/>
      </c>
      <c r="U104" s="18" t="str">
        <f t="shared" si="28"/>
        <v>£0.00</v>
      </c>
      <c r="V104" s="20"/>
      <c r="W104" s="192"/>
      <c r="X104" s="193"/>
      <c r="Y104" s="35"/>
      <c r="Z104" s="343"/>
      <c r="AA104" s="343" t="str">
        <f t="shared" si="29"/>
        <v/>
      </c>
      <c r="AB104" s="103"/>
      <c r="AC104" s="94" t="str">
        <f t="shared" si="30"/>
        <v/>
      </c>
      <c r="AD104" s="95"/>
      <c r="AE104" s="294"/>
      <c r="AF104" s="214" t="str">
        <f t="shared" si="31"/>
        <v/>
      </c>
      <c r="AG104" s="215" t="str">
        <f t="shared" si="32"/>
        <v>£0.00</v>
      </c>
      <c r="AH104" s="181"/>
      <c r="AJ104" s="183"/>
      <c r="AM104" s="183" t="str">
        <f t="shared" si="20"/>
        <v/>
      </c>
      <c r="AN104" s="45">
        <f t="shared" si="21"/>
        <v>0</v>
      </c>
      <c r="AO104" s="45" t="str">
        <f>IF(AND('Claim Details'!$J$21="London 1",T104="A"),Rates!$C$4,IF(AND('Claim Details'!$J$21="London 1",T104="B"),Rates!$D$4,IF(AND('Claim Details'!$J$21="London 1",T104="C"),Rates!$E$4,IF(AND('Claim Details'!$J$21="London 1",T104="D"),Rates!$F$4,IF(AND('Claim Details'!$J$21="London 2",T104="A"),Rates!$C$7,IF(AND('Claim Details'!$J$21="London 2",T104="B"),Rates!$D$7,IF(AND('Claim Details'!$J$21="London 2",T104="C"),Rates!$E$7,IF(AND('Claim Details'!$J$21="London 2",T104="D"),Rates!$F$7,IF(AND('Claim Details'!$J$21="London 3",T104="A"),Rates!$C$10,IF(AND('Claim Details'!$J$21="London 3",T104="B"),Rates!$D$10,IF(AND('Claim Details'!$J$21="London 3",T104="C"),Rates!$E$10,IF(AND('Claim Details'!$J$21="London 3",T104="D"),Rates!$F$10,IF(AND('Claim Details'!$J$21="National 1",T104="A"),Rates!$C$13,IF(AND('Claim Details'!$J$21="National 1",T104="B"),Rates!$D$13,IF(AND('Claim Details'!$J$21="National 1",T104="C"),Rates!$E$13,IF(AND('Claim Details'!$J$21="National 1",T104="D"),Rates!$F$13,IF(AND('Claim Details'!$J$21="National 2",T104="A"),Rates!$C$16,IF(AND('Claim Details'!$J$21="National 2",T104="B"),Rates!$D$16,IF(AND('Claim Details'!$J$21="National 2",T104="C"),Rates!$E$16,IF(AND('Claim Details'!$J$21="National 2",T104="D"),Rates!$F$16,"£0.00"))))))))))))))))))))</f>
        <v>£0.00</v>
      </c>
      <c r="AP104" s="45">
        <f t="shared" si="22"/>
        <v>0</v>
      </c>
      <c r="AQ104" s="45" t="str">
        <f>IF(AND('Claim Details'!$R$21="London 1",AC104="A"),Rates!$C$4,IF(AND('Claim Details'!$R$21="London 1",AC104="B"),Rates!$D$4,IF(AND('Claim Details'!$R$21="London 1",AC104="C"),Rates!$E$4,IF(AND('Claim Details'!$R$21="London 1",AC104="D"),Rates!$F$4,IF(AND('Claim Details'!$R$21="London 2",AC104="A"),Rates!$C$7,IF(AND('Claim Details'!$R$21="London 2",AC104="B"),Rates!$D$7,IF(AND('Claim Details'!$R$21="London 2",AC104="C"),Rates!$E$7,IF(AND('Claim Details'!$R$21="London 2",AC104="D"),Rates!$F$7,IF(AND('Claim Details'!$R$21="London 3",AC104="A"),Rates!$C$10,IF(AND('Claim Details'!$R$21="London 3",AC104="B"),Rates!$D$10,IF(AND('Claim Details'!$R$21="London 3",AC104="C"),Rates!$E$10,IF(AND('Claim Details'!$R$21="London 3",AC104="D"),Rates!$F$10,IF(AND('Claim Details'!$R$21="National 1",AC104="A"),Rates!$C$13,IF(AND('Claim Details'!$R$21="National 1",AC104="B"),Rates!$D$13,IF(AND('Claim Details'!$R$21="National 1",AC104="C"),Rates!$E$13,IF(AND('Claim Details'!$R$21="National 1",AC104="D"),Rates!$F$13,IF(AND('Claim Details'!$R$21="National 2",AC104="A"),Rates!$C$16,IF(AND('Claim Details'!$R$21="National 2",AC104="B"),Rates!$D$16,IF(AND('Claim Details'!$R$21="National 2",AC104="C"),Rates!$E$16,IF(AND('Claim Details'!$R$21="National 2",AC104="D"),Rates!$F$16,"£0.00"))))))))))))))))))))</f>
        <v>£0.00</v>
      </c>
      <c r="AR104" s="45">
        <f t="shared" si="23"/>
        <v>0</v>
      </c>
      <c r="AS104" s="183" t="str">
        <f t="shared" si="33"/>
        <v/>
      </c>
      <c r="AT104" s="183" t="str">
        <f t="shared" si="34"/>
        <v/>
      </c>
    </row>
    <row r="105" spans="1:46" ht="15.5">
      <c r="A105" s="178"/>
      <c r="B105" s="21"/>
      <c r="C105" s="22"/>
      <c r="D105" s="288"/>
      <c r="E105" s="290"/>
      <c r="F105" s="289"/>
      <c r="G105" s="177"/>
      <c r="H105" s="286"/>
      <c r="I105" s="95" t="str">
        <f>IF(AND('Claim Details'!$E$21="London 1",C105="A"),Rates!$C$4,IF(AND('Claim Details'!$E$21="London 1",C105="B"),Rates!$D$4,IF(AND('Claim Details'!$E$21="London 1",C105="C"),Rates!$E$4,IF(AND('Claim Details'!$E$21="London 1",C105="D"),Rates!$F$4,IF(AND('Claim Details'!$E$21="London 2",C105="A"),Rates!$C$7,IF(AND('Claim Details'!$E$21="London 2",C105="B"),Rates!$D$7,IF(AND('Claim Details'!$E$21="London 2",C105="C"),Rates!$E$7,IF(AND('Claim Details'!$E$21="London 2",C105="D"),Rates!$F$7,IF(AND('Claim Details'!$E$21="London 3",C105="A"),Rates!$C$10,IF(AND('Claim Details'!$E$21="London 3",C105="B"),Rates!$D$10,IF(AND('Claim Details'!$E$21="London 3",C105="C"),Rates!$E$10,IF(AND('Claim Details'!$E$21="London 3",C105="D"),Rates!$F$10,IF(AND('Claim Details'!$E$21="National 1",C105="A"),Rates!$C$13,IF(AND('Claim Details'!$E$21="National 1",C105="B"),Rates!$D$13,IF(AND('Claim Details'!$E$21="National 1",C105="C"),Rates!$E$13,IF(AND('Claim Details'!$E$21="National 1",C105="D"),Rates!$F$13,IF(AND('Claim Details'!$E$21="National 2",C105="A"),Rates!$C$16,IF(AND('Claim Details'!$E$21="National 2",C105="B"),Rates!$D$16,IF(AND('Claim Details'!$E$21="National 2",C105="C"),Rates!$E$16,IF(AND('Claim Details'!$E$21="National 2",C105="D"),Rates!$F$16,"£0.00"))))))))))))))))))))</f>
        <v>£0.00</v>
      </c>
      <c r="J105" s="23"/>
      <c r="K105" s="63" t="str">
        <f t="shared" si="24"/>
        <v>£0.00</v>
      </c>
      <c r="L105" s="212"/>
      <c r="M105" s="213"/>
      <c r="N105" s="20"/>
      <c r="O105" s="20"/>
      <c r="P105" s="20" t="str">
        <f t="shared" si="25"/>
        <v/>
      </c>
      <c r="Q105" s="20"/>
      <c r="R105" s="211"/>
      <c r="S105" s="28" t="str">
        <f t="shared" si="26"/>
        <v/>
      </c>
      <c r="T105" s="20" t="str">
        <f t="shared" si="27"/>
        <v/>
      </c>
      <c r="U105" s="18" t="str">
        <f t="shared" si="28"/>
        <v>£0.00</v>
      </c>
      <c r="V105" s="20"/>
      <c r="W105" s="192"/>
      <c r="X105" s="193"/>
      <c r="Y105" s="35"/>
      <c r="Z105" s="343"/>
      <c r="AA105" s="343" t="str">
        <f t="shared" si="29"/>
        <v/>
      </c>
      <c r="AB105" s="103"/>
      <c r="AC105" s="94" t="str">
        <f t="shared" si="30"/>
        <v/>
      </c>
      <c r="AD105" s="95"/>
      <c r="AE105" s="294"/>
      <c r="AF105" s="214" t="str">
        <f t="shared" si="31"/>
        <v/>
      </c>
      <c r="AG105" s="215" t="str">
        <f t="shared" si="32"/>
        <v>£0.00</v>
      </c>
      <c r="AH105" s="181"/>
      <c r="AJ105" s="183"/>
      <c r="AM105" s="183" t="str">
        <f t="shared" si="20"/>
        <v/>
      </c>
      <c r="AN105" s="45">
        <f t="shared" si="21"/>
        <v>0</v>
      </c>
      <c r="AO105" s="45" t="str">
        <f>IF(AND('Claim Details'!$J$21="London 1",T105="A"),Rates!$C$4,IF(AND('Claim Details'!$J$21="London 1",T105="B"),Rates!$D$4,IF(AND('Claim Details'!$J$21="London 1",T105="C"),Rates!$E$4,IF(AND('Claim Details'!$J$21="London 1",T105="D"),Rates!$F$4,IF(AND('Claim Details'!$J$21="London 2",T105="A"),Rates!$C$7,IF(AND('Claim Details'!$J$21="London 2",T105="B"),Rates!$D$7,IF(AND('Claim Details'!$J$21="London 2",T105="C"),Rates!$E$7,IF(AND('Claim Details'!$J$21="London 2",T105="D"),Rates!$F$7,IF(AND('Claim Details'!$J$21="London 3",T105="A"),Rates!$C$10,IF(AND('Claim Details'!$J$21="London 3",T105="B"),Rates!$D$10,IF(AND('Claim Details'!$J$21="London 3",T105="C"),Rates!$E$10,IF(AND('Claim Details'!$J$21="London 3",T105="D"),Rates!$F$10,IF(AND('Claim Details'!$J$21="National 1",T105="A"),Rates!$C$13,IF(AND('Claim Details'!$J$21="National 1",T105="B"),Rates!$D$13,IF(AND('Claim Details'!$J$21="National 1",T105="C"),Rates!$E$13,IF(AND('Claim Details'!$J$21="National 1",T105="D"),Rates!$F$13,IF(AND('Claim Details'!$J$21="National 2",T105="A"),Rates!$C$16,IF(AND('Claim Details'!$J$21="National 2",T105="B"),Rates!$D$16,IF(AND('Claim Details'!$J$21="National 2",T105="C"),Rates!$E$16,IF(AND('Claim Details'!$J$21="National 2",T105="D"),Rates!$F$16,"£0.00"))))))))))))))))))))</f>
        <v>£0.00</v>
      </c>
      <c r="AP105" s="45">
        <f t="shared" si="22"/>
        <v>0</v>
      </c>
      <c r="AQ105" s="45" t="str">
        <f>IF(AND('Claim Details'!$R$21="London 1",AC105="A"),Rates!$C$4,IF(AND('Claim Details'!$R$21="London 1",AC105="B"),Rates!$D$4,IF(AND('Claim Details'!$R$21="London 1",AC105="C"),Rates!$E$4,IF(AND('Claim Details'!$R$21="London 1",AC105="D"),Rates!$F$4,IF(AND('Claim Details'!$R$21="London 2",AC105="A"),Rates!$C$7,IF(AND('Claim Details'!$R$21="London 2",AC105="B"),Rates!$D$7,IF(AND('Claim Details'!$R$21="London 2",AC105="C"),Rates!$E$7,IF(AND('Claim Details'!$R$21="London 2",AC105="D"),Rates!$F$7,IF(AND('Claim Details'!$R$21="London 3",AC105="A"),Rates!$C$10,IF(AND('Claim Details'!$R$21="London 3",AC105="B"),Rates!$D$10,IF(AND('Claim Details'!$R$21="London 3",AC105="C"),Rates!$E$10,IF(AND('Claim Details'!$R$21="London 3",AC105="D"),Rates!$F$10,IF(AND('Claim Details'!$R$21="National 1",AC105="A"),Rates!$C$13,IF(AND('Claim Details'!$R$21="National 1",AC105="B"),Rates!$D$13,IF(AND('Claim Details'!$R$21="National 1",AC105="C"),Rates!$E$13,IF(AND('Claim Details'!$R$21="National 1",AC105="D"),Rates!$F$13,IF(AND('Claim Details'!$R$21="National 2",AC105="A"),Rates!$C$16,IF(AND('Claim Details'!$R$21="National 2",AC105="B"),Rates!$D$16,IF(AND('Claim Details'!$R$21="National 2",AC105="C"),Rates!$E$16,IF(AND('Claim Details'!$R$21="National 2",AC105="D"),Rates!$F$16,"£0.00"))))))))))))))))))))</f>
        <v>£0.00</v>
      </c>
      <c r="AR105" s="45">
        <f t="shared" si="23"/>
        <v>0</v>
      </c>
      <c r="AS105" s="183" t="str">
        <f t="shared" si="33"/>
        <v/>
      </c>
      <c r="AT105" s="183" t="str">
        <f t="shared" si="34"/>
        <v/>
      </c>
    </row>
    <row r="106" spans="1:46" ht="15.5">
      <c r="A106" s="178"/>
      <c r="B106" s="21"/>
      <c r="C106" s="22"/>
      <c r="D106" s="288"/>
      <c r="E106" s="290"/>
      <c r="F106" s="289"/>
      <c r="G106" s="177"/>
      <c r="H106" s="286"/>
      <c r="I106" s="95" t="str">
        <f>IF(AND('Claim Details'!$E$21="London 1",C106="A"),Rates!$C$4,IF(AND('Claim Details'!$E$21="London 1",C106="B"),Rates!$D$4,IF(AND('Claim Details'!$E$21="London 1",C106="C"),Rates!$E$4,IF(AND('Claim Details'!$E$21="London 1",C106="D"),Rates!$F$4,IF(AND('Claim Details'!$E$21="London 2",C106="A"),Rates!$C$7,IF(AND('Claim Details'!$E$21="London 2",C106="B"),Rates!$D$7,IF(AND('Claim Details'!$E$21="London 2",C106="C"),Rates!$E$7,IF(AND('Claim Details'!$E$21="London 2",C106="D"),Rates!$F$7,IF(AND('Claim Details'!$E$21="London 3",C106="A"),Rates!$C$10,IF(AND('Claim Details'!$E$21="London 3",C106="B"),Rates!$D$10,IF(AND('Claim Details'!$E$21="London 3",C106="C"),Rates!$E$10,IF(AND('Claim Details'!$E$21="London 3",C106="D"),Rates!$F$10,IF(AND('Claim Details'!$E$21="National 1",C106="A"),Rates!$C$13,IF(AND('Claim Details'!$E$21="National 1",C106="B"),Rates!$D$13,IF(AND('Claim Details'!$E$21="National 1",C106="C"),Rates!$E$13,IF(AND('Claim Details'!$E$21="National 1",C106="D"),Rates!$F$13,IF(AND('Claim Details'!$E$21="National 2",C106="A"),Rates!$C$16,IF(AND('Claim Details'!$E$21="National 2",C106="B"),Rates!$D$16,IF(AND('Claim Details'!$E$21="National 2",C106="C"),Rates!$E$16,IF(AND('Claim Details'!$E$21="National 2",C106="D"),Rates!$F$16,"£0.00"))))))))))))))))))))</f>
        <v>£0.00</v>
      </c>
      <c r="J106" s="23"/>
      <c r="K106" s="63" t="str">
        <f t="shared" si="24"/>
        <v>£0.00</v>
      </c>
      <c r="L106" s="212"/>
      <c r="M106" s="213"/>
      <c r="N106" s="20"/>
      <c r="O106" s="20"/>
      <c r="P106" s="20" t="str">
        <f t="shared" si="25"/>
        <v/>
      </c>
      <c r="Q106" s="20"/>
      <c r="R106" s="211"/>
      <c r="S106" s="28" t="str">
        <f t="shared" si="26"/>
        <v/>
      </c>
      <c r="T106" s="20" t="str">
        <f t="shared" si="27"/>
        <v/>
      </c>
      <c r="U106" s="18" t="str">
        <f t="shared" si="28"/>
        <v>£0.00</v>
      </c>
      <c r="V106" s="20"/>
      <c r="W106" s="192"/>
      <c r="X106" s="193"/>
      <c r="Y106" s="35"/>
      <c r="Z106" s="343"/>
      <c r="AA106" s="343" t="str">
        <f t="shared" si="29"/>
        <v/>
      </c>
      <c r="AB106" s="103"/>
      <c r="AC106" s="94" t="str">
        <f t="shared" si="30"/>
        <v/>
      </c>
      <c r="AD106" s="95"/>
      <c r="AE106" s="294"/>
      <c r="AF106" s="214" t="str">
        <f t="shared" si="31"/>
        <v/>
      </c>
      <c r="AG106" s="215" t="str">
        <f t="shared" si="32"/>
        <v>£0.00</v>
      </c>
      <c r="AH106" s="181"/>
      <c r="AJ106" s="183"/>
      <c r="AM106" s="183" t="str">
        <f t="shared" si="20"/>
        <v/>
      </c>
      <c r="AN106" s="45">
        <f t="shared" si="21"/>
        <v>0</v>
      </c>
      <c r="AO106" s="45" t="str">
        <f>IF(AND('Claim Details'!$J$21="London 1",T106="A"),Rates!$C$4,IF(AND('Claim Details'!$J$21="London 1",T106="B"),Rates!$D$4,IF(AND('Claim Details'!$J$21="London 1",T106="C"),Rates!$E$4,IF(AND('Claim Details'!$J$21="London 1",T106="D"),Rates!$F$4,IF(AND('Claim Details'!$J$21="London 2",T106="A"),Rates!$C$7,IF(AND('Claim Details'!$J$21="London 2",T106="B"),Rates!$D$7,IF(AND('Claim Details'!$J$21="London 2",T106="C"),Rates!$E$7,IF(AND('Claim Details'!$J$21="London 2",T106="D"),Rates!$F$7,IF(AND('Claim Details'!$J$21="London 3",T106="A"),Rates!$C$10,IF(AND('Claim Details'!$J$21="London 3",T106="B"),Rates!$D$10,IF(AND('Claim Details'!$J$21="London 3",T106="C"),Rates!$E$10,IF(AND('Claim Details'!$J$21="London 3",T106="D"),Rates!$F$10,IF(AND('Claim Details'!$J$21="National 1",T106="A"),Rates!$C$13,IF(AND('Claim Details'!$J$21="National 1",T106="B"),Rates!$D$13,IF(AND('Claim Details'!$J$21="National 1",T106="C"),Rates!$E$13,IF(AND('Claim Details'!$J$21="National 1",T106="D"),Rates!$F$13,IF(AND('Claim Details'!$J$21="National 2",T106="A"),Rates!$C$16,IF(AND('Claim Details'!$J$21="National 2",T106="B"),Rates!$D$16,IF(AND('Claim Details'!$J$21="National 2",T106="C"),Rates!$E$16,IF(AND('Claim Details'!$J$21="National 2",T106="D"),Rates!$F$16,"£0.00"))))))))))))))))))))</f>
        <v>£0.00</v>
      </c>
      <c r="AP106" s="45">
        <f t="shared" si="22"/>
        <v>0</v>
      </c>
      <c r="AQ106" s="45" t="str">
        <f>IF(AND('Claim Details'!$R$21="London 1",AC106="A"),Rates!$C$4,IF(AND('Claim Details'!$R$21="London 1",AC106="B"),Rates!$D$4,IF(AND('Claim Details'!$R$21="London 1",AC106="C"),Rates!$E$4,IF(AND('Claim Details'!$R$21="London 1",AC106="D"),Rates!$F$4,IF(AND('Claim Details'!$R$21="London 2",AC106="A"),Rates!$C$7,IF(AND('Claim Details'!$R$21="London 2",AC106="B"),Rates!$D$7,IF(AND('Claim Details'!$R$21="London 2",AC106="C"),Rates!$E$7,IF(AND('Claim Details'!$R$21="London 2",AC106="D"),Rates!$F$7,IF(AND('Claim Details'!$R$21="London 3",AC106="A"),Rates!$C$10,IF(AND('Claim Details'!$R$21="London 3",AC106="B"),Rates!$D$10,IF(AND('Claim Details'!$R$21="London 3",AC106="C"),Rates!$E$10,IF(AND('Claim Details'!$R$21="London 3",AC106="D"),Rates!$F$10,IF(AND('Claim Details'!$R$21="National 1",AC106="A"),Rates!$C$13,IF(AND('Claim Details'!$R$21="National 1",AC106="B"),Rates!$D$13,IF(AND('Claim Details'!$R$21="National 1",AC106="C"),Rates!$E$13,IF(AND('Claim Details'!$R$21="National 1",AC106="D"),Rates!$F$13,IF(AND('Claim Details'!$R$21="National 2",AC106="A"),Rates!$C$16,IF(AND('Claim Details'!$R$21="National 2",AC106="B"),Rates!$D$16,IF(AND('Claim Details'!$R$21="National 2",AC106="C"),Rates!$E$16,IF(AND('Claim Details'!$R$21="National 2",AC106="D"),Rates!$F$16,"£0.00"))))))))))))))))))))</f>
        <v>£0.00</v>
      </c>
      <c r="AR106" s="45">
        <f t="shared" si="23"/>
        <v>0</v>
      </c>
      <c r="AS106" s="183" t="str">
        <f t="shared" si="33"/>
        <v/>
      </c>
      <c r="AT106" s="183" t="str">
        <f t="shared" si="34"/>
        <v/>
      </c>
    </row>
    <row r="107" spans="1:46" ht="15.5">
      <c r="A107" s="178"/>
      <c r="B107" s="21"/>
      <c r="C107" s="22"/>
      <c r="D107" s="288"/>
      <c r="E107" s="290"/>
      <c r="F107" s="289"/>
      <c r="G107" s="177"/>
      <c r="H107" s="286"/>
      <c r="I107" s="95" t="str">
        <f>IF(AND('Claim Details'!$E$21="London 1",C107="A"),Rates!$C$4,IF(AND('Claim Details'!$E$21="London 1",C107="B"),Rates!$D$4,IF(AND('Claim Details'!$E$21="London 1",C107="C"),Rates!$E$4,IF(AND('Claim Details'!$E$21="London 1",C107="D"),Rates!$F$4,IF(AND('Claim Details'!$E$21="London 2",C107="A"),Rates!$C$7,IF(AND('Claim Details'!$E$21="London 2",C107="B"),Rates!$D$7,IF(AND('Claim Details'!$E$21="London 2",C107="C"),Rates!$E$7,IF(AND('Claim Details'!$E$21="London 2",C107="D"),Rates!$F$7,IF(AND('Claim Details'!$E$21="London 3",C107="A"),Rates!$C$10,IF(AND('Claim Details'!$E$21="London 3",C107="B"),Rates!$D$10,IF(AND('Claim Details'!$E$21="London 3",C107="C"),Rates!$E$10,IF(AND('Claim Details'!$E$21="London 3",C107="D"),Rates!$F$10,IF(AND('Claim Details'!$E$21="National 1",C107="A"),Rates!$C$13,IF(AND('Claim Details'!$E$21="National 1",C107="B"),Rates!$D$13,IF(AND('Claim Details'!$E$21="National 1",C107="C"),Rates!$E$13,IF(AND('Claim Details'!$E$21="National 1",C107="D"),Rates!$F$13,IF(AND('Claim Details'!$E$21="National 2",C107="A"),Rates!$C$16,IF(AND('Claim Details'!$E$21="National 2",C107="B"),Rates!$D$16,IF(AND('Claim Details'!$E$21="National 2",C107="C"),Rates!$E$16,IF(AND('Claim Details'!$E$21="National 2",C107="D"),Rates!$F$16,"£0.00"))))))))))))))))))))</f>
        <v>£0.00</v>
      </c>
      <c r="J107" s="23"/>
      <c r="K107" s="63" t="str">
        <f t="shared" si="24"/>
        <v>£0.00</v>
      </c>
      <c r="L107" s="212"/>
      <c r="M107" s="213"/>
      <c r="N107" s="20"/>
      <c r="O107" s="20"/>
      <c r="P107" s="20" t="str">
        <f t="shared" si="25"/>
        <v/>
      </c>
      <c r="Q107" s="20"/>
      <c r="R107" s="211"/>
      <c r="S107" s="28" t="str">
        <f t="shared" si="26"/>
        <v/>
      </c>
      <c r="T107" s="20" t="str">
        <f t="shared" si="27"/>
        <v/>
      </c>
      <c r="U107" s="18" t="str">
        <f t="shared" si="28"/>
        <v>£0.00</v>
      </c>
      <c r="V107" s="20"/>
      <c r="W107" s="192"/>
      <c r="X107" s="193"/>
      <c r="Y107" s="35"/>
      <c r="Z107" s="343"/>
      <c r="AA107" s="343" t="str">
        <f t="shared" si="29"/>
        <v/>
      </c>
      <c r="AB107" s="103"/>
      <c r="AC107" s="94" t="str">
        <f t="shared" si="30"/>
        <v/>
      </c>
      <c r="AD107" s="95"/>
      <c r="AE107" s="294"/>
      <c r="AF107" s="214" t="str">
        <f t="shared" si="31"/>
        <v/>
      </c>
      <c r="AG107" s="215" t="str">
        <f t="shared" si="32"/>
        <v>£0.00</v>
      </c>
      <c r="AH107" s="181"/>
      <c r="AJ107" s="183"/>
      <c r="AM107" s="183" t="str">
        <f t="shared" si="20"/>
        <v/>
      </c>
      <c r="AN107" s="45">
        <f t="shared" si="21"/>
        <v>0</v>
      </c>
      <c r="AO107" s="45" t="str">
        <f>IF(AND('Claim Details'!$J$21="London 1",T107="A"),Rates!$C$4,IF(AND('Claim Details'!$J$21="London 1",T107="B"),Rates!$D$4,IF(AND('Claim Details'!$J$21="London 1",T107="C"),Rates!$E$4,IF(AND('Claim Details'!$J$21="London 1",T107="D"),Rates!$F$4,IF(AND('Claim Details'!$J$21="London 2",T107="A"),Rates!$C$7,IF(AND('Claim Details'!$J$21="London 2",T107="B"),Rates!$D$7,IF(AND('Claim Details'!$J$21="London 2",T107="C"),Rates!$E$7,IF(AND('Claim Details'!$J$21="London 2",T107="D"),Rates!$F$7,IF(AND('Claim Details'!$J$21="London 3",T107="A"),Rates!$C$10,IF(AND('Claim Details'!$J$21="London 3",T107="B"),Rates!$D$10,IF(AND('Claim Details'!$J$21="London 3",T107="C"),Rates!$E$10,IF(AND('Claim Details'!$J$21="London 3",T107="D"),Rates!$F$10,IF(AND('Claim Details'!$J$21="National 1",T107="A"),Rates!$C$13,IF(AND('Claim Details'!$J$21="National 1",T107="B"),Rates!$D$13,IF(AND('Claim Details'!$J$21="National 1",T107="C"),Rates!$E$13,IF(AND('Claim Details'!$J$21="National 1",T107="D"),Rates!$F$13,IF(AND('Claim Details'!$J$21="National 2",T107="A"),Rates!$C$16,IF(AND('Claim Details'!$J$21="National 2",T107="B"),Rates!$D$16,IF(AND('Claim Details'!$J$21="National 2",T107="C"),Rates!$E$16,IF(AND('Claim Details'!$J$21="National 2",T107="D"),Rates!$F$16,"£0.00"))))))))))))))))))))</f>
        <v>£0.00</v>
      </c>
      <c r="AP107" s="45">
        <f t="shared" si="22"/>
        <v>0</v>
      </c>
      <c r="AQ107" s="45" t="str">
        <f>IF(AND('Claim Details'!$R$21="London 1",AC107="A"),Rates!$C$4,IF(AND('Claim Details'!$R$21="London 1",AC107="B"),Rates!$D$4,IF(AND('Claim Details'!$R$21="London 1",AC107="C"),Rates!$E$4,IF(AND('Claim Details'!$R$21="London 1",AC107="D"),Rates!$F$4,IF(AND('Claim Details'!$R$21="London 2",AC107="A"),Rates!$C$7,IF(AND('Claim Details'!$R$21="London 2",AC107="B"),Rates!$D$7,IF(AND('Claim Details'!$R$21="London 2",AC107="C"),Rates!$E$7,IF(AND('Claim Details'!$R$21="London 2",AC107="D"),Rates!$F$7,IF(AND('Claim Details'!$R$21="London 3",AC107="A"),Rates!$C$10,IF(AND('Claim Details'!$R$21="London 3",AC107="B"),Rates!$D$10,IF(AND('Claim Details'!$R$21="London 3",AC107="C"),Rates!$E$10,IF(AND('Claim Details'!$R$21="London 3",AC107="D"),Rates!$F$10,IF(AND('Claim Details'!$R$21="National 1",AC107="A"),Rates!$C$13,IF(AND('Claim Details'!$R$21="National 1",AC107="B"),Rates!$D$13,IF(AND('Claim Details'!$R$21="National 1",AC107="C"),Rates!$E$13,IF(AND('Claim Details'!$R$21="National 1",AC107="D"),Rates!$F$13,IF(AND('Claim Details'!$R$21="National 2",AC107="A"),Rates!$C$16,IF(AND('Claim Details'!$R$21="National 2",AC107="B"),Rates!$D$16,IF(AND('Claim Details'!$R$21="National 2",AC107="C"),Rates!$E$16,IF(AND('Claim Details'!$R$21="National 2",AC107="D"),Rates!$F$16,"£0.00"))))))))))))))))))))</f>
        <v>£0.00</v>
      </c>
      <c r="AR107" s="45">
        <f t="shared" si="23"/>
        <v>0</v>
      </c>
      <c r="AS107" s="183" t="str">
        <f t="shared" si="33"/>
        <v/>
      </c>
      <c r="AT107" s="183" t="str">
        <f t="shared" si="34"/>
        <v/>
      </c>
    </row>
    <row r="108" spans="1:46" ht="15.5">
      <c r="A108" s="178"/>
      <c r="B108" s="21"/>
      <c r="C108" s="22"/>
      <c r="D108" s="288"/>
      <c r="E108" s="290"/>
      <c r="F108" s="289"/>
      <c r="G108" s="177"/>
      <c r="H108" s="286"/>
      <c r="I108" s="95" t="str">
        <f>IF(AND('Claim Details'!$E$21="London 1",C108="A"),Rates!$C$4,IF(AND('Claim Details'!$E$21="London 1",C108="B"),Rates!$D$4,IF(AND('Claim Details'!$E$21="London 1",C108="C"),Rates!$E$4,IF(AND('Claim Details'!$E$21="London 1",C108="D"),Rates!$F$4,IF(AND('Claim Details'!$E$21="London 2",C108="A"),Rates!$C$7,IF(AND('Claim Details'!$E$21="London 2",C108="B"),Rates!$D$7,IF(AND('Claim Details'!$E$21="London 2",C108="C"),Rates!$E$7,IF(AND('Claim Details'!$E$21="London 2",C108="D"),Rates!$F$7,IF(AND('Claim Details'!$E$21="London 3",C108="A"),Rates!$C$10,IF(AND('Claim Details'!$E$21="London 3",C108="B"),Rates!$D$10,IF(AND('Claim Details'!$E$21="London 3",C108="C"),Rates!$E$10,IF(AND('Claim Details'!$E$21="London 3",C108="D"),Rates!$F$10,IF(AND('Claim Details'!$E$21="National 1",C108="A"),Rates!$C$13,IF(AND('Claim Details'!$E$21="National 1",C108="B"),Rates!$D$13,IF(AND('Claim Details'!$E$21="National 1",C108="C"),Rates!$E$13,IF(AND('Claim Details'!$E$21="National 1",C108="D"),Rates!$F$13,IF(AND('Claim Details'!$E$21="National 2",C108="A"),Rates!$C$16,IF(AND('Claim Details'!$E$21="National 2",C108="B"),Rates!$D$16,IF(AND('Claim Details'!$E$21="National 2",C108="C"),Rates!$E$16,IF(AND('Claim Details'!$E$21="National 2",C108="D"),Rates!$F$16,"£0.00"))))))))))))))))))))</f>
        <v>£0.00</v>
      </c>
      <c r="J108" s="23"/>
      <c r="K108" s="63" t="str">
        <f t="shared" si="24"/>
        <v>£0.00</v>
      </c>
      <c r="L108" s="212"/>
      <c r="M108" s="213"/>
      <c r="N108" s="20"/>
      <c r="O108" s="20"/>
      <c r="P108" s="20" t="str">
        <f t="shared" si="25"/>
        <v/>
      </c>
      <c r="Q108" s="20"/>
      <c r="R108" s="211"/>
      <c r="S108" s="28" t="str">
        <f t="shared" si="26"/>
        <v/>
      </c>
      <c r="T108" s="20" t="str">
        <f t="shared" si="27"/>
        <v/>
      </c>
      <c r="U108" s="18" t="str">
        <f t="shared" si="28"/>
        <v>£0.00</v>
      </c>
      <c r="V108" s="20"/>
      <c r="W108" s="192"/>
      <c r="X108" s="193"/>
      <c r="Y108" s="35"/>
      <c r="Z108" s="343"/>
      <c r="AA108" s="343" t="str">
        <f t="shared" si="29"/>
        <v/>
      </c>
      <c r="AB108" s="103"/>
      <c r="AC108" s="94" t="str">
        <f t="shared" si="30"/>
        <v/>
      </c>
      <c r="AD108" s="95"/>
      <c r="AE108" s="294"/>
      <c r="AF108" s="214" t="str">
        <f t="shared" si="31"/>
        <v/>
      </c>
      <c r="AG108" s="215" t="str">
        <f t="shared" si="32"/>
        <v>£0.00</v>
      </c>
      <c r="AH108" s="181"/>
      <c r="AJ108" s="183"/>
      <c r="AM108" s="183" t="str">
        <f t="shared" si="20"/>
        <v/>
      </c>
      <c r="AN108" s="45">
        <f t="shared" si="21"/>
        <v>0</v>
      </c>
      <c r="AO108" s="45" t="str">
        <f>IF(AND('Claim Details'!$J$21="London 1",T108="A"),Rates!$C$4,IF(AND('Claim Details'!$J$21="London 1",T108="B"),Rates!$D$4,IF(AND('Claim Details'!$J$21="London 1",T108="C"),Rates!$E$4,IF(AND('Claim Details'!$J$21="London 1",T108="D"),Rates!$F$4,IF(AND('Claim Details'!$J$21="London 2",T108="A"),Rates!$C$7,IF(AND('Claim Details'!$J$21="London 2",T108="B"),Rates!$D$7,IF(AND('Claim Details'!$J$21="London 2",T108="C"),Rates!$E$7,IF(AND('Claim Details'!$J$21="London 2",T108="D"),Rates!$F$7,IF(AND('Claim Details'!$J$21="London 3",T108="A"),Rates!$C$10,IF(AND('Claim Details'!$J$21="London 3",T108="B"),Rates!$D$10,IF(AND('Claim Details'!$J$21="London 3",T108="C"),Rates!$E$10,IF(AND('Claim Details'!$J$21="London 3",T108="D"),Rates!$F$10,IF(AND('Claim Details'!$J$21="National 1",T108="A"),Rates!$C$13,IF(AND('Claim Details'!$J$21="National 1",T108="B"),Rates!$D$13,IF(AND('Claim Details'!$J$21="National 1",T108="C"),Rates!$E$13,IF(AND('Claim Details'!$J$21="National 1",T108="D"),Rates!$F$13,IF(AND('Claim Details'!$J$21="National 2",T108="A"),Rates!$C$16,IF(AND('Claim Details'!$J$21="National 2",T108="B"),Rates!$D$16,IF(AND('Claim Details'!$J$21="National 2",T108="C"),Rates!$E$16,IF(AND('Claim Details'!$J$21="National 2",T108="D"),Rates!$F$16,"£0.00"))))))))))))))))))))</f>
        <v>£0.00</v>
      </c>
      <c r="AP108" s="45">
        <f t="shared" si="22"/>
        <v>0</v>
      </c>
      <c r="AQ108" s="45" t="str">
        <f>IF(AND('Claim Details'!$R$21="London 1",AC108="A"),Rates!$C$4,IF(AND('Claim Details'!$R$21="London 1",AC108="B"),Rates!$D$4,IF(AND('Claim Details'!$R$21="London 1",AC108="C"),Rates!$E$4,IF(AND('Claim Details'!$R$21="London 1",AC108="D"),Rates!$F$4,IF(AND('Claim Details'!$R$21="London 2",AC108="A"),Rates!$C$7,IF(AND('Claim Details'!$R$21="London 2",AC108="B"),Rates!$D$7,IF(AND('Claim Details'!$R$21="London 2",AC108="C"),Rates!$E$7,IF(AND('Claim Details'!$R$21="London 2",AC108="D"),Rates!$F$7,IF(AND('Claim Details'!$R$21="London 3",AC108="A"),Rates!$C$10,IF(AND('Claim Details'!$R$21="London 3",AC108="B"),Rates!$D$10,IF(AND('Claim Details'!$R$21="London 3",AC108="C"),Rates!$E$10,IF(AND('Claim Details'!$R$21="London 3",AC108="D"),Rates!$F$10,IF(AND('Claim Details'!$R$21="National 1",AC108="A"),Rates!$C$13,IF(AND('Claim Details'!$R$21="National 1",AC108="B"),Rates!$D$13,IF(AND('Claim Details'!$R$21="National 1",AC108="C"),Rates!$E$13,IF(AND('Claim Details'!$R$21="National 1",AC108="D"),Rates!$F$13,IF(AND('Claim Details'!$R$21="National 2",AC108="A"),Rates!$C$16,IF(AND('Claim Details'!$R$21="National 2",AC108="B"),Rates!$D$16,IF(AND('Claim Details'!$R$21="National 2",AC108="C"),Rates!$E$16,IF(AND('Claim Details'!$R$21="National 2",AC108="D"),Rates!$F$16,"£0.00"))))))))))))))))))))</f>
        <v>£0.00</v>
      </c>
      <c r="AR108" s="45">
        <f t="shared" si="23"/>
        <v>0</v>
      </c>
      <c r="AS108" s="183" t="str">
        <f t="shared" si="33"/>
        <v/>
      </c>
      <c r="AT108" s="183" t="str">
        <f t="shared" si="34"/>
        <v/>
      </c>
    </row>
    <row r="109" spans="1:46" ht="15.5">
      <c r="A109" s="178"/>
      <c r="B109" s="21"/>
      <c r="C109" s="22"/>
      <c r="D109" s="288"/>
      <c r="E109" s="290"/>
      <c r="F109" s="289"/>
      <c r="G109" s="177"/>
      <c r="H109" s="286"/>
      <c r="I109" s="95" t="str">
        <f>IF(AND('Claim Details'!$E$21="London 1",C109="A"),Rates!$C$4,IF(AND('Claim Details'!$E$21="London 1",C109="B"),Rates!$D$4,IF(AND('Claim Details'!$E$21="London 1",C109="C"),Rates!$E$4,IF(AND('Claim Details'!$E$21="London 1",C109="D"),Rates!$F$4,IF(AND('Claim Details'!$E$21="London 2",C109="A"),Rates!$C$7,IF(AND('Claim Details'!$E$21="London 2",C109="B"),Rates!$D$7,IF(AND('Claim Details'!$E$21="London 2",C109="C"),Rates!$E$7,IF(AND('Claim Details'!$E$21="London 2",C109="D"),Rates!$F$7,IF(AND('Claim Details'!$E$21="London 3",C109="A"),Rates!$C$10,IF(AND('Claim Details'!$E$21="London 3",C109="B"),Rates!$D$10,IF(AND('Claim Details'!$E$21="London 3",C109="C"),Rates!$E$10,IF(AND('Claim Details'!$E$21="London 3",C109="D"),Rates!$F$10,IF(AND('Claim Details'!$E$21="National 1",C109="A"),Rates!$C$13,IF(AND('Claim Details'!$E$21="National 1",C109="B"),Rates!$D$13,IF(AND('Claim Details'!$E$21="National 1",C109="C"),Rates!$E$13,IF(AND('Claim Details'!$E$21="National 1",C109="D"),Rates!$F$13,IF(AND('Claim Details'!$E$21="National 2",C109="A"),Rates!$C$16,IF(AND('Claim Details'!$E$21="National 2",C109="B"),Rates!$D$16,IF(AND('Claim Details'!$E$21="National 2",C109="C"),Rates!$E$16,IF(AND('Claim Details'!$E$21="National 2",C109="D"),Rates!$F$16,"£0.00"))))))))))))))))))))</f>
        <v>£0.00</v>
      </c>
      <c r="J109" s="23"/>
      <c r="K109" s="63" t="str">
        <f t="shared" si="24"/>
        <v>£0.00</v>
      </c>
      <c r="L109" s="212"/>
      <c r="M109" s="213"/>
      <c r="N109" s="20"/>
      <c r="O109" s="20"/>
      <c r="P109" s="20" t="str">
        <f t="shared" si="25"/>
        <v/>
      </c>
      <c r="Q109" s="20"/>
      <c r="R109" s="211"/>
      <c r="S109" s="28" t="str">
        <f t="shared" si="26"/>
        <v/>
      </c>
      <c r="T109" s="20" t="str">
        <f t="shared" si="27"/>
        <v/>
      </c>
      <c r="U109" s="18" t="str">
        <f t="shared" si="28"/>
        <v>£0.00</v>
      </c>
      <c r="V109" s="20"/>
      <c r="W109" s="192"/>
      <c r="X109" s="193"/>
      <c r="Y109" s="35"/>
      <c r="Z109" s="343"/>
      <c r="AA109" s="343" t="str">
        <f t="shared" si="29"/>
        <v/>
      </c>
      <c r="AB109" s="103"/>
      <c r="AC109" s="94" t="str">
        <f t="shared" si="30"/>
        <v/>
      </c>
      <c r="AD109" s="95"/>
      <c r="AE109" s="294"/>
      <c r="AF109" s="214" t="str">
        <f t="shared" si="31"/>
        <v/>
      </c>
      <c r="AG109" s="215" t="str">
        <f t="shared" si="32"/>
        <v>£0.00</v>
      </c>
      <c r="AH109" s="181"/>
      <c r="AJ109" s="183"/>
      <c r="AM109" s="183" t="str">
        <f t="shared" si="20"/>
        <v/>
      </c>
      <c r="AN109" s="45">
        <f t="shared" si="21"/>
        <v>0</v>
      </c>
      <c r="AO109" s="45" t="str">
        <f>IF(AND('Claim Details'!$J$21="London 1",T109="A"),Rates!$C$4,IF(AND('Claim Details'!$J$21="London 1",T109="B"),Rates!$D$4,IF(AND('Claim Details'!$J$21="London 1",T109="C"),Rates!$E$4,IF(AND('Claim Details'!$J$21="London 1",T109="D"),Rates!$F$4,IF(AND('Claim Details'!$J$21="London 2",T109="A"),Rates!$C$7,IF(AND('Claim Details'!$J$21="London 2",T109="B"),Rates!$D$7,IF(AND('Claim Details'!$J$21="London 2",T109="C"),Rates!$E$7,IF(AND('Claim Details'!$J$21="London 2",T109="D"),Rates!$F$7,IF(AND('Claim Details'!$J$21="London 3",T109="A"),Rates!$C$10,IF(AND('Claim Details'!$J$21="London 3",T109="B"),Rates!$D$10,IF(AND('Claim Details'!$J$21="London 3",T109="C"),Rates!$E$10,IF(AND('Claim Details'!$J$21="London 3",T109="D"),Rates!$F$10,IF(AND('Claim Details'!$J$21="National 1",T109="A"),Rates!$C$13,IF(AND('Claim Details'!$J$21="National 1",T109="B"),Rates!$D$13,IF(AND('Claim Details'!$J$21="National 1",T109="C"),Rates!$E$13,IF(AND('Claim Details'!$J$21="National 1",T109="D"),Rates!$F$13,IF(AND('Claim Details'!$J$21="National 2",T109="A"),Rates!$C$16,IF(AND('Claim Details'!$J$21="National 2",T109="B"),Rates!$D$16,IF(AND('Claim Details'!$J$21="National 2",T109="C"),Rates!$E$16,IF(AND('Claim Details'!$J$21="National 2",T109="D"),Rates!$F$16,"£0.00"))))))))))))))))))))</f>
        <v>£0.00</v>
      </c>
      <c r="AP109" s="45">
        <f t="shared" si="22"/>
        <v>0</v>
      </c>
      <c r="AQ109" s="45" t="str">
        <f>IF(AND('Claim Details'!$R$21="London 1",AC109="A"),Rates!$C$4,IF(AND('Claim Details'!$R$21="London 1",AC109="B"),Rates!$D$4,IF(AND('Claim Details'!$R$21="London 1",AC109="C"),Rates!$E$4,IF(AND('Claim Details'!$R$21="London 1",AC109="D"),Rates!$F$4,IF(AND('Claim Details'!$R$21="London 2",AC109="A"),Rates!$C$7,IF(AND('Claim Details'!$R$21="London 2",AC109="B"),Rates!$D$7,IF(AND('Claim Details'!$R$21="London 2",AC109="C"),Rates!$E$7,IF(AND('Claim Details'!$R$21="London 2",AC109="D"),Rates!$F$7,IF(AND('Claim Details'!$R$21="London 3",AC109="A"),Rates!$C$10,IF(AND('Claim Details'!$R$21="London 3",AC109="B"),Rates!$D$10,IF(AND('Claim Details'!$R$21="London 3",AC109="C"),Rates!$E$10,IF(AND('Claim Details'!$R$21="London 3",AC109="D"),Rates!$F$10,IF(AND('Claim Details'!$R$21="National 1",AC109="A"),Rates!$C$13,IF(AND('Claim Details'!$R$21="National 1",AC109="B"),Rates!$D$13,IF(AND('Claim Details'!$R$21="National 1",AC109="C"),Rates!$E$13,IF(AND('Claim Details'!$R$21="National 1",AC109="D"),Rates!$F$13,IF(AND('Claim Details'!$R$21="National 2",AC109="A"),Rates!$C$16,IF(AND('Claim Details'!$R$21="National 2",AC109="B"),Rates!$D$16,IF(AND('Claim Details'!$R$21="National 2",AC109="C"),Rates!$E$16,IF(AND('Claim Details'!$R$21="National 2",AC109="D"),Rates!$F$16,"£0.00"))))))))))))))))))))</f>
        <v>£0.00</v>
      </c>
      <c r="AR109" s="45">
        <f t="shared" si="23"/>
        <v>0</v>
      </c>
      <c r="AS109" s="183" t="str">
        <f t="shared" si="33"/>
        <v/>
      </c>
      <c r="AT109" s="183" t="str">
        <f t="shared" si="34"/>
        <v/>
      </c>
    </row>
    <row r="110" spans="1:46" ht="15.5">
      <c r="A110" s="178"/>
      <c r="B110" s="21"/>
      <c r="C110" s="22"/>
      <c r="D110" s="288"/>
      <c r="E110" s="290"/>
      <c r="F110" s="289"/>
      <c r="G110" s="177"/>
      <c r="H110" s="286"/>
      <c r="I110" s="95" t="str">
        <f>IF(AND('Claim Details'!$E$21="London 1",C110="A"),Rates!$C$4,IF(AND('Claim Details'!$E$21="London 1",C110="B"),Rates!$D$4,IF(AND('Claim Details'!$E$21="London 1",C110="C"),Rates!$E$4,IF(AND('Claim Details'!$E$21="London 1",C110="D"),Rates!$F$4,IF(AND('Claim Details'!$E$21="London 2",C110="A"),Rates!$C$7,IF(AND('Claim Details'!$E$21="London 2",C110="B"),Rates!$D$7,IF(AND('Claim Details'!$E$21="London 2",C110="C"),Rates!$E$7,IF(AND('Claim Details'!$E$21="London 2",C110="D"),Rates!$F$7,IF(AND('Claim Details'!$E$21="London 3",C110="A"),Rates!$C$10,IF(AND('Claim Details'!$E$21="London 3",C110="B"),Rates!$D$10,IF(AND('Claim Details'!$E$21="London 3",C110="C"),Rates!$E$10,IF(AND('Claim Details'!$E$21="London 3",C110="D"),Rates!$F$10,IF(AND('Claim Details'!$E$21="National 1",C110="A"),Rates!$C$13,IF(AND('Claim Details'!$E$21="National 1",C110="B"),Rates!$D$13,IF(AND('Claim Details'!$E$21="National 1",C110="C"),Rates!$E$13,IF(AND('Claim Details'!$E$21="National 1",C110="D"),Rates!$F$13,IF(AND('Claim Details'!$E$21="National 2",C110="A"),Rates!$C$16,IF(AND('Claim Details'!$E$21="National 2",C110="B"),Rates!$D$16,IF(AND('Claim Details'!$E$21="National 2",C110="C"),Rates!$E$16,IF(AND('Claim Details'!$E$21="National 2",C110="D"),Rates!$F$16,"£0.00"))))))))))))))))))))</f>
        <v>£0.00</v>
      </c>
      <c r="J110" s="23"/>
      <c r="K110" s="63" t="str">
        <f t="shared" si="24"/>
        <v>£0.00</v>
      </c>
      <c r="L110" s="212"/>
      <c r="M110" s="213"/>
      <c r="N110" s="20"/>
      <c r="O110" s="20"/>
      <c r="P110" s="20" t="str">
        <f t="shared" si="25"/>
        <v/>
      </c>
      <c r="Q110" s="20"/>
      <c r="R110" s="211"/>
      <c r="S110" s="28" t="str">
        <f t="shared" si="26"/>
        <v/>
      </c>
      <c r="T110" s="20" t="str">
        <f t="shared" si="27"/>
        <v/>
      </c>
      <c r="U110" s="18" t="str">
        <f t="shared" si="28"/>
        <v>£0.00</v>
      </c>
      <c r="V110" s="20"/>
      <c r="W110" s="192"/>
      <c r="X110" s="193"/>
      <c r="Y110" s="35"/>
      <c r="Z110" s="343"/>
      <c r="AA110" s="343" t="str">
        <f t="shared" si="29"/>
        <v/>
      </c>
      <c r="AB110" s="103"/>
      <c r="AC110" s="94" t="str">
        <f t="shared" si="30"/>
        <v/>
      </c>
      <c r="AD110" s="95"/>
      <c r="AE110" s="294"/>
      <c r="AF110" s="214" t="str">
        <f t="shared" si="31"/>
        <v/>
      </c>
      <c r="AG110" s="215" t="str">
        <f t="shared" si="32"/>
        <v>£0.00</v>
      </c>
      <c r="AH110" s="181"/>
      <c r="AJ110" s="183"/>
      <c r="AM110" s="183" t="str">
        <f t="shared" si="20"/>
        <v/>
      </c>
      <c r="AN110" s="45">
        <f t="shared" si="21"/>
        <v>0</v>
      </c>
      <c r="AO110" s="45" t="str">
        <f>IF(AND('Claim Details'!$J$21="London 1",T110="A"),Rates!$C$4,IF(AND('Claim Details'!$J$21="London 1",T110="B"),Rates!$D$4,IF(AND('Claim Details'!$J$21="London 1",T110="C"),Rates!$E$4,IF(AND('Claim Details'!$J$21="London 1",T110="D"),Rates!$F$4,IF(AND('Claim Details'!$J$21="London 2",T110="A"),Rates!$C$7,IF(AND('Claim Details'!$J$21="London 2",T110="B"),Rates!$D$7,IF(AND('Claim Details'!$J$21="London 2",T110="C"),Rates!$E$7,IF(AND('Claim Details'!$J$21="London 2",T110="D"),Rates!$F$7,IF(AND('Claim Details'!$J$21="London 3",T110="A"),Rates!$C$10,IF(AND('Claim Details'!$J$21="London 3",T110="B"),Rates!$D$10,IF(AND('Claim Details'!$J$21="London 3",T110="C"),Rates!$E$10,IF(AND('Claim Details'!$J$21="London 3",T110="D"),Rates!$F$10,IF(AND('Claim Details'!$J$21="National 1",T110="A"),Rates!$C$13,IF(AND('Claim Details'!$J$21="National 1",T110="B"),Rates!$D$13,IF(AND('Claim Details'!$J$21="National 1",T110="C"),Rates!$E$13,IF(AND('Claim Details'!$J$21="National 1",T110="D"),Rates!$F$13,IF(AND('Claim Details'!$J$21="National 2",T110="A"),Rates!$C$16,IF(AND('Claim Details'!$J$21="National 2",T110="B"),Rates!$D$16,IF(AND('Claim Details'!$J$21="National 2",T110="C"),Rates!$E$16,IF(AND('Claim Details'!$J$21="National 2",T110="D"),Rates!$F$16,"£0.00"))))))))))))))))))))</f>
        <v>£0.00</v>
      </c>
      <c r="AP110" s="45">
        <f t="shared" si="22"/>
        <v>0</v>
      </c>
      <c r="AQ110" s="45" t="str">
        <f>IF(AND('Claim Details'!$R$21="London 1",AC110="A"),Rates!$C$4,IF(AND('Claim Details'!$R$21="London 1",AC110="B"),Rates!$D$4,IF(AND('Claim Details'!$R$21="London 1",AC110="C"),Rates!$E$4,IF(AND('Claim Details'!$R$21="London 1",AC110="D"),Rates!$F$4,IF(AND('Claim Details'!$R$21="London 2",AC110="A"),Rates!$C$7,IF(AND('Claim Details'!$R$21="London 2",AC110="B"),Rates!$D$7,IF(AND('Claim Details'!$R$21="London 2",AC110="C"),Rates!$E$7,IF(AND('Claim Details'!$R$21="London 2",AC110="D"),Rates!$F$7,IF(AND('Claim Details'!$R$21="London 3",AC110="A"),Rates!$C$10,IF(AND('Claim Details'!$R$21="London 3",AC110="B"),Rates!$D$10,IF(AND('Claim Details'!$R$21="London 3",AC110="C"),Rates!$E$10,IF(AND('Claim Details'!$R$21="London 3",AC110="D"),Rates!$F$10,IF(AND('Claim Details'!$R$21="National 1",AC110="A"),Rates!$C$13,IF(AND('Claim Details'!$R$21="National 1",AC110="B"),Rates!$D$13,IF(AND('Claim Details'!$R$21="National 1",AC110="C"),Rates!$E$13,IF(AND('Claim Details'!$R$21="National 1",AC110="D"),Rates!$F$13,IF(AND('Claim Details'!$R$21="National 2",AC110="A"),Rates!$C$16,IF(AND('Claim Details'!$R$21="National 2",AC110="B"),Rates!$D$16,IF(AND('Claim Details'!$R$21="National 2",AC110="C"),Rates!$E$16,IF(AND('Claim Details'!$R$21="National 2",AC110="D"),Rates!$F$16,"£0.00"))))))))))))))))))))</f>
        <v>£0.00</v>
      </c>
      <c r="AR110" s="45">
        <f t="shared" si="23"/>
        <v>0</v>
      </c>
      <c r="AS110" s="183" t="str">
        <f t="shared" si="33"/>
        <v/>
      </c>
      <c r="AT110" s="183" t="str">
        <f t="shared" si="34"/>
        <v/>
      </c>
    </row>
    <row r="111" spans="1:46" ht="15.5">
      <c r="A111" s="178"/>
      <c r="B111" s="21"/>
      <c r="C111" s="22"/>
      <c r="D111" s="288"/>
      <c r="E111" s="290"/>
      <c r="F111" s="289"/>
      <c r="G111" s="177"/>
      <c r="H111" s="286"/>
      <c r="I111" s="95" t="str">
        <f>IF(AND('Claim Details'!$E$21="London 1",C111="A"),Rates!$C$4,IF(AND('Claim Details'!$E$21="London 1",C111="B"),Rates!$D$4,IF(AND('Claim Details'!$E$21="London 1",C111="C"),Rates!$E$4,IF(AND('Claim Details'!$E$21="London 1",C111="D"),Rates!$F$4,IF(AND('Claim Details'!$E$21="London 2",C111="A"),Rates!$C$7,IF(AND('Claim Details'!$E$21="London 2",C111="B"),Rates!$D$7,IF(AND('Claim Details'!$E$21="London 2",C111="C"),Rates!$E$7,IF(AND('Claim Details'!$E$21="London 2",C111="D"),Rates!$F$7,IF(AND('Claim Details'!$E$21="London 3",C111="A"),Rates!$C$10,IF(AND('Claim Details'!$E$21="London 3",C111="B"),Rates!$D$10,IF(AND('Claim Details'!$E$21="London 3",C111="C"),Rates!$E$10,IF(AND('Claim Details'!$E$21="London 3",C111="D"),Rates!$F$10,IF(AND('Claim Details'!$E$21="National 1",C111="A"),Rates!$C$13,IF(AND('Claim Details'!$E$21="National 1",C111="B"),Rates!$D$13,IF(AND('Claim Details'!$E$21="National 1",C111="C"),Rates!$E$13,IF(AND('Claim Details'!$E$21="National 1",C111="D"),Rates!$F$13,IF(AND('Claim Details'!$E$21="National 2",C111="A"),Rates!$C$16,IF(AND('Claim Details'!$E$21="National 2",C111="B"),Rates!$D$16,IF(AND('Claim Details'!$E$21="National 2",C111="C"),Rates!$E$16,IF(AND('Claim Details'!$E$21="National 2",C111="D"),Rates!$F$16,"£0.00"))))))))))))))))))))</f>
        <v>£0.00</v>
      </c>
      <c r="J111" s="23"/>
      <c r="K111" s="63" t="str">
        <f t="shared" si="24"/>
        <v>£0.00</v>
      </c>
      <c r="L111" s="212"/>
      <c r="M111" s="213"/>
      <c r="N111" s="20"/>
      <c r="O111" s="20"/>
      <c r="P111" s="20" t="str">
        <f t="shared" si="25"/>
        <v/>
      </c>
      <c r="Q111" s="20"/>
      <c r="R111" s="211"/>
      <c r="S111" s="28" t="str">
        <f t="shared" si="26"/>
        <v/>
      </c>
      <c r="T111" s="20" t="str">
        <f t="shared" si="27"/>
        <v/>
      </c>
      <c r="U111" s="18" t="str">
        <f t="shared" si="28"/>
        <v>£0.00</v>
      </c>
      <c r="V111" s="20"/>
      <c r="W111" s="192"/>
      <c r="X111" s="193"/>
      <c r="Y111" s="35"/>
      <c r="Z111" s="343"/>
      <c r="AA111" s="343" t="str">
        <f t="shared" si="29"/>
        <v/>
      </c>
      <c r="AB111" s="103"/>
      <c r="AC111" s="94" t="str">
        <f t="shared" si="30"/>
        <v/>
      </c>
      <c r="AD111" s="95"/>
      <c r="AE111" s="294"/>
      <c r="AF111" s="214" t="str">
        <f t="shared" si="31"/>
        <v/>
      </c>
      <c r="AG111" s="215" t="str">
        <f t="shared" si="32"/>
        <v>£0.00</v>
      </c>
      <c r="AH111" s="181"/>
      <c r="AJ111" s="183"/>
      <c r="AM111" s="183" t="str">
        <f t="shared" si="20"/>
        <v/>
      </c>
      <c r="AN111" s="45">
        <f t="shared" si="21"/>
        <v>0</v>
      </c>
      <c r="AO111" s="45" t="str">
        <f>IF(AND('Claim Details'!$J$21="London 1",T111="A"),Rates!$C$4,IF(AND('Claim Details'!$J$21="London 1",T111="B"),Rates!$D$4,IF(AND('Claim Details'!$J$21="London 1",T111="C"),Rates!$E$4,IF(AND('Claim Details'!$J$21="London 1",T111="D"),Rates!$F$4,IF(AND('Claim Details'!$J$21="London 2",T111="A"),Rates!$C$7,IF(AND('Claim Details'!$J$21="London 2",T111="B"),Rates!$D$7,IF(AND('Claim Details'!$J$21="London 2",T111="C"),Rates!$E$7,IF(AND('Claim Details'!$J$21="London 2",T111="D"),Rates!$F$7,IF(AND('Claim Details'!$J$21="London 3",T111="A"),Rates!$C$10,IF(AND('Claim Details'!$J$21="London 3",T111="B"),Rates!$D$10,IF(AND('Claim Details'!$J$21="London 3",T111="C"),Rates!$E$10,IF(AND('Claim Details'!$J$21="London 3",T111="D"),Rates!$F$10,IF(AND('Claim Details'!$J$21="National 1",T111="A"),Rates!$C$13,IF(AND('Claim Details'!$J$21="National 1",T111="B"),Rates!$D$13,IF(AND('Claim Details'!$J$21="National 1",T111="C"),Rates!$E$13,IF(AND('Claim Details'!$J$21="National 1",T111="D"),Rates!$F$13,IF(AND('Claim Details'!$J$21="National 2",T111="A"),Rates!$C$16,IF(AND('Claim Details'!$J$21="National 2",T111="B"),Rates!$D$16,IF(AND('Claim Details'!$J$21="National 2",T111="C"),Rates!$E$16,IF(AND('Claim Details'!$J$21="National 2",T111="D"),Rates!$F$16,"£0.00"))))))))))))))))))))</f>
        <v>£0.00</v>
      </c>
      <c r="AP111" s="45">
        <f t="shared" si="22"/>
        <v>0</v>
      </c>
      <c r="AQ111" s="45" t="str">
        <f>IF(AND('Claim Details'!$R$21="London 1",AC111="A"),Rates!$C$4,IF(AND('Claim Details'!$R$21="London 1",AC111="B"),Rates!$D$4,IF(AND('Claim Details'!$R$21="London 1",AC111="C"),Rates!$E$4,IF(AND('Claim Details'!$R$21="London 1",AC111="D"),Rates!$F$4,IF(AND('Claim Details'!$R$21="London 2",AC111="A"),Rates!$C$7,IF(AND('Claim Details'!$R$21="London 2",AC111="B"),Rates!$D$7,IF(AND('Claim Details'!$R$21="London 2",AC111="C"),Rates!$E$7,IF(AND('Claim Details'!$R$21="London 2",AC111="D"),Rates!$F$7,IF(AND('Claim Details'!$R$21="London 3",AC111="A"),Rates!$C$10,IF(AND('Claim Details'!$R$21="London 3",AC111="B"),Rates!$D$10,IF(AND('Claim Details'!$R$21="London 3",AC111="C"),Rates!$E$10,IF(AND('Claim Details'!$R$21="London 3",AC111="D"),Rates!$F$10,IF(AND('Claim Details'!$R$21="National 1",AC111="A"),Rates!$C$13,IF(AND('Claim Details'!$R$21="National 1",AC111="B"),Rates!$D$13,IF(AND('Claim Details'!$R$21="National 1",AC111="C"),Rates!$E$13,IF(AND('Claim Details'!$R$21="National 1",AC111="D"),Rates!$F$13,IF(AND('Claim Details'!$R$21="National 2",AC111="A"),Rates!$C$16,IF(AND('Claim Details'!$R$21="National 2",AC111="B"),Rates!$D$16,IF(AND('Claim Details'!$R$21="National 2",AC111="C"),Rates!$E$16,IF(AND('Claim Details'!$R$21="National 2",AC111="D"),Rates!$F$16,"£0.00"))))))))))))))))))))</f>
        <v>£0.00</v>
      </c>
      <c r="AR111" s="45">
        <f t="shared" si="23"/>
        <v>0</v>
      </c>
      <c r="AS111" s="183" t="str">
        <f t="shared" si="33"/>
        <v/>
      </c>
      <c r="AT111" s="183" t="str">
        <f t="shared" si="34"/>
        <v/>
      </c>
    </row>
    <row r="112" spans="1:46" ht="15.5">
      <c r="A112" s="178"/>
      <c r="B112" s="21"/>
      <c r="C112" s="22"/>
      <c r="D112" s="288"/>
      <c r="E112" s="290"/>
      <c r="F112" s="289"/>
      <c r="G112" s="177"/>
      <c r="H112" s="286"/>
      <c r="I112" s="95" t="str">
        <f>IF(AND('Claim Details'!$E$21="London 1",C112="A"),Rates!$C$4,IF(AND('Claim Details'!$E$21="London 1",C112="B"),Rates!$D$4,IF(AND('Claim Details'!$E$21="London 1",C112="C"),Rates!$E$4,IF(AND('Claim Details'!$E$21="London 1",C112="D"),Rates!$F$4,IF(AND('Claim Details'!$E$21="London 2",C112="A"),Rates!$C$7,IF(AND('Claim Details'!$E$21="London 2",C112="B"),Rates!$D$7,IF(AND('Claim Details'!$E$21="London 2",C112="C"),Rates!$E$7,IF(AND('Claim Details'!$E$21="London 2",C112="D"),Rates!$F$7,IF(AND('Claim Details'!$E$21="London 3",C112="A"),Rates!$C$10,IF(AND('Claim Details'!$E$21="London 3",C112="B"),Rates!$D$10,IF(AND('Claim Details'!$E$21="London 3",C112="C"),Rates!$E$10,IF(AND('Claim Details'!$E$21="London 3",C112="D"),Rates!$F$10,IF(AND('Claim Details'!$E$21="National 1",C112="A"),Rates!$C$13,IF(AND('Claim Details'!$E$21="National 1",C112="B"),Rates!$D$13,IF(AND('Claim Details'!$E$21="National 1",C112="C"),Rates!$E$13,IF(AND('Claim Details'!$E$21="National 1",C112="D"),Rates!$F$13,IF(AND('Claim Details'!$E$21="National 2",C112="A"),Rates!$C$16,IF(AND('Claim Details'!$E$21="National 2",C112="B"),Rates!$D$16,IF(AND('Claim Details'!$E$21="National 2",C112="C"),Rates!$E$16,IF(AND('Claim Details'!$E$21="National 2",C112="D"),Rates!$F$16,"£0.00"))))))))))))))))))))</f>
        <v>£0.00</v>
      </c>
      <c r="J112" s="23"/>
      <c r="K112" s="63" t="str">
        <f t="shared" si="24"/>
        <v>£0.00</v>
      </c>
      <c r="L112" s="212"/>
      <c r="M112" s="213"/>
      <c r="N112" s="20"/>
      <c r="O112" s="20"/>
      <c r="P112" s="20" t="str">
        <f t="shared" si="25"/>
        <v/>
      </c>
      <c r="Q112" s="20"/>
      <c r="R112" s="211"/>
      <c r="S112" s="28" t="str">
        <f t="shared" si="26"/>
        <v/>
      </c>
      <c r="T112" s="20" t="str">
        <f t="shared" si="27"/>
        <v/>
      </c>
      <c r="U112" s="18" t="str">
        <f t="shared" si="28"/>
        <v>£0.00</v>
      </c>
      <c r="V112" s="20"/>
      <c r="W112" s="192"/>
      <c r="X112" s="193"/>
      <c r="Y112" s="35"/>
      <c r="Z112" s="343"/>
      <c r="AA112" s="343" t="str">
        <f t="shared" si="29"/>
        <v/>
      </c>
      <c r="AB112" s="103"/>
      <c r="AC112" s="94" t="str">
        <f t="shared" si="30"/>
        <v/>
      </c>
      <c r="AD112" s="95"/>
      <c r="AE112" s="294"/>
      <c r="AF112" s="214" t="str">
        <f t="shared" si="31"/>
        <v/>
      </c>
      <c r="AG112" s="215" t="str">
        <f t="shared" si="32"/>
        <v>£0.00</v>
      </c>
      <c r="AH112" s="181"/>
      <c r="AJ112" s="183"/>
      <c r="AM112" s="183" t="str">
        <f t="shared" si="20"/>
        <v/>
      </c>
      <c r="AN112" s="45">
        <f t="shared" si="21"/>
        <v>0</v>
      </c>
      <c r="AO112" s="45" t="str">
        <f>IF(AND('Claim Details'!$J$21="London 1",T112="A"),Rates!$C$4,IF(AND('Claim Details'!$J$21="London 1",T112="B"),Rates!$D$4,IF(AND('Claim Details'!$J$21="London 1",T112="C"),Rates!$E$4,IF(AND('Claim Details'!$J$21="London 1",T112="D"),Rates!$F$4,IF(AND('Claim Details'!$J$21="London 2",T112="A"),Rates!$C$7,IF(AND('Claim Details'!$J$21="London 2",T112="B"),Rates!$D$7,IF(AND('Claim Details'!$J$21="London 2",T112="C"),Rates!$E$7,IF(AND('Claim Details'!$J$21="London 2",T112="D"),Rates!$F$7,IF(AND('Claim Details'!$J$21="London 3",T112="A"),Rates!$C$10,IF(AND('Claim Details'!$J$21="London 3",T112="B"),Rates!$D$10,IF(AND('Claim Details'!$J$21="London 3",T112="C"),Rates!$E$10,IF(AND('Claim Details'!$J$21="London 3",T112="D"),Rates!$F$10,IF(AND('Claim Details'!$J$21="National 1",T112="A"),Rates!$C$13,IF(AND('Claim Details'!$J$21="National 1",T112="B"),Rates!$D$13,IF(AND('Claim Details'!$J$21="National 1",T112="C"),Rates!$E$13,IF(AND('Claim Details'!$J$21="National 1",T112="D"),Rates!$F$13,IF(AND('Claim Details'!$J$21="National 2",T112="A"),Rates!$C$16,IF(AND('Claim Details'!$J$21="National 2",T112="B"),Rates!$D$16,IF(AND('Claim Details'!$J$21="National 2",T112="C"),Rates!$E$16,IF(AND('Claim Details'!$J$21="National 2",T112="D"),Rates!$F$16,"£0.00"))))))))))))))))))))</f>
        <v>£0.00</v>
      </c>
      <c r="AP112" s="45">
        <f t="shared" si="22"/>
        <v>0</v>
      </c>
      <c r="AQ112" s="45" t="str">
        <f>IF(AND('Claim Details'!$R$21="London 1",AC112="A"),Rates!$C$4,IF(AND('Claim Details'!$R$21="London 1",AC112="B"),Rates!$D$4,IF(AND('Claim Details'!$R$21="London 1",AC112="C"),Rates!$E$4,IF(AND('Claim Details'!$R$21="London 1",AC112="D"),Rates!$F$4,IF(AND('Claim Details'!$R$21="London 2",AC112="A"),Rates!$C$7,IF(AND('Claim Details'!$R$21="London 2",AC112="B"),Rates!$D$7,IF(AND('Claim Details'!$R$21="London 2",AC112="C"),Rates!$E$7,IF(AND('Claim Details'!$R$21="London 2",AC112="D"),Rates!$F$7,IF(AND('Claim Details'!$R$21="London 3",AC112="A"),Rates!$C$10,IF(AND('Claim Details'!$R$21="London 3",AC112="B"),Rates!$D$10,IF(AND('Claim Details'!$R$21="London 3",AC112="C"),Rates!$E$10,IF(AND('Claim Details'!$R$21="London 3",AC112="D"),Rates!$F$10,IF(AND('Claim Details'!$R$21="National 1",AC112="A"),Rates!$C$13,IF(AND('Claim Details'!$R$21="National 1",AC112="B"),Rates!$D$13,IF(AND('Claim Details'!$R$21="National 1",AC112="C"),Rates!$E$13,IF(AND('Claim Details'!$R$21="National 1",AC112="D"),Rates!$F$13,IF(AND('Claim Details'!$R$21="National 2",AC112="A"),Rates!$C$16,IF(AND('Claim Details'!$R$21="National 2",AC112="B"),Rates!$D$16,IF(AND('Claim Details'!$R$21="National 2",AC112="C"),Rates!$E$16,IF(AND('Claim Details'!$R$21="National 2",AC112="D"),Rates!$F$16,"£0.00"))))))))))))))))))))</f>
        <v>£0.00</v>
      </c>
      <c r="AR112" s="45">
        <f t="shared" si="23"/>
        <v>0</v>
      </c>
      <c r="AS112" s="183" t="str">
        <f t="shared" si="33"/>
        <v/>
      </c>
      <c r="AT112" s="183" t="str">
        <f t="shared" si="34"/>
        <v/>
      </c>
    </row>
    <row r="113" spans="1:46" ht="15.5">
      <c r="A113" s="178"/>
      <c r="B113" s="21"/>
      <c r="C113" s="22"/>
      <c r="D113" s="288"/>
      <c r="E113" s="290"/>
      <c r="F113" s="289"/>
      <c r="G113" s="177"/>
      <c r="H113" s="286"/>
      <c r="I113" s="95" t="str">
        <f>IF(AND('Claim Details'!$E$21="London 1",C113="A"),Rates!$C$4,IF(AND('Claim Details'!$E$21="London 1",C113="B"),Rates!$D$4,IF(AND('Claim Details'!$E$21="London 1",C113="C"),Rates!$E$4,IF(AND('Claim Details'!$E$21="London 1",C113="D"),Rates!$F$4,IF(AND('Claim Details'!$E$21="London 2",C113="A"),Rates!$C$7,IF(AND('Claim Details'!$E$21="London 2",C113="B"),Rates!$D$7,IF(AND('Claim Details'!$E$21="London 2",C113="C"),Rates!$E$7,IF(AND('Claim Details'!$E$21="London 2",C113="D"),Rates!$F$7,IF(AND('Claim Details'!$E$21="London 3",C113="A"),Rates!$C$10,IF(AND('Claim Details'!$E$21="London 3",C113="B"),Rates!$D$10,IF(AND('Claim Details'!$E$21="London 3",C113="C"),Rates!$E$10,IF(AND('Claim Details'!$E$21="London 3",C113="D"),Rates!$F$10,IF(AND('Claim Details'!$E$21="National 1",C113="A"),Rates!$C$13,IF(AND('Claim Details'!$E$21="National 1",C113="B"),Rates!$D$13,IF(AND('Claim Details'!$E$21="National 1",C113="C"),Rates!$E$13,IF(AND('Claim Details'!$E$21="National 1",C113="D"),Rates!$F$13,IF(AND('Claim Details'!$E$21="National 2",C113="A"),Rates!$C$16,IF(AND('Claim Details'!$E$21="National 2",C113="B"),Rates!$D$16,IF(AND('Claim Details'!$E$21="National 2",C113="C"),Rates!$E$16,IF(AND('Claim Details'!$E$21="National 2",C113="D"),Rates!$F$16,"£0.00"))))))))))))))))))))</f>
        <v>£0.00</v>
      </c>
      <c r="J113" s="23"/>
      <c r="K113" s="63" t="str">
        <f t="shared" si="24"/>
        <v>£0.00</v>
      </c>
      <c r="L113" s="212"/>
      <c r="M113" s="213"/>
      <c r="N113" s="20"/>
      <c r="O113" s="20"/>
      <c r="P113" s="20" t="str">
        <f t="shared" si="25"/>
        <v/>
      </c>
      <c r="Q113" s="20"/>
      <c r="R113" s="211"/>
      <c r="S113" s="28" t="str">
        <f t="shared" si="26"/>
        <v/>
      </c>
      <c r="T113" s="20" t="str">
        <f t="shared" si="27"/>
        <v/>
      </c>
      <c r="U113" s="18" t="str">
        <f t="shared" si="28"/>
        <v>£0.00</v>
      </c>
      <c r="V113" s="20"/>
      <c r="W113" s="192"/>
      <c r="X113" s="193"/>
      <c r="Y113" s="35"/>
      <c r="Z113" s="343"/>
      <c r="AA113" s="343" t="str">
        <f t="shared" si="29"/>
        <v/>
      </c>
      <c r="AB113" s="103"/>
      <c r="AC113" s="94" t="str">
        <f t="shared" si="30"/>
        <v/>
      </c>
      <c r="AD113" s="95"/>
      <c r="AE113" s="294"/>
      <c r="AF113" s="214" t="str">
        <f t="shared" si="31"/>
        <v/>
      </c>
      <c r="AG113" s="215" t="str">
        <f t="shared" si="32"/>
        <v>£0.00</v>
      </c>
      <c r="AH113" s="181"/>
      <c r="AJ113" s="183"/>
      <c r="AM113" s="183" t="str">
        <f t="shared" si="20"/>
        <v/>
      </c>
      <c r="AN113" s="45">
        <f t="shared" si="21"/>
        <v>0</v>
      </c>
      <c r="AO113" s="45" t="str">
        <f>IF(AND('Claim Details'!$J$21="London 1",T113="A"),Rates!$C$4,IF(AND('Claim Details'!$J$21="London 1",T113="B"),Rates!$D$4,IF(AND('Claim Details'!$J$21="London 1",T113="C"),Rates!$E$4,IF(AND('Claim Details'!$J$21="London 1",T113="D"),Rates!$F$4,IF(AND('Claim Details'!$J$21="London 2",T113="A"),Rates!$C$7,IF(AND('Claim Details'!$J$21="London 2",T113="B"),Rates!$D$7,IF(AND('Claim Details'!$J$21="London 2",T113="C"),Rates!$E$7,IF(AND('Claim Details'!$J$21="London 2",T113="D"),Rates!$F$7,IF(AND('Claim Details'!$J$21="London 3",T113="A"),Rates!$C$10,IF(AND('Claim Details'!$J$21="London 3",T113="B"),Rates!$D$10,IF(AND('Claim Details'!$J$21="London 3",T113="C"),Rates!$E$10,IF(AND('Claim Details'!$J$21="London 3",T113="D"),Rates!$F$10,IF(AND('Claim Details'!$J$21="National 1",T113="A"),Rates!$C$13,IF(AND('Claim Details'!$J$21="National 1",T113="B"),Rates!$D$13,IF(AND('Claim Details'!$J$21="National 1",T113="C"),Rates!$E$13,IF(AND('Claim Details'!$J$21="National 1",T113="D"),Rates!$F$13,IF(AND('Claim Details'!$J$21="National 2",T113="A"),Rates!$C$16,IF(AND('Claim Details'!$J$21="National 2",T113="B"),Rates!$D$16,IF(AND('Claim Details'!$J$21="National 2",T113="C"),Rates!$E$16,IF(AND('Claim Details'!$J$21="National 2",T113="D"),Rates!$F$16,"£0.00"))))))))))))))))))))</f>
        <v>£0.00</v>
      </c>
      <c r="AP113" s="45">
        <f t="shared" si="22"/>
        <v>0</v>
      </c>
      <c r="AQ113" s="45" t="str">
        <f>IF(AND('Claim Details'!$R$21="London 1",AC113="A"),Rates!$C$4,IF(AND('Claim Details'!$R$21="London 1",AC113="B"),Rates!$D$4,IF(AND('Claim Details'!$R$21="London 1",AC113="C"),Rates!$E$4,IF(AND('Claim Details'!$R$21="London 1",AC113="D"),Rates!$F$4,IF(AND('Claim Details'!$R$21="London 2",AC113="A"),Rates!$C$7,IF(AND('Claim Details'!$R$21="London 2",AC113="B"),Rates!$D$7,IF(AND('Claim Details'!$R$21="London 2",AC113="C"),Rates!$E$7,IF(AND('Claim Details'!$R$21="London 2",AC113="D"),Rates!$F$7,IF(AND('Claim Details'!$R$21="London 3",AC113="A"),Rates!$C$10,IF(AND('Claim Details'!$R$21="London 3",AC113="B"),Rates!$D$10,IF(AND('Claim Details'!$R$21="London 3",AC113="C"),Rates!$E$10,IF(AND('Claim Details'!$R$21="London 3",AC113="D"),Rates!$F$10,IF(AND('Claim Details'!$R$21="National 1",AC113="A"),Rates!$C$13,IF(AND('Claim Details'!$R$21="National 1",AC113="B"),Rates!$D$13,IF(AND('Claim Details'!$R$21="National 1",AC113="C"),Rates!$E$13,IF(AND('Claim Details'!$R$21="National 1",AC113="D"),Rates!$F$13,IF(AND('Claim Details'!$R$21="National 2",AC113="A"),Rates!$C$16,IF(AND('Claim Details'!$R$21="National 2",AC113="B"),Rates!$D$16,IF(AND('Claim Details'!$R$21="National 2",AC113="C"),Rates!$E$16,IF(AND('Claim Details'!$R$21="National 2",AC113="D"),Rates!$F$16,"£0.00"))))))))))))))))))))</f>
        <v>£0.00</v>
      </c>
      <c r="AR113" s="45">
        <f t="shared" si="23"/>
        <v>0</v>
      </c>
      <c r="AS113" s="183" t="str">
        <f t="shared" si="33"/>
        <v/>
      </c>
      <c r="AT113" s="183" t="str">
        <f t="shared" si="34"/>
        <v/>
      </c>
    </row>
    <row r="114" spans="1:46" ht="15.5">
      <c r="A114" s="178"/>
      <c r="B114" s="21"/>
      <c r="C114" s="22"/>
      <c r="D114" s="288"/>
      <c r="E114" s="290"/>
      <c r="F114" s="289"/>
      <c r="G114" s="177"/>
      <c r="H114" s="286"/>
      <c r="I114" s="95" t="str">
        <f>IF(AND('Claim Details'!$E$21="London 1",C114="A"),Rates!$C$4,IF(AND('Claim Details'!$E$21="London 1",C114="B"),Rates!$D$4,IF(AND('Claim Details'!$E$21="London 1",C114="C"),Rates!$E$4,IF(AND('Claim Details'!$E$21="London 1",C114="D"),Rates!$F$4,IF(AND('Claim Details'!$E$21="London 2",C114="A"),Rates!$C$7,IF(AND('Claim Details'!$E$21="London 2",C114="B"),Rates!$D$7,IF(AND('Claim Details'!$E$21="London 2",C114="C"),Rates!$E$7,IF(AND('Claim Details'!$E$21="London 2",C114="D"),Rates!$F$7,IF(AND('Claim Details'!$E$21="London 3",C114="A"),Rates!$C$10,IF(AND('Claim Details'!$E$21="London 3",C114="B"),Rates!$D$10,IF(AND('Claim Details'!$E$21="London 3",C114="C"),Rates!$E$10,IF(AND('Claim Details'!$E$21="London 3",C114="D"),Rates!$F$10,IF(AND('Claim Details'!$E$21="National 1",C114="A"),Rates!$C$13,IF(AND('Claim Details'!$E$21="National 1",C114="B"),Rates!$D$13,IF(AND('Claim Details'!$E$21="National 1",C114="C"),Rates!$E$13,IF(AND('Claim Details'!$E$21="National 1",C114="D"),Rates!$F$13,IF(AND('Claim Details'!$E$21="National 2",C114="A"),Rates!$C$16,IF(AND('Claim Details'!$E$21="National 2",C114="B"),Rates!$D$16,IF(AND('Claim Details'!$E$21="National 2",C114="C"),Rates!$E$16,IF(AND('Claim Details'!$E$21="National 2",C114="D"),Rates!$F$16,"£0.00"))))))))))))))))))))</f>
        <v>£0.00</v>
      </c>
      <c r="J114" s="23"/>
      <c r="K114" s="63" t="str">
        <f t="shared" si="24"/>
        <v>£0.00</v>
      </c>
      <c r="L114" s="212"/>
      <c r="M114" s="213"/>
      <c r="N114" s="20"/>
      <c r="O114" s="20"/>
      <c r="P114" s="20" t="str">
        <f t="shared" si="25"/>
        <v/>
      </c>
      <c r="Q114" s="20"/>
      <c r="R114" s="211"/>
      <c r="S114" s="28" t="str">
        <f t="shared" si="26"/>
        <v/>
      </c>
      <c r="T114" s="20" t="str">
        <f t="shared" si="27"/>
        <v/>
      </c>
      <c r="U114" s="18" t="str">
        <f t="shared" si="28"/>
        <v>£0.00</v>
      </c>
      <c r="V114" s="20"/>
      <c r="W114" s="192"/>
      <c r="X114" s="193"/>
      <c r="Y114" s="35"/>
      <c r="Z114" s="343"/>
      <c r="AA114" s="343" t="str">
        <f t="shared" si="29"/>
        <v/>
      </c>
      <c r="AB114" s="103"/>
      <c r="AC114" s="94" t="str">
        <f t="shared" si="30"/>
        <v/>
      </c>
      <c r="AD114" s="95"/>
      <c r="AE114" s="294"/>
      <c r="AF114" s="214" t="str">
        <f t="shared" si="31"/>
        <v/>
      </c>
      <c r="AG114" s="215" t="str">
        <f t="shared" si="32"/>
        <v>£0.00</v>
      </c>
      <c r="AH114" s="181"/>
      <c r="AJ114" s="183"/>
      <c r="AM114" s="183" t="str">
        <f t="shared" si="20"/>
        <v/>
      </c>
      <c r="AN114" s="45">
        <f t="shared" si="21"/>
        <v>0</v>
      </c>
      <c r="AO114" s="45" t="str">
        <f>IF(AND('Claim Details'!$J$21="London 1",T114="A"),Rates!$C$4,IF(AND('Claim Details'!$J$21="London 1",T114="B"),Rates!$D$4,IF(AND('Claim Details'!$J$21="London 1",T114="C"),Rates!$E$4,IF(AND('Claim Details'!$J$21="London 1",T114="D"),Rates!$F$4,IF(AND('Claim Details'!$J$21="London 2",T114="A"),Rates!$C$7,IF(AND('Claim Details'!$J$21="London 2",T114="B"),Rates!$D$7,IF(AND('Claim Details'!$J$21="London 2",T114="C"),Rates!$E$7,IF(AND('Claim Details'!$J$21="London 2",T114="D"),Rates!$F$7,IF(AND('Claim Details'!$J$21="London 3",T114="A"),Rates!$C$10,IF(AND('Claim Details'!$J$21="London 3",T114="B"),Rates!$D$10,IF(AND('Claim Details'!$J$21="London 3",T114="C"),Rates!$E$10,IF(AND('Claim Details'!$J$21="London 3",T114="D"),Rates!$F$10,IF(AND('Claim Details'!$J$21="National 1",T114="A"),Rates!$C$13,IF(AND('Claim Details'!$J$21="National 1",T114="B"),Rates!$D$13,IF(AND('Claim Details'!$J$21="National 1",T114="C"),Rates!$E$13,IF(AND('Claim Details'!$J$21="National 1",T114="D"),Rates!$F$13,IF(AND('Claim Details'!$J$21="National 2",T114="A"),Rates!$C$16,IF(AND('Claim Details'!$J$21="National 2",T114="B"),Rates!$D$16,IF(AND('Claim Details'!$J$21="National 2",T114="C"),Rates!$E$16,IF(AND('Claim Details'!$J$21="National 2",T114="D"),Rates!$F$16,"£0.00"))))))))))))))))))))</f>
        <v>£0.00</v>
      </c>
      <c r="AP114" s="45">
        <f t="shared" si="22"/>
        <v>0</v>
      </c>
      <c r="AQ114" s="45" t="str">
        <f>IF(AND('Claim Details'!$R$21="London 1",AC114="A"),Rates!$C$4,IF(AND('Claim Details'!$R$21="London 1",AC114="B"),Rates!$D$4,IF(AND('Claim Details'!$R$21="London 1",AC114="C"),Rates!$E$4,IF(AND('Claim Details'!$R$21="London 1",AC114="D"),Rates!$F$4,IF(AND('Claim Details'!$R$21="London 2",AC114="A"),Rates!$C$7,IF(AND('Claim Details'!$R$21="London 2",AC114="B"),Rates!$D$7,IF(AND('Claim Details'!$R$21="London 2",AC114="C"),Rates!$E$7,IF(AND('Claim Details'!$R$21="London 2",AC114="D"),Rates!$F$7,IF(AND('Claim Details'!$R$21="London 3",AC114="A"),Rates!$C$10,IF(AND('Claim Details'!$R$21="London 3",AC114="B"),Rates!$D$10,IF(AND('Claim Details'!$R$21="London 3",AC114="C"),Rates!$E$10,IF(AND('Claim Details'!$R$21="London 3",AC114="D"),Rates!$F$10,IF(AND('Claim Details'!$R$21="National 1",AC114="A"),Rates!$C$13,IF(AND('Claim Details'!$R$21="National 1",AC114="B"),Rates!$D$13,IF(AND('Claim Details'!$R$21="National 1",AC114="C"),Rates!$E$13,IF(AND('Claim Details'!$R$21="National 1",AC114="D"),Rates!$F$13,IF(AND('Claim Details'!$R$21="National 2",AC114="A"),Rates!$C$16,IF(AND('Claim Details'!$R$21="National 2",AC114="B"),Rates!$D$16,IF(AND('Claim Details'!$R$21="National 2",AC114="C"),Rates!$E$16,IF(AND('Claim Details'!$R$21="National 2",AC114="D"),Rates!$F$16,"£0.00"))))))))))))))))))))</f>
        <v>£0.00</v>
      </c>
      <c r="AR114" s="45">
        <f t="shared" si="23"/>
        <v>0</v>
      </c>
      <c r="AS114" s="183" t="str">
        <f t="shared" si="33"/>
        <v/>
      </c>
      <c r="AT114" s="183" t="str">
        <f t="shared" si="34"/>
        <v/>
      </c>
    </row>
    <row r="115" spans="1:46" ht="15.5">
      <c r="A115" s="178"/>
      <c r="B115" s="21"/>
      <c r="C115" s="22"/>
      <c r="D115" s="288"/>
      <c r="E115" s="290"/>
      <c r="F115" s="289"/>
      <c r="G115" s="177"/>
      <c r="H115" s="286"/>
      <c r="I115" s="95" t="str">
        <f>IF(AND('Claim Details'!$E$21="London 1",C115="A"),Rates!$C$4,IF(AND('Claim Details'!$E$21="London 1",C115="B"),Rates!$D$4,IF(AND('Claim Details'!$E$21="London 1",C115="C"),Rates!$E$4,IF(AND('Claim Details'!$E$21="London 1",C115="D"),Rates!$F$4,IF(AND('Claim Details'!$E$21="London 2",C115="A"),Rates!$C$7,IF(AND('Claim Details'!$E$21="London 2",C115="B"),Rates!$D$7,IF(AND('Claim Details'!$E$21="London 2",C115="C"),Rates!$E$7,IF(AND('Claim Details'!$E$21="London 2",C115="D"),Rates!$F$7,IF(AND('Claim Details'!$E$21="London 3",C115="A"),Rates!$C$10,IF(AND('Claim Details'!$E$21="London 3",C115="B"),Rates!$D$10,IF(AND('Claim Details'!$E$21="London 3",C115="C"),Rates!$E$10,IF(AND('Claim Details'!$E$21="London 3",C115="D"),Rates!$F$10,IF(AND('Claim Details'!$E$21="National 1",C115="A"),Rates!$C$13,IF(AND('Claim Details'!$E$21="National 1",C115="B"),Rates!$D$13,IF(AND('Claim Details'!$E$21="National 1",C115="C"),Rates!$E$13,IF(AND('Claim Details'!$E$21="National 1",C115="D"),Rates!$F$13,IF(AND('Claim Details'!$E$21="National 2",C115="A"),Rates!$C$16,IF(AND('Claim Details'!$E$21="National 2",C115="B"),Rates!$D$16,IF(AND('Claim Details'!$E$21="National 2",C115="C"),Rates!$E$16,IF(AND('Claim Details'!$E$21="National 2",C115="D"),Rates!$F$16,"£0.00"))))))))))))))))))))</f>
        <v>£0.00</v>
      </c>
      <c r="J115" s="23"/>
      <c r="K115" s="63" t="str">
        <f t="shared" si="24"/>
        <v>£0.00</v>
      </c>
      <c r="L115" s="212"/>
      <c r="M115" s="213"/>
      <c r="N115" s="20"/>
      <c r="O115" s="20"/>
      <c r="P115" s="20" t="str">
        <f t="shared" si="25"/>
        <v/>
      </c>
      <c r="Q115" s="20"/>
      <c r="R115" s="211"/>
      <c r="S115" s="28" t="str">
        <f t="shared" si="26"/>
        <v/>
      </c>
      <c r="T115" s="20" t="str">
        <f t="shared" si="27"/>
        <v/>
      </c>
      <c r="U115" s="18" t="str">
        <f t="shared" si="28"/>
        <v>£0.00</v>
      </c>
      <c r="V115" s="20"/>
      <c r="W115" s="192"/>
      <c r="X115" s="193"/>
      <c r="Y115" s="35"/>
      <c r="Z115" s="343"/>
      <c r="AA115" s="343" t="str">
        <f t="shared" si="29"/>
        <v/>
      </c>
      <c r="AB115" s="103"/>
      <c r="AC115" s="94" t="str">
        <f t="shared" si="30"/>
        <v/>
      </c>
      <c r="AD115" s="95"/>
      <c r="AE115" s="294"/>
      <c r="AF115" s="214" t="str">
        <f t="shared" si="31"/>
        <v/>
      </c>
      <c r="AG115" s="215" t="str">
        <f t="shared" si="32"/>
        <v>£0.00</v>
      </c>
      <c r="AH115" s="181"/>
      <c r="AJ115" s="183"/>
      <c r="AM115" s="183" t="str">
        <f t="shared" si="20"/>
        <v/>
      </c>
      <c r="AN115" s="45">
        <f t="shared" si="21"/>
        <v>0</v>
      </c>
      <c r="AO115" s="45" t="str">
        <f>IF(AND('Claim Details'!$J$21="London 1",T115="A"),Rates!$C$4,IF(AND('Claim Details'!$J$21="London 1",T115="B"),Rates!$D$4,IF(AND('Claim Details'!$J$21="London 1",T115="C"),Rates!$E$4,IF(AND('Claim Details'!$J$21="London 1",T115="D"),Rates!$F$4,IF(AND('Claim Details'!$J$21="London 2",T115="A"),Rates!$C$7,IF(AND('Claim Details'!$J$21="London 2",T115="B"),Rates!$D$7,IF(AND('Claim Details'!$J$21="London 2",T115="C"),Rates!$E$7,IF(AND('Claim Details'!$J$21="London 2",T115="D"),Rates!$F$7,IF(AND('Claim Details'!$J$21="London 3",T115="A"),Rates!$C$10,IF(AND('Claim Details'!$J$21="London 3",T115="B"),Rates!$D$10,IF(AND('Claim Details'!$J$21="London 3",T115="C"),Rates!$E$10,IF(AND('Claim Details'!$J$21="London 3",T115="D"),Rates!$F$10,IF(AND('Claim Details'!$J$21="National 1",T115="A"),Rates!$C$13,IF(AND('Claim Details'!$J$21="National 1",T115="B"),Rates!$D$13,IF(AND('Claim Details'!$J$21="National 1",T115="C"),Rates!$E$13,IF(AND('Claim Details'!$J$21="National 1",T115="D"),Rates!$F$13,IF(AND('Claim Details'!$J$21="National 2",T115="A"),Rates!$C$16,IF(AND('Claim Details'!$J$21="National 2",T115="B"),Rates!$D$16,IF(AND('Claim Details'!$J$21="National 2",T115="C"),Rates!$E$16,IF(AND('Claim Details'!$J$21="National 2",T115="D"),Rates!$F$16,"£0.00"))))))))))))))))))))</f>
        <v>£0.00</v>
      </c>
      <c r="AP115" s="45">
        <f t="shared" si="22"/>
        <v>0</v>
      </c>
      <c r="AQ115" s="45" t="str">
        <f>IF(AND('Claim Details'!$R$21="London 1",AC115="A"),Rates!$C$4,IF(AND('Claim Details'!$R$21="London 1",AC115="B"),Rates!$D$4,IF(AND('Claim Details'!$R$21="London 1",AC115="C"),Rates!$E$4,IF(AND('Claim Details'!$R$21="London 1",AC115="D"),Rates!$F$4,IF(AND('Claim Details'!$R$21="London 2",AC115="A"),Rates!$C$7,IF(AND('Claim Details'!$R$21="London 2",AC115="B"),Rates!$D$7,IF(AND('Claim Details'!$R$21="London 2",AC115="C"),Rates!$E$7,IF(AND('Claim Details'!$R$21="London 2",AC115="D"),Rates!$F$7,IF(AND('Claim Details'!$R$21="London 3",AC115="A"),Rates!$C$10,IF(AND('Claim Details'!$R$21="London 3",AC115="B"),Rates!$D$10,IF(AND('Claim Details'!$R$21="London 3",AC115="C"),Rates!$E$10,IF(AND('Claim Details'!$R$21="London 3",AC115="D"),Rates!$F$10,IF(AND('Claim Details'!$R$21="National 1",AC115="A"),Rates!$C$13,IF(AND('Claim Details'!$R$21="National 1",AC115="B"),Rates!$D$13,IF(AND('Claim Details'!$R$21="National 1",AC115="C"),Rates!$E$13,IF(AND('Claim Details'!$R$21="National 1",AC115="D"),Rates!$F$13,IF(AND('Claim Details'!$R$21="National 2",AC115="A"),Rates!$C$16,IF(AND('Claim Details'!$R$21="National 2",AC115="B"),Rates!$D$16,IF(AND('Claim Details'!$R$21="National 2",AC115="C"),Rates!$E$16,IF(AND('Claim Details'!$R$21="National 2",AC115="D"),Rates!$F$16,"£0.00"))))))))))))))))))))</f>
        <v>£0.00</v>
      </c>
      <c r="AR115" s="45">
        <f t="shared" si="23"/>
        <v>0</v>
      </c>
      <c r="AS115" s="183" t="str">
        <f t="shared" si="33"/>
        <v/>
      </c>
      <c r="AT115" s="183" t="str">
        <f t="shared" si="34"/>
        <v/>
      </c>
    </row>
    <row r="116" spans="1:46" ht="15.5">
      <c r="A116" s="178"/>
      <c r="B116" s="21"/>
      <c r="C116" s="22"/>
      <c r="D116" s="288"/>
      <c r="E116" s="290"/>
      <c r="F116" s="289"/>
      <c r="G116" s="177"/>
      <c r="H116" s="286"/>
      <c r="I116" s="95" t="str">
        <f>IF(AND('Claim Details'!$E$21="London 1",C116="A"),Rates!$C$4,IF(AND('Claim Details'!$E$21="London 1",C116="B"),Rates!$D$4,IF(AND('Claim Details'!$E$21="London 1",C116="C"),Rates!$E$4,IF(AND('Claim Details'!$E$21="London 1",C116="D"),Rates!$F$4,IF(AND('Claim Details'!$E$21="London 2",C116="A"),Rates!$C$7,IF(AND('Claim Details'!$E$21="London 2",C116="B"),Rates!$D$7,IF(AND('Claim Details'!$E$21="London 2",C116="C"),Rates!$E$7,IF(AND('Claim Details'!$E$21="London 2",C116="D"),Rates!$F$7,IF(AND('Claim Details'!$E$21="London 3",C116="A"),Rates!$C$10,IF(AND('Claim Details'!$E$21="London 3",C116="B"),Rates!$D$10,IF(AND('Claim Details'!$E$21="London 3",C116="C"),Rates!$E$10,IF(AND('Claim Details'!$E$21="London 3",C116="D"),Rates!$F$10,IF(AND('Claim Details'!$E$21="National 1",C116="A"),Rates!$C$13,IF(AND('Claim Details'!$E$21="National 1",C116="B"),Rates!$D$13,IF(AND('Claim Details'!$E$21="National 1",C116="C"),Rates!$E$13,IF(AND('Claim Details'!$E$21="National 1",C116="D"),Rates!$F$13,IF(AND('Claim Details'!$E$21="National 2",C116="A"),Rates!$C$16,IF(AND('Claim Details'!$E$21="National 2",C116="B"),Rates!$D$16,IF(AND('Claim Details'!$E$21="National 2",C116="C"),Rates!$E$16,IF(AND('Claim Details'!$E$21="National 2",C116="D"),Rates!$F$16,"£0.00"))))))))))))))))))))</f>
        <v>£0.00</v>
      </c>
      <c r="J116" s="23"/>
      <c r="K116" s="63" t="str">
        <f t="shared" si="24"/>
        <v>£0.00</v>
      </c>
      <c r="L116" s="212"/>
      <c r="M116" s="213"/>
      <c r="N116" s="20"/>
      <c r="O116" s="20"/>
      <c r="P116" s="20" t="str">
        <f t="shared" si="25"/>
        <v/>
      </c>
      <c r="Q116" s="20"/>
      <c r="R116" s="211"/>
      <c r="S116" s="28" t="str">
        <f t="shared" si="26"/>
        <v/>
      </c>
      <c r="T116" s="20" t="str">
        <f t="shared" si="27"/>
        <v/>
      </c>
      <c r="U116" s="18" t="str">
        <f t="shared" si="28"/>
        <v>£0.00</v>
      </c>
      <c r="V116" s="20"/>
      <c r="W116" s="192"/>
      <c r="X116" s="193"/>
      <c r="Y116" s="35"/>
      <c r="Z116" s="343"/>
      <c r="AA116" s="343" t="str">
        <f t="shared" si="29"/>
        <v/>
      </c>
      <c r="AB116" s="103"/>
      <c r="AC116" s="94" t="str">
        <f t="shared" si="30"/>
        <v/>
      </c>
      <c r="AD116" s="95"/>
      <c r="AE116" s="294"/>
      <c r="AF116" s="214" t="str">
        <f t="shared" si="31"/>
        <v/>
      </c>
      <c r="AG116" s="215" t="str">
        <f t="shared" si="32"/>
        <v>£0.00</v>
      </c>
      <c r="AH116" s="181"/>
      <c r="AJ116" s="183"/>
      <c r="AM116" s="183" t="str">
        <f t="shared" si="20"/>
        <v/>
      </c>
      <c r="AN116" s="45">
        <f t="shared" si="21"/>
        <v>0</v>
      </c>
      <c r="AO116" s="45" t="str">
        <f>IF(AND('Claim Details'!$J$21="London 1",T116="A"),Rates!$C$4,IF(AND('Claim Details'!$J$21="London 1",T116="B"),Rates!$D$4,IF(AND('Claim Details'!$J$21="London 1",T116="C"),Rates!$E$4,IF(AND('Claim Details'!$J$21="London 1",T116="D"),Rates!$F$4,IF(AND('Claim Details'!$J$21="London 2",T116="A"),Rates!$C$7,IF(AND('Claim Details'!$J$21="London 2",T116="B"),Rates!$D$7,IF(AND('Claim Details'!$J$21="London 2",T116="C"),Rates!$E$7,IF(AND('Claim Details'!$J$21="London 2",T116="D"),Rates!$F$7,IF(AND('Claim Details'!$J$21="London 3",T116="A"),Rates!$C$10,IF(AND('Claim Details'!$J$21="London 3",T116="B"),Rates!$D$10,IF(AND('Claim Details'!$J$21="London 3",T116="C"),Rates!$E$10,IF(AND('Claim Details'!$J$21="London 3",T116="D"),Rates!$F$10,IF(AND('Claim Details'!$J$21="National 1",T116="A"),Rates!$C$13,IF(AND('Claim Details'!$J$21="National 1",T116="B"),Rates!$D$13,IF(AND('Claim Details'!$J$21="National 1",T116="C"),Rates!$E$13,IF(AND('Claim Details'!$J$21="National 1",T116="D"),Rates!$F$13,IF(AND('Claim Details'!$J$21="National 2",T116="A"),Rates!$C$16,IF(AND('Claim Details'!$J$21="National 2",T116="B"),Rates!$D$16,IF(AND('Claim Details'!$J$21="National 2",T116="C"),Rates!$E$16,IF(AND('Claim Details'!$J$21="National 2",T116="D"),Rates!$F$16,"£0.00"))))))))))))))))))))</f>
        <v>£0.00</v>
      </c>
      <c r="AP116" s="45">
        <f t="shared" si="22"/>
        <v>0</v>
      </c>
      <c r="AQ116" s="45" t="str">
        <f>IF(AND('Claim Details'!$R$21="London 1",AC116="A"),Rates!$C$4,IF(AND('Claim Details'!$R$21="London 1",AC116="B"),Rates!$D$4,IF(AND('Claim Details'!$R$21="London 1",AC116="C"),Rates!$E$4,IF(AND('Claim Details'!$R$21="London 1",AC116="D"),Rates!$F$4,IF(AND('Claim Details'!$R$21="London 2",AC116="A"),Rates!$C$7,IF(AND('Claim Details'!$R$21="London 2",AC116="B"),Rates!$D$7,IF(AND('Claim Details'!$R$21="London 2",AC116="C"),Rates!$E$7,IF(AND('Claim Details'!$R$21="London 2",AC116="D"),Rates!$F$7,IF(AND('Claim Details'!$R$21="London 3",AC116="A"),Rates!$C$10,IF(AND('Claim Details'!$R$21="London 3",AC116="B"),Rates!$D$10,IF(AND('Claim Details'!$R$21="London 3",AC116="C"),Rates!$E$10,IF(AND('Claim Details'!$R$21="London 3",AC116="D"),Rates!$F$10,IF(AND('Claim Details'!$R$21="National 1",AC116="A"),Rates!$C$13,IF(AND('Claim Details'!$R$21="National 1",AC116="B"),Rates!$D$13,IF(AND('Claim Details'!$R$21="National 1",AC116="C"),Rates!$E$13,IF(AND('Claim Details'!$R$21="National 1",AC116="D"),Rates!$F$13,IF(AND('Claim Details'!$R$21="National 2",AC116="A"),Rates!$C$16,IF(AND('Claim Details'!$R$21="National 2",AC116="B"),Rates!$D$16,IF(AND('Claim Details'!$R$21="National 2",AC116="C"),Rates!$E$16,IF(AND('Claim Details'!$R$21="National 2",AC116="D"),Rates!$F$16,"£0.00"))))))))))))))))))))</f>
        <v>£0.00</v>
      </c>
      <c r="AR116" s="45">
        <f t="shared" si="23"/>
        <v>0</v>
      </c>
      <c r="AS116" s="183" t="str">
        <f t="shared" si="33"/>
        <v/>
      </c>
      <c r="AT116" s="183" t="str">
        <f t="shared" si="34"/>
        <v/>
      </c>
    </row>
    <row r="117" spans="1:46" ht="15.5">
      <c r="A117" s="178"/>
      <c r="B117" s="21"/>
      <c r="C117" s="22"/>
      <c r="D117" s="288"/>
      <c r="E117" s="290"/>
      <c r="F117" s="289"/>
      <c r="G117" s="177"/>
      <c r="H117" s="286"/>
      <c r="I117" s="95" t="str">
        <f>IF(AND('Claim Details'!$E$21="London 1",C117="A"),Rates!$C$4,IF(AND('Claim Details'!$E$21="London 1",C117="B"),Rates!$D$4,IF(AND('Claim Details'!$E$21="London 1",C117="C"),Rates!$E$4,IF(AND('Claim Details'!$E$21="London 1",C117="D"),Rates!$F$4,IF(AND('Claim Details'!$E$21="London 2",C117="A"),Rates!$C$7,IF(AND('Claim Details'!$E$21="London 2",C117="B"),Rates!$D$7,IF(AND('Claim Details'!$E$21="London 2",C117="C"),Rates!$E$7,IF(AND('Claim Details'!$E$21="London 2",C117="D"),Rates!$F$7,IF(AND('Claim Details'!$E$21="London 3",C117="A"),Rates!$C$10,IF(AND('Claim Details'!$E$21="London 3",C117="B"),Rates!$D$10,IF(AND('Claim Details'!$E$21="London 3",C117="C"),Rates!$E$10,IF(AND('Claim Details'!$E$21="London 3",C117="D"),Rates!$F$10,IF(AND('Claim Details'!$E$21="National 1",C117="A"),Rates!$C$13,IF(AND('Claim Details'!$E$21="National 1",C117="B"),Rates!$D$13,IF(AND('Claim Details'!$E$21="National 1",C117="C"),Rates!$E$13,IF(AND('Claim Details'!$E$21="National 1",C117="D"),Rates!$F$13,IF(AND('Claim Details'!$E$21="National 2",C117="A"),Rates!$C$16,IF(AND('Claim Details'!$E$21="National 2",C117="B"),Rates!$D$16,IF(AND('Claim Details'!$E$21="National 2",C117="C"),Rates!$E$16,IF(AND('Claim Details'!$E$21="National 2",C117="D"),Rates!$F$16,"£0.00"))))))))))))))))))))</f>
        <v>£0.00</v>
      </c>
      <c r="J117" s="23"/>
      <c r="K117" s="63" t="str">
        <f t="shared" si="24"/>
        <v>£0.00</v>
      </c>
      <c r="L117" s="212"/>
      <c r="M117" s="213"/>
      <c r="N117" s="20"/>
      <c r="O117" s="20"/>
      <c r="P117" s="20" t="str">
        <f t="shared" si="25"/>
        <v/>
      </c>
      <c r="Q117" s="20"/>
      <c r="R117" s="211"/>
      <c r="S117" s="28" t="str">
        <f t="shared" si="26"/>
        <v/>
      </c>
      <c r="T117" s="20" t="str">
        <f t="shared" si="27"/>
        <v/>
      </c>
      <c r="U117" s="18" t="str">
        <f t="shared" si="28"/>
        <v>£0.00</v>
      </c>
      <c r="V117" s="20"/>
      <c r="W117" s="192"/>
      <c r="X117" s="193"/>
      <c r="Y117" s="35"/>
      <c r="Z117" s="343"/>
      <c r="AA117" s="343" t="str">
        <f t="shared" si="29"/>
        <v/>
      </c>
      <c r="AB117" s="103"/>
      <c r="AC117" s="94" t="str">
        <f t="shared" si="30"/>
        <v/>
      </c>
      <c r="AD117" s="95"/>
      <c r="AE117" s="294"/>
      <c r="AF117" s="214" t="str">
        <f t="shared" si="31"/>
        <v/>
      </c>
      <c r="AG117" s="215" t="str">
        <f t="shared" si="32"/>
        <v>£0.00</v>
      </c>
      <c r="AH117" s="181"/>
      <c r="AJ117" s="183"/>
      <c r="AM117" s="183" t="str">
        <f t="shared" si="20"/>
        <v/>
      </c>
      <c r="AN117" s="45">
        <f t="shared" si="21"/>
        <v>0</v>
      </c>
      <c r="AO117" s="45" t="str">
        <f>IF(AND('Claim Details'!$J$21="London 1",T117="A"),Rates!$C$4,IF(AND('Claim Details'!$J$21="London 1",T117="B"),Rates!$D$4,IF(AND('Claim Details'!$J$21="London 1",T117="C"),Rates!$E$4,IF(AND('Claim Details'!$J$21="London 1",T117="D"),Rates!$F$4,IF(AND('Claim Details'!$J$21="London 2",T117="A"),Rates!$C$7,IF(AND('Claim Details'!$J$21="London 2",T117="B"),Rates!$D$7,IF(AND('Claim Details'!$J$21="London 2",T117="C"),Rates!$E$7,IF(AND('Claim Details'!$J$21="London 2",T117="D"),Rates!$F$7,IF(AND('Claim Details'!$J$21="London 3",T117="A"),Rates!$C$10,IF(AND('Claim Details'!$J$21="London 3",T117="B"),Rates!$D$10,IF(AND('Claim Details'!$J$21="London 3",T117="C"),Rates!$E$10,IF(AND('Claim Details'!$J$21="London 3",T117="D"),Rates!$F$10,IF(AND('Claim Details'!$J$21="National 1",T117="A"),Rates!$C$13,IF(AND('Claim Details'!$J$21="National 1",T117="B"),Rates!$D$13,IF(AND('Claim Details'!$J$21="National 1",T117="C"),Rates!$E$13,IF(AND('Claim Details'!$J$21="National 1",T117="D"),Rates!$F$13,IF(AND('Claim Details'!$J$21="National 2",T117="A"),Rates!$C$16,IF(AND('Claim Details'!$J$21="National 2",T117="B"),Rates!$D$16,IF(AND('Claim Details'!$J$21="National 2",T117="C"),Rates!$E$16,IF(AND('Claim Details'!$J$21="National 2",T117="D"),Rates!$F$16,"£0.00"))))))))))))))))))))</f>
        <v>£0.00</v>
      </c>
      <c r="AP117" s="45">
        <f t="shared" si="22"/>
        <v>0</v>
      </c>
      <c r="AQ117" s="45" t="str">
        <f>IF(AND('Claim Details'!$R$21="London 1",AC117="A"),Rates!$C$4,IF(AND('Claim Details'!$R$21="London 1",AC117="B"),Rates!$D$4,IF(AND('Claim Details'!$R$21="London 1",AC117="C"),Rates!$E$4,IF(AND('Claim Details'!$R$21="London 1",AC117="D"),Rates!$F$4,IF(AND('Claim Details'!$R$21="London 2",AC117="A"),Rates!$C$7,IF(AND('Claim Details'!$R$21="London 2",AC117="B"),Rates!$D$7,IF(AND('Claim Details'!$R$21="London 2",AC117="C"),Rates!$E$7,IF(AND('Claim Details'!$R$21="London 2",AC117="D"),Rates!$F$7,IF(AND('Claim Details'!$R$21="London 3",AC117="A"),Rates!$C$10,IF(AND('Claim Details'!$R$21="London 3",AC117="B"),Rates!$D$10,IF(AND('Claim Details'!$R$21="London 3",AC117="C"),Rates!$E$10,IF(AND('Claim Details'!$R$21="London 3",AC117="D"),Rates!$F$10,IF(AND('Claim Details'!$R$21="National 1",AC117="A"),Rates!$C$13,IF(AND('Claim Details'!$R$21="National 1",AC117="B"),Rates!$D$13,IF(AND('Claim Details'!$R$21="National 1",AC117="C"),Rates!$E$13,IF(AND('Claim Details'!$R$21="National 1",AC117="D"),Rates!$F$13,IF(AND('Claim Details'!$R$21="National 2",AC117="A"),Rates!$C$16,IF(AND('Claim Details'!$R$21="National 2",AC117="B"),Rates!$D$16,IF(AND('Claim Details'!$R$21="National 2",AC117="C"),Rates!$E$16,IF(AND('Claim Details'!$R$21="National 2",AC117="D"),Rates!$F$16,"£0.00"))))))))))))))))))))</f>
        <v>£0.00</v>
      </c>
      <c r="AR117" s="45">
        <f t="shared" si="23"/>
        <v>0</v>
      </c>
      <c r="AS117" s="183" t="str">
        <f t="shared" si="33"/>
        <v/>
      </c>
      <c r="AT117" s="183" t="str">
        <f t="shared" si="34"/>
        <v/>
      </c>
    </row>
    <row r="118" spans="1:46" ht="15.5">
      <c r="A118" s="178"/>
      <c r="B118" s="21"/>
      <c r="C118" s="22"/>
      <c r="D118" s="288"/>
      <c r="E118" s="290"/>
      <c r="F118" s="289"/>
      <c r="G118" s="177"/>
      <c r="H118" s="286"/>
      <c r="I118" s="95" t="str">
        <f>IF(AND('Claim Details'!$E$21="London 1",C118="A"),Rates!$C$4,IF(AND('Claim Details'!$E$21="London 1",C118="B"),Rates!$D$4,IF(AND('Claim Details'!$E$21="London 1",C118="C"),Rates!$E$4,IF(AND('Claim Details'!$E$21="London 1",C118="D"),Rates!$F$4,IF(AND('Claim Details'!$E$21="London 2",C118="A"),Rates!$C$7,IF(AND('Claim Details'!$E$21="London 2",C118="B"),Rates!$D$7,IF(AND('Claim Details'!$E$21="London 2",C118="C"),Rates!$E$7,IF(AND('Claim Details'!$E$21="London 2",C118="D"),Rates!$F$7,IF(AND('Claim Details'!$E$21="London 3",C118="A"),Rates!$C$10,IF(AND('Claim Details'!$E$21="London 3",C118="B"),Rates!$D$10,IF(AND('Claim Details'!$E$21="London 3",C118="C"),Rates!$E$10,IF(AND('Claim Details'!$E$21="London 3",C118="D"),Rates!$F$10,IF(AND('Claim Details'!$E$21="National 1",C118="A"),Rates!$C$13,IF(AND('Claim Details'!$E$21="National 1",C118="B"),Rates!$D$13,IF(AND('Claim Details'!$E$21="National 1",C118="C"),Rates!$E$13,IF(AND('Claim Details'!$E$21="National 1",C118="D"),Rates!$F$13,IF(AND('Claim Details'!$E$21="National 2",C118="A"),Rates!$C$16,IF(AND('Claim Details'!$E$21="National 2",C118="B"),Rates!$D$16,IF(AND('Claim Details'!$E$21="National 2",C118="C"),Rates!$E$16,IF(AND('Claim Details'!$E$21="National 2",C118="D"),Rates!$F$16,"£0.00"))))))))))))))))))))</f>
        <v>£0.00</v>
      </c>
      <c r="J118" s="23"/>
      <c r="K118" s="63" t="str">
        <f t="shared" si="24"/>
        <v>£0.00</v>
      </c>
      <c r="L118" s="212"/>
      <c r="M118" s="213"/>
      <c r="N118" s="20"/>
      <c r="O118" s="20"/>
      <c r="P118" s="20" t="str">
        <f t="shared" si="25"/>
        <v/>
      </c>
      <c r="Q118" s="20"/>
      <c r="R118" s="211"/>
      <c r="S118" s="28" t="str">
        <f t="shared" si="26"/>
        <v/>
      </c>
      <c r="T118" s="20" t="str">
        <f t="shared" si="27"/>
        <v/>
      </c>
      <c r="U118" s="18" t="str">
        <f t="shared" si="28"/>
        <v>£0.00</v>
      </c>
      <c r="V118" s="20"/>
      <c r="W118" s="192"/>
      <c r="X118" s="193"/>
      <c r="Y118" s="35"/>
      <c r="Z118" s="343"/>
      <c r="AA118" s="343" t="str">
        <f t="shared" si="29"/>
        <v/>
      </c>
      <c r="AB118" s="103"/>
      <c r="AC118" s="94" t="str">
        <f t="shared" si="30"/>
        <v/>
      </c>
      <c r="AD118" s="95"/>
      <c r="AE118" s="294"/>
      <c r="AF118" s="214" t="str">
        <f t="shared" si="31"/>
        <v/>
      </c>
      <c r="AG118" s="215" t="str">
        <f t="shared" si="32"/>
        <v>£0.00</v>
      </c>
      <c r="AH118" s="181"/>
      <c r="AJ118" s="183"/>
      <c r="AM118" s="183" t="str">
        <f t="shared" si="20"/>
        <v/>
      </c>
      <c r="AN118" s="45">
        <f t="shared" si="21"/>
        <v>0</v>
      </c>
      <c r="AO118" s="45" t="str">
        <f>IF(AND('Claim Details'!$J$21="London 1",T118="A"),Rates!$C$4,IF(AND('Claim Details'!$J$21="London 1",T118="B"),Rates!$D$4,IF(AND('Claim Details'!$J$21="London 1",T118="C"),Rates!$E$4,IF(AND('Claim Details'!$J$21="London 1",T118="D"),Rates!$F$4,IF(AND('Claim Details'!$J$21="London 2",T118="A"),Rates!$C$7,IF(AND('Claim Details'!$J$21="London 2",T118="B"),Rates!$D$7,IF(AND('Claim Details'!$J$21="London 2",T118="C"),Rates!$E$7,IF(AND('Claim Details'!$J$21="London 2",T118="D"),Rates!$F$7,IF(AND('Claim Details'!$J$21="London 3",T118="A"),Rates!$C$10,IF(AND('Claim Details'!$J$21="London 3",T118="B"),Rates!$D$10,IF(AND('Claim Details'!$J$21="London 3",T118="C"),Rates!$E$10,IF(AND('Claim Details'!$J$21="London 3",T118="D"),Rates!$F$10,IF(AND('Claim Details'!$J$21="National 1",T118="A"),Rates!$C$13,IF(AND('Claim Details'!$J$21="National 1",T118="B"),Rates!$D$13,IF(AND('Claim Details'!$J$21="National 1",T118="C"),Rates!$E$13,IF(AND('Claim Details'!$J$21="National 1",T118="D"),Rates!$F$13,IF(AND('Claim Details'!$J$21="National 2",T118="A"),Rates!$C$16,IF(AND('Claim Details'!$J$21="National 2",T118="B"),Rates!$D$16,IF(AND('Claim Details'!$J$21="National 2",T118="C"),Rates!$E$16,IF(AND('Claim Details'!$J$21="National 2",T118="D"),Rates!$F$16,"£0.00"))))))))))))))))))))</f>
        <v>£0.00</v>
      </c>
      <c r="AP118" s="45">
        <f t="shared" si="22"/>
        <v>0</v>
      </c>
      <c r="AQ118" s="45" t="str">
        <f>IF(AND('Claim Details'!$R$21="London 1",AC118="A"),Rates!$C$4,IF(AND('Claim Details'!$R$21="London 1",AC118="B"),Rates!$D$4,IF(AND('Claim Details'!$R$21="London 1",AC118="C"),Rates!$E$4,IF(AND('Claim Details'!$R$21="London 1",AC118="D"),Rates!$F$4,IF(AND('Claim Details'!$R$21="London 2",AC118="A"),Rates!$C$7,IF(AND('Claim Details'!$R$21="London 2",AC118="B"),Rates!$D$7,IF(AND('Claim Details'!$R$21="London 2",AC118="C"),Rates!$E$7,IF(AND('Claim Details'!$R$21="London 2",AC118="D"),Rates!$F$7,IF(AND('Claim Details'!$R$21="London 3",AC118="A"),Rates!$C$10,IF(AND('Claim Details'!$R$21="London 3",AC118="B"),Rates!$D$10,IF(AND('Claim Details'!$R$21="London 3",AC118="C"),Rates!$E$10,IF(AND('Claim Details'!$R$21="London 3",AC118="D"),Rates!$F$10,IF(AND('Claim Details'!$R$21="National 1",AC118="A"),Rates!$C$13,IF(AND('Claim Details'!$R$21="National 1",AC118="B"),Rates!$D$13,IF(AND('Claim Details'!$R$21="National 1",AC118="C"),Rates!$E$13,IF(AND('Claim Details'!$R$21="National 1",AC118="D"),Rates!$F$13,IF(AND('Claim Details'!$R$21="National 2",AC118="A"),Rates!$C$16,IF(AND('Claim Details'!$R$21="National 2",AC118="B"),Rates!$D$16,IF(AND('Claim Details'!$R$21="National 2",AC118="C"),Rates!$E$16,IF(AND('Claim Details'!$R$21="National 2",AC118="D"),Rates!$F$16,"£0.00"))))))))))))))))))))</f>
        <v>£0.00</v>
      </c>
      <c r="AR118" s="45">
        <f t="shared" si="23"/>
        <v>0</v>
      </c>
      <c r="AS118" s="183" t="str">
        <f t="shared" si="33"/>
        <v/>
      </c>
      <c r="AT118" s="183" t="str">
        <f t="shared" si="34"/>
        <v/>
      </c>
    </row>
    <row r="119" spans="1:46" ht="15.5">
      <c r="A119" s="178"/>
      <c r="B119" s="21"/>
      <c r="C119" s="22"/>
      <c r="D119" s="288"/>
      <c r="E119" s="290"/>
      <c r="F119" s="289"/>
      <c r="G119" s="177"/>
      <c r="H119" s="286"/>
      <c r="I119" s="95" t="str">
        <f>IF(AND('Claim Details'!$E$21="London 1",C119="A"),Rates!$C$4,IF(AND('Claim Details'!$E$21="London 1",C119="B"),Rates!$D$4,IF(AND('Claim Details'!$E$21="London 1",C119="C"),Rates!$E$4,IF(AND('Claim Details'!$E$21="London 1",C119="D"),Rates!$F$4,IF(AND('Claim Details'!$E$21="London 2",C119="A"),Rates!$C$7,IF(AND('Claim Details'!$E$21="London 2",C119="B"),Rates!$D$7,IF(AND('Claim Details'!$E$21="London 2",C119="C"),Rates!$E$7,IF(AND('Claim Details'!$E$21="London 2",C119="D"),Rates!$F$7,IF(AND('Claim Details'!$E$21="London 3",C119="A"),Rates!$C$10,IF(AND('Claim Details'!$E$21="London 3",C119="B"),Rates!$D$10,IF(AND('Claim Details'!$E$21="London 3",C119="C"),Rates!$E$10,IF(AND('Claim Details'!$E$21="London 3",C119="D"),Rates!$F$10,IF(AND('Claim Details'!$E$21="National 1",C119="A"),Rates!$C$13,IF(AND('Claim Details'!$E$21="National 1",C119="B"),Rates!$D$13,IF(AND('Claim Details'!$E$21="National 1",C119="C"),Rates!$E$13,IF(AND('Claim Details'!$E$21="National 1",C119="D"),Rates!$F$13,IF(AND('Claim Details'!$E$21="National 2",C119="A"),Rates!$C$16,IF(AND('Claim Details'!$E$21="National 2",C119="B"),Rates!$D$16,IF(AND('Claim Details'!$E$21="National 2",C119="C"),Rates!$E$16,IF(AND('Claim Details'!$E$21="National 2",C119="D"),Rates!$F$16,"£0.00"))))))))))))))))))))</f>
        <v>£0.00</v>
      </c>
      <c r="J119" s="23"/>
      <c r="K119" s="63" t="str">
        <f t="shared" si="24"/>
        <v>£0.00</v>
      </c>
      <c r="L119" s="212"/>
      <c r="M119" s="213"/>
      <c r="N119" s="20"/>
      <c r="O119" s="20"/>
      <c r="P119" s="20" t="str">
        <f t="shared" si="25"/>
        <v/>
      </c>
      <c r="Q119" s="20"/>
      <c r="R119" s="211"/>
      <c r="S119" s="28" t="str">
        <f t="shared" si="26"/>
        <v/>
      </c>
      <c r="T119" s="20" t="str">
        <f t="shared" si="27"/>
        <v/>
      </c>
      <c r="U119" s="18" t="str">
        <f t="shared" si="28"/>
        <v>£0.00</v>
      </c>
      <c r="V119" s="20"/>
      <c r="W119" s="192"/>
      <c r="X119" s="193"/>
      <c r="Y119" s="35"/>
      <c r="Z119" s="343"/>
      <c r="AA119" s="343" t="str">
        <f t="shared" si="29"/>
        <v/>
      </c>
      <c r="AB119" s="103"/>
      <c r="AC119" s="94" t="str">
        <f t="shared" si="30"/>
        <v/>
      </c>
      <c r="AD119" s="95"/>
      <c r="AE119" s="294"/>
      <c r="AF119" s="214" t="str">
        <f t="shared" si="31"/>
        <v/>
      </c>
      <c r="AG119" s="215" t="str">
        <f t="shared" si="32"/>
        <v>£0.00</v>
      </c>
      <c r="AH119" s="181"/>
      <c r="AJ119" s="183"/>
      <c r="AM119" s="183" t="str">
        <f t="shared" si="20"/>
        <v/>
      </c>
      <c r="AN119" s="45">
        <f t="shared" si="21"/>
        <v>0</v>
      </c>
      <c r="AO119" s="45" t="str">
        <f>IF(AND('Claim Details'!$J$21="London 1",T119="A"),Rates!$C$4,IF(AND('Claim Details'!$J$21="London 1",T119="B"),Rates!$D$4,IF(AND('Claim Details'!$J$21="London 1",T119="C"),Rates!$E$4,IF(AND('Claim Details'!$J$21="London 1",T119="D"),Rates!$F$4,IF(AND('Claim Details'!$J$21="London 2",T119="A"),Rates!$C$7,IF(AND('Claim Details'!$J$21="London 2",T119="B"),Rates!$D$7,IF(AND('Claim Details'!$J$21="London 2",T119="C"),Rates!$E$7,IF(AND('Claim Details'!$J$21="London 2",T119="D"),Rates!$F$7,IF(AND('Claim Details'!$J$21="London 3",T119="A"),Rates!$C$10,IF(AND('Claim Details'!$J$21="London 3",T119="B"),Rates!$D$10,IF(AND('Claim Details'!$J$21="London 3",T119="C"),Rates!$E$10,IF(AND('Claim Details'!$J$21="London 3",T119="D"),Rates!$F$10,IF(AND('Claim Details'!$J$21="National 1",T119="A"),Rates!$C$13,IF(AND('Claim Details'!$J$21="National 1",T119="B"),Rates!$D$13,IF(AND('Claim Details'!$J$21="National 1",T119="C"),Rates!$E$13,IF(AND('Claim Details'!$J$21="National 1",T119="D"),Rates!$F$13,IF(AND('Claim Details'!$J$21="National 2",T119="A"),Rates!$C$16,IF(AND('Claim Details'!$J$21="National 2",T119="B"),Rates!$D$16,IF(AND('Claim Details'!$J$21="National 2",T119="C"),Rates!$E$16,IF(AND('Claim Details'!$J$21="National 2",T119="D"),Rates!$F$16,"£0.00"))))))))))))))))))))</f>
        <v>£0.00</v>
      </c>
      <c r="AP119" s="45">
        <f t="shared" si="22"/>
        <v>0</v>
      </c>
      <c r="AQ119" s="45" t="str">
        <f>IF(AND('Claim Details'!$R$21="London 1",AC119="A"),Rates!$C$4,IF(AND('Claim Details'!$R$21="London 1",AC119="B"),Rates!$D$4,IF(AND('Claim Details'!$R$21="London 1",AC119="C"),Rates!$E$4,IF(AND('Claim Details'!$R$21="London 1",AC119="D"),Rates!$F$4,IF(AND('Claim Details'!$R$21="London 2",AC119="A"),Rates!$C$7,IF(AND('Claim Details'!$R$21="London 2",AC119="B"),Rates!$D$7,IF(AND('Claim Details'!$R$21="London 2",AC119="C"),Rates!$E$7,IF(AND('Claim Details'!$R$21="London 2",AC119="D"),Rates!$F$7,IF(AND('Claim Details'!$R$21="London 3",AC119="A"),Rates!$C$10,IF(AND('Claim Details'!$R$21="London 3",AC119="B"),Rates!$D$10,IF(AND('Claim Details'!$R$21="London 3",AC119="C"),Rates!$E$10,IF(AND('Claim Details'!$R$21="London 3",AC119="D"),Rates!$F$10,IF(AND('Claim Details'!$R$21="National 1",AC119="A"),Rates!$C$13,IF(AND('Claim Details'!$R$21="National 1",AC119="B"),Rates!$D$13,IF(AND('Claim Details'!$R$21="National 1",AC119="C"),Rates!$E$13,IF(AND('Claim Details'!$R$21="National 1",AC119="D"),Rates!$F$13,IF(AND('Claim Details'!$R$21="National 2",AC119="A"),Rates!$C$16,IF(AND('Claim Details'!$R$21="National 2",AC119="B"),Rates!$D$16,IF(AND('Claim Details'!$R$21="National 2",AC119="C"),Rates!$E$16,IF(AND('Claim Details'!$R$21="National 2",AC119="D"),Rates!$F$16,"£0.00"))))))))))))))))))))</f>
        <v>£0.00</v>
      </c>
      <c r="AR119" s="45">
        <f t="shared" si="23"/>
        <v>0</v>
      </c>
      <c r="AS119" s="183" t="str">
        <f t="shared" si="33"/>
        <v/>
      </c>
      <c r="AT119" s="183" t="str">
        <f t="shared" si="34"/>
        <v/>
      </c>
    </row>
    <row r="120" spans="1:46" ht="15.5">
      <c r="A120" s="178"/>
      <c r="B120" s="21"/>
      <c r="C120" s="22"/>
      <c r="D120" s="288"/>
      <c r="E120" s="290"/>
      <c r="F120" s="289"/>
      <c r="G120" s="177"/>
      <c r="H120" s="286"/>
      <c r="I120" s="95" t="str">
        <f>IF(AND('Claim Details'!$E$21="London 1",C120="A"),Rates!$C$4,IF(AND('Claim Details'!$E$21="London 1",C120="B"),Rates!$D$4,IF(AND('Claim Details'!$E$21="London 1",C120="C"),Rates!$E$4,IF(AND('Claim Details'!$E$21="London 1",C120="D"),Rates!$F$4,IF(AND('Claim Details'!$E$21="London 2",C120="A"),Rates!$C$7,IF(AND('Claim Details'!$E$21="London 2",C120="B"),Rates!$D$7,IF(AND('Claim Details'!$E$21="London 2",C120="C"),Rates!$E$7,IF(AND('Claim Details'!$E$21="London 2",C120="D"),Rates!$F$7,IF(AND('Claim Details'!$E$21="London 3",C120="A"),Rates!$C$10,IF(AND('Claim Details'!$E$21="London 3",C120="B"),Rates!$D$10,IF(AND('Claim Details'!$E$21="London 3",C120="C"),Rates!$E$10,IF(AND('Claim Details'!$E$21="London 3",C120="D"),Rates!$F$10,IF(AND('Claim Details'!$E$21="National 1",C120="A"),Rates!$C$13,IF(AND('Claim Details'!$E$21="National 1",C120="B"),Rates!$D$13,IF(AND('Claim Details'!$E$21="National 1",C120="C"),Rates!$E$13,IF(AND('Claim Details'!$E$21="National 1",C120="D"),Rates!$F$13,IF(AND('Claim Details'!$E$21="National 2",C120="A"),Rates!$C$16,IF(AND('Claim Details'!$E$21="National 2",C120="B"),Rates!$D$16,IF(AND('Claim Details'!$E$21="National 2",C120="C"),Rates!$E$16,IF(AND('Claim Details'!$E$21="National 2",C120="D"),Rates!$F$16,"£0.00"))))))))))))))))))))</f>
        <v>£0.00</v>
      </c>
      <c r="J120" s="23"/>
      <c r="K120" s="63" t="str">
        <f t="shared" si="24"/>
        <v>£0.00</v>
      </c>
      <c r="L120" s="212"/>
      <c r="M120" s="213"/>
      <c r="N120" s="20"/>
      <c r="O120" s="20"/>
      <c r="P120" s="20" t="str">
        <f t="shared" si="25"/>
        <v/>
      </c>
      <c r="Q120" s="20"/>
      <c r="R120" s="211"/>
      <c r="S120" s="28" t="str">
        <f t="shared" si="26"/>
        <v/>
      </c>
      <c r="T120" s="20" t="str">
        <f t="shared" si="27"/>
        <v/>
      </c>
      <c r="U120" s="18" t="str">
        <f t="shared" si="28"/>
        <v>£0.00</v>
      </c>
      <c r="V120" s="20"/>
      <c r="W120" s="192"/>
      <c r="X120" s="193"/>
      <c r="Y120" s="35"/>
      <c r="Z120" s="343"/>
      <c r="AA120" s="343" t="str">
        <f t="shared" si="29"/>
        <v/>
      </c>
      <c r="AB120" s="103"/>
      <c r="AC120" s="94" t="str">
        <f t="shared" si="30"/>
        <v/>
      </c>
      <c r="AD120" s="95"/>
      <c r="AE120" s="294"/>
      <c r="AF120" s="214" t="str">
        <f t="shared" si="31"/>
        <v/>
      </c>
      <c r="AG120" s="215" t="str">
        <f t="shared" si="32"/>
        <v>£0.00</v>
      </c>
      <c r="AH120" s="181"/>
      <c r="AJ120" s="183"/>
      <c r="AM120" s="183" t="str">
        <f t="shared" si="20"/>
        <v/>
      </c>
      <c r="AN120" s="45">
        <f t="shared" si="21"/>
        <v>0</v>
      </c>
      <c r="AO120" s="45" t="str">
        <f>IF(AND('Claim Details'!$J$21="London 1",T120="A"),Rates!$C$4,IF(AND('Claim Details'!$J$21="London 1",T120="B"),Rates!$D$4,IF(AND('Claim Details'!$J$21="London 1",T120="C"),Rates!$E$4,IF(AND('Claim Details'!$J$21="London 1",T120="D"),Rates!$F$4,IF(AND('Claim Details'!$J$21="London 2",T120="A"),Rates!$C$7,IF(AND('Claim Details'!$J$21="London 2",T120="B"),Rates!$D$7,IF(AND('Claim Details'!$J$21="London 2",T120="C"),Rates!$E$7,IF(AND('Claim Details'!$J$21="London 2",T120="D"),Rates!$F$7,IF(AND('Claim Details'!$J$21="London 3",T120="A"),Rates!$C$10,IF(AND('Claim Details'!$J$21="London 3",T120="B"),Rates!$D$10,IF(AND('Claim Details'!$J$21="London 3",T120="C"),Rates!$E$10,IF(AND('Claim Details'!$J$21="London 3",T120="D"),Rates!$F$10,IF(AND('Claim Details'!$J$21="National 1",T120="A"),Rates!$C$13,IF(AND('Claim Details'!$J$21="National 1",T120="B"),Rates!$D$13,IF(AND('Claim Details'!$J$21="National 1",T120="C"),Rates!$E$13,IF(AND('Claim Details'!$J$21="National 1",T120="D"),Rates!$F$13,IF(AND('Claim Details'!$J$21="National 2",T120="A"),Rates!$C$16,IF(AND('Claim Details'!$J$21="National 2",T120="B"),Rates!$D$16,IF(AND('Claim Details'!$J$21="National 2",T120="C"),Rates!$E$16,IF(AND('Claim Details'!$J$21="National 2",T120="D"),Rates!$F$16,"£0.00"))))))))))))))))))))</f>
        <v>£0.00</v>
      </c>
      <c r="AP120" s="45">
        <f t="shared" si="22"/>
        <v>0</v>
      </c>
      <c r="AQ120" s="45" t="str">
        <f>IF(AND('Claim Details'!$R$21="London 1",AC120="A"),Rates!$C$4,IF(AND('Claim Details'!$R$21="London 1",AC120="B"),Rates!$D$4,IF(AND('Claim Details'!$R$21="London 1",AC120="C"),Rates!$E$4,IF(AND('Claim Details'!$R$21="London 1",AC120="D"),Rates!$F$4,IF(AND('Claim Details'!$R$21="London 2",AC120="A"),Rates!$C$7,IF(AND('Claim Details'!$R$21="London 2",AC120="B"),Rates!$D$7,IF(AND('Claim Details'!$R$21="London 2",AC120="C"),Rates!$E$7,IF(AND('Claim Details'!$R$21="London 2",AC120="D"),Rates!$F$7,IF(AND('Claim Details'!$R$21="London 3",AC120="A"),Rates!$C$10,IF(AND('Claim Details'!$R$21="London 3",AC120="B"),Rates!$D$10,IF(AND('Claim Details'!$R$21="London 3",AC120="C"),Rates!$E$10,IF(AND('Claim Details'!$R$21="London 3",AC120="D"),Rates!$F$10,IF(AND('Claim Details'!$R$21="National 1",AC120="A"),Rates!$C$13,IF(AND('Claim Details'!$R$21="National 1",AC120="B"),Rates!$D$13,IF(AND('Claim Details'!$R$21="National 1",AC120="C"),Rates!$E$13,IF(AND('Claim Details'!$R$21="National 1",AC120="D"),Rates!$F$13,IF(AND('Claim Details'!$R$21="National 2",AC120="A"),Rates!$C$16,IF(AND('Claim Details'!$R$21="National 2",AC120="B"),Rates!$D$16,IF(AND('Claim Details'!$R$21="National 2",AC120="C"),Rates!$E$16,IF(AND('Claim Details'!$R$21="National 2",AC120="D"),Rates!$F$16,"£0.00"))))))))))))))))))))</f>
        <v>£0.00</v>
      </c>
      <c r="AR120" s="45">
        <f t="shared" si="23"/>
        <v>0</v>
      </c>
      <c r="AS120" s="183" t="str">
        <f t="shared" si="33"/>
        <v/>
      </c>
      <c r="AT120" s="183" t="str">
        <f t="shared" si="34"/>
        <v/>
      </c>
    </row>
    <row r="121" spans="1:46" ht="15.5">
      <c r="A121" s="178"/>
      <c r="B121" s="21"/>
      <c r="C121" s="22"/>
      <c r="D121" s="288"/>
      <c r="E121" s="290"/>
      <c r="F121" s="289"/>
      <c r="G121" s="177"/>
      <c r="H121" s="286"/>
      <c r="I121" s="95" t="str">
        <f>IF(AND('Claim Details'!$E$21="London 1",C121="A"),Rates!$C$4,IF(AND('Claim Details'!$E$21="London 1",C121="B"),Rates!$D$4,IF(AND('Claim Details'!$E$21="London 1",C121="C"),Rates!$E$4,IF(AND('Claim Details'!$E$21="London 1",C121="D"),Rates!$F$4,IF(AND('Claim Details'!$E$21="London 2",C121="A"),Rates!$C$7,IF(AND('Claim Details'!$E$21="London 2",C121="B"),Rates!$D$7,IF(AND('Claim Details'!$E$21="London 2",C121="C"),Rates!$E$7,IF(AND('Claim Details'!$E$21="London 2",C121="D"),Rates!$F$7,IF(AND('Claim Details'!$E$21="London 3",C121="A"),Rates!$C$10,IF(AND('Claim Details'!$E$21="London 3",C121="B"),Rates!$D$10,IF(AND('Claim Details'!$E$21="London 3",C121="C"),Rates!$E$10,IF(AND('Claim Details'!$E$21="London 3",C121="D"),Rates!$F$10,IF(AND('Claim Details'!$E$21="National 1",C121="A"),Rates!$C$13,IF(AND('Claim Details'!$E$21="National 1",C121="B"),Rates!$D$13,IF(AND('Claim Details'!$E$21="National 1",C121="C"),Rates!$E$13,IF(AND('Claim Details'!$E$21="National 1",C121="D"),Rates!$F$13,IF(AND('Claim Details'!$E$21="National 2",C121="A"),Rates!$C$16,IF(AND('Claim Details'!$E$21="National 2",C121="B"),Rates!$D$16,IF(AND('Claim Details'!$E$21="National 2",C121="C"),Rates!$E$16,IF(AND('Claim Details'!$E$21="National 2",C121="D"),Rates!$F$16,"£0.00"))))))))))))))))))))</f>
        <v>£0.00</v>
      </c>
      <c r="J121" s="23"/>
      <c r="K121" s="63" t="str">
        <f t="shared" si="24"/>
        <v>£0.00</v>
      </c>
      <c r="L121" s="212"/>
      <c r="M121" s="213"/>
      <c r="N121" s="20"/>
      <c r="O121" s="20"/>
      <c r="P121" s="20" t="str">
        <f t="shared" si="25"/>
        <v/>
      </c>
      <c r="Q121" s="20"/>
      <c r="R121" s="211"/>
      <c r="S121" s="28" t="str">
        <f t="shared" si="26"/>
        <v/>
      </c>
      <c r="T121" s="20" t="str">
        <f t="shared" si="27"/>
        <v/>
      </c>
      <c r="U121" s="18" t="str">
        <f t="shared" si="28"/>
        <v>£0.00</v>
      </c>
      <c r="V121" s="20"/>
      <c r="W121" s="192"/>
      <c r="X121" s="193"/>
      <c r="Y121" s="35"/>
      <c r="Z121" s="343"/>
      <c r="AA121" s="343" t="str">
        <f t="shared" si="29"/>
        <v/>
      </c>
      <c r="AB121" s="103"/>
      <c r="AC121" s="94" t="str">
        <f t="shared" si="30"/>
        <v/>
      </c>
      <c r="AD121" s="95"/>
      <c r="AE121" s="294"/>
      <c r="AF121" s="214" t="str">
        <f t="shared" si="31"/>
        <v/>
      </c>
      <c r="AG121" s="215" t="str">
        <f t="shared" si="32"/>
        <v>£0.00</v>
      </c>
      <c r="AH121" s="181"/>
      <c r="AJ121" s="183"/>
      <c r="AM121" s="183" t="str">
        <f t="shared" si="20"/>
        <v/>
      </c>
      <c r="AN121" s="45">
        <f t="shared" si="21"/>
        <v>0</v>
      </c>
      <c r="AO121" s="45" t="str">
        <f>IF(AND('Claim Details'!$J$21="London 1",T121="A"),Rates!$C$4,IF(AND('Claim Details'!$J$21="London 1",T121="B"),Rates!$D$4,IF(AND('Claim Details'!$J$21="London 1",T121="C"),Rates!$E$4,IF(AND('Claim Details'!$J$21="London 1",T121="D"),Rates!$F$4,IF(AND('Claim Details'!$J$21="London 2",T121="A"),Rates!$C$7,IF(AND('Claim Details'!$J$21="London 2",T121="B"),Rates!$D$7,IF(AND('Claim Details'!$J$21="London 2",T121="C"),Rates!$E$7,IF(AND('Claim Details'!$J$21="London 2",T121="D"),Rates!$F$7,IF(AND('Claim Details'!$J$21="London 3",T121="A"),Rates!$C$10,IF(AND('Claim Details'!$J$21="London 3",T121="B"),Rates!$D$10,IF(AND('Claim Details'!$J$21="London 3",T121="C"),Rates!$E$10,IF(AND('Claim Details'!$J$21="London 3",T121="D"),Rates!$F$10,IF(AND('Claim Details'!$J$21="National 1",T121="A"),Rates!$C$13,IF(AND('Claim Details'!$J$21="National 1",T121="B"),Rates!$D$13,IF(AND('Claim Details'!$J$21="National 1",T121="C"),Rates!$E$13,IF(AND('Claim Details'!$J$21="National 1",T121="D"),Rates!$F$13,IF(AND('Claim Details'!$J$21="National 2",T121="A"),Rates!$C$16,IF(AND('Claim Details'!$J$21="National 2",T121="B"),Rates!$D$16,IF(AND('Claim Details'!$J$21="National 2",T121="C"),Rates!$E$16,IF(AND('Claim Details'!$J$21="National 2",T121="D"),Rates!$F$16,"£0.00"))))))))))))))))))))</f>
        <v>£0.00</v>
      </c>
      <c r="AP121" s="45">
        <f t="shared" si="22"/>
        <v>0</v>
      </c>
      <c r="AQ121" s="45" t="str">
        <f>IF(AND('Claim Details'!$R$21="London 1",AC121="A"),Rates!$C$4,IF(AND('Claim Details'!$R$21="London 1",AC121="B"),Rates!$D$4,IF(AND('Claim Details'!$R$21="London 1",AC121="C"),Rates!$E$4,IF(AND('Claim Details'!$R$21="London 1",AC121="D"),Rates!$F$4,IF(AND('Claim Details'!$R$21="London 2",AC121="A"),Rates!$C$7,IF(AND('Claim Details'!$R$21="London 2",AC121="B"),Rates!$D$7,IF(AND('Claim Details'!$R$21="London 2",AC121="C"),Rates!$E$7,IF(AND('Claim Details'!$R$21="London 2",AC121="D"),Rates!$F$7,IF(AND('Claim Details'!$R$21="London 3",AC121="A"),Rates!$C$10,IF(AND('Claim Details'!$R$21="London 3",AC121="B"),Rates!$D$10,IF(AND('Claim Details'!$R$21="London 3",AC121="C"),Rates!$E$10,IF(AND('Claim Details'!$R$21="London 3",AC121="D"),Rates!$F$10,IF(AND('Claim Details'!$R$21="National 1",AC121="A"),Rates!$C$13,IF(AND('Claim Details'!$R$21="National 1",AC121="B"),Rates!$D$13,IF(AND('Claim Details'!$R$21="National 1",AC121="C"),Rates!$E$13,IF(AND('Claim Details'!$R$21="National 1",AC121="D"),Rates!$F$13,IF(AND('Claim Details'!$R$21="National 2",AC121="A"),Rates!$C$16,IF(AND('Claim Details'!$R$21="National 2",AC121="B"),Rates!$D$16,IF(AND('Claim Details'!$R$21="National 2",AC121="C"),Rates!$E$16,IF(AND('Claim Details'!$R$21="National 2",AC121="D"),Rates!$F$16,"£0.00"))))))))))))))))))))</f>
        <v>£0.00</v>
      </c>
      <c r="AR121" s="45">
        <f t="shared" si="23"/>
        <v>0</v>
      </c>
      <c r="AS121" s="183" t="str">
        <f t="shared" si="33"/>
        <v/>
      </c>
      <c r="AT121" s="183" t="str">
        <f t="shared" si="34"/>
        <v/>
      </c>
    </row>
    <row r="122" spans="1:46" ht="15.5">
      <c r="A122" s="178"/>
      <c r="B122" s="21"/>
      <c r="C122" s="22"/>
      <c r="D122" s="288"/>
      <c r="E122" s="290"/>
      <c r="F122" s="289"/>
      <c r="G122" s="177"/>
      <c r="H122" s="286"/>
      <c r="I122" s="95" t="str">
        <f>IF(AND('Claim Details'!$E$21="London 1",C122="A"),Rates!$C$4,IF(AND('Claim Details'!$E$21="London 1",C122="B"),Rates!$D$4,IF(AND('Claim Details'!$E$21="London 1",C122="C"),Rates!$E$4,IF(AND('Claim Details'!$E$21="London 1",C122="D"),Rates!$F$4,IF(AND('Claim Details'!$E$21="London 2",C122="A"),Rates!$C$7,IF(AND('Claim Details'!$E$21="London 2",C122="B"),Rates!$D$7,IF(AND('Claim Details'!$E$21="London 2",C122="C"),Rates!$E$7,IF(AND('Claim Details'!$E$21="London 2",C122="D"),Rates!$F$7,IF(AND('Claim Details'!$E$21="London 3",C122="A"),Rates!$C$10,IF(AND('Claim Details'!$E$21="London 3",C122="B"),Rates!$D$10,IF(AND('Claim Details'!$E$21="London 3",C122="C"),Rates!$E$10,IF(AND('Claim Details'!$E$21="London 3",C122="D"),Rates!$F$10,IF(AND('Claim Details'!$E$21="National 1",C122="A"),Rates!$C$13,IF(AND('Claim Details'!$E$21="National 1",C122="B"),Rates!$D$13,IF(AND('Claim Details'!$E$21="National 1",C122="C"),Rates!$E$13,IF(AND('Claim Details'!$E$21="National 1",C122="D"),Rates!$F$13,IF(AND('Claim Details'!$E$21="National 2",C122="A"),Rates!$C$16,IF(AND('Claim Details'!$E$21="National 2",C122="B"),Rates!$D$16,IF(AND('Claim Details'!$E$21="National 2",C122="C"),Rates!$E$16,IF(AND('Claim Details'!$E$21="National 2",C122="D"),Rates!$F$16,"£0.00"))))))))))))))))))))</f>
        <v>£0.00</v>
      </c>
      <c r="J122" s="23"/>
      <c r="K122" s="63" t="str">
        <f t="shared" si="24"/>
        <v>£0.00</v>
      </c>
      <c r="L122" s="212"/>
      <c r="M122" s="213"/>
      <c r="N122" s="20"/>
      <c r="O122" s="20"/>
      <c r="P122" s="20" t="str">
        <f t="shared" si="25"/>
        <v/>
      </c>
      <c r="Q122" s="20"/>
      <c r="R122" s="211"/>
      <c r="S122" s="28" t="str">
        <f t="shared" si="26"/>
        <v/>
      </c>
      <c r="T122" s="20" t="str">
        <f t="shared" si="27"/>
        <v/>
      </c>
      <c r="U122" s="18" t="str">
        <f t="shared" si="28"/>
        <v>£0.00</v>
      </c>
      <c r="V122" s="20"/>
      <c r="W122" s="192"/>
      <c r="X122" s="193"/>
      <c r="Y122" s="35"/>
      <c r="Z122" s="343"/>
      <c r="AA122" s="343" t="str">
        <f t="shared" si="29"/>
        <v/>
      </c>
      <c r="AB122" s="103"/>
      <c r="AC122" s="94" t="str">
        <f t="shared" si="30"/>
        <v/>
      </c>
      <c r="AD122" s="95"/>
      <c r="AE122" s="294"/>
      <c r="AF122" s="214" t="str">
        <f t="shared" si="31"/>
        <v/>
      </c>
      <c r="AG122" s="215" t="str">
        <f t="shared" si="32"/>
        <v>£0.00</v>
      </c>
      <c r="AH122" s="181"/>
      <c r="AJ122" s="183"/>
      <c r="AM122" s="183" t="str">
        <f t="shared" si="20"/>
        <v/>
      </c>
      <c r="AN122" s="45">
        <f t="shared" si="21"/>
        <v>0</v>
      </c>
      <c r="AO122" s="45" t="str">
        <f>IF(AND('Claim Details'!$J$21="London 1",T122="A"),Rates!$C$4,IF(AND('Claim Details'!$J$21="London 1",T122="B"),Rates!$D$4,IF(AND('Claim Details'!$J$21="London 1",T122="C"),Rates!$E$4,IF(AND('Claim Details'!$J$21="London 1",T122="D"),Rates!$F$4,IF(AND('Claim Details'!$J$21="London 2",T122="A"),Rates!$C$7,IF(AND('Claim Details'!$J$21="London 2",T122="B"),Rates!$D$7,IF(AND('Claim Details'!$J$21="London 2",T122="C"),Rates!$E$7,IF(AND('Claim Details'!$J$21="London 2",T122="D"),Rates!$F$7,IF(AND('Claim Details'!$J$21="London 3",T122="A"),Rates!$C$10,IF(AND('Claim Details'!$J$21="London 3",T122="B"),Rates!$D$10,IF(AND('Claim Details'!$J$21="London 3",T122="C"),Rates!$E$10,IF(AND('Claim Details'!$J$21="London 3",T122="D"),Rates!$F$10,IF(AND('Claim Details'!$J$21="National 1",T122="A"),Rates!$C$13,IF(AND('Claim Details'!$J$21="National 1",T122="B"),Rates!$D$13,IF(AND('Claim Details'!$J$21="National 1",T122="C"),Rates!$E$13,IF(AND('Claim Details'!$J$21="National 1",T122="D"),Rates!$F$13,IF(AND('Claim Details'!$J$21="National 2",T122="A"),Rates!$C$16,IF(AND('Claim Details'!$J$21="National 2",T122="B"),Rates!$D$16,IF(AND('Claim Details'!$J$21="National 2",T122="C"),Rates!$E$16,IF(AND('Claim Details'!$J$21="National 2",T122="D"),Rates!$F$16,"£0.00"))))))))))))))))))))</f>
        <v>£0.00</v>
      </c>
      <c r="AP122" s="45">
        <f t="shared" si="22"/>
        <v>0</v>
      </c>
      <c r="AQ122" s="45" t="str">
        <f>IF(AND('Claim Details'!$R$21="London 1",AC122="A"),Rates!$C$4,IF(AND('Claim Details'!$R$21="London 1",AC122="B"),Rates!$D$4,IF(AND('Claim Details'!$R$21="London 1",AC122="C"),Rates!$E$4,IF(AND('Claim Details'!$R$21="London 1",AC122="D"),Rates!$F$4,IF(AND('Claim Details'!$R$21="London 2",AC122="A"),Rates!$C$7,IF(AND('Claim Details'!$R$21="London 2",AC122="B"),Rates!$D$7,IF(AND('Claim Details'!$R$21="London 2",AC122="C"),Rates!$E$7,IF(AND('Claim Details'!$R$21="London 2",AC122="D"),Rates!$F$7,IF(AND('Claim Details'!$R$21="London 3",AC122="A"),Rates!$C$10,IF(AND('Claim Details'!$R$21="London 3",AC122="B"),Rates!$D$10,IF(AND('Claim Details'!$R$21="London 3",AC122="C"),Rates!$E$10,IF(AND('Claim Details'!$R$21="London 3",AC122="D"),Rates!$F$10,IF(AND('Claim Details'!$R$21="National 1",AC122="A"),Rates!$C$13,IF(AND('Claim Details'!$R$21="National 1",AC122="B"),Rates!$D$13,IF(AND('Claim Details'!$R$21="National 1",AC122="C"),Rates!$E$13,IF(AND('Claim Details'!$R$21="National 1",AC122="D"),Rates!$F$13,IF(AND('Claim Details'!$R$21="National 2",AC122="A"),Rates!$C$16,IF(AND('Claim Details'!$R$21="National 2",AC122="B"),Rates!$D$16,IF(AND('Claim Details'!$R$21="National 2",AC122="C"),Rates!$E$16,IF(AND('Claim Details'!$R$21="National 2",AC122="D"),Rates!$F$16,"£0.00"))))))))))))))))))))</f>
        <v>£0.00</v>
      </c>
      <c r="AR122" s="45">
        <f t="shared" si="23"/>
        <v>0</v>
      </c>
      <c r="AS122" s="183" t="str">
        <f t="shared" si="33"/>
        <v/>
      </c>
      <c r="AT122" s="183" t="str">
        <f t="shared" si="34"/>
        <v/>
      </c>
    </row>
    <row r="123" spans="1:46" ht="15.5">
      <c r="A123" s="178"/>
      <c r="B123" s="21"/>
      <c r="C123" s="22"/>
      <c r="D123" s="288"/>
      <c r="E123" s="290"/>
      <c r="F123" s="289"/>
      <c r="G123" s="177"/>
      <c r="H123" s="286"/>
      <c r="I123" s="95" t="str">
        <f>IF(AND('Claim Details'!$E$21="London 1",C123="A"),Rates!$C$4,IF(AND('Claim Details'!$E$21="London 1",C123="B"),Rates!$D$4,IF(AND('Claim Details'!$E$21="London 1",C123="C"),Rates!$E$4,IF(AND('Claim Details'!$E$21="London 1",C123="D"),Rates!$F$4,IF(AND('Claim Details'!$E$21="London 2",C123="A"),Rates!$C$7,IF(AND('Claim Details'!$E$21="London 2",C123="B"),Rates!$D$7,IF(AND('Claim Details'!$E$21="London 2",C123="C"),Rates!$E$7,IF(AND('Claim Details'!$E$21="London 2",C123="D"),Rates!$F$7,IF(AND('Claim Details'!$E$21="London 3",C123="A"),Rates!$C$10,IF(AND('Claim Details'!$E$21="London 3",C123="B"),Rates!$D$10,IF(AND('Claim Details'!$E$21="London 3",C123="C"),Rates!$E$10,IF(AND('Claim Details'!$E$21="London 3",C123="D"),Rates!$F$10,IF(AND('Claim Details'!$E$21="National 1",C123="A"),Rates!$C$13,IF(AND('Claim Details'!$E$21="National 1",C123="B"),Rates!$D$13,IF(AND('Claim Details'!$E$21="National 1",C123="C"),Rates!$E$13,IF(AND('Claim Details'!$E$21="National 1",C123="D"),Rates!$F$13,IF(AND('Claim Details'!$E$21="National 2",C123="A"),Rates!$C$16,IF(AND('Claim Details'!$E$21="National 2",C123="B"),Rates!$D$16,IF(AND('Claim Details'!$E$21="National 2",C123="C"),Rates!$E$16,IF(AND('Claim Details'!$E$21="National 2",C123="D"),Rates!$F$16,"£0.00"))))))))))))))))))))</f>
        <v>£0.00</v>
      </c>
      <c r="J123" s="23"/>
      <c r="K123" s="63" t="str">
        <f t="shared" si="24"/>
        <v>£0.00</v>
      </c>
      <c r="L123" s="212"/>
      <c r="M123" s="213"/>
      <c r="N123" s="20"/>
      <c r="O123" s="20"/>
      <c r="P123" s="20" t="str">
        <f t="shared" si="25"/>
        <v/>
      </c>
      <c r="Q123" s="20"/>
      <c r="R123" s="211"/>
      <c r="S123" s="28" t="str">
        <f t="shared" si="26"/>
        <v/>
      </c>
      <c r="T123" s="20" t="str">
        <f t="shared" si="27"/>
        <v/>
      </c>
      <c r="U123" s="18" t="str">
        <f t="shared" si="28"/>
        <v>£0.00</v>
      </c>
      <c r="V123" s="20"/>
      <c r="W123" s="192"/>
      <c r="X123" s="193"/>
      <c r="Y123" s="35"/>
      <c r="Z123" s="343"/>
      <c r="AA123" s="343" t="str">
        <f t="shared" si="29"/>
        <v/>
      </c>
      <c r="AB123" s="103"/>
      <c r="AC123" s="94" t="str">
        <f t="shared" si="30"/>
        <v/>
      </c>
      <c r="AD123" s="95"/>
      <c r="AE123" s="294"/>
      <c r="AF123" s="214" t="str">
        <f t="shared" si="31"/>
        <v/>
      </c>
      <c r="AG123" s="215" t="str">
        <f t="shared" si="32"/>
        <v>£0.00</v>
      </c>
      <c r="AH123" s="181"/>
      <c r="AJ123" s="183"/>
      <c r="AM123" s="183" t="str">
        <f t="shared" si="20"/>
        <v/>
      </c>
      <c r="AN123" s="45">
        <f t="shared" si="21"/>
        <v>0</v>
      </c>
      <c r="AO123" s="45" t="str">
        <f>IF(AND('Claim Details'!$J$21="London 1",T123="A"),Rates!$C$4,IF(AND('Claim Details'!$J$21="London 1",T123="B"),Rates!$D$4,IF(AND('Claim Details'!$J$21="London 1",T123="C"),Rates!$E$4,IF(AND('Claim Details'!$J$21="London 1",T123="D"),Rates!$F$4,IF(AND('Claim Details'!$J$21="London 2",T123="A"),Rates!$C$7,IF(AND('Claim Details'!$J$21="London 2",T123="B"),Rates!$D$7,IF(AND('Claim Details'!$J$21="London 2",T123="C"),Rates!$E$7,IF(AND('Claim Details'!$J$21="London 2",T123="D"),Rates!$F$7,IF(AND('Claim Details'!$J$21="London 3",T123="A"),Rates!$C$10,IF(AND('Claim Details'!$J$21="London 3",T123="B"),Rates!$D$10,IF(AND('Claim Details'!$J$21="London 3",T123="C"),Rates!$E$10,IF(AND('Claim Details'!$J$21="London 3",T123="D"),Rates!$F$10,IF(AND('Claim Details'!$J$21="National 1",T123="A"),Rates!$C$13,IF(AND('Claim Details'!$J$21="National 1",T123="B"),Rates!$D$13,IF(AND('Claim Details'!$J$21="National 1",T123="C"),Rates!$E$13,IF(AND('Claim Details'!$J$21="National 1",T123="D"),Rates!$F$13,IF(AND('Claim Details'!$J$21="National 2",T123="A"),Rates!$C$16,IF(AND('Claim Details'!$J$21="National 2",T123="B"),Rates!$D$16,IF(AND('Claim Details'!$J$21="National 2",T123="C"),Rates!$E$16,IF(AND('Claim Details'!$J$21="National 2",T123="D"),Rates!$F$16,"£0.00"))))))))))))))))))))</f>
        <v>£0.00</v>
      </c>
      <c r="AP123" s="45">
        <f t="shared" si="22"/>
        <v>0</v>
      </c>
      <c r="AQ123" s="45" t="str">
        <f>IF(AND('Claim Details'!$R$21="London 1",AC123="A"),Rates!$C$4,IF(AND('Claim Details'!$R$21="London 1",AC123="B"),Rates!$D$4,IF(AND('Claim Details'!$R$21="London 1",AC123="C"),Rates!$E$4,IF(AND('Claim Details'!$R$21="London 1",AC123="D"),Rates!$F$4,IF(AND('Claim Details'!$R$21="London 2",AC123="A"),Rates!$C$7,IF(AND('Claim Details'!$R$21="London 2",AC123="B"),Rates!$D$7,IF(AND('Claim Details'!$R$21="London 2",AC123="C"),Rates!$E$7,IF(AND('Claim Details'!$R$21="London 2",AC123="D"),Rates!$F$7,IF(AND('Claim Details'!$R$21="London 3",AC123="A"),Rates!$C$10,IF(AND('Claim Details'!$R$21="London 3",AC123="B"),Rates!$D$10,IF(AND('Claim Details'!$R$21="London 3",AC123="C"),Rates!$E$10,IF(AND('Claim Details'!$R$21="London 3",AC123="D"),Rates!$F$10,IF(AND('Claim Details'!$R$21="National 1",AC123="A"),Rates!$C$13,IF(AND('Claim Details'!$R$21="National 1",AC123="B"),Rates!$D$13,IF(AND('Claim Details'!$R$21="National 1",AC123="C"),Rates!$E$13,IF(AND('Claim Details'!$R$21="National 1",AC123="D"),Rates!$F$13,IF(AND('Claim Details'!$R$21="National 2",AC123="A"),Rates!$C$16,IF(AND('Claim Details'!$R$21="National 2",AC123="B"),Rates!$D$16,IF(AND('Claim Details'!$R$21="National 2",AC123="C"),Rates!$E$16,IF(AND('Claim Details'!$R$21="National 2",AC123="D"),Rates!$F$16,"£0.00"))))))))))))))))))))</f>
        <v>£0.00</v>
      </c>
      <c r="AR123" s="45">
        <f t="shared" si="23"/>
        <v>0</v>
      </c>
      <c r="AS123" s="183" t="str">
        <f t="shared" si="33"/>
        <v/>
      </c>
      <c r="AT123" s="183" t="str">
        <f t="shared" si="34"/>
        <v/>
      </c>
    </row>
    <row r="124" spans="1:46" ht="15.5">
      <c r="A124" s="178"/>
      <c r="B124" s="21"/>
      <c r="C124" s="22"/>
      <c r="D124" s="288"/>
      <c r="E124" s="290"/>
      <c r="F124" s="289"/>
      <c r="G124" s="177"/>
      <c r="H124" s="286"/>
      <c r="I124" s="95" t="str">
        <f>IF(AND('Claim Details'!$E$21="London 1",C124="A"),Rates!$C$4,IF(AND('Claim Details'!$E$21="London 1",C124="B"),Rates!$D$4,IF(AND('Claim Details'!$E$21="London 1",C124="C"),Rates!$E$4,IF(AND('Claim Details'!$E$21="London 1",C124="D"),Rates!$F$4,IF(AND('Claim Details'!$E$21="London 2",C124="A"),Rates!$C$7,IF(AND('Claim Details'!$E$21="London 2",C124="B"),Rates!$D$7,IF(AND('Claim Details'!$E$21="London 2",C124="C"),Rates!$E$7,IF(AND('Claim Details'!$E$21="London 2",C124="D"),Rates!$F$7,IF(AND('Claim Details'!$E$21="London 3",C124="A"),Rates!$C$10,IF(AND('Claim Details'!$E$21="London 3",C124="B"),Rates!$D$10,IF(AND('Claim Details'!$E$21="London 3",C124="C"),Rates!$E$10,IF(AND('Claim Details'!$E$21="London 3",C124="D"),Rates!$F$10,IF(AND('Claim Details'!$E$21="National 1",C124="A"),Rates!$C$13,IF(AND('Claim Details'!$E$21="National 1",C124="B"),Rates!$D$13,IF(AND('Claim Details'!$E$21="National 1",C124="C"),Rates!$E$13,IF(AND('Claim Details'!$E$21="National 1",C124="D"),Rates!$F$13,IF(AND('Claim Details'!$E$21="National 2",C124="A"),Rates!$C$16,IF(AND('Claim Details'!$E$21="National 2",C124="B"),Rates!$D$16,IF(AND('Claim Details'!$E$21="National 2",C124="C"),Rates!$E$16,IF(AND('Claim Details'!$E$21="National 2",C124="D"),Rates!$F$16,"£0.00"))))))))))))))))))))</f>
        <v>£0.00</v>
      </c>
      <c r="J124" s="23"/>
      <c r="K124" s="63" t="str">
        <f t="shared" si="24"/>
        <v>£0.00</v>
      </c>
      <c r="L124" s="212"/>
      <c r="M124" s="213"/>
      <c r="N124" s="20"/>
      <c r="O124" s="20"/>
      <c r="P124" s="20" t="str">
        <f t="shared" si="25"/>
        <v/>
      </c>
      <c r="Q124" s="20"/>
      <c r="R124" s="211"/>
      <c r="S124" s="28" t="str">
        <f t="shared" si="26"/>
        <v/>
      </c>
      <c r="T124" s="20" t="str">
        <f t="shared" si="27"/>
        <v/>
      </c>
      <c r="U124" s="18" t="str">
        <f t="shared" si="28"/>
        <v>£0.00</v>
      </c>
      <c r="V124" s="20"/>
      <c r="W124" s="192"/>
      <c r="X124" s="193"/>
      <c r="Y124" s="35"/>
      <c r="Z124" s="343"/>
      <c r="AA124" s="343" t="str">
        <f t="shared" si="29"/>
        <v/>
      </c>
      <c r="AB124" s="103"/>
      <c r="AC124" s="94" t="str">
        <f t="shared" si="30"/>
        <v/>
      </c>
      <c r="AD124" s="95"/>
      <c r="AE124" s="294"/>
      <c r="AF124" s="214" t="str">
        <f t="shared" si="31"/>
        <v/>
      </c>
      <c r="AG124" s="215" t="str">
        <f t="shared" si="32"/>
        <v>£0.00</v>
      </c>
      <c r="AH124" s="181"/>
      <c r="AJ124" s="183"/>
      <c r="AM124" s="183" t="str">
        <f t="shared" si="20"/>
        <v/>
      </c>
      <c r="AN124" s="45">
        <f t="shared" si="21"/>
        <v>0</v>
      </c>
      <c r="AO124" s="45" t="str">
        <f>IF(AND('Claim Details'!$J$21="London 1",T124="A"),Rates!$C$4,IF(AND('Claim Details'!$J$21="London 1",T124="B"),Rates!$D$4,IF(AND('Claim Details'!$J$21="London 1",T124="C"),Rates!$E$4,IF(AND('Claim Details'!$J$21="London 1",T124="D"),Rates!$F$4,IF(AND('Claim Details'!$J$21="London 2",T124="A"),Rates!$C$7,IF(AND('Claim Details'!$J$21="London 2",T124="B"),Rates!$D$7,IF(AND('Claim Details'!$J$21="London 2",T124="C"),Rates!$E$7,IF(AND('Claim Details'!$J$21="London 2",T124="D"),Rates!$F$7,IF(AND('Claim Details'!$J$21="London 3",T124="A"),Rates!$C$10,IF(AND('Claim Details'!$J$21="London 3",T124="B"),Rates!$D$10,IF(AND('Claim Details'!$J$21="London 3",T124="C"),Rates!$E$10,IF(AND('Claim Details'!$J$21="London 3",T124="D"),Rates!$F$10,IF(AND('Claim Details'!$J$21="National 1",T124="A"),Rates!$C$13,IF(AND('Claim Details'!$J$21="National 1",T124="B"),Rates!$D$13,IF(AND('Claim Details'!$J$21="National 1",T124="C"),Rates!$E$13,IF(AND('Claim Details'!$J$21="National 1",T124="D"),Rates!$F$13,IF(AND('Claim Details'!$J$21="National 2",T124="A"),Rates!$C$16,IF(AND('Claim Details'!$J$21="National 2",T124="B"),Rates!$D$16,IF(AND('Claim Details'!$J$21="National 2",T124="C"),Rates!$E$16,IF(AND('Claim Details'!$J$21="National 2",T124="D"),Rates!$F$16,"£0.00"))))))))))))))))))))</f>
        <v>£0.00</v>
      </c>
      <c r="AP124" s="45">
        <f t="shared" si="22"/>
        <v>0</v>
      </c>
      <c r="AQ124" s="45" t="str">
        <f>IF(AND('Claim Details'!$R$21="London 1",AC124="A"),Rates!$C$4,IF(AND('Claim Details'!$R$21="London 1",AC124="B"),Rates!$D$4,IF(AND('Claim Details'!$R$21="London 1",AC124="C"),Rates!$E$4,IF(AND('Claim Details'!$R$21="London 1",AC124="D"),Rates!$F$4,IF(AND('Claim Details'!$R$21="London 2",AC124="A"),Rates!$C$7,IF(AND('Claim Details'!$R$21="London 2",AC124="B"),Rates!$D$7,IF(AND('Claim Details'!$R$21="London 2",AC124="C"),Rates!$E$7,IF(AND('Claim Details'!$R$21="London 2",AC124="D"),Rates!$F$7,IF(AND('Claim Details'!$R$21="London 3",AC124="A"),Rates!$C$10,IF(AND('Claim Details'!$R$21="London 3",AC124="B"),Rates!$D$10,IF(AND('Claim Details'!$R$21="London 3",AC124="C"),Rates!$E$10,IF(AND('Claim Details'!$R$21="London 3",AC124="D"),Rates!$F$10,IF(AND('Claim Details'!$R$21="National 1",AC124="A"),Rates!$C$13,IF(AND('Claim Details'!$R$21="National 1",AC124="B"),Rates!$D$13,IF(AND('Claim Details'!$R$21="National 1",AC124="C"),Rates!$E$13,IF(AND('Claim Details'!$R$21="National 1",AC124="D"),Rates!$F$13,IF(AND('Claim Details'!$R$21="National 2",AC124="A"),Rates!$C$16,IF(AND('Claim Details'!$R$21="National 2",AC124="B"),Rates!$D$16,IF(AND('Claim Details'!$R$21="National 2",AC124="C"),Rates!$E$16,IF(AND('Claim Details'!$R$21="National 2",AC124="D"),Rates!$F$16,"£0.00"))))))))))))))))))))</f>
        <v>£0.00</v>
      </c>
      <c r="AR124" s="45">
        <f t="shared" si="23"/>
        <v>0</v>
      </c>
      <c r="AS124" s="183" t="str">
        <f t="shared" si="33"/>
        <v/>
      </c>
      <c r="AT124" s="183" t="str">
        <f t="shared" si="34"/>
        <v/>
      </c>
    </row>
    <row r="125" spans="1:46" ht="15.5">
      <c r="A125" s="178"/>
      <c r="B125" s="21"/>
      <c r="C125" s="22"/>
      <c r="D125" s="288"/>
      <c r="E125" s="290"/>
      <c r="F125" s="289"/>
      <c r="G125" s="177"/>
      <c r="H125" s="286"/>
      <c r="I125" s="95" t="str">
        <f>IF(AND('Claim Details'!$E$21="London 1",C125="A"),Rates!$C$4,IF(AND('Claim Details'!$E$21="London 1",C125="B"),Rates!$D$4,IF(AND('Claim Details'!$E$21="London 1",C125="C"),Rates!$E$4,IF(AND('Claim Details'!$E$21="London 1",C125="D"),Rates!$F$4,IF(AND('Claim Details'!$E$21="London 2",C125="A"),Rates!$C$7,IF(AND('Claim Details'!$E$21="London 2",C125="B"),Rates!$D$7,IF(AND('Claim Details'!$E$21="London 2",C125="C"),Rates!$E$7,IF(AND('Claim Details'!$E$21="London 2",C125="D"),Rates!$F$7,IF(AND('Claim Details'!$E$21="London 3",C125="A"),Rates!$C$10,IF(AND('Claim Details'!$E$21="London 3",C125="B"),Rates!$D$10,IF(AND('Claim Details'!$E$21="London 3",C125="C"),Rates!$E$10,IF(AND('Claim Details'!$E$21="London 3",C125="D"),Rates!$F$10,IF(AND('Claim Details'!$E$21="National 1",C125="A"),Rates!$C$13,IF(AND('Claim Details'!$E$21="National 1",C125="B"),Rates!$D$13,IF(AND('Claim Details'!$E$21="National 1",C125="C"),Rates!$E$13,IF(AND('Claim Details'!$E$21="National 1",C125="D"),Rates!$F$13,IF(AND('Claim Details'!$E$21="National 2",C125="A"),Rates!$C$16,IF(AND('Claim Details'!$E$21="National 2",C125="B"),Rates!$D$16,IF(AND('Claim Details'!$E$21="National 2",C125="C"),Rates!$E$16,IF(AND('Claim Details'!$E$21="National 2",C125="D"),Rates!$F$16,"£0.00"))))))))))))))))))))</f>
        <v>£0.00</v>
      </c>
      <c r="J125" s="23"/>
      <c r="K125" s="63" t="str">
        <f t="shared" si="24"/>
        <v>£0.00</v>
      </c>
      <c r="L125" s="212"/>
      <c r="M125" s="213"/>
      <c r="N125" s="20"/>
      <c r="O125" s="20"/>
      <c r="P125" s="20" t="str">
        <f t="shared" si="25"/>
        <v/>
      </c>
      <c r="Q125" s="20"/>
      <c r="R125" s="211"/>
      <c r="S125" s="28" t="str">
        <f t="shared" si="26"/>
        <v/>
      </c>
      <c r="T125" s="20" t="str">
        <f t="shared" si="27"/>
        <v/>
      </c>
      <c r="U125" s="18" t="str">
        <f t="shared" si="28"/>
        <v>£0.00</v>
      </c>
      <c r="V125" s="20"/>
      <c r="W125" s="192"/>
      <c r="X125" s="193"/>
      <c r="Y125" s="35"/>
      <c r="Z125" s="343"/>
      <c r="AA125" s="343" t="str">
        <f t="shared" si="29"/>
        <v/>
      </c>
      <c r="AB125" s="103"/>
      <c r="AC125" s="94" t="str">
        <f t="shared" si="30"/>
        <v/>
      </c>
      <c r="AD125" s="95"/>
      <c r="AE125" s="294"/>
      <c r="AF125" s="214" t="str">
        <f t="shared" si="31"/>
        <v/>
      </c>
      <c r="AG125" s="215" t="str">
        <f t="shared" si="32"/>
        <v>£0.00</v>
      </c>
      <c r="AH125" s="181"/>
      <c r="AJ125" s="183"/>
      <c r="AM125" s="183" t="str">
        <f t="shared" si="20"/>
        <v/>
      </c>
      <c r="AN125" s="45">
        <f t="shared" si="21"/>
        <v>0</v>
      </c>
      <c r="AO125" s="45" t="str">
        <f>IF(AND('Claim Details'!$J$21="London 1",T125="A"),Rates!$C$4,IF(AND('Claim Details'!$J$21="London 1",T125="B"),Rates!$D$4,IF(AND('Claim Details'!$J$21="London 1",T125="C"),Rates!$E$4,IF(AND('Claim Details'!$J$21="London 1",T125="D"),Rates!$F$4,IF(AND('Claim Details'!$J$21="London 2",T125="A"),Rates!$C$7,IF(AND('Claim Details'!$J$21="London 2",T125="B"),Rates!$D$7,IF(AND('Claim Details'!$J$21="London 2",T125="C"),Rates!$E$7,IF(AND('Claim Details'!$J$21="London 2",T125="D"),Rates!$F$7,IF(AND('Claim Details'!$J$21="London 3",T125="A"),Rates!$C$10,IF(AND('Claim Details'!$J$21="London 3",T125="B"),Rates!$D$10,IF(AND('Claim Details'!$J$21="London 3",T125="C"),Rates!$E$10,IF(AND('Claim Details'!$J$21="London 3",T125="D"),Rates!$F$10,IF(AND('Claim Details'!$J$21="National 1",T125="A"),Rates!$C$13,IF(AND('Claim Details'!$J$21="National 1",T125="B"),Rates!$D$13,IF(AND('Claim Details'!$J$21="National 1",T125="C"),Rates!$E$13,IF(AND('Claim Details'!$J$21="National 1",T125="D"),Rates!$F$13,IF(AND('Claim Details'!$J$21="National 2",T125="A"),Rates!$C$16,IF(AND('Claim Details'!$J$21="National 2",T125="B"),Rates!$D$16,IF(AND('Claim Details'!$J$21="National 2",T125="C"),Rates!$E$16,IF(AND('Claim Details'!$J$21="National 2",T125="D"),Rates!$F$16,"£0.00"))))))))))))))))))))</f>
        <v>£0.00</v>
      </c>
      <c r="AP125" s="45">
        <f t="shared" si="22"/>
        <v>0</v>
      </c>
      <c r="AQ125" s="45" t="str">
        <f>IF(AND('Claim Details'!$R$21="London 1",AC125="A"),Rates!$C$4,IF(AND('Claim Details'!$R$21="London 1",AC125="B"),Rates!$D$4,IF(AND('Claim Details'!$R$21="London 1",AC125="C"),Rates!$E$4,IF(AND('Claim Details'!$R$21="London 1",AC125="D"),Rates!$F$4,IF(AND('Claim Details'!$R$21="London 2",AC125="A"),Rates!$C$7,IF(AND('Claim Details'!$R$21="London 2",AC125="B"),Rates!$D$7,IF(AND('Claim Details'!$R$21="London 2",AC125="C"),Rates!$E$7,IF(AND('Claim Details'!$R$21="London 2",AC125="D"),Rates!$F$7,IF(AND('Claim Details'!$R$21="London 3",AC125="A"),Rates!$C$10,IF(AND('Claim Details'!$R$21="London 3",AC125="B"),Rates!$D$10,IF(AND('Claim Details'!$R$21="London 3",AC125="C"),Rates!$E$10,IF(AND('Claim Details'!$R$21="London 3",AC125="D"),Rates!$F$10,IF(AND('Claim Details'!$R$21="National 1",AC125="A"),Rates!$C$13,IF(AND('Claim Details'!$R$21="National 1",AC125="B"),Rates!$D$13,IF(AND('Claim Details'!$R$21="National 1",AC125="C"),Rates!$E$13,IF(AND('Claim Details'!$R$21="National 1",AC125="D"),Rates!$F$13,IF(AND('Claim Details'!$R$21="National 2",AC125="A"),Rates!$C$16,IF(AND('Claim Details'!$R$21="National 2",AC125="B"),Rates!$D$16,IF(AND('Claim Details'!$R$21="National 2",AC125="C"),Rates!$E$16,IF(AND('Claim Details'!$R$21="National 2",AC125="D"),Rates!$F$16,"£0.00"))))))))))))))))))))</f>
        <v>£0.00</v>
      </c>
      <c r="AR125" s="45">
        <f t="shared" si="23"/>
        <v>0</v>
      </c>
      <c r="AS125" s="183" t="str">
        <f t="shared" si="33"/>
        <v/>
      </c>
      <c r="AT125" s="183" t="str">
        <f t="shared" si="34"/>
        <v/>
      </c>
    </row>
    <row r="126" spans="1:46" ht="15.5">
      <c r="A126" s="178"/>
      <c r="B126" s="21"/>
      <c r="C126" s="22"/>
      <c r="D126" s="288"/>
      <c r="E126" s="290"/>
      <c r="F126" s="289"/>
      <c r="G126" s="177"/>
      <c r="H126" s="286"/>
      <c r="I126" s="95" t="str">
        <f>IF(AND('Claim Details'!$E$21="London 1",C126="A"),Rates!$C$4,IF(AND('Claim Details'!$E$21="London 1",C126="B"),Rates!$D$4,IF(AND('Claim Details'!$E$21="London 1",C126="C"),Rates!$E$4,IF(AND('Claim Details'!$E$21="London 1",C126="D"),Rates!$F$4,IF(AND('Claim Details'!$E$21="London 2",C126="A"),Rates!$C$7,IF(AND('Claim Details'!$E$21="London 2",C126="B"),Rates!$D$7,IF(AND('Claim Details'!$E$21="London 2",C126="C"),Rates!$E$7,IF(AND('Claim Details'!$E$21="London 2",C126="D"),Rates!$F$7,IF(AND('Claim Details'!$E$21="London 3",C126="A"),Rates!$C$10,IF(AND('Claim Details'!$E$21="London 3",C126="B"),Rates!$D$10,IF(AND('Claim Details'!$E$21="London 3",C126="C"),Rates!$E$10,IF(AND('Claim Details'!$E$21="London 3",C126="D"),Rates!$F$10,IF(AND('Claim Details'!$E$21="National 1",C126="A"),Rates!$C$13,IF(AND('Claim Details'!$E$21="National 1",C126="B"),Rates!$D$13,IF(AND('Claim Details'!$E$21="National 1",C126="C"),Rates!$E$13,IF(AND('Claim Details'!$E$21="National 1",C126="D"),Rates!$F$13,IF(AND('Claim Details'!$E$21="National 2",C126="A"),Rates!$C$16,IF(AND('Claim Details'!$E$21="National 2",C126="B"),Rates!$D$16,IF(AND('Claim Details'!$E$21="National 2",C126="C"),Rates!$E$16,IF(AND('Claim Details'!$E$21="National 2",C126="D"),Rates!$F$16,"£0.00"))))))))))))))))))))</f>
        <v>£0.00</v>
      </c>
      <c r="J126" s="23"/>
      <c r="K126" s="63" t="str">
        <f t="shared" si="24"/>
        <v>£0.00</v>
      </c>
      <c r="L126" s="212"/>
      <c r="M126" s="213"/>
      <c r="N126" s="20"/>
      <c r="O126" s="20"/>
      <c r="P126" s="20" t="str">
        <f t="shared" si="25"/>
        <v/>
      </c>
      <c r="Q126" s="20"/>
      <c r="R126" s="211"/>
      <c r="S126" s="28" t="str">
        <f t="shared" si="26"/>
        <v/>
      </c>
      <c r="T126" s="20" t="str">
        <f t="shared" si="27"/>
        <v/>
      </c>
      <c r="U126" s="18" t="str">
        <f t="shared" si="28"/>
        <v>£0.00</v>
      </c>
      <c r="V126" s="20"/>
      <c r="W126" s="192"/>
      <c r="X126" s="193"/>
      <c r="Y126" s="35"/>
      <c r="Z126" s="343"/>
      <c r="AA126" s="343" t="str">
        <f t="shared" si="29"/>
        <v/>
      </c>
      <c r="AB126" s="103"/>
      <c r="AC126" s="94" t="str">
        <f t="shared" si="30"/>
        <v/>
      </c>
      <c r="AD126" s="95"/>
      <c r="AE126" s="294"/>
      <c r="AF126" s="214" t="str">
        <f t="shared" si="31"/>
        <v/>
      </c>
      <c r="AG126" s="215" t="str">
        <f t="shared" si="32"/>
        <v>£0.00</v>
      </c>
      <c r="AH126" s="181"/>
      <c r="AJ126" s="183"/>
      <c r="AM126" s="183" t="str">
        <f t="shared" si="20"/>
        <v/>
      </c>
      <c r="AN126" s="45">
        <f t="shared" si="21"/>
        <v>0</v>
      </c>
      <c r="AO126" s="45" t="str">
        <f>IF(AND('Claim Details'!$J$21="London 1",T126="A"),Rates!$C$4,IF(AND('Claim Details'!$J$21="London 1",T126="B"),Rates!$D$4,IF(AND('Claim Details'!$J$21="London 1",T126="C"),Rates!$E$4,IF(AND('Claim Details'!$J$21="London 1",T126="D"),Rates!$F$4,IF(AND('Claim Details'!$J$21="London 2",T126="A"),Rates!$C$7,IF(AND('Claim Details'!$J$21="London 2",T126="B"),Rates!$D$7,IF(AND('Claim Details'!$J$21="London 2",T126="C"),Rates!$E$7,IF(AND('Claim Details'!$J$21="London 2",T126="D"),Rates!$F$7,IF(AND('Claim Details'!$J$21="London 3",T126="A"),Rates!$C$10,IF(AND('Claim Details'!$J$21="London 3",T126="B"),Rates!$D$10,IF(AND('Claim Details'!$J$21="London 3",T126="C"),Rates!$E$10,IF(AND('Claim Details'!$J$21="London 3",T126="D"),Rates!$F$10,IF(AND('Claim Details'!$J$21="National 1",T126="A"),Rates!$C$13,IF(AND('Claim Details'!$J$21="National 1",T126="B"),Rates!$D$13,IF(AND('Claim Details'!$J$21="National 1",T126="C"),Rates!$E$13,IF(AND('Claim Details'!$J$21="National 1",T126="D"),Rates!$F$13,IF(AND('Claim Details'!$J$21="National 2",T126="A"),Rates!$C$16,IF(AND('Claim Details'!$J$21="National 2",T126="B"),Rates!$D$16,IF(AND('Claim Details'!$J$21="National 2",T126="C"),Rates!$E$16,IF(AND('Claim Details'!$J$21="National 2",T126="D"),Rates!$F$16,"£0.00"))))))))))))))))))))</f>
        <v>£0.00</v>
      </c>
      <c r="AP126" s="45">
        <f t="shared" si="22"/>
        <v>0</v>
      </c>
      <c r="AQ126" s="45" t="str">
        <f>IF(AND('Claim Details'!$R$21="London 1",AC126="A"),Rates!$C$4,IF(AND('Claim Details'!$R$21="London 1",AC126="B"),Rates!$D$4,IF(AND('Claim Details'!$R$21="London 1",AC126="C"),Rates!$E$4,IF(AND('Claim Details'!$R$21="London 1",AC126="D"),Rates!$F$4,IF(AND('Claim Details'!$R$21="London 2",AC126="A"),Rates!$C$7,IF(AND('Claim Details'!$R$21="London 2",AC126="B"),Rates!$D$7,IF(AND('Claim Details'!$R$21="London 2",AC126="C"),Rates!$E$7,IF(AND('Claim Details'!$R$21="London 2",AC126="D"),Rates!$F$7,IF(AND('Claim Details'!$R$21="London 3",AC126="A"),Rates!$C$10,IF(AND('Claim Details'!$R$21="London 3",AC126="B"),Rates!$D$10,IF(AND('Claim Details'!$R$21="London 3",AC126="C"),Rates!$E$10,IF(AND('Claim Details'!$R$21="London 3",AC126="D"),Rates!$F$10,IF(AND('Claim Details'!$R$21="National 1",AC126="A"),Rates!$C$13,IF(AND('Claim Details'!$R$21="National 1",AC126="B"),Rates!$D$13,IF(AND('Claim Details'!$R$21="National 1",AC126="C"),Rates!$E$13,IF(AND('Claim Details'!$R$21="National 1",AC126="D"),Rates!$F$13,IF(AND('Claim Details'!$R$21="National 2",AC126="A"),Rates!$C$16,IF(AND('Claim Details'!$R$21="National 2",AC126="B"),Rates!$D$16,IF(AND('Claim Details'!$R$21="National 2",AC126="C"),Rates!$E$16,IF(AND('Claim Details'!$R$21="National 2",AC126="D"),Rates!$F$16,"£0.00"))))))))))))))))))))</f>
        <v>£0.00</v>
      </c>
      <c r="AR126" s="45">
        <f t="shared" si="23"/>
        <v>0</v>
      </c>
      <c r="AS126" s="183" t="str">
        <f t="shared" si="33"/>
        <v/>
      </c>
      <c r="AT126" s="183" t="str">
        <f t="shared" si="34"/>
        <v/>
      </c>
    </row>
    <row r="127" spans="1:46" ht="15.5">
      <c r="A127" s="178"/>
      <c r="B127" s="21"/>
      <c r="C127" s="22"/>
      <c r="D127" s="288"/>
      <c r="E127" s="290"/>
      <c r="F127" s="289"/>
      <c r="G127" s="177"/>
      <c r="H127" s="286"/>
      <c r="I127" s="95" t="str">
        <f>IF(AND('Claim Details'!$E$21="London 1",C127="A"),Rates!$C$4,IF(AND('Claim Details'!$E$21="London 1",C127="B"),Rates!$D$4,IF(AND('Claim Details'!$E$21="London 1",C127="C"),Rates!$E$4,IF(AND('Claim Details'!$E$21="London 1",C127="D"),Rates!$F$4,IF(AND('Claim Details'!$E$21="London 2",C127="A"),Rates!$C$7,IF(AND('Claim Details'!$E$21="London 2",C127="B"),Rates!$D$7,IF(AND('Claim Details'!$E$21="London 2",C127="C"),Rates!$E$7,IF(AND('Claim Details'!$E$21="London 2",C127="D"),Rates!$F$7,IF(AND('Claim Details'!$E$21="London 3",C127="A"),Rates!$C$10,IF(AND('Claim Details'!$E$21="London 3",C127="B"),Rates!$D$10,IF(AND('Claim Details'!$E$21="London 3",C127="C"),Rates!$E$10,IF(AND('Claim Details'!$E$21="London 3",C127="D"),Rates!$F$10,IF(AND('Claim Details'!$E$21="National 1",C127="A"),Rates!$C$13,IF(AND('Claim Details'!$E$21="National 1",C127="B"),Rates!$D$13,IF(AND('Claim Details'!$E$21="National 1",C127="C"),Rates!$E$13,IF(AND('Claim Details'!$E$21="National 1",C127="D"),Rates!$F$13,IF(AND('Claim Details'!$E$21="National 2",C127="A"),Rates!$C$16,IF(AND('Claim Details'!$E$21="National 2",C127="B"),Rates!$D$16,IF(AND('Claim Details'!$E$21="National 2",C127="C"),Rates!$E$16,IF(AND('Claim Details'!$E$21="National 2",C127="D"),Rates!$F$16,"£0.00"))))))))))))))))))))</f>
        <v>£0.00</v>
      </c>
      <c r="J127" s="23"/>
      <c r="K127" s="63" t="str">
        <f t="shared" si="24"/>
        <v>£0.00</v>
      </c>
      <c r="L127" s="212"/>
      <c r="M127" s="213"/>
      <c r="N127" s="20"/>
      <c r="O127" s="20"/>
      <c r="P127" s="20" t="str">
        <f t="shared" si="25"/>
        <v/>
      </c>
      <c r="Q127" s="20"/>
      <c r="R127" s="211"/>
      <c r="S127" s="28" t="str">
        <f t="shared" si="26"/>
        <v/>
      </c>
      <c r="T127" s="20" t="str">
        <f t="shared" si="27"/>
        <v/>
      </c>
      <c r="U127" s="18" t="str">
        <f t="shared" si="28"/>
        <v>£0.00</v>
      </c>
      <c r="V127" s="20"/>
      <c r="W127" s="192"/>
      <c r="X127" s="193"/>
      <c r="Y127" s="35"/>
      <c r="Z127" s="343"/>
      <c r="AA127" s="343" t="str">
        <f t="shared" si="29"/>
        <v/>
      </c>
      <c r="AB127" s="103"/>
      <c r="AC127" s="94" t="str">
        <f t="shared" si="30"/>
        <v/>
      </c>
      <c r="AD127" s="95"/>
      <c r="AE127" s="294"/>
      <c r="AF127" s="214" t="str">
        <f t="shared" si="31"/>
        <v/>
      </c>
      <c r="AG127" s="215" t="str">
        <f t="shared" si="32"/>
        <v>£0.00</v>
      </c>
      <c r="AH127" s="181"/>
      <c r="AJ127" s="183"/>
      <c r="AM127" s="183" t="str">
        <f t="shared" si="20"/>
        <v/>
      </c>
      <c r="AN127" s="45">
        <f t="shared" si="21"/>
        <v>0</v>
      </c>
      <c r="AO127" s="45" t="str">
        <f>IF(AND('Claim Details'!$J$21="London 1",T127="A"),Rates!$C$4,IF(AND('Claim Details'!$J$21="London 1",T127="B"),Rates!$D$4,IF(AND('Claim Details'!$J$21="London 1",T127="C"),Rates!$E$4,IF(AND('Claim Details'!$J$21="London 1",T127="D"),Rates!$F$4,IF(AND('Claim Details'!$J$21="London 2",T127="A"),Rates!$C$7,IF(AND('Claim Details'!$J$21="London 2",T127="B"),Rates!$D$7,IF(AND('Claim Details'!$J$21="London 2",T127="C"),Rates!$E$7,IF(AND('Claim Details'!$J$21="London 2",T127="D"),Rates!$F$7,IF(AND('Claim Details'!$J$21="London 3",T127="A"),Rates!$C$10,IF(AND('Claim Details'!$J$21="London 3",T127="B"),Rates!$D$10,IF(AND('Claim Details'!$J$21="London 3",T127="C"),Rates!$E$10,IF(AND('Claim Details'!$J$21="London 3",T127="D"),Rates!$F$10,IF(AND('Claim Details'!$J$21="National 1",T127="A"),Rates!$C$13,IF(AND('Claim Details'!$J$21="National 1",T127="B"),Rates!$D$13,IF(AND('Claim Details'!$J$21="National 1",T127="C"),Rates!$E$13,IF(AND('Claim Details'!$J$21="National 1",T127="D"),Rates!$F$13,IF(AND('Claim Details'!$J$21="National 2",T127="A"),Rates!$C$16,IF(AND('Claim Details'!$J$21="National 2",T127="B"),Rates!$D$16,IF(AND('Claim Details'!$J$21="National 2",T127="C"),Rates!$E$16,IF(AND('Claim Details'!$J$21="National 2",T127="D"),Rates!$F$16,"£0.00"))))))))))))))))))))</f>
        <v>£0.00</v>
      </c>
      <c r="AP127" s="45">
        <f t="shared" si="22"/>
        <v>0</v>
      </c>
      <c r="AQ127" s="45" t="str">
        <f>IF(AND('Claim Details'!$R$21="London 1",AC127="A"),Rates!$C$4,IF(AND('Claim Details'!$R$21="London 1",AC127="B"),Rates!$D$4,IF(AND('Claim Details'!$R$21="London 1",AC127="C"),Rates!$E$4,IF(AND('Claim Details'!$R$21="London 1",AC127="D"),Rates!$F$4,IF(AND('Claim Details'!$R$21="London 2",AC127="A"),Rates!$C$7,IF(AND('Claim Details'!$R$21="London 2",AC127="B"),Rates!$D$7,IF(AND('Claim Details'!$R$21="London 2",AC127="C"),Rates!$E$7,IF(AND('Claim Details'!$R$21="London 2",AC127="D"),Rates!$F$7,IF(AND('Claim Details'!$R$21="London 3",AC127="A"),Rates!$C$10,IF(AND('Claim Details'!$R$21="London 3",AC127="B"),Rates!$D$10,IF(AND('Claim Details'!$R$21="London 3",AC127="C"),Rates!$E$10,IF(AND('Claim Details'!$R$21="London 3",AC127="D"),Rates!$F$10,IF(AND('Claim Details'!$R$21="National 1",AC127="A"),Rates!$C$13,IF(AND('Claim Details'!$R$21="National 1",AC127="B"),Rates!$D$13,IF(AND('Claim Details'!$R$21="National 1",AC127="C"),Rates!$E$13,IF(AND('Claim Details'!$R$21="National 1",AC127="D"),Rates!$F$13,IF(AND('Claim Details'!$R$21="National 2",AC127="A"),Rates!$C$16,IF(AND('Claim Details'!$R$21="National 2",AC127="B"),Rates!$D$16,IF(AND('Claim Details'!$R$21="National 2",AC127="C"),Rates!$E$16,IF(AND('Claim Details'!$R$21="National 2",AC127="D"),Rates!$F$16,"£0.00"))))))))))))))))))))</f>
        <v>£0.00</v>
      </c>
      <c r="AR127" s="45">
        <f t="shared" si="23"/>
        <v>0</v>
      </c>
      <c r="AS127" s="183" t="str">
        <f t="shared" si="33"/>
        <v/>
      </c>
      <c r="AT127" s="183" t="str">
        <f t="shared" si="34"/>
        <v/>
      </c>
    </row>
    <row r="128" spans="1:46" ht="15.5">
      <c r="A128" s="178"/>
      <c r="B128" s="21"/>
      <c r="C128" s="22"/>
      <c r="D128" s="288"/>
      <c r="E128" s="290"/>
      <c r="F128" s="289"/>
      <c r="G128" s="177"/>
      <c r="H128" s="286"/>
      <c r="I128" s="95" t="str">
        <f>IF(AND('Claim Details'!$E$21="London 1",C128="A"),Rates!$C$4,IF(AND('Claim Details'!$E$21="London 1",C128="B"),Rates!$D$4,IF(AND('Claim Details'!$E$21="London 1",C128="C"),Rates!$E$4,IF(AND('Claim Details'!$E$21="London 1",C128="D"),Rates!$F$4,IF(AND('Claim Details'!$E$21="London 2",C128="A"),Rates!$C$7,IF(AND('Claim Details'!$E$21="London 2",C128="B"),Rates!$D$7,IF(AND('Claim Details'!$E$21="London 2",C128="C"),Rates!$E$7,IF(AND('Claim Details'!$E$21="London 2",C128="D"),Rates!$F$7,IF(AND('Claim Details'!$E$21="London 3",C128="A"),Rates!$C$10,IF(AND('Claim Details'!$E$21="London 3",C128="B"),Rates!$D$10,IF(AND('Claim Details'!$E$21="London 3",C128="C"),Rates!$E$10,IF(AND('Claim Details'!$E$21="London 3",C128="D"),Rates!$F$10,IF(AND('Claim Details'!$E$21="National 1",C128="A"),Rates!$C$13,IF(AND('Claim Details'!$E$21="National 1",C128="B"),Rates!$D$13,IF(AND('Claim Details'!$E$21="National 1",C128="C"),Rates!$E$13,IF(AND('Claim Details'!$E$21="National 1",C128="D"),Rates!$F$13,IF(AND('Claim Details'!$E$21="National 2",C128="A"),Rates!$C$16,IF(AND('Claim Details'!$E$21="National 2",C128="B"),Rates!$D$16,IF(AND('Claim Details'!$E$21="National 2",C128="C"),Rates!$E$16,IF(AND('Claim Details'!$E$21="National 2",C128="D"),Rates!$F$16,"£0.00"))))))))))))))))))))</f>
        <v>£0.00</v>
      </c>
      <c r="J128" s="23"/>
      <c r="K128" s="63" t="str">
        <f t="shared" si="24"/>
        <v>£0.00</v>
      </c>
      <c r="L128" s="212"/>
      <c r="M128" s="213"/>
      <c r="N128" s="20"/>
      <c r="O128" s="20"/>
      <c r="P128" s="20" t="str">
        <f t="shared" si="25"/>
        <v/>
      </c>
      <c r="Q128" s="20"/>
      <c r="R128" s="211"/>
      <c r="S128" s="28" t="str">
        <f t="shared" si="26"/>
        <v/>
      </c>
      <c r="T128" s="20" t="str">
        <f t="shared" si="27"/>
        <v/>
      </c>
      <c r="U128" s="18" t="str">
        <f t="shared" si="28"/>
        <v>£0.00</v>
      </c>
      <c r="V128" s="20"/>
      <c r="W128" s="192"/>
      <c r="X128" s="193"/>
      <c r="Y128" s="35"/>
      <c r="Z128" s="343"/>
      <c r="AA128" s="343" t="str">
        <f t="shared" si="29"/>
        <v/>
      </c>
      <c r="AB128" s="103"/>
      <c r="AC128" s="94" t="str">
        <f t="shared" si="30"/>
        <v/>
      </c>
      <c r="AD128" s="95"/>
      <c r="AE128" s="294"/>
      <c r="AF128" s="214" t="str">
        <f t="shared" si="31"/>
        <v/>
      </c>
      <c r="AG128" s="215" t="str">
        <f t="shared" si="32"/>
        <v>£0.00</v>
      </c>
      <c r="AH128" s="181"/>
      <c r="AJ128" s="183"/>
      <c r="AM128" s="183" t="str">
        <f t="shared" si="20"/>
        <v/>
      </c>
      <c r="AN128" s="45">
        <f t="shared" si="21"/>
        <v>0</v>
      </c>
      <c r="AO128" s="45" t="str">
        <f>IF(AND('Claim Details'!$J$21="London 1",T128="A"),Rates!$C$4,IF(AND('Claim Details'!$J$21="London 1",T128="B"),Rates!$D$4,IF(AND('Claim Details'!$J$21="London 1",T128="C"),Rates!$E$4,IF(AND('Claim Details'!$J$21="London 1",T128="D"),Rates!$F$4,IF(AND('Claim Details'!$J$21="London 2",T128="A"),Rates!$C$7,IF(AND('Claim Details'!$J$21="London 2",T128="B"),Rates!$D$7,IF(AND('Claim Details'!$J$21="London 2",T128="C"),Rates!$E$7,IF(AND('Claim Details'!$J$21="London 2",T128="D"),Rates!$F$7,IF(AND('Claim Details'!$J$21="London 3",T128="A"),Rates!$C$10,IF(AND('Claim Details'!$J$21="London 3",T128="B"),Rates!$D$10,IF(AND('Claim Details'!$J$21="London 3",T128="C"),Rates!$E$10,IF(AND('Claim Details'!$J$21="London 3",T128="D"),Rates!$F$10,IF(AND('Claim Details'!$J$21="National 1",T128="A"),Rates!$C$13,IF(AND('Claim Details'!$J$21="National 1",T128="B"),Rates!$D$13,IF(AND('Claim Details'!$J$21="National 1",T128="C"),Rates!$E$13,IF(AND('Claim Details'!$J$21="National 1",T128="D"),Rates!$F$13,IF(AND('Claim Details'!$J$21="National 2",T128="A"),Rates!$C$16,IF(AND('Claim Details'!$J$21="National 2",T128="B"),Rates!$D$16,IF(AND('Claim Details'!$J$21="National 2",T128="C"),Rates!$E$16,IF(AND('Claim Details'!$J$21="National 2",T128="D"),Rates!$F$16,"£0.00"))))))))))))))))))))</f>
        <v>£0.00</v>
      </c>
      <c r="AP128" s="45">
        <f t="shared" si="22"/>
        <v>0</v>
      </c>
      <c r="AQ128" s="45" t="str">
        <f>IF(AND('Claim Details'!$R$21="London 1",AC128="A"),Rates!$C$4,IF(AND('Claim Details'!$R$21="London 1",AC128="B"),Rates!$D$4,IF(AND('Claim Details'!$R$21="London 1",AC128="C"),Rates!$E$4,IF(AND('Claim Details'!$R$21="London 1",AC128="D"),Rates!$F$4,IF(AND('Claim Details'!$R$21="London 2",AC128="A"),Rates!$C$7,IF(AND('Claim Details'!$R$21="London 2",AC128="B"),Rates!$D$7,IF(AND('Claim Details'!$R$21="London 2",AC128="C"),Rates!$E$7,IF(AND('Claim Details'!$R$21="London 2",AC128="D"),Rates!$F$7,IF(AND('Claim Details'!$R$21="London 3",AC128="A"),Rates!$C$10,IF(AND('Claim Details'!$R$21="London 3",AC128="B"),Rates!$D$10,IF(AND('Claim Details'!$R$21="London 3",AC128="C"),Rates!$E$10,IF(AND('Claim Details'!$R$21="London 3",AC128="D"),Rates!$F$10,IF(AND('Claim Details'!$R$21="National 1",AC128="A"),Rates!$C$13,IF(AND('Claim Details'!$R$21="National 1",AC128="B"),Rates!$D$13,IF(AND('Claim Details'!$R$21="National 1",AC128="C"),Rates!$E$13,IF(AND('Claim Details'!$R$21="National 1",AC128="D"),Rates!$F$13,IF(AND('Claim Details'!$R$21="National 2",AC128="A"),Rates!$C$16,IF(AND('Claim Details'!$R$21="National 2",AC128="B"),Rates!$D$16,IF(AND('Claim Details'!$R$21="National 2",AC128="C"),Rates!$E$16,IF(AND('Claim Details'!$R$21="National 2",AC128="D"),Rates!$F$16,"£0.00"))))))))))))))))))))</f>
        <v>£0.00</v>
      </c>
      <c r="AR128" s="45">
        <f t="shared" si="23"/>
        <v>0</v>
      </c>
      <c r="AS128" s="183" t="str">
        <f t="shared" si="33"/>
        <v/>
      </c>
      <c r="AT128" s="183" t="str">
        <f t="shared" si="34"/>
        <v/>
      </c>
    </row>
    <row r="129" spans="1:46" ht="15.5">
      <c r="A129" s="178"/>
      <c r="B129" s="21"/>
      <c r="C129" s="22"/>
      <c r="D129" s="288"/>
      <c r="E129" s="290"/>
      <c r="F129" s="289"/>
      <c r="G129" s="177"/>
      <c r="H129" s="286"/>
      <c r="I129" s="95" t="str">
        <f>IF(AND('Claim Details'!$E$21="London 1",C129="A"),Rates!$C$4,IF(AND('Claim Details'!$E$21="London 1",C129="B"),Rates!$D$4,IF(AND('Claim Details'!$E$21="London 1",C129="C"),Rates!$E$4,IF(AND('Claim Details'!$E$21="London 1",C129="D"),Rates!$F$4,IF(AND('Claim Details'!$E$21="London 2",C129="A"),Rates!$C$7,IF(AND('Claim Details'!$E$21="London 2",C129="B"),Rates!$D$7,IF(AND('Claim Details'!$E$21="London 2",C129="C"),Rates!$E$7,IF(AND('Claim Details'!$E$21="London 2",C129="D"),Rates!$F$7,IF(AND('Claim Details'!$E$21="London 3",C129="A"),Rates!$C$10,IF(AND('Claim Details'!$E$21="London 3",C129="B"),Rates!$D$10,IF(AND('Claim Details'!$E$21="London 3",C129="C"),Rates!$E$10,IF(AND('Claim Details'!$E$21="London 3",C129="D"),Rates!$F$10,IF(AND('Claim Details'!$E$21="National 1",C129="A"),Rates!$C$13,IF(AND('Claim Details'!$E$21="National 1",C129="B"),Rates!$D$13,IF(AND('Claim Details'!$E$21="National 1",C129="C"),Rates!$E$13,IF(AND('Claim Details'!$E$21="National 1",C129="D"),Rates!$F$13,IF(AND('Claim Details'!$E$21="National 2",C129="A"),Rates!$C$16,IF(AND('Claim Details'!$E$21="National 2",C129="B"),Rates!$D$16,IF(AND('Claim Details'!$E$21="National 2",C129="C"),Rates!$E$16,IF(AND('Claim Details'!$E$21="National 2",C129="D"),Rates!$F$16,"£0.00"))))))))))))))))))))</f>
        <v>£0.00</v>
      </c>
      <c r="J129" s="23"/>
      <c r="K129" s="63" t="str">
        <f t="shared" si="24"/>
        <v>£0.00</v>
      </c>
      <c r="L129" s="212"/>
      <c r="M129" s="213"/>
      <c r="N129" s="20"/>
      <c r="O129" s="20"/>
      <c r="P129" s="20" t="str">
        <f t="shared" si="25"/>
        <v/>
      </c>
      <c r="Q129" s="20"/>
      <c r="R129" s="211"/>
      <c r="S129" s="28" t="str">
        <f t="shared" si="26"/>
        <v/>
      </c>
      <c r="T129" s="20" t="str">
        <f t="shared" si="27"/>
        <v/>
      </c>
      <c r="U129" s="18" t="str">
        <f t="shared" si="28"/>
        <v>£0.00</v>
      </c>
      <c r="V129" s="20"/>
      <c r="W129" s="192"/>
      <c r="X129" s="193"/>
      <c r="Y129" s="35"/>
      <c r="Z129" s="343"/>
      <c r="AA129" s="343" t="str">
        <f t="shared" si="29"/>
        <v/>
      </c>
      <c r="AB129" s="103"/>
      <c r="AC129" s="94" t="str">
        <f t="shared" si="30"/>
        <v/>
      </c>
      <c r="AD129" s="95"/>
      <c r="AE129" s="294"/>
      <c r="AF129" s="214" t="str">
        <f t="shared" si="31"/>
        <v/>
      </c>
      <c r="AG129" s="215" t="str">
        <f t="shared" si="32"/>
        <v>£0.00</v>
      </c>
      <c r="AH129" s="181"/>
      <c r="AJ129" s="183"/>
      <c r="AM129" s="183" t="str">
        <f t="shared" si="20"/>
        <v/>
      </c>
      <c r="AN129" s="45">
        <f t="shared" si="21"/>
        <v>0</v>
      </c>
      <c r="AO129" s="45" t="str">
        <f>IF(AND('Claim Details'!$J$21="London 1",T129="A"),Rates!$C$4,IF(AND('Claim Details'!$J$21="London 1",T129="B"),Rates!$D$4,IF(AND('Claim Details'!$J$21="London 1",T129="C"),Rates!$E$4,IF(AND('Claim Details'!$J$21="London 1",T129="D"),Rates!$F$4,IF(AND('Claim Details'!$J$21="London 2",T129="A"),Rates!$C$7,IF(AND('Claim Details'!$J$21="London 2",T129="B"),Rates!$D$7,IF(AND('Claim Details'!$J$21="London 2",T129="C"),Rates!$E$7,IF(AND('Claim Details'!$J$21="London 2",T129="D"),Rates!$F$7,IF(AND('Claim Details'!$J$21="London 3",T129="A"),Rates!$C$10,IF(AND('Claim Details'!$J$21="London 3",T129="B"),Rates!$D$10,IF(AND('Claim Details'!$J$21="London 3",T129="C"),Rates!$E$10,IF(AND('Claim Details'!$J$21="London 3",T129="D"),Rates!$F$10,IF(AND('Claim Details'!$J$21="National 1",T129="A"),Rates!$C$13,IF(AND('Claim Details'!$J$21="National 1",T129="B"),Rates!$D$13,IF(AND('Claim Details'!$J$21="National 1",T129="C"),Rates!$E$13,IF(AND('Claim Details'!$J$21="National 1",T129="D"),Rates!$F$13,IF(AND('Claim Details'!$J$21="National 2",T129="A"),Rates!$C$16,IF(AND('Claim Details'!$J$21="National 2",T129="B"),Rates!$D$16,IF(AND('Claim Details'!$J$21="National 2",T129="C"),Rates!$E$16,IF(AND('Claim Details'!$J$21="National 2",T129="D"),Rates!$F$16,"£0.00"))))))))))))))))))))</f>
        <v>£0.00</v>
      </c>
      <c r="AP129" s="45">
        <f t="shared" si="22"/>
        <v>0</v>
      </c>
      <c r="AQ129" s="45" t="str">
        <f>IF(AND('Claim Details'!$R$21="London 1",AC129="A"),Rates!$C$4,IF(AND('Claim Details'!$R$21="London 1",AC129="B"),Rates!$D$4,IF(AND('Claim Details'!$R$21="London 1",AC129="C"),Rates!$E$4,IF(AND('Claim Details'!$R$21="London 1",AC129="D"),Rates!$F$4,IF(AND('Claim Details'!$R$21="London 2",AC129="A"),Rates!$C$7,IF(AND('Claim Details'!$R$21="London 2",AC129="B"),Rates!$D$7,IF(AND('Claim Details'!$R$21="London 2",AC129="C"),Rates!$E$7,IF(AND('Claim Details'!$R$21="London 2",AC129="D"),Rates!$F$7,IF(AND('Claim Details'!$R$21="London 3",AC129="A"),Rates!$C$10,IF(AND('Claim Details'!$R$21="London 3",AC129="B"),Rates!$D$10,IF(AND('Claim Details'!$R$21="London 3",AC129="C"),Rates!$E$10,IF(AND('Claim Details'!$R$21="London 3",AC129="D"),Rates!$F$10,IF(AND('Claim Details'!$R$21="National 1",AC129="A"),Rates!$C$13,IF(AND('Claim Details'!$R$21="National 1",AC129="B"),Rates!$D$13,IF(AND('Claim Details'!$R$21="National 1",AC129="C"),Rates!$E$13,IF(AND('Claim Details'!$R$21="National 1",AC129="D"),Rates!$F$13,IF(AND('Claim Details'!$R$21="National 2",AC129="A"),Rates!$C$16,IF(AND('Claim Details'!$R$21="National 2",AC129="B"),Rates!$D$16,IF(AND('Claim Details'!$R$21="National 2",AC129="C"),Rates!$E$16,IF(AND('Claim Details'!$R$21="National 2",AC129="D"),Rates!$F$16,"£0.00"))))))))))))))))))))</f>
        <v>£0.00</v>
      </c>
      <c r="AR129" s="45">
        <f t="shared" si="23"/>
        <v>0</v>
      </c>
      <c r="AS129" s="183" t="str">
        <f t="shared" si="33"/>
        <v/>
      </c>
      <c r="AT129" s="183" t="str">
        <f t="shared" si="34"/>
        <v/>
      </c>
    </row>
    <row r="130" spans="1:46" ht="15.5">
      <c r="A130" s="178"/>
      <c r="B130" s="21"/>
      <c r="C130" s="22"/>
      <c r="D130" s="288"/>
      <c r="E130" s="290"/>
      <c r="F130" s="289"/>
      <c r="G130" s="177"/>
      <c r="H130" s="286"/>
      <c r="I130" s="95" t="str">
        <f>IF(AND('Claim Details'!$E$21="London 1",C130="A"),Rates!$C$4,IF(AND('Claim Details'!$E$21="London 1",C130="B"),Rates!$D$4,IF(AND('Claim Details'!$E$21="London 1",C130="C"),Rates!$E$4,IF(AND('Claim Details'!$E$21="London 1",C130="D"),Rates!$F$4,IF(AND('Claim Details'!$E$21="London 2",C130="A"),Rates!$C$7,IF(AND('Claim Details'!$E$21="London 2",C130="B"),Rates!$D$7,IF(AND('Claim Details'!$E$21="London 2",C130="C"),Rates!$E$7,IF(AND('Claim Details'!$E$21="London 2",C130="D"),Rates!$F$7,IF(AND('Claim Details'!$E$21="London 3",C130="A"),Rates!$C$10,IF(AND('Claim Details'!$E$21="London 3",C130="B"),Rates!$D$10,IF(AND('Claim Details'!$E$21="London 3",C130="C"),Rates!$E$10,IF(AND('Claim Details'!$E$21="London 3",C130="D"),Rates!$F$10,IF(AND('Claim Details'!$E$21="National 1",C130="A"),Rates!$C$13,IF(AND('Claim Details'!$E$21="National 1",C130="B"),Rates!$D$13,IF(AND('Claim Details'!$E$21="National 1",C130="C"),Rates!$E$13,IF(AND('Claim Details'!$E$21="National 1",C130="D"),Rates!$F$13,IF(AND('Claim Details'!$E$21="National 2",C130="A"),Rates!$C$16,IF(AND('Claim Details'!$E$21="National 2",C130="B"),Rates!$D$16,IF(AND('Claim Details'!$E$21="National 2",C130="C"),Rates!$E$16,IF(AND('Claim Details'!$E$21="National 2",C130="D"),Rates!$F$16,"£0.00"))))))))))))))))))))</f>
        <v>£0.00</v>
      </c>
      <c r="J130" s="23"/>
      <c r="K130" s="63" t="str">
        <f t="shared" si="24"/>
        <v>£0.00</v>
      </c>
      <c r="L130" s="212"/>
      <c r="M130" s="213"/>
      <c r="N130" s="20"/>
      <c r="O130" s="20"/>
      <c r="P130" s="20" t="str">
        <f t="shared" si="25"/>
        <v/>
      </c>
      <c r="Q130" s="20"/>
      <c r="R130" s="211"/>
      <c r="S130" s="28" t="str">
        <f t="shared" si="26"/>
        <v/>
      </c>
      <c r="T130" s="20" t="str">
        <f t="shared" si="27"/>
        <v/>
      </c>
      <c r="U130" s="18" t="str">
        <f t="shared" si="28"/>
        <v>£0.00</v>
      </c>
      <c r="V130" s="20"/>
      <c r="W130" s="192"/>
      <c r="X130" s="193"/>
      <c r="Y130" s="35"/>
      <c r="Z130" s="343"/>
      <c r="AA130" s="343" t="str">
        <f t="shared" si="29"/>
        <v/>
      </c>
      <c r="AB130" s="103"/>
      <c r="AC130" s="94" t="str">
        <f t="shared" si="30"/>
        <v/>
      </c>
      <c r="AD130" s="95"/>
      <c r="AE130" s="294"/>
      <c r="AF130" s="214" t="str">
        <f t="shared" si="31"/>
        <v/>
      </c>
      <c r="AG130" s="215" t="str">
        <f t="shared" si="32"/>
        <v>£0.00</v>
      </c>
      <c r="AH130" s="181"/>
      <c r="AJ130" s="183"/>
      <c r="AM130" s="183" t="str">
        <f t="shared" si="20"/>
        <v/>
      </c>
      <c r="AN130" s="45">
        <f t="shared" si="21"/>
        <v>0</v>
      </c>
      <c r="AO130" s="45" t="str">
        <f>IF(AND('Claim Details'!$J$21="London 1",T130="A"),Rates!$C$4,IF(AND('Claim Details'!$J$21="London 1",T130="B"),Rates!$D$4,IF(AND('Claim Details'!$J$21="London 1",T130="C"),Rates!$E$4,IF(AND('Claim Details'!$J$21="London 1",T130="D"),Rates!$F$4,IF(AND('Claim Details'!$J$21="London 2",T130="A"),Rates!$C$7,IF(AND('Claim Details'!$J$21="London 2",T130="B"),Rates!$D$7,IF(AND('Claim Details'!$J$21="London 2",T130="C"),Rates!$E$7,IF(AND('Claim Details'!$J$21="London 2",T130="D"),Rates!$F$7,IF(AND('Claim Details'!$J$21="London 3",T130="A"),Rates!$C$10,IF(AND('Claim Details'!$J$21="London 3",T130="B"),Rates!$D$10,IF(AND('Claim Details'!$J$21="London 3",T130="C"),Rates!$E$10,IF(AND('Claim Details'!$J$21="London 3",T130="D"),Rates!$F$10,IF(AND('Claim Details'!$J$21="National 1",T130="A"),Rates!$C$13,IF(AND('Claim Details'!$J$21="National 1",T130="B"),Rates!$D$13,IF(AND('Claim Details'!$J$21="National 1",T130="C"),Rates!$E$13,IF(AND('Claim Details'!$J$21="National 1",T130="D"),Rates!$F$13,IF(AND('Claim Details'!$J$21="National 2",T130="A"),Rates!$C$16,IF(AND('Claim Details'!$J$21="National 2",T130="B"),Rates!$D$16,IF(AND('Claim Details'!$J$21="National 2",T130="C"),Rates!$E$16,IF(AND('Claim Details'!$J$21="National 2",T130="D"),Rates!$F$16,"£0.00"))))))))))))))))))))</f>
        <v>£0.00</v>
      </c>
      <c r="AP130" s="45">
        <f t="shared" si="22"/>
        <v>0</v>
      </c>
      <c r="AQ130" s="45" t="str">
        <f>IF(AND('Claim Details'!$R$21="London 1",AC130="A"),Rates!$C$4,IF(AND('Claim Details'!$R$21="London 1",AC130="B"),Rates!$D$4,IF(AND('Claim Details'!$R$21="London 1",AC130="C"),Rates!$E$4,IF(AND('Claim Details'!$R$21="London 1",AC130="D"),Rates!$F$4,IF(AND('Claim Details'!$R$21="London 2",AC130="A"),Rates!$C$7,IF(AND('Claim Details'!$R$21="London 2",AC130="B"),Rates!$D$7,IF(AND('Claim Details'!$R$21="London 2",AC130="C"),Rates!$E$7,IF(AND('Claim Details'!$R$21="London 2",AC130="D"),Rates!$F$7,IF(AND('Claim Details'!$R$21="London 3",AC130="A"),Rates!$C$10,IF(AND('Claim Details'!$R$21="London 3",AC130="B"),Rates!$D$10,IF(AND('Claim Details'!$R$21="London 3",AC130="C"),Rates!$E$10,IF(AND('Claim Details'!$R$21="London 3",AC130="D"),Rates!$F$10,IF(AND('Claim Details'!$R$21="National 1",AC130="A"),Rates!$C$13,IF(AND('Claim Details'!$R$21="National 1",AC130="B"),Rates!$D$13,IF(AND('Claim Details'!$R$21="National 1",AC130="C"),Rates!$E$13,IF(AND('Claim Details'!$R$21="National 1",AC130="D"),Rates!$F$13,IF(AND('Claim Details'!$R$21="National 2",AC130="A"),Rates!$C$16,IF(AND('Claim Details'!$R$21="National 2",AC130="B"),Rates!$D$16,IF(AND('Claim Details'!$R$21="National 2",AC130="C"),Rates!$E$16,IF(AND('Claim Details'!$R$21="National 2",AC130="D"),Rates!$F$16,"£0.00"))))))))))))))))))))</f>
        <v>£0.00</v>
      </c>
      <c r="AR130" s="45">
        <f t="shared" si="23"/>
        <v>0</v>
      </c>
      <c r="AS130" s="183" t="str">
        <f t="shared" si="33"/>
        <v/>
      </c>
      <c r="AT130" s="183" t="str">
        <f t="shared" si="34"/>
        <v/>
      </c>
    </row>
    <row r="131" spans="1:46" ht="15.5">
      <c r="A131" s="178"/>
      <c r="B131" s="21"/>
      <c r="C131" s="22"/>
      <c r="D131" s="288"/>
      <c r="E131" s="290"/>
      <c r="F131" s="289"/>
      <c r="G131" s="177"/>
      <c r="H131" s="286"/>
      <c r="I131" s="95" t="str">
        <f>IF(AND('Claim Details'!$E$21="London 1",C131="A"),Rates!$C$4,IF(AND('Claim Details'!$E$21="London 1",C131="B"),Rates!$D$4,IF(AND('Claim Details'!$E$21="London 1",C131="C"),Rates!$E$4,IF(AND('Claim Details'!$E$21="London 1",C131="D"),Rates!$F$4,IF(AND('Claim Details'!$E$21="London 2",C131="A"),Rates!$C$7,IF(AND('Claim Details'!$E$21="London 2",C131="B"),Rates!$D$7,IF(AND('Claim Details'!$E$21="London 2",C131="C"),Rates!$E$7,IF(AND('Claim Details'!$E$21="London 2",C131="D"),Rates!$F$7,IF(AND('Claim Details'!$E$21="London 3",C131="A"),Rates!$C$10,IF(AND('Claim Details'!$E$21="London 3",C131="B"),Rates!$D$10,IF(AND('Claim Details'!$E$21="London 3",C131="C"),Rates!$E$10,IF(AND('Claim Details'!$E$21="London 3",C131="D"),Rates!$F$10,IF(AND('Claim Details'!$E$21="National 1",C131="A"),Rates!$C$13,IF(AND('Claim Details'!$E$21="National 1",C131="B"),Rates!$D$13,IF(AND('Claim Details'!$E$21="National 1",C131="C"),Rates!$E$13,IF(AND('Claim Details'!$E$21="National 1",C131="D"),Rates!$F$13,IF(AND('Claim Details'!$E$21="National 2",C131="A"),Rates!$C$16,IF(AND('Claim Details'!$E$21="National 2",C131="B"),Rates!$D$16,IF(AND('Claim Details'!$E$21="National 2",C131="C"),Rates!$E$16,IF(AND('Claim Details'!$E$21="National 2",C131="D"),Rates!$F$16,"£0.00"))))))))))))))))))))</f>
        <v>£0.00</v>
      </c>
      <c r="J131" s="23"/>
      <c r="K131" s="63" t="str">
        <f t="shared" si="24"/>
        <v>£0.00</v>
      </c>
      <c r="L131" s="212"/>
      <c r="M131" s="213"/>
      <c r="N131" s="20"/>
      <c r="O131" s="20"/>
      <c r="P131" s="20" t="str">
        <f t="shared" si="25"/>
        <v/>
      </c>
      <c r="Q131" s="20"/>
      <c r="R131" s="211"/>
      <c r="S131" s="28" t="str">
        <f t="shared" si="26"/>
        <v/>
      </c>
      <c r="T131" s="20" t="str">
        <f t="shared" si="27"/>
        <v/>
      </c>
      <c r="U131" s="18" t="str">
        <f t="shared" si="28"/>
        <v>£0.00</v>
      </c>
      <c r="V131" s="20"/>
      <c r="W131" s="192"/>
      <c r="X131" s="193"/>
      <c r="Y131" s="35"/>
      <c r="Z131" s="343"/>
      <c r="AA131" s="343" t="str">
        <f t="shared" si="29"/>
        <v/>
      </c>
      <c r="AB131" s="103"/>
      <c r="AC131" s="94" t="str">
        <f t="shared" si="30"/>
        <v/>
      </c>
      <c r="AD131" s="95"/>
      <c r="AE131" s="294"/>
      <c r="AF131" s="214" t="str">
        <f t="shared" si="31"/>
        <v/>
      </c>
      <c r="AG131" s="215" t="str">
        <f t="shared" si="32"/>
        <v>£0.00</v>
      </c>
      <c r="AH131" s="181"/>
      <c r="AJ131" s="183"/>
      <c r="AM131" s="183" t="str">
        <f t="shared" si="20"/>
        <v/>
      </c>
      <c r="AN131" s="45">
        <f t="shared" si="21"/>
        <v>0</v>
      </c>
      <c r="AO131" s="45" t="str">
        <f>IF(AND('Claim Details'!$J$21="London 1",T131="A"),Rates!$C$4,IF(AND('Claim Details'!$J$21="London 1",T131="B"),Rates!$D$4,IF(AND('Claim Details'!$J$21="London 1",T131="C"),Rates!$E$4,IF(AND('Claim Details'!$J$21="London 1",T131="D"),Rates!$F$4,IF(AND('Claim Details'!$J$21="London 2",T131="A"),Rates!$C$7,IF(AND('Claim Details'!$J$21="London 2",T131="B"),Rates!$D$7,IF(AND('Claim Details'!$J$21="London 2",T131="C"),Rates!$E$7,IF(AND('Claim Details'!$J$21="London 2",T131="D"),Rates!$F$7,IF(AND('Claim Details'!$J$21="London 3",T131="A"),Rates!$C$10,IF(AND('Claim Details'!$J$21="London 3",T131="B"),Rates!$D$10,IF(AND('Claim Details'!$J$21="London 3",T131="C"),Rates!$E$10,IF(AND('Claim Details'!$J$21="London 3",T131="D"),Rates!$F$10,IF(AND('Claim Details'!$J$21="National 1",T131="A"),Rates!$C$13,IF(AND('Claim Details'!$J$21="National 1",T131="B"),Rates!$D$13,IF(AND('Claim Details'!$J$21="National 1",T131="C"),Rates!$E$13,IF(AND('Claim Details'!$J$21="National 1",T131="D"),Rates!$F$13,IF(AND('Claim Details'!$J$21="National 2",T131="A"),Rates!$C$16,IF(AND('Claim Details'!$J$21="National 2",T131="B"),Rates!$D$16,IF(AND('Claim Details'!$J$21="National 2",T131="C"),Rates!$E$16,IF(AND('Claim Details'!$J$21="National 2",T131="D"),Rates!$F$16,"£0.00"))))))))))))))))))))</f>
        <v>£0.00</v>
      </c>
      <c r="AP131" s="45">
        <f t="shared" si="22"/>
        <v>0</v>
      </c>
      <c r="AQ131" s="45" t="str">
        <f>IF(AND('Claim Details'!$R$21="London 1",AC131="A"),Rates!$C$4,IF(AND('Claim Details'!$R$21="London 1",AC131="B"),Rates!$D$4,IF(AND('Claim Details'!$R$21="London 1",AC131="C"),Rates!$E$4,IF(AND('Claim Details'!$R$21="London 1",AC131="D"),Rates!$F$4,IF(AND('Claim Details'!$R$21="London 2",AC131="A"),Rates!$C$7,IF(AND('Claim Details'!$R$21="London 2",AC131="B"),Rates!$D$7,IF(AND('Claim Details'!$R$21="London 2",AC131="C"),Rates!$E$7,IF(AND('Claim Details'!$R$21="London 2",AC131="D"),Rates!$F$7,IF(AND('Claim Details'!$R$21="London 3",AC131="A"),Rates!$C$10,IF(AND('Claim Details'!$R$21="London 3",AC131="B"),Rates!$D$10,IF(AND('Claim Details'!$R$21="London 3",AC131="C"),Rates!$E$10,IF(AND('Claim Details'!$R$21="London 3",AC131="D"),Rates!$F$10,IF(AND('Claim Details'!$R$21="National 1",AC131="A"),Rates!$C$13,IF(AND('Claim Details'!$R$21="National 1",AC131="B"),Rates!$D$13,IF(AND('Claim Details'!$R$21="National 1",AC131="C"),Rates!$E$13,IF(AND('Claim Details'!$R$21="National 1",AC131="D"),Rates!$F$13,IF(AND('Claim Details'!$R$21="National 2",AC131="A"),Rates!$C$16,IF(AND('Claim Details'!$R$21="National 2",AC131="B"),Rates!$D$16,IF(AND('Claim Details'!$R$21="National 2",AC131="C"),Rates!$E$16,IF(AND('Claim Details'!$R$21="National 2",AC131="D"),Rates!$F$16,"£0.00"))))))))))))))))))))</f>
        <v>£0.00</v>
      </c>
      <c r="AR131" s="45">
        <f t="shared" si="23"/>
        <v>0</v>
      </c>
      <c r="AS131" s="183" t="str">
        <f t="shared" si="33"/>
        <v/>
      </c>
      <c r="AT131" s="183" t="str">
        <f t="shared" si="34"/>
        <v/>
      </c>
    </row>
    <row r="132" spans="1:46" ht="15.5">
      <c r="A132" s="178"/>
      <c r="B132" s="21"/>
      <c r="C132" s="22"/>
      <c r="D132" s="288"/>
      <c r="E132" s="290"/>
      <c r="F132" s="289"/>
      <c r="G132" s="177"/>
      <c r="H132" s="286"/>
      <c r="I132" s="95" t="str">
        <f>IF(AND('Claim Details'!$E$21="London 1",C132="A"),Rates!$C$4,IF(AND('Claim Details'!$E$21="London 1",C132="B"),Rates!$D$4,IF(AND('Claim Details'!$E$21="London 1",C132="C"),Rates!$E$4,IF(AND('Claim Details'!$E$21="London 1",C132="D"),Rates!$F$4,IF(AND('Claim Details'!$E$21="London 2",C132="A"),Rates!$C$7,IF(AND('Claim Details'!$E$21="London 2",C132="B"),Rates!$D$7,IF(AND('Claim Details'!$E$21="London 2",C132="C"),Rates!$E$7,IF(AND('Claim Details'!$E$21="London 2",C132="D"),Rates!$F$7,IF(AND('Claim Details'!$E$21="London 3",C132="A"),Rates!$C$10,IF(AND('Claim Details'!$E$21="London 3",C132="B"),Rates!$D$10,IF(AND('Claim Details'!$E$21="London 3",C132="C"),Rates!$E$10,IF(AND('Claim Details'!$E$21="London 3",C132="D"),Rates!$F$10,IF(AND('Claim Details'!$E$21="National 1",C132="A"),Rates!$C$13,IF(AND('Claim Details'!$E$21="National 1",C132="B"),Rates!$D$13,IF(AND('Claim Details'!$E$21="National 1",C132="C"),Rates!$E$13,IF(AND('Claim Details'!$E$21="National 1",C132="D"),Rates!$F$13,IF(AND('Claim Details'!$E$21="National 2",C132="A"),Rates!$C$16,IF(AND('Claim Details'!$E$21="National 2",C132="B"),Rates!$D$16,IF(AND('Claim Details'!$E$21="National 2",C132="C"),Rates!$E$16,IF(AND('Claim Details'!$E$21="National 2",C132="D"),Rates!$F$16,"£0.00"))))))))))))))))))))</f>
        <v>£0.00</v>
      </c>
      <c r="J132" s="23"/>
      <c r="K132" s="63" t="str">
        <f t="shared" si="24"/>
        <v>£0.00</v>
      </c>
      <c r="L132" s="212"/>
      <c r="M132" s="213"/>
      <c r="N132" s="20"/>
      <c r="O132" s="20"/>
      <c r="P132" s="20" t="str">
        <f t="shared" si="25"/>
        <v/>
      </c>
      <c r="Q132" s="20"/>
      <c r="R132" s="211"/>
      <c r="S132" s="28" t="str">
        <f t="shared" si="26"/>
        <v/>
      </c>
      <c r="T132" s="20" t="str">
        <f t="shared" si="27"/>
        <v/>
      </c>
      <c r="U132" s="18" t="str">
        <f t="shared" si="28"/>
        <v>£0.00</v>
      </c>
      <c r="V132" s="20"/>
      <c r="W132" s="192"/>
      <c r="X132" s="193"/>
      <c r="Y132" s="35"/>
      <c r="Z132" s="343"/>
      <c r="AA132" s="343" t="str">
        <f t="shared" si="29"/>
        <v/>
      </c>
      <c r="AB132" s="103"/>
      <c r="AC132" s="94" t="str">
        <f t="shared" si="30"/>
        <v/>
      </c>
      <c r="AD132" s="95"/>
      <c r="AE132" s="294"/>
      <c r="AF132" s="214" t="str">
        <f t="shared" si="31"/>
        <v/>
      </c>
      <c r="AG132" s="215" t="str">
        <f t="shared" si="32"/>
        <v>£0.00</v>
      </c>
      <c r="AH132" s="181"/>
      <c r="AJ132" s="183"/>
      <c r="AM132" s="183" t="str">
        <f t="shared" si="20"/>
        <v/>
      </c>
      <c r="AN132" s="45">
        <f t="shared" si="21"/>
        <v>0</v>
      </c>
      <c r="AO132" s="45" t="str">
        <f>IF(AND('Claim Details'!$J$21="London 1",T132="A"),Rates!$C$4,IF(AND('Claim Details'!$J$21="London 1",T132="B"),Rates!$D$4,IF(AND('Claim Details'!$J$21="London 1",T132="C"),Rates!$E$4,IF(AND('Claim Details'!$J$21="London 1",T132="D"),Rates!$F$4,IF(AND('Claim Details'!$J$21="London 2",T132="A"),Rates!$C$7,IF(AND('Claim Details'!$J$21="London 2",T132="B"),Rates!$D$7,IF(AND('Claim Details'!$J$21="London 2",T132="C"),Rates!$E$7,IF(AND('Claim Details'!$J$21="London 2",T132="D"),Rates!$F$7,IF(AND('Claim Details'!$J$21="London 3",T132="A"),Rates!$C$10,IF(AND('Claim Details'!$J$21="London 3",T132="B"),Rates!$D$10,IF(AND('Claim Details'!$J$21="London 3",T132="C"),Rates!$E$10,IF(AND('Claim Details'!$J$21="London 3",T132="D"),Rates!$F$10,IF(AND('Claim Details'!$J$21="National 1",T132="A"),Rates!$C$13,IF(AND('Claim Details'!$J$21="National 1",T132="B"),Rates!$D$13,IF(AND('Claim Details'!$J$21="National 1",T132="C"),Rates!$E$13,IF(AND('Claim Details'!$J$21="National 1",T132="D"),Rates!$F$13,IF(AND('Claim Details'!$J$21="National 2",T132="A"),Rates!$C$16,IF(AND('Claim Details'!$J$21="National 2",T132="B"),Rates!$D$16,IF(AND('Claim Details'!$J$21="National 2",T132="C"),Rates!$E$16,IF(AND('Claim Details'!$J$21="National 2",T132="D"),Rates!$F$16,"£0.00"))))))))))))))))))))</f>
        <v>£0.00</v>
      </c>
      <c r="AP132" s="45">
        <f t="shared" si="22"/>
        <v>0</v>
      </c>
      <c r="AQ132" s="45" t="str">
        <f>IF(AND('Claim Details'!$R$21="London 1",AC132="A"),Rates!$C$4,IF(AND('Claim Details'!$R$21="London 1",AC132="B"),Rates!$D$4,IF(AND('Claim Details'!$R$21="London 1",AC132="C"),Rates!$E$4,IF(AND('Claim Details'!$R$21="London 1",AC132="D"),Rates!$F$4,IF(AND('Claim Details'!$R$21="London 2",AC132="A"),Rates!$C$7,IF(AND('Claim Details'!$R$21="London 2",AC132="B"),Rates!$D$7,IF(AND('Claim Details'!$R$21="London 2",AC132="C"),Rates!$E$7,IF(AND('Claim Details'!$R$21="London 2",AC132="D"),Rates!$F$7,IF(AND('Claim Details'!$R$21="London 3",AC132="A"),Rates!$C$10,IF(AND('Claim Details'!$R$21="London 3",AC132="B"),Rates!$D$10,IF(AND('Claim Details'!$R$21="London 3",AC132="C"),Rates!$E$10,IF(AND('Claim Details'!$R$21="London 3",AC132="D"),Rates!$F$10,IF(AND('Claim Details'!$R$21="National 1",AC132="A"),Rates!$C$13,IF(AND('Claim Details'!$R$21="National 1",AC132="B"),Rates!$D$13,IF(AND('Claim Details'!$R$21="National 1",AC132="C"),Rates!$E$13,IF(AND('Claim Details'!$R$21="National 1",AC132="D"),Rates!$F$13,IF(AND('Claim Details'!$R$21="National 2",AC132="A"),Rates!$C$16,IF(AND('Claim Details'!$R$21="National 2",AC132="B"),Rates!$D$16,IF(AND('Claim Details'!$R$21="National 2",AC132="C"),Rates!$E$16,IF(AND('Claim Details'!$R$21="National 2",AC132="D"),Rates!$F$16,"£0.00"))))))))))))))))))))</f>
        <v>£0.00</v>
      </c>
      <c r="AR132" s="45">
        <f t="shared" si="23"/>
        <v>0</v>
      </c>
      <c r="AS132" s="183" t="str">
        <f t="shared" si="33"/>
        <v/>
      </c>
      <c r="AT132" s="183" t="str">
        <f t="shared" si="34"/>
        <v/>
      </c>
    </row>
    <row r="133" spans="1:46" ht="15.5">
      <c r="A133" s="178"/>
      <c r="B133" s="21"/>
      <c r="C133" s="22"/>
      <c r="D133" s="288"/>
      <c r="E133" s="290"/>
      <c r="F133" s="289"/>
      <c r="G133" s="177"/>
      <c r="H133" s="286"/>
      <c r="I133" s="95" t="str">
        <f>IF(AND('Claim Details'!$E$21="London 1",C133="A"),Rates!$C$4,IF(AND('Claim Details'!$E$21="London 1",C133="B"),Rates!$D$4,IF(AND('Claim Details'!$E$21="London 1",C133="C"),Rates!$E$4,IF(AND('Claim Details'!$E$21="London 1",C133="D"),Rates!$F$4,IF(AND('Claim Details'!$E$21="London 2",C133="A"),Rates!$C$7,IF(AND('Claim Details'!$E$21="London 2",C133="B"),Rates!$D$7,IF(AND('Claim Details'!$E$21="London 2",C133="C"),Rates!$E$7,IF(AND('Claim Details'!$E$21="London 2",C133="D"),Rates!$F$7,IF(AND('Claim Details'!$E$21="London 3",C133="A"),Rates!$C$10,IF(AND('Claim Details'!$E$21="London 3",C133="B"),Rates!$D$10,IF(AND('Claim Details'!$E$21="London 3",C133="C"),Rates!$E$10,IF(AND('Claim Details'!$E$21="London 3",C133="D"),Rates!$F$10,IF(AND('Claim Details'!$E$21="National 1",C133="A"),Rates!$C$13,IF(AND('Claim Details'!$E$21="National 1",C133="B"),Rates!$D$13,IF(AND('Claim Details'!$E$21="National 1",C133="C"),Rates!$E$13,IF(AND('Claim Details'!$E$21="National 1",C133="D"),Rates!$F$13,IF(AND('Claim Details'!$E$21="National 2",C133="A"),Rates!$C$16,IF(AND('Claim Details'!$E$21="National 2",C133="B"),Rates!$D$16,IF(AND('Claim Details'!$E$21="National 2",C133="C"),Rates!$E$16,IF(AND('Claim Details'!$E$21="National 2",C133="D"),Rates!$F$16,"£0.00"))))))))))))))))))))</f>
        <v>£0.00</v>
      </c>
      <c r="J133" s="23"/>
      <c r="K133" s="63" t="str">
        <f t="shared" si="24"/>
        <v>£0.00</v>
      </c>
      <c r="L133" s="212"/>
      <c r="M133" s="213"/>
      <c r="N133" s="20"/>
      <c r="O133" s="20"/>
      <c r="P133" s="20" t="str">
        <f t="shared" si="25"/>
        <v/>
      </c>
      <c r="Q133" s="20"/>
      <c r="R133" s="211"/>
      <c r="S133" s="28" t="str">
        <f t="shared" si="26"/>
        <v/>
      </c>
      <c r="T133" s="20" t="str">
        <f t="shared" si="27"/>
        <v/>
      </c>
      <c r="U133" s="18" t="str">
        <f t="shared" si="28"/>
        <v>£0.00</v>
      </c>
      <c r="V133" s="20"/>
      <c r="W133" s="192"/>
      <c r="X133" s="193"/>
      <c r="Y133" s="35"/>
      <c r="Z133" s="343"/>
      <c r="AA133" s="343" t="str">
        <f t="shared" si="29"/>
        <v/>
      </c>
      <c r="AB133" s="103"/>
      <c r="AC133" s="94" t="str">
        <f t="shared" si="30"/>
        <v/>
      </c>
      <c r="AD133" s="95"/>
      <c r="AE133" s="294"/>
      <c r="AF133" s="214" t="str">
        <f t="shared" si="31"/>
        <v/>
      </c>
      <c r="AG133" s="215" t="str">
        <f t="shared" si="32"/>
        <v>£0.00</v>
      </c>
      <c r="AH133" s="181"/>
      <c r="AJ133" s="183"/>
      <c r="AM133" s="183" t="str">
        <f t="shared" ref="AM133:AM196" si="35">IF(E133="","",IF(E133="Travel","1",IF(E133="Waiting","1",IF(E133="Advocacy","2",IF(E133="Attend: Court hearing","3","4")))))</f>
        <v/>
      </c>
      <c r="AN133" s="45">
        <f t="shared" ref="AN133:AN196" si="36">J133</f>
        <v>0</v>
      </c>
      <c r="AO133" s="45" t="str">
        <f>IF(AND('Claim Details'!$J$21="London 1",T133="A"),Rates!$C$4,IF(AND('Claim Details'!$J$21="London 1",T133="B"),Rates!$D$4,IF(AND('Claim Details'!$J$21="London 1",T133="C"),Rates!$E$4,IF(AND('Claim Details'!$J$21="London 1",T133="D"),Rates!$F$4,IF(AND('Claim Details'!$J$21="London 2",T133="A"),Rates!$C$7,IF(AND('Claim Details'!$J$21="London 2",T133="B"),Rates!$D$7,IF(AND('Claim Details'!$J$21="London 2",T133="C"),Rates!$E$7,IF(AND('Claim Details'!$J$21="London 2",T133="D"),Rates!$F$7,IF(AND('Claim Details'!$J$21="London 3",T133="A"),Rates!$C$10,IF(AND('Claim Details'!$J$21="London 3",T133="B"),Rates!$D$10,IF(AND('Claim Details'!$J$21="London 3",T133="C"),Rates!$E$10,IF(AND('Claim Details'!$J$21="London 3",T133="D"),Rates!$F$10,IF(AND('Claim Details'!$J$21="National 1",T133="A"),Rates!$C$13,IF(AND('Claim Details'!$J$21="National 1",T133="B"),Rates!$D$13,IF(AND('Claim Details'!$J$21="National 1",T133="C"),Rates!$E$13,IF(AND('Claim Details'!$J$21="National 1",T133="D"),Rates!$F$13,IF(AND('Claim Details'!$J$21="National 2",T133="A"),Rates!$C$16,IF(AND('Claim Details'!$J$21="National 2",T133="B"),Rates!$D$16,IF(AND('Claim Details'!$J$21="National 2",T133="C"),Rates!$E$16,IF(AND('Claim Details'!$J$21="National 2",T133="D"),Rates!$F$16,"£0.00"))))))))))))))))))))</f>
        <v>£0.00</v>
      </c>
      <c r="AP133" s="45">
        <f t="shared" ref="AP133:AP196" si="37">IF(R133&gt;0,MIN(R133,J133,AO133),MIN(J133, AO133))</f>
        <v>0</v>
      </c>
      <c r="AQ133" s="45" t="str">
        <f>IF(AND('Claim Details'!$R$21="London 1",AC133="A"),Rates!$C$4,IF(AND('Claim Details'!$R$21="London 1",AC133="B"),Rates!$D$4,IF(AND('Claim Details'!$R$21="London 1",AC133="C"),Rates!$E$4,IF(AND('Claim Details'!$R$21="London 1",AC133="D"),Rates!$F$4,IF(AND('Claim Details'!$R$21="London 2",AC133="A"),Rates!$C$7,IF(AND('Claim Details'!$R$21="London 2",AC133="B"),Rates!$D$7,IF(AND('Claim Details'!$R$21="London 2",AC133="C"),Rates!$E$7,IF(AND('Claim Details'!$R$21="London 2",AC133="D"),Rates!$F$7,IF(AND('Claim Details'!$R$21="London 3",AC133="A"),Rates!$C$10,IF(AND('Claim Details'!$R$21="London 3",AC133="B"),Rates!$D$10,IF(AND('Claim Details'!$R$21="London 3",AC133="C"),Rates!$E$10,IF(AND('Claim Details'!$R$21="London 3",AC133="D"),Rates!$F$10,IF(AND('Claim Details'!$R$21="National 1",AC133="A"),Rates!$C$13,IF(AND('Claim Details'!$R$21="National 1",AC133="B"),Rates!$D$13,IF(AND('Claim Details'!$R$21="National 1",AC133="C"),Rates!$E$13,IF(AND('Claim Details'!$R$21="National 1",AC133="D"),Rates!$F$13,IF(AND('Claim Details'!$R$21="National 2",AC133="A"),Rates!$C$16,IF(AND('Claim Details'!$R$21="National 2",AC133="B"),Rates!$D$16,IF(AND('Claim Details'!$R$21="National 2",AC133="C"),Rates!$E$16,IF(AND('Claim Details'!$R$21="National 2",AC133="D"),Rates!$F$16,"£0.00"))))))))))))))))))))</f>
        <v>£0.00</v>
      </c>
      <c r="AR133" s="45">
        <f t="shared" ref="AR133:AR196" si="38">IF(AD133&gt;0,MIN(AD133,J133,AQ133),MIN(J133, AQ133))</f>
        <v>0</v>
      </c>
      <c r="AS133" s="183" t="str">
        <f t="shared" si="33"/>
        <v/>
      </c>
      <c r="AT133" s="183" t="str">
        <f t="shared" si="34"/>
        <v/>
      </c>
    </row>
    <row r="134" spans="1:46" ht="15.5">
      <c r="A134" s="178"/>
      <c r="B134" s="21"/>
      <c r="C134" s="22"/>
      <c r="D134" s="288"/>
      <c r="E134" s="290"/>
      <c r="F134" s="289"/>
      <c r="G134" s="177"/>
      <c r="H134" s="286"/>
      <c r="I134" s="95" t="str">
        <f>IF(AND('Claim Details'!$E$21="London 1",C134="A"),Rates!$C$4,IF(AND('Claim Details'!$E$21="London 1",C134="B"),Rates!$D$4,IF(AND('Claim Details'!$E$21="London 1",C134="C"),Rates!$E$4,IF(AND('Claim Details'!$E$21="London 1",C134="D"),Rates!$F$4,IF(AND('Claim Details'!$E$21="London 2",C134="A"),Rates!$C$7,IF(AND('Claim Details'!$E$21="London 2",C134="B"),Rates!$D$7,IF(AND('Claim Details'!$E$21="London 2",C134="C"),Rates!$E$7,IF(AND('Claim Details'!$E$21="London 2",C134="D"),Rates!$F$7,IF(AND('Claim Details'!$E$21="London 3",C134="A"),Rates!$C$10,IF(AND('Claim Details'!$E$21="London 3",C134="B"),Rates!$D$10,IF(AND('Claim Details'!$E$21="London 3",C134="C"),Rates!$E$10,IF(AND('Claim Details'!$E$21="London 3",C134="D"),Rates!$F$10,IF(AND('Claim Details'!$E$21="National 1",C134="A"),Rates!$C$13,IF(AND('Claim Details'!$E$21="National 1",C134="B"),Rates!$D$13,IF(AND('Claim Details'!$E$21="National 1",C134="C"),Rates!$E$13,IF(AND('Claim Details'!$E$21="National 1",C134="D"),Rates!$F$13,IF(AND('Claim Details'!$E$21="National 2",C134="A"),Rates!$C$16,IF(AND('Claim Details'!$E$21="National 2",C134="B"),Rates!$D$16,IF(AND('Claim Details'!$E$21="National 2",C134="C"),Rates!$E$16,IF(AND('Claim Details'!$E$21="National 2",C134="D"),Rates!$F$16,"£0.00"))))))))))))))))))))</f>
        <v>£0.00</v>
      </c>
      <c r="J134" s="23"/>
      <c r="K134" s="63" t="str">
        <f t="shared" ref="K134:K197" si="39">IF(J134="","£0.00",(AN134*H134))</f>
        <v>£0.00</v>
      </c>
      <c r="L134" s="212"/>
      <c r="M134" s="213"/>
      <c r="N134" s="20"/>
      <c r="O134" s="20"/>
      <c r="P134" s="20" t="str">
        <f t="shared" ref="P134:P197" si="40">IF(E134="", "", E134)</f>
        <v/>
      </c>
      <c r="Q134" s="20"/>
      <c r="R134" s="211"/>
      <c r="S134" s="28" t="str">
        <f t="shared" ref="S134:S197" si="41">IF(N134="Yes",H134,IF(N134="Part Pay",O134, IF(N134="No", "£0.00","")))</f>
        <v/>
      </c>
      <c r="T134" s="20" t="str">
        <f t="shared" ref="T134:T197" si="42">IF(N134="Yes",C134,IF(N134="Part Pay",Q134,""))</f>
        <v/>
      </c>
      <c r="U134" s="18" t="str">
        <f t="shared" ref="U134:U197" si="43">IF(H134="","£0.00",IF(N134="Yes", (S134*AP134), IF(N134="No", "£0.00", IF(N134="Part Pay",(O134*AP134), 0))))</f>
        <v>£0.00</v>
      </c>
      <c r="V134" s="20"/>
      <c r="W134" s="192"/>
      <c r="X134" s="193"/>
      <c r="Y134" s="35"/>
      <c r="Z134" s="343"/>
      <c r="AA134" s="343" t="str">
        <f t="shared" ref="AA134:AA197" si="44">IF(P134="", "", P134)</f>
        <v/>
      </c>
      <c r="AB134" s="103"/>
      <c r="AC134" s="94" t="str">
        <f t="shared" ref="AC134:AC197" si="45">IF(AB134&gt;=0,T134,"")</f>
        <v/>
      </c>
      <c r="AD134" s="95"/>
      <c r="AE134" s="294"/>
      <c r="AF134" s="214" t="str">
        <f t="shared" ref="AF134:AF197" si="46">IF(AB134="",S134,IF(S134="",AB134,AB134+S134))</f>
        <v/>
      </c>
      <c r="AG134" s="215" t="str">
        <f t="shared" ref="AG134:AG197" si="47">IF(H134="", "£0.00", (AF134*AR134))</f>
        <v>£0.00</v>
      </c>
      <c r="AH134" s="181"/>
      <c r="AJ134" s="183"/>
      <c r="AM134" s="183" t="str">
        <f t="shared" si="35"/>
        <v/>
      </c>
      <c r="AN134" s="45">
        <f t="shared" si="36"/>
        <v>0</v>
      </c>
      <c r="AO134" s="45" t="str">
        <f>IF(AND('Claim Details'!$J$21="London 1",T134="A"),Rates!$C$4,IF(AND('Claim Details'!$J$21="London 1",T134="B"),Rates!$D$4,IF(AND('Claim Details'!$J$21="London 1",T134="C"),Rates!$E$4,IF(AND('Claim Details'!$J$21="London 1",T134="D"),Rates!$F$4,IF(AND('Claim Details'!$J$21="London 2",T134="A"),Rates!$C$7,IF(AND('Claim Details'!$J$21="London 2",T134="B"),Rates!$D$7,IF(AND('Claim Details'!$J$21="London 2",T134="C"),Rates!$E$7,IF(AND('Claim Details'!$J$21="London 2",T134="D"),Rates!$F$7,IF(AND('Claim Details'!$J$21="London 3",T134="A"),Rates!$C$10,IF(AND('Claim Details'!$J$21="London 3",T134="B"),Rates!$D$10,IF(AND('Claim Details'!$J$21="London 3",T134="C"),Rates!$E$10,IF(AND('Claim Details'!$J$21="London 3",T134="D"),Rates!$F$10,IF(AND('Claim Details'!$J$21="National 1",T134="A"),Rates!$C$13,IF(AND('Claim Details'!$J$21="National 1",T134="B"),Rates!$D$13,IF(AND('Claim Details'!$J$21="National 1",T134="C"),Rates!$E$13,IF(AND('Claim Details'!$J$21="National 1",T134="D"),Rates!$F$13,IF(AND('Claim Details'!$J$21="National 2",T134="A"),Rates!$C$16,IF(AND('Claim Details'!$J$21="National 2",T134="B"),Rates!$D$16,IF(AND('Claim Details'!$J$21="National 2",T134="C"),Rates!$E$16,IF(AND('Claim Details'!$J$21="National 2",T134="D"),Rates!$F$16,"£0.00"))))))))))))))))))))</f>
        <v>£0.00</v>
      </c>
      <c r="AP134" s="45">
        <f t="shared" si="37"/>
        <v>0</v>
      </c>
      <c r="AQ134" s="45" t="str">
        <f>IF(AND('Claim Details'!$R$21="London 1",AC134="A"),Rates!$C$4,IF(AND('Claim Details'!$R$21="London 1",AC134="B"),Rates!$D$4,IF(AND('Claim Details'!$R$21="London 1",AC134="C"),Rates!$E$4,IF(AND('Claim Details'!$R$21="London 1",AC134="D"),Rates!$F$4,IF(AND('Claim Details'!$R$21="London 2",AC134="A"),Rates!$C$7,IF(AND('Claim Details'!$R$21="London 2",AC134="B"),Rates!$D$7,IF(AND('Claim Details'!$R$21="London 2",AC134="C"),Rates!$E$7,IF(AND('Claim Details'!$R$21="London 2",AC134="D"),Rates!$F$7,IF(AND('Claim Details'!$R$21="London 3",AC134="A"),Rates!$C$10,IF(AND('Claim Details'!$R$21="London 3",AC134="B"),Rates!$D$10,IF(AND('Claim Details'!$R$21="London 3",AC134="C"),Rates!$E$10,IF(AND('Claim Details'!$R$21="London 3",AC134="D"),Rates!$F$10,IF(AND('Claim Details'!$R$21="National 1",AC134="A"),Rates!$C$13,IF(AND('Claim Details'!$R$21="National 1",AC134="B"),Rates!$D$13,IF(AND('Claim Details'!$R$21="National 1",AC134="C"),Rates!$E$13,IF(AND('Claim Details'!$R$21="National 1",AC134="D"),Rates!$F$13,IF(AND('Claim Details'!$R$21="National 2",AC134="A"),Rates!$C$16,IF(AND('Claim Details'!$R$21="National 2",AC134="B"),Rates!$D$16,IF(AND('Claim Details'!$R$21="National 2",AC134="C"),Rates!$E$16,IF(AND('Claim Details'!$R$21="National 2",AC134="D"),Rates!$F$16,"£0.00"))))))))))))))))))))</f>
        <v>£0.00</v>
      </c>
      <c r="AR134" s="45">
        <f t="shared" si="38"/>
        <v>0</v>
      </c>
      <c r="AS134" s="183" t="str">
        <f t="shared" ref="AS134:AS197" si="48">IF($P134="","",IF($P134="Travel","1",IF($P134="Waiting","1",IF($P134="Advocacy","2",IF($P134="Attend: Court hearing","3","4")))))</f>
        <v/>
      </c>
      <c r="AT134" s="183" t="str">
        <f t="shared" ref="AT134:AT197" si="49">IF($AA134="","",IF($AA134="Travel","1",IF($AA134="Waiting","1",IF($AA134="Advocacy","2",IF($AA134="Attend: Court hearing","3","4")))))</f>
        <v/>
      </c>
    </row>
    <row r="135" spans="1:46" ht="15.5">
      <c r="A135" s="178"/>
      <c r="B135" s="21"/>
      <c r="C135" s="22"/>
      <c r="D135" s="288"/>
      <c r="E135" s="290"/>
      <c r="F135" s="289"/>
      <c r="G135" s="177"/>
      <c r="H135" s="286"/>
      <c r="I135" s="95" t="str">
        <f>IF(AND('Claim Details'!$E$21="London 1",C135="A"),Rates!$C$4,IF(AND('Claim Details'!$E$21="London 1",C135="B"),Rates!$D$4,IF(AND('Claim Details'!$E$21="London 1",C135="C"),Rates!$E$4,IF(AND('Claim Details'!$E$21="London 1",C135="D"),Rates!$F$4,IF(AND('Claim Details'!$E$21="London 2",C135="A"),Rates!$C$7,IF(AND('Claim Details'!$E$21="London 2",C135="B"),Rates!$D$7,IF(AND('Claim Details'!$E$21="London 2",C135="C"),Rates!$E$7,IF(AND('Claim Details'!$E$21="London 2",C135="D"),Rates!$F$7,IF(AND('Claim Details'!$E$21="London 3",C135="A"),Rates!$C$10,IF(AND('Claim Details'!$E$21="London 3",C135="B"),Rates!$D$10,IF(AND('Claim Details'!$E$21="London 3",C135="C"),Rates!$E$10,IF(AND('Claim Details'!$E$21="London 3",C135="D"),Rates!$F$10,IF(AND('Claim Details'!$E$21="National 1",C135="A"),Rates!$C$13,IF(AND('Claim Details'!$E$21="National 1",C135="B"),Rates!$D$13,IF(AND('Claim Details'!$E$21="National 1",C135="C"),Rates!$E$13,IF(AND('Claim Details'!$E$21="National 1",C135="D"),Rates!$F$13,IF(AND('Claim Details'!$E$21="National 2",C135="A"),Rates!$C$16,IF(AND('Claim Details'!$E$21="National 2",C135="B"),Rates!$D$16,IF(AND('Claim Details'!$E$21="National 2",C135="C"),Rates!$E$16,IF(AND('Claim Details'!$E$21="National 2",C135="D"),Rates!$F$16,"£0.00"))))))))))))))))))))</f>
        <v>£0.00</v>
      </c>
      <c r="J135" s="23"/>
      <c r="K135" s="63" t="str">
        <f t="shared" si="39"/>
        <v>£0.00</v>
      </c>
      <c r="L135" s="212"/>
      <c r="M135" s="213"/>
      <c r="N135" s="20"/>
      <c r="O135" s="20"/>
      <c r="P135" s="20" t="str">
        <f t="shared" si="40"/>
        <v/>
      </c>
      <c r="Q135" s="20"/>
      <c r="R135" s="211"/>
      <c r="S135" s="28" t="str">
        <f t="shared" si="41"/>
        <v/>
      </c>
      <c r="T135" s="20" t="str">
        <f t="shared" si="42"/>
        <v/>
      </c>
      <c r="U135" s="18" t="str">
        <f t="shared" si="43"/>
        <v>£0.00</v>
      </c>
      <c r="V135" s="20"/>
      <c r="W135" s="192"/>
      <c r="X135" s="193"/>
      <c r="Y135" s="35"/>
      <c r="Z135" s="343"/>
      <c r="AA135" s="343" t="str">
        <f t="shared" si="44"/>
        <v/>
      </c>
      <c r="AB135" s="103"/>
      <c r="AC135" s="94" t="str">
        <f t="shared" si="45"/>
        <v/>
      </c>
      <c r="AD135" s="95"/>
      <c r="AE135" s="294"/>
      <c r="AF135" s="214" t="str">
        <f t="shared" si="46"/>
        <v/>
      </c>
      <c r="AG135" s="215" t="str">
        <f t="shared" si="47"/>
        <v>£0.00</v>
      </c>
      <c r="AH135" s="181"/>
      <c r="AJ135" s="183"/>
      <c r="AM135" s="183" t="str">
        <f t="shared" si="35"/>
        <v/>
      </c>
      <c r="AN135" s="45">
        <f t="shared" si="36"/>
        <v>0</v>
      </c>
      <c r="AO135" s="45" t="str">
        <f>IF(AND('Claim Details'!$J$21="London 1",T135="A"),Rates!$C$4,IF(AND('Claim Details'!$J$21="London 1",T135="B"),Rates!$D$4,IF(AND('Claim Details'!$J$21="London 1",T135="C"),Rates!$E$4,IF(AND('Claim Details'!$J$21="London 1",T135="D"),Rates!$F$4,IF(AND('Claim Details'!$J$21="London 2",T135="A"),Rates!$C$7,IF(AND('Claim Details'!$J$21="London 2",T135="B"),Rates!$D$7,IF(AND('Claim Details'!$J$21="London 2",T135="C"),Rates!$E$7,IF(AND('Claim Details'!$J$21="London 2",T135="D"),Rates!$F$7,IF(AND('Claim Details'!$J$21="London 3",T135="A"),Rates!$C$10,IF(AND('Claim Details'!$J$21="London 3",T135="B"),Rates!$D$10,IF(AND('Claim Details'!$J$21="London 3",T135="C"),Rates!$E$10,IF(AND('Claim Details'!$J$21="London 3",T135="D"),Rates!$F$10,IF(AND('Claim Details'!$J$21="National 1",T135="A"),Rates!$C$13,IF(AND('Claim Details'!$J$21="National 1",T135="B"),Rates!$D$13,IF(AND('Claim Details'!$J$21="National 1",T135="C"),Rates!$E$13,IF(AND('Claim Details'!$J$21="National 1",T135="D"),Rates!$F$13,IF(AND('Claim Details'!$J$21="National 2",T135="A"),Rates!$C$16,IF(AND('Claim Details'!$J$21="National 2",T135="B"),Rates!$D$16,IF(AND('Claim Details'!$J$21="National 2",T135="C"),Rates!$E$16,IF(AND('Claim Details'!$J$21="National 2",T135="D"),Rates!$F$16,"£0.00"))))))))))))))))))))</f>
        <v>£0.00</v>
      </c>
      <c r="AP135" s="45">
        <f t="shared" si="37"/>
        <v>0</v>
      </c>
      <c r="AQ135" s="45" t="str">
        <f>IF(AND('Claim Details'!$R$21="London 1",AC135="A"),Rates!$C$4,IF(AND('Claim Details'!$R$21="London 1",AC135="B"),Rates!$D$4,IF(AND('Claim Details'!$R$21="London 1",AC135="C"),Rates!$E$4,IF(AND('Claim Details'!$R$21="London 1",AC135="D"),Rates!$F$4,IF(AND('Claim Details'!$R$21="London 2",AC135="A"),Rates!$C$7,IF(AND('Claim Details'!$R$21="London 2",AC135="B"),Rates!$D$7,IF(AND('Claim Details'!$R$21="London 2",AC135="C"),Rates!$E$7,IF(AND('Claim Details'!$R$21="London 2",AC135="D"),Rates!$F$7,IF(AND('Claim Details'!$R$21="London 3",AC135="A"),Rates!$C$10,IF(AND('Claim Details'!$R$21="London 3",AC135="B"),Rates!$D$10,IF(AND('Claim Details'!$R$21="London 3",AC135="C"),Rates!$E$10,IF(AND('Claim Details'!$R$21="London 3",AC135="D"),Rates!$F$10,IF(AND('Claim Details'!$R$21="National 1",AC135="A"),Rates!$C$13,IF(AND('Claim Details'!$R$21="National 1",AC135="B"),Rates!$D$13,IF(AND('Claim Details'!$R$21="National 1",AC135="C"),Rates!$E$13,IF(AND('Claim Details'!$R$21="National 1",AC135="D"),Rates!$F$13,IF(AND('Claim Details'!$R$21="National 2",AC135="A"),Rates!$C$16,IF(AND('Claim Details'!$R$21="National 2",AC135="B"),Rates!$D$16,IF(AND('Claim Details'!$R$21="National 2",AC135="C"),Rates!$E$16,IF(AND('Claim Details'!$R$21="National 2",AC135="D"),Rates!$F$16,"£0.00"))))))))))))))))))))</f>
        <v>£0.00</v>
      </c>
      <c r="AR135" s="45">
        <f t="shared" si="38"/>
        <v>0</v>
      </c>
      <c r="AS135" s="183" t="str">
        <f t="shared" si="48"/>
        <v/>
      </c>
      <c r="AT135" s="183" t="str">
        <f t="shared" si="49"/>
        <v/>
      </c>
    </row>
    <row r="136" spans="1:46" ht="15.5">
      <c r="A136" s="178"/>
      <c r="B136" s="21"/>
      <c r="C136" s="22"/>
      <c r="D136" s="288"/>
      <c r="E136" s="290"/>
      <c r="F136" s="289"/>
      <c r="G136" s="177"/>
      <c r="H136" s="286"/>
      <c r="I136" s="95" t="str">
        <f>IF(AND('Claim Details'!$E$21="London 1",C136="A"),Rates!$C$4,IF(AND('Claim Details'!$E$21="London 1",C136="B"),Rates!$D$4,IF(AND('Claim Details'!$E$21="London 1",C136="C"),Rates!$E$4,IF(AND('Claim Details'!$E$21="London 1",C136="D"),Rates!$F$4,IF(AND('Claim Details'!$E$21="London 2",C136="A"),Rates!$C$7,IF(AND('Claim Details'!$E$21="London 2",C136="B"),Rates!$D$7,IF(AND('Claim Details'!$E$21="London 2",C136="C"),Rates!$E$7,IF(AND('Claim Details'!$E$21="London 2",C136="D"),Rates!$F$7,IF(AND('Claim Details'!$E$21="London 3",C136="A"),Rates!$C$10,IF(AND('Claim Details'!$E$21="London 3",C136="B"),Rates!$D$10,IF(AND('Claim Details'!$E$21="London 3",C136="C"),Rates!$E$10,IF(AND('Claim Details'!$E$21="London 3",C136="D"),Rates!$F$10,IF(AND('Claim Details'!$E$21="National 1",C136="A"),Rates!$C$13,IF(AND('Claim Details'!$E$21="National 1",C136="B"),Rates!$D$13,IF(AND('Claim Details'!$E$21="National 1",C136="C"),Rates!$E$13,IF(AND('Claim Details'!$E$21="National 1",C136="D"),Rates!$F$13,IF(AND('Claim Details'!$E$21="National 2",C136="A"),Rates!$C$16,IF(AND('Claim Details'!$E$21="National 2",C136="B"),Rates!$D$16,IF(AND('Claim Details'!$E$21="National 2",C136="C"),Rates!$E$16,IF(AND('Claim Details'!$E$21="National 2",C136="D"),Rates!$F$16,"£0.00"))))))))))))))))))))</f>
        <v>£0.00</v>
      </c>
      <c r="J136" s="23"/>
      <c r="K136" s="63" t="str">
        <f t="shared" si="39"/>
        <v>£0.00</v>
      </c>
      <c r="L136" s="212"/>
      <c r="M136" s="213"/>
      <c r="N136" s="20"/>
      <c r="O136" s="20"/>
      <c r="P136" s="20" t="str">
        <f t="shared" si="40"/>
        <v/>
      </c>
      <c r="Q136" s="20"/>
      <c r="R136" s="211"/>
      <c r="S136" s="28" t="str">
        <f t="shared" si="41"/>
        <v/>
      </c>
      <c r="T136" s="20" t="str">
        <f t="shared" si="42"/>
        <v/>
      </c>
      <c r="U136" s="18" t="str">
        <f t="shared" si="43"/>
        <v>£0.00</v>
      </c>
      <c r="V136" s="20"/>
      <c r="W136" s="192"/>
      <c r="X136" s="193"/>
      <c r="Y136" s="35"/>
      <c r="Z136" s="343"/>
      <c r="AA136" s="343" t="str">
        <f t="shared" si="44"/>
        <v/>
      </c>
      <c r="AB136" s="103"/>
      <c r="AC136" s="94" t="str">
        <f t="shared" si="45"/>
        <v/>
      </c>
      <c r="AD136" s="95"/>
      <c r="AE136" s="294"/>
      <c r="AF136" s="214" t="str">
        <f t="shared" si="46"/>
        <v/>
      </c>
      <c r="AG136" s="215" t="str">
        <f t="shared" si="47"/>
        <v>£0.00</v>
      </c>
      <c r="AH136" s="181"/>
      <c r="AJ136" s="183"/>
      <c r="AM136" s="183" t="str">
        <f t="shared" si="35"/>
        <v/>
      </c>
      <c r="AN136" s="45">
        <f t="shared" si="36"/>
        <v>0</v>
      </c>
      <c r="AO136" s="45" t="str">
        <f>IF(AND('Claim Details'!$J$21="London 1",T136="A"),Rates!$C$4,IF(AND('Claim Details'!$J$21="London 1",T136="B"),Rates!$D$4,IF(AND('Claim Details'!$J$21="London 1",T136="C"),Rates!$E$4,IF(AND('Claim Details'!$J$21="London 1",T136="D"),Rates!$F$4,IF(AND('Claim Details'!$J$21="London 2",T136="A"),Rates!$C$7,IF(AND('Claim Details'!$J$21="London 2",T136="B"),Rates!$D$7,IF(AND('Claim Details'!$J$21="London 2",T136="C"),Rates!$E$7,IF(AND('Claim Details'!$J$21="London 2",T136="D"),Rates!$F$7,IF(AND('Claim Details'!$J$21="London 3",T136="A"),Rates!$C$10,IF(AND('Claim Details'!$J$21="London 3",T136="B"),Rates!$D$10,IF(AND('Claim Details'!$J$21="London 3",T136="C"),Rates!$E$10,IF(AND('Claim Details'!$J$21="London 3",T136="D"),Rates!$F$10,IF(AND('Claim Details'!$J$21="National 1",T136="A"),Rates!$C$13,IF(AND('Claim Details'!$J$21="National 1",T136="B"),Rates!$D$13,IF(AND('Claim Details'!$J$21="National 1",T136="C"),Rates!$E$13,IF(AND('Claim Details'!$J$21="National 1",T136="D"),Rates!$F$13,IF(AND('Claim Details'!$J$21="National 2",T136="A"),Rates!$C$16,IF(AND('Claim Details'!$J$21="National 2",T136="B"),Rates!$D$16,IF(AND('Claim Details'!$J$21="National 2",T136="C"),Rates!$E$16,IF(AND('Claim Details'!$J$21="National 2",T136="D"),Rates!$F$16,"£0.00"))))))))))))))))))))</f>
        <v>£0.00</v>
      </c>
      <c r="AP136" s="45">
        <f t="shared" si="37"/>
        <v>0</v>
      </c>
      <c r="AQ136" s="45" t="str">
        <f>IF(AND('Claim Details'!$R$21="London 1",AC136="A"),Rates!$C$4,IF(AND('Claim Details'!$R$21="London 1",AC136="B"),Rates!$D$4,IF(AND('Claim Details'!$R$21="London 1",AC136="C"),Rates!$E$4,IF(AND('Claim Details'!$R$21="London 1",AC136="D"),Rates!$F$4,IF(AND('Claim Details'!$R$21="London 2",AC136="A"),Rates!$C$7,IF(AND('Claim Details'!$R$21="London 2",AC136="B"),Rates!$D$7,IF(AND('Claim Details'!$R$21="London 2",AC136="C"),Rates!$E$7,IF(AND('Claim Details'!$R$21="London 2",AC136="D"),Rates!$F$7,IF(AND('Claim Details'!$R$21="London 3",AC136="A"),Rates!$C$10,IF(AND('Claim Details'!$R$21="London 3",AC136="B"),Rates!$D$10,IF(AND('Claim Details'!$R$21="London 3",AC136="C"),Rates!$E$10,IF(AND('Claim Details'!$R$21="London 3",AC136="D"),Rates!$F$10,IF(AND('Claim Details'!$R$21="National 1",AC136="A"),Rates!$C$13,IF(AND('Claim Details'!$R$21="National 1",AC136="B"),Rates!$D$13,IF(AND('Claim Details'!$R$21="National 1",AC136="C"),Rates!$E$13,IF(AND('Claim Details'!$R$21="National 1",AC136="D"),Rates!$F$13,IF(AND('Claim Details'!$R$21="National 2",AC136="A"),Rates!$C$16,IF(AND('Claim Details'!$R$21="National 2",AC136="B"),Rates!$D$16,IF(AND('Claim Details'!$R$21="National 2",AC136="C"),Rates!$E$16,IF(AND('Claim Details'!$R$21="National 2",AC136="D"),Rates!$F$16,"£0.00"))))))))))))))))))))</f>
        <v>£0.00</v>
      </c>
      <c r="AR136" s="45">
        <f t="shared" si="38"/>
        <v>0</v>
      </c>
      <c r="AS136" s="183" t="str">
        <f t="shared" si="48"/>
        <v/>
      </c>
      <c r="AT136" s="183" t="str">
        <f t="shared" si="49"/>
        <v/>
      </c>
    </row>
    <row r="137" spans="1:46" ht="15.5">
      <c r="A137" s="178"/>
      <c r="B137" s="21"/>
      <c r="C137" s="22"/>
      <c r="D137" s="288"/>
      <c r="E137" s="290"/>
      <c r="F137" s="289"/>
      <c r="G137" s="177"/>
      <c r="H137" s="286"/>
      <c r="I137" s="95" t="str">
        <f>IF(AND('Claim Details'!$E$21="London 1",C137="A"),Rates!$C$4,IF(AND('Claim Details'!$E$21="London 1",C137="B"),Rates!$D$4,IF(AND('Claim Details'!$E$21="London 1",C137="C"),Rates!$E$4,IF(AND('Claim Details'!$E$21="London 1",C137="D"),Rates!$F$4,IF(AND('Claim Details'!$E$21="London 2",C137="A"),Rates!$C$7,IF(AND('Claim Details'!$E$21="London 2",C137="B"),Rates!$D$7,IF(AND('Claim Details'!$E$21="London 2",C137="C"),Rates!$E$7,IF(AND('Claim Details'!$E$21="London 2",C137="D"),Rates!$F$7,IF(AND('Claim Details'!$E$21="London 3",C137="A"),Rates!$C$10,IF(AND('Claim Details'!$E$21="London 3",C137="B"),Rates!$D$10,IF(AND('Claim Details'!$E$21="London 3",C137="C"),Rates!$E$10,IF(AND('Claim Details'!$E$21="London 3",C137="D"),Rates!$F$10,IF(AND('Claim Details'!$E$21="National 1",C137="A"),Rates!$C$13,IF(AND('Claim Details'!$E$21="National 1",C137="B"),Rates!$D$13,IF(AND('Claim Details'!$E$21="National 1",C137="C"),Rates!$E$13,IF(AND('Claim Details'!$E$21="National 1",C137="D"),Rates!$F$13,IF(AND('Claim Details'!$E$21="National 2",C137="A"),Rates!$C$16,IF(AND('Claim Details'!$E$21="National 2",C137="B"),Rates!$D$16,IF(AND('Claim Details'!$E$21="National 2",C137="C"),Rates!$E$16,IF(AND('Claim Details'!$E$21="National 2",C137="D"),Rates!$F$16,"£0.00"))))))))))))))))))))</f>
        <v>£0.00</v>
      </c>
      <c r="J137" s="23"/>
      <c r="K137" s="63" t="str">
        <f t="shared" si="39"/>
        <v>£0.00</v>
      </c>
      <c r="L137" s="212"/>
      <c r="M137" s="213"/>
      <c r="N137" s="20"/>
      <c r="O137" s="20"/>
      <c r="P137" s="20" t="str">
        <f t="shared" si="40"/>
        <v/>
      </c>
      <c r="Q137" s="20"/>
      <c r="R137" s="211"/>
      <c r="S137" s="28" t="str">
        <f t="shared" si="41"/>
        <v/>
      </c>
      <c r="T137" s="20" t="str">
        <f t="shared" si="42"/>
        <v/>
      </c>
      <c r="U137" s="18" t="str">
        <f t="shared" si="43"/>
        <v>£0.00</v>
      </c>
      <c r="V137" s="20"/>
      <c r="W137" s="192"/>
      <c r="X137" s="193"/>
      <c r="Y137" s="35"/>
      <c r="Z137" s="343"/>
      <c r="AA137" s="343" t="str">
        <f t="shared" si="44"/>
        <v/>
      </c>
      <c r="AB137" s="103"/>
      <c r="AC137" s="94" t="str">
        <f t="shared" si="45"/>
        <v/>
      </c>
      <c r="AD137" s="95"/>
      <c r="AE137" s="294"/>
      <c r="AF137" s="214" t="str">
        <f t="shared" si="46"/>
        <v/>
      </c>
      <c r="AG137" s="215" t="str">
        <f t="shared" si="47"/>
        <v>£0.00</v>
      </c>
      <c r="AH137" s="181"/>
      <c r="AJ137" s="183"/>
      <c r="AM137" s="183" t="str">
        <f t="shared" si="35"/>
        <v/>
      </c>
      <c r="AN137" s="45">
        <f t="shared" si="36"/>
        <v>0</v>
      </c>
      <c r="AO137" s="45" t="str">
        <f>IF(AND('Claim Details'!$J$21="London 1",T137="A"),Rates!$C$4,IF(AND('Claim Details'!$J$21="London 1",T137="B"),Rates!$D$4,IF(AND('Claim Details'!$J$21="London 1",T137="C"),Rates!$E$4,IF(AND('Claim Details'!$J$21="London 1",T137="D"),Rates!$F$4,IF(AND('Claim Details'!$J$21="London 2",T137="A"),Rates!$C$7,IF(AND('Claim Details'!$J$21="London 2",T137="B"),Rates!$D$7,IF(AND('Claim Details'!$J$21="London 2",T137="C"),Rates!$E$7,IF(AND('Claim Details'!$J$21="London 2",T137="D"),Rates!$F$7,IF(AND('Claim Details'!$J$21="London 3",T137="A"),Rates!$C$10,IF(AND('Claim Details'!$J$21="London 3",T137="B"),Rates!$D$10,IF(AND('Claim Details'!$J$21="London 3",T137="C"),Rates!$E$10,IF(AND('Claim Details'!$J$21="London 3",T137="D"),Rates!$F$10,IF(AND('Claim Details'!$J$21="National 1",T137="A"),Rates!$C$13,IF(AND('Claim Details'!$J$21="National 1",T137="B"),Rates!$D$13,IF(AND('Claim Details'!$J$21="National 1",T137="C"),Rates!$E$13,IF(AND('Claim Details'!$J$21="National 1",T137="D"),Rates!$F$13,IF(AND('Claim Details'!$J$21="National 2",T137="A"),Rates!$C$16,IF(AND('Claim Details'!$J$21="National 2",T137="B"),Rates!$D$16,IF(AND('Claim Details'!$J$21="National 2",T137="C"),Rates!$E$16,IF(AND('Claim Details'!$J$21="National 2",T137="D"),Rates!$F$16,"£0.00"))))))))))))))))))))</f>
        <v>£0.00</v>
      </c>
      <c r="AP137" s="45">
        <f t="shared" si="37"/>
        <v>0</v>
      </c>
      <c r="AQ137" s="45" t="str">
        <f>IF(AND('Claim Details'!$R$21="London 1",AC137="A"),Rates!$C$4,IF(AND('Claim Details'!$R$21="London 1",AC137="B"),Rates!$D$4,IF(AND('Claim Details'!$R$21="London 1",AC137="C"),Rates!$E$4,IF(AND('Claim Details'!$R$21="London 1",AC137="D"),Rates!$F$4,IF(AND('Claim Details'!$R$21="London 2",AC137="A"),Rates!$C$7,IF(AND('Claim Details'!$R$21="London 2",AC137="B"),Rates!$D$7,IF(AND('Claim Details'!$R$21="London 2",AC137="C"),Rates!$E$7,IF(AND('Claim Details'!$R$21="London 2",AC137="D"),Rates!$F$7,IF(AND('Claim Details'!$R$21="London 3",AC137="A"),Rates!$C$10,IF(AND('Claim Details'!$R$21="London 3",AC137="B"),Rates!$D$10,IF(AND('Claim Details'!$R$21="London 3",AC137="C"),Rates!$E$10,IF(AND('Claim Details'!$R$21="London 3",AC137="D"),Rates!$F$10,IF(AND('Claim Details'!$R$21="National 1",AC137="A"),Rates!$C$13,IF(AND('Claim Details'!$R$21="National 1",AC137="B"),Rates!$D$13,IF(AND('Claim Details'!$R$21="National 1",AC137="C"),Rates!$E$13,IF(AND('Claim Details'!$R$21="National 1",AC137="D"),Rates!$F$13,IF(AND('Claim Details'!$R$21="National 2",AC137="A"),Rates!$C$16,IF(AND('Claim Details'!$R$21="National 2",AC137="B"),Rates!$D$16,IF(AND('Claim Details'!$R$21="National 2",AC137="C"),Rates!$E$16,IF(AND('Claim Details'!$R$21="National 2",AC137="D"),Rates!$F$16,"£0.00"))))))))))))))))))))</f>
        <v>£0.00</v>
      </c>
      <c r="AR137" s="45">
        <f t="shared" si="38"/>
        <v>0</v>
      </c>
      <c r="AS137" s="183" t="str">
        <f t="shared" si="48"/>
        <v/>
      </c>
      <c r="AT137" s="183" t="str">
        <f t="shared" si="49"/>
        <v/>
      </c>
    </row>
    <row r="138" spans="1:46" ht="15.5">
      <c r="A138" s="178"/>
      <c r="B138" s="21"/>
      <c r="C138" s="22"/>
      <c r="D138" s="288"/>
      <c r="E138" s="290"/>
      <c r="F138" s="289"/>
      <c r="G138" s="177"/>
      <c r="H138" s="286"/>
      <c r="I138" s="95" t="str">
        <f>IF(AND('Claim Details'!$E$21="London 1",C138="A"),Rates!$C$4,IF(AND('Claim Details'!$E$21="London 1",C138="B"),Rates!$D$4,IF(AND('Claim Details'!$E$21="London 1",C138="C"),Rates!$E$4,IF(AND('Claim Details'!$E$21="London 1",C138="D"),Rates!$F$4,IF(AND('Claim Details'!$E$21="London 2",C138="A"),Rates!$C$7,IF(AND('Claim Details'!$E$21="London 2",C138="B"),Rates!$D$7,IF(AND('Claim Details'!$E$21="London 2",C138="C"),Rates!$E$7,IF(AND('Claim Details'!$E$21="London 2",C138="D"),Rates!$F$7,IF(AND('Claim Details'!$E$21="London 3",C138="A"),Rates!$C$10,IF(AND('Claim Details'!$E$21="London 3",C138="B"),Rates!$D$10,IF(AND('Claim Details'!$E$21="London 3",C138="C"),Rates!$E$10,IF(AND('Claim Details'!$E$21="London 3",C138="D"),Rates!$F$10,IF(AND('Claim Details'!$E$21="National 1",C138="A"),Rates!$C$13,IF(AND('Claim Details'!$E$21="National 1",C138="B"),Rates!$D$13,IF(AND('Claim Details'!$E$21="National 1",C138="C"),Rates!$E$13,IF(AND('Claim Details'!$E$21="National 1",C138="D"),Rates!$F$13,IF(AND('Claim Details'!$E$21="National 2",C138="A"),Rates!$C$16,IF(AND('Claim Details'!$E$21="National 2",C138="B"),Rates!$D$16,IF(AND('Claim Details'!$E$21="National 2",C138="C"),Rates!$E$16,IF(AND('Claim Details'!$E$21="National 2",C138="D"),Rates!$F$16,"£0.00"))))))))))))))))))))</f>
        <v>£0.00</v>
      </c>
      <c r="J138" s="23"/>
      <c r="K138" s="63" t="str">
        <f t="shared" si="39"/>
        <v>£0.00</v>
      </c>
      <c r="L138" s="212"/>
      <c r="M138" s="213"/>
      <c r="N138" s="20"/>
      <c r="O138" s="20"/>
      <c r="P138" s="20" t="str">
        <f t="shared" si="40"/>
        <v/>
      </c>
      <c r="Q138" s="20"/>
      <c r="R138" s="211"/>
      <c r="S138" s="28" t="str">
        <f t="shared" si="41"/>
        <v/>
      </c>
      <c r="T138" s="20" t="str">
        <f t="shared" si="42"/>
        <v/>
      </c>
      <c r="U138" s="18" t="str">
        <f t="shared" si="43"/>
        <v>£0.00</v>
      </c>
      <c r="V138" s="20"/>
      <c r="W138" s="192"/>
      <c r="X138" s="193"/>
      <c r="Y138" s="35"/>
      <c r="Z138" s="343"/>
      <c r="AA138" s="343" t="str">
        <f t="shared" si="44"/>
        <v/>
      </c>
      <c r="AB138" s="103"/>
      <c r="AC138" s="94" t="str">
        <f t="shared" si="45"/>
        <v/>
      </c>
      <c r="AD138" s="95"/>
      <c r="AE138" s="294"/>
      <c r="AF138" s="214" t="str">
        <f t="shared" si="46"/>
        <v/>
      </c>
      <c r="AG138" s="215" t="str">
        <f t="shared" si="47"/>
        <v>£0.00</v>
      </c>
      <c r="AH138" s="181"/>
      <c r="AJ138" s="183"/>
      <c r="AM138" s="183" t="str">
        <f t="shared" si="35"/>
        <v/>
      </c>
      <c r="AN138" s="45">
        <f t="shared" si="36"/>
        <v>0</v>
      </c>
      <c r="AO138" s="45" t="str">
        <f>IF(AND('Claim Details'!$J$21="London 1",T138="A"),Rates!$C$4,IF(AND('Claim Details'!$J$21="London 1",T138="B"),Rates!$D$4,IF(AND('Claim Details'!$J$21="London 1",T138="C"),Rates!$E$4,IF(AND('Claim Details'!$J$21="London 1",T138="D"),Rates!$F$4,IF(AND('Claim Details'!$J$21="London 2",T138="A"),Rates!$C$7,IF(AND('Claim Details'!$J$21="London 2",T138="B"),Rates!$D$7,IF(AND('Claim Details'!$J$21="London 2",T138="C"),Rates!$E$7,IF(AND('Claim Details'!$J$21="London 2",T138="D"),Rates!$F$7,IF(AND('Claim Details'!$J$21="London 3",T138="A"),Rates!$C$10,IF(AND('Claim Details'!$J$21="London 3",T138="B"),Rates!$D$10,IF(AND('Claim Details'!$J$21="London 3",T138="C"),Rates!$E$10,IF(AND('Claim Details'!$J$21="London 3",T138="D"),Rates!$F$10,IF(AND('Claim Details'!$J$21="National 1",T138="A"),Rates!$C$13,IF(AND('Claim Details'!$J$21="National 1",T138="B"),Rates!$D$13,IF(AND('Claim Details'!$J$21="National 1",T138="C"),Rates!$E$13,IF(AND('Claim Details'!$J$21="National 1",T138="D"),Rates!$F$13,IF(AND('Claim Details'!$J$21="National 2",T138="A"),Rates!$C$16,IF(AND('Claim Details'!$J$21="National 2",T138="B"),Rates!$D$16,IF(AND('Claim Details'!$J$21="National 2",T138="C"),Rates!$E$16,IF(AND('Claim Details'!$J$21="National 2",T138="D"),Rates!$F$16,"£0.00"))))))))))))))))))))</f>
        <v>£0.00</v>
      </c>
      <c r="AP138" s="45">
        <f t="shared" si="37"/>
        <v>0</v>
      </c>
      <c r="AQ138" s="45" t="str">
        <f>IF(AND('Claim Details'!$R$21="London 1",AC138="A"),Rates!$C$4,IF(AND('Claim Details'!$R$21="London 1",AC138="B"),Rates!$D$4,IF(AND('Claim Details'!$R$21="London 1",AC138="C"),Rates!$E$4,IF(AND('Claim Details'!$R$21="London 1",AC138="D"),Rates!$F$4,IF(AND('Claim Details'!$R$21="London 2",AC138="A"),Rates!$C$7,IF(AND('Claim Details'!$R$21="London 2",AC138="B"),Rates!$D$7,IF(AND('Claim Details'!$R$21="London 2",AC138="C"),Rates!$E$7,IF(AND('Claim Details'!$R$21="London 2",AC138="D"),Rates!$F$7,IF(AND('Claim Details'!$R$21="London 3",AC138="A"),Rates!$C$10,IF(AND('Claim Details'!$R$21="London 3",AC138="B"),Rates!$D$10,IF(AND('Claim Details'!$R$21="London 3",AC138="C"),Rates!$E$10,IF(AND('Claim Details'!$R$21="London 3",AC138="D"),Rates!$F$10,IF(AND('Claim Details'!$R$21="National 1",AC138="A"),Rates!$C$13,IF(AND('Claim Details'!$R$21="National 1",AC138="B"),Rates!$D$13,IF(AND('Claim Details'!$R$21="National 1",AC138="C"),Rates!$E$13,IF(AND('Claim Details'!$R$21="National 1",AC138="D"),Rates!$F$13,IF(AND('Claim Details'!$R$21="National 2",AC138="A"),Rates!$C$16,IF(AND('Claim Details'!$R$21="National 2",AC138="B"),Rates!$D$16,IF(AND('Claim Details'!$R$21="National 2",AC138="C"),Rates!$E$16,IF(AND('Claim Details'!$R$21="National 2",AC138="D"),Rates!$F$16,"£0.00"))))))))))))))))))))</f>
        <v>£0.00</v>
      </c>
      <c r="AR138" s="45">
        <f t="shared" si="38"/>
        <v>0</v>
      </c>
      <c r="AS138" s="183" t="str">
        <f t="shared" si="48"/>
        <v/>
      </c>
      <c r="AT138" s="183" t="str">
        <f t="shared" si="49"/>
        <v/>
      </c>
    </row>
    <row r="139" spans="1:46" ht="15.5">
      <c r="A139" s="178"/>
      <c r="B139" s="21"/>
      <c r="C139" s="22"/>
      <c r="D139" s="288"/>
      <c r="E139" s="290"/>
      <c r="F139" s="289"/>
      <c r="G139" s="177"/>
      <c r="H139" s="286"/>
      <c r="I139" s="95" t="str">
        <f>IF(AND('Claim Details'!$E$21="London 1",C139="A"),Rates!$C$4,IF(AND('Claim Details'!$E$21="London 1",C139="B"),Rates!$D$4,IF(AND('Claim Details'!$E$21="London 1",C139="C"),Rates!$E$4,IF(AND('Claim Details'!$E$21="London 1",C139="D"),Rates!$F$4,IF(AND('Claim Details'!$E$21="London 2",C139="A"),Rates!$C$7,IF(AND('Claim Details'!$E$21="London 2",C139="B"),Rates!$D$7,IF(AND('Claim Details'!$E$21="London 2",C139="C"),Rates!$E$7,IF(AND('Claim Details'!$E$21="London 2",C139="D"),Rates!$F$7,IF(AND('Claim Details'!$E$21="London 3",C139="A"),Rates!$C$10,IF(AND('Claim Details'!$E$21="London 3",C139="B"),Rates!$D$10,IF(AND('Claim Details'!$E$21="London 3",C139="C"),Rates!$E$10,IF(AND('Claim Details'!$E$21="London 3",C139="D"),Rates!$F$10,IF(AND('Claim Details'!$E$21="National 1",C139="A"),Rates!$C$13,IF(AND('Claim Details'!$E$21="National 1",C139="B"),Rates!$D$13,IF(AND('Claim Details'!$E$21="National 1",C139="C"),Rates!$E$13,IF(AND('Claim Details'!$E$21="National 1",C139="D"),Rates!$F$13,IF(AND('Claim Details'!$E$21="National 2",C139="A"),Rates!$C$16,IF(AND('Claim Details'!$E$21="National 2",C139="B"),Rates!$D$16,IF(AND('Claim Details'!$E$21="National 2",C139="C"),Rates!$E$16,IF(AND('Claim Details'!$E$21="National 2",C139="D"),Rates!$F$16,"£0.00"))))))))))))))))))))</f>
        <v>£0.00</v>
      </c>
      <c r="J139" s="23"/>
      <c r="K139" s="63" t="str">
        <f t="shared" si="39"/>
        <v>£0.00</v>
      </c>
      <c r="L139" s="212"/>
      <c r="M139" s="213"/>
      <c r="N139" s="20"/>
      <c r="O139" s="20"/>
      <c r="P139" s="20" t="str">
        <f t="shared" si="40"/>
        <v/>
      </c>
      <c r="Q139" s="20"/>
      <c r="R139" s="211"/>
      <c r="S139" s="28" t="str">
        <f t="shared" si="41"/>
        <v/>
      </c>
      <c r="T139" s="20" t="str">
        <f t="shared" si="42"/>
        <v/>
      </c>
      <c r="U139" s="18" t="str">
        <f t="shared" si="43"/>
        <v>£0.00</v>
      </c>
      <c r="V139" s="20"/>
      <c r="W139" s="192"/>
      <c r="X139" s="193"/>
      <c r="Y139" s="35"/>
      <c r="Z139" s="343"/>
      <c r="AA139" s="343" t="str">
        <f t="shared" si="44"/>
        <v/>
      </c>
      <c r="AB139" s="103"/>
      <c r="AC139" s="94" t="str">
        <f t="shared" si="45"/>
        <v/>
      </c>
      <c r="AD139" s="95"/>
      <c r="AE139" s="294"/>
      <c r="AF139" s="214" t="str">
        <f t="shared" si="46"/>
        <v/>
      </c>
      <c r="AG139" s="215" t="str">
        <f t="shared" si="47"/>
        <v>£0.00</v>
      </c>
      <c r="AH139" s="181"/>
      <c r="AJ139" s="183"/>
      <c r="AM139" s="183" t="str">
        <f t="shared" si="35"/>
        <v/>
      </c>
      <c r="AN139" s="45">
        <f t="shared" si="36"/>
        <v>0</v>
      </c>
      <c r="AO139" s="45" t="str">
        <f>IF(AND('Claim Details'!$J$21="London 1",T139="A"),Rates!$C$4,IF(AND('Claim Details'!$J$21="London 1",T139="B"),Rates!$D$4,IF(AND('Claim Details'!$J$21="London 1",T139="C"),Rates!$E$4,IF(AND('Claim Details'!$J$21="London 1",T139="D"),Rates!$F$4,IF(AND('Claim Details'!$J$21="London 2",T139="A"),Rates!$C$7,IF(AND('Claim Details'!$J$21="London 2",T139="B"),Rates!$D$7,IF(AND('Claim Details'!$J$21="London 2",T139="C"),Rates!$E$7,IF(AND('Claim Details'!$J$21="London 2",T139="D"),Rates!$F$7,IF(AND('Claim Details'!$J$21="London 3",T139="A"),Rates!$C$10,IF(AND('Claim Details'!$J$21="London 3",T139="B"),Rates!$D$10,IF(AND('Claim Details'!$J$21="London 3",T139="C"),Rates!$E$10,IF(AND('Claim Details'!$J$21="London 3",T139="D"),Rates!$F$10,IF(AND('Claim Details'!$J$21="National 1",T139="A"),Rates!$C$13,IF(AND('Claim Details'!$J$21="National 1",T139="B"),Rates!$D$13,IF(AND('Claim Details'!$J$21="National 1",T139="C"),Rates!$E$13,IF(AND('Claim Details'!$J$21="National 1",T139="D"),Rates!$F$13,IF(AND('Claim Details'!$J$21="National 2",T139="A"),Rates!$C$16,IF(AND('Claim Details'!$J$21="National 2",T139="B"),Rates!$D$16,IF(AND('Claim Details'!$J$21="National 2",T139="C"),Rates!$E$16,IF(AND('Claim Details'!$J$21="National 2",T139="D"),Rates!$F$16,"£0.00"))))))))))))))))))))</f>
        <v>£0.00</v>
      </c>
      <c r="AP139" s="45">
        <f t="shared" si="37"/>
        <v>0</v>
      </c>
      <c r="AQ139" s="45" t="str">
        <f>IF(AND('Claim Details'!$R$21="London 1",AC139="A"),Rates!$C$4,IF(AND('Claim Details'!$R$21="London 1",AC139="B"),Rates!$D$4,IF(AND('Claim Details'!$R$21="London 1",AC139="C"),Rates!$E$4,IF(AND('Claim Details'!$R$21="London 1",AC139="D"),Rates!$F$4,IF(AND('Claim Details'!$R$21="London 2",AC139="A"),Rates!$C$7,IF(AND('Claim Details'!$R$21="London 2",AC139="B"),Rates!$D$7,IF(AND('Claim Details'!$R$21="London 2",AC139="C"),Rates!$E$7,IF(AND('Claim Details'!$R$21="London 2",AC139="D"),Rates!$F$7,IF(AND('Claim Details'!$R$21="London 3",AC139="A"),Rates!$C$10,IF(AND('Claim Details'!$R$21="London 3",AC139="B"),Rates!$D$10,IF(AND('Claim Details'!$R$21="London 3",AC139="C"),Rates!$E$10,IF(AND('Claim Details'!$R$21="London 3",AC139="D"),Rates!$F$10,IF(AND('Claim Details'!$R$21="National 1",AC139="A"),Rates!$C$13,IF(AND('Claim Details'!$R$21="National 1",AC139="B"),Rates!$D$13,IF(AND('Claim Details'!$R$21="National 1",AC139="C"),Rates!$E$13,IF(AND('Claim Details'!$R$21="National 1",AC139="D"),Rates!$F$13,IF(AND('Claim Details'!$R$21="National 2",AC139="A"),Rates!$C$16,IF(AND('Claim Details'!$R$21="National 2",AC139="B"),Rates!$D$16,IF(AND('Claim Details'!$R$21="National 2",AC139="C"),Rates!$E$16,IF(AND('Claim Details'!$R$21="National 2",AC139="D"),Rates!$F$16,"£0.00"))))))))))))))))))))</f>
        <v>£0.00</v>
      </c>
      <c r="AR139" s="45">
        <f t="shared" si="38"/>
        <v>0</v>
      </c>
      <c r="AS139" s="183" t="str">
        <f t="shared" si="48"/>
        <v/>
      </c>
      <c r="AT139" s="183" t="str">
        <f t="shared" si="49"/>
        <v/>
      </c>
    </row>
    <row r="140" spans="1:46" ht="15.5">
      <c r="A140" s="178"/>
      <c r="B140" s="21"/>
      <c r="C140" s="22"/>
      <c r="D140" s="288"/>
      <c r="E140" s="290"/>
      <c r="F140" s="289"/>
      <c r="G140" s="177"/>
      <c r="H140" s="286"/>
      <c r="I140" s="95" t="str">
        <f>IF(AND('Claim Details'!$E$21="London 1",C140="A"),Rates!$C$4,IF(AND('Claim Details'!$E$21="London 1",C140="B"),Rates!$D$4,IF(AND('Claim Details'!$E$21="London 1",C140="C"),Rates!$E$4,IF(AND('Claim Details'!$E$21="London 1",C140="D"),Rates!$F$4,IF(AND('Claim Details'!$E$21="London 2",C140="A"),Rates!$C$7,IF(AND('Claim Details'!$E$21="London 2",C140="B"),Rates!$D$7,IF(AND('Claim Details'!$E$21="London 2",C140="C"),Rates!$E$7,IF(AND('Claim Details'!$E$21="London 2",C140="D"),Rates!$F$7,IF(AND('Claim Details'!$E$21="London 3",C140="A"),Rates!$C$10,IF(AND('Claim Details'!$E$21="London 3",C140="B"),Rates!$D$10,IF(AND('Claim Details'!$E$21="London 3",C140="C"),Rates!$E$10,IF(AND('Claim Details'!$E$21="London 3",C140="D"),Rates!$F$10,IF(AND('Claim Details'!$E$21="National 1",C140="A"),Rates!$C$13,IF(AND('Claim Details'!$E$21="National 1",C140="B"),Rates!$D$13,IF(AND('Claim Details'!$E$21="National 1",C140="C"),Rates!$E$13,IF(AND('Claim Details'!$E$21="National 1",C140="D"),Rates!$F$13,IF(AND('Claim Details'!$E$21="National 2",C140="A"),Rates!$C$16,IF(AND('Claim Details'!$E$21="National 2",C140="B"),Rates!$D$16,IF(AND('Claim Details'!$E$21="National 2",C140="C"),Rates!$E$16,IF(AND('Claim Details'!$E$21="National 2",C140="D"),Rates!$F$16,"£0.00"))))))))))))))))))))</f>
        <v>£0.00</v>
      </c>
      <c r="J140" s="23"/>
      <c r="K140" s="63" t="str">
        <f t="shared" si="39"/>
        <v>£0.00</v>
      </c>
      <c r="L140" s="212"/>
      <c r="M140" s="213"/>
      <c r="N140" s="20"/>
      <c r="O140" s="20"/>
      <c r="P140" s="20" t="str">
        <f t="shared" si="40"/>
        <v/>
      </c>
      <c r="Q140" s="20"/>
      <c r="R140" s="211"/>
      <c r="S140" s="28" t="str">
        <f t="shared" si="41"/>
        <v/>
      </c>
      <c r="T140" s="20" t="str">
        <f t="shared" si="42"/>
        <v/>
      </c>
      <c r="U140" s="18" t="str">
        <f t="shared" si="43"/>
        <v>£0.00</v>
      </c>
      <c r="V140" s="20"/>
      <c r="W140" s="192"/>
      <c r="X140" s="193"/>
      <c r="Y140" s="35"/>
      <c r="Z140" s="343"/>
      <c r="AA140" s="343" t="str">
        <f t="shared" si="44"/>
        <v/>
      </c>
      <c r="AB140" s="103"/>
      <c r="AC140" s="94" t="str">
        <f t="shared" si="45"/>
        <v/>
      </c>
      <c r="AD140" s="95"/>
      <c r="AE140" s="294"/>
      <c r="AF140" s="214" t="str">
        <f t="shared" si="46"/>
        <v/>
      </c>
      <c r="AG140" s="215" t="str">
        <f t="shared" si="47"/>
        <v>£0.00</v>
      </c>
      <c r="AH140" s="181"/>
      <c r="AJ140" s="183"/>
      <c r="AM140" s="183" t="str">
        <f t="shared" si="35"/>
        <v/>
      </c>
      <c r="AN140" s="45">
        <f t="shared" si="36"/>
        <v>0</v>
      </c>
      <c r="AO140" s="45" t="str">
        <f>IF(AND('Claim Details'!$J$21="London 1",T140="A"),Rates!$C$4,IF(AND('Claim Details'!$J$21="London 1",T140="B"),Rates!$D$4,IF(AND('Claim Details'!$J$21="London 1",T140="C"),Rates!$E$4,IF(AND('Claim Details'!$J$21="London 1",T140="D"),Rates!$F$4,IF(AND('Claim Details'!$J$21="London 2",T140="A"),Rates!$C$7,IF(AND('Claim Details'!$J$21="London 2",T140="B"),Rates!$D$7,IF(AND('Claim Details'!$J$21="London 2",T140="C"),Rates!$E$7,IF(AND('Claim Details'!$J$21="London 2",T140="D"),Rates!$F$7,IF(AND('Claim Details'!$J$21="London 3",T140="A"),Rates!$C$10,IF(AND('Claim Details'!$J$21="London 3",T140="B"),Rates!$D$10,IF(AND('Claim Details'!$J$21="London 3",T140="C"),Rates!$E$10,IF(AND('Claim Details'!$J$21="London 3",T140="D"),Rates!$F$10,IF(AND('Claim Details'!$J$21="National 1",T140="A"),Rates!$C$13,IF(AND('Claim Details'!$J$21="National 1",T140="B"),Rates!$D$13,IF(AND('Claim Details'!$J$21="National 1",T140="C"),Rates!$E$13,IF(AND('Claim Details'!$J$21="National 1",T140="D"),Rates!$F$13,IF(AND('Claim Details'!$J$21="National 2",T140="A"),Rates!$C$16,IF(AND('Claim Details'!$J$21="National 2",T140="B"),Rates!$D$16,IF(AND('Claim Details'!$J$21="National 2",T140="C"),Rates!$E$16,IF(AND('Claim Details'!$J$21="National 2",T140="D"),Rates!$F$16,"£0.00"))))))))))))))))))))</f>
        <v>£0.00</v>
      </c>
      <c r="AP140" s="45">
        <f t="shared" si="37"/>
        <v>0</v>
      </c>
      <c r="AQ140" s="45" t="str">
        <f>IF(AND('Claim Details'!$R$21="London 1",AC140="A"),Rates!$C$4,IF(AND('Claim Details'!$R$21="London 1",AC140="B"),Rates!$D$4,IF(AND('Claim Details'!$R$21="London 1",AC140="C"),Rates!$E$4,IF(AND('Claim Details'!$R$21="London 1",AC140="D"),Rates!$F$4,IF(AND('Claim Details'!$R$21="London 2",AC140="A"),Rates!$C$7,IF(AND('Claim Details'!$R$21="London 2",AC140="B"),Rates!$D$7,IF(AND('Claim Details'!$R$21="London 2",AC140="C"),Rates!$E$7,IF(AND('Claim Details'!$R$21="London 2",AC140="D"),Rates!$F$7,IF(AND('Claim Details'!$R$21="London 3",AC140="A"),Rates!$C$10,IF(AND('Claim Details'!$R$21="London 3",AC140="B"),Rates!$D$10,IF(AND('Claim Details'!$R$21="London 3",AC140="C"),Rates!$E$10,IF(AND('Claim Details'!$R$21="London 3",AC140="D"),Rates!$F$10,IF(AND('Claim Details'!$R$21="National 1",AC140="A"),Rates!$C$13,IF(AND('Claim Details'!$R$21="National 1",AC140="B"),Rates!$D$13,IF(AND('Claim Details'!$R$21="National 1",AC140="C"),Rates!$E$13,IF(AND('Claim Details'!$R$21="National 1",AC140="D"),Rates!$F$13,IF(AND('Claim Details'!$R$21="National 2",AC140="A"),Rates!$C$16,IF(AND('Claim Details'!$R$21="National 2",AC140="B"),Rates!$D$16,IF(AND('Claim Details'!$R$21="National 2",AC140="C"),Rates!$E$16,IF(AND('Claim Details'!$R$21="National 2",AC140="D"),Rates!$F$16,"£0.00"))))))))))))))))))))</f>
        <v>£0.00</v>
      </c>
      <c r="AR140" s="45">
        <f t="shared" si="38"/>
        <v>0</v>
      </c>
      <c r="AS140" s="183" t="str">
        <f t="shared" si="48"/>
        <v/>
      </c>
      <c r="AT140" s="183" t="str">
        <f t="shared" si="49"/>
        <v/>
      </c>
    </row>
    <row r="141" spans="1:46" ht="15.5">
      <c r="A141" s="178"/>
      <c r="B141" s="21"/>
      <c r="C141" s="22"/>
      <c r="D141" s="288"/>
      <c r="E141" s="290"/>
      <c r="F141" s="289"/>
      <c r="G141" s="177"/>
      <c r="H141" s="286"/>
      <c r="I141" s="95" t="str">
        <f>IF(AND('Claim Details'!$E$21="London 1",C141="A"),Rates!$C$4,IF(AND('Claim Details'!$E$21="London 1",C141="B"),Rates!$D$4,IF(AND('Claim Details'!$E$21="London 1",C141="C"),Rates!$E$4,IF(AND('Claim Details'!$E$21="London 1",C141="D"),Rates!$F$4,IF(AND('Claim Details'!$E$21="London 2",C141="A"),Rates!$C$7,IF(AND('Claim Details'!$E$21="London 2",C141="B"),Rates!$D$7,IF(AND('Claim Details'!$E$21="London 2",C141="C"),Rates!$E$7,IF(AND('Claim Details'!$E$21="London 2",C141="D"),Rates!$F$7,IF(AND('Claim Details'!$E$21="London 3",C141="A"),Rates!$C$10,IF(AND('Claim Details'!$E$21="London 3",C141="B"),Rates!$D$10,IF(AND('Claim Details'!$E$21="London 3",C141="C"),Rates!$E$10,IF(AND('Claim Details'!$E$21="London 3",C141="D"),Rates!$F$10,IF(AND('Claim Details'!$E$21="National 1",C141="A"),Rates!$C$13,IF(AND('Claim Details'!$E$21="National 1",C141="B"),Rates!$D$13,IF(AND('Claim Details'!$E$21="National 1",C141="C"),Rates!$E$13,IF(AND('Claim Details'!$E$21="National 1",C141="D"),Rates!$F$13,IF(AND('Claim Details'!$E$21="National 2",C141="A"),Rates!$C$16,IF(AND('Claim Details'!$E$21="National 2",C141="B"),Rates!$D$16,IF(AND('Claim Details'!$E$21="National 2",C141="C"),Rates!$E$16,IF(AND('Claim Details'!$E$21="National 2",C141="D"),Rates!$F$16,"£0.00"))))))))))))))))))))</f>
        <v>£0.00</v>
      </c>
      <c r="J141" s="23"/>
      <c r="K141" s="63" t="str">
        <f t="shared" si="39"/>
        <v>£0.00</v>
      </c>
      <c r="L141" s="212"/>
      <c r="M141" s="213"/>
      <c r="N141" s="20"/>
      <c r="O141" s="20"/>
      <c r="P141" s="20" t="str">
        <f t="shared" si="40"/>
        <v/>
      </c>
      <c r="Q141" s="20"/>
      <c r="R141" s="211"/>
      <c r="S141" s="28" t="str">
        <f t="shared" si="41"/>
        <v/>
      </c>
      <c r="T141" s="20" t="str">
        <f t="shared" si="42"/>
        <v/>
      </c>
      <c r="U141" s="18" t="str">
        <f t="shared" si="43"/>
        <v>£0.00</v>
      </c>
      <c r="V141" s="20"/>
      <c r="W141" s="192"/>
      <c r="X141" s="193"/>
      <c r="Y141" s="35"/>
      <c r="Z141" s="343"/>
      <c r="AA141" s="343" t="str">
        <f t="shared" si="44"/>
        <v/>
      </c>
      <c r="AB141" s="103"/>
      <c r="AC141" s="94" t="str">
        <f t="shared" si="45"/>
        <v/>
      </c>
      <c r="AD141" s="95"/>
      <c r="AE141" s="294"/>
      <c r="AF141" s="214" t="str">
        <f t="shared" si="46"/>
        <v/>
      </c>
      <c r="AG141" s="215" t="str">
        <f t="shared" si="47"/>
        <v>£0.00</v>
      </c>
      <c r="AH141" s="181"/>
      <c r="AJ141" s="183"/>
      <c r="AM141" s="183" t="str">
        <f t="shared" si="35"/>
        <v/>
      </c>
      <c r="AN141" s="45">
        <f t="shared" si="36"/>
        <v>0</v>
      </c>
      <c r="AO141" s="45" t="str">
        <f>IF(AND('Claim Details'!$J$21="London 1",T141="A"),Rates!$C$4,IF(AND('Claim Details'!$J$21="London 1",T141="B"),Rates!$D$4,IF(AND('Claim Details'!$J$21="London 1",T141="C"),Rates!$E$4,IF(AND('Claim Details'!$J$21="London 1",T141="D"),Rates!$F$4,IF(AND('Claim Details'!$J$21="London 2",T141="A"),Rates!$C$7,IF(AND('Claim Details'!$J$21="London 2",T141="B"),Rates!$D$7,IF(AND('Claim Details'!$J$21="London 2",T141="C"),Rates!$E$7,IF(AND('Claim Details'!$J$21="London 2",T141="D"),Rates!$F$7,IF(AND('Claim Details'!$J$21="London 3",T141="A"),Rates!$C$10,IF(AND('Claim Details'!$J$21="London 3",T141="B"),Rates!$D$10,IF(AND('Claim Details'!$J$21="London 3",T141="C"),Rates!$E$10,IF(AND('Claim Details'!$J$21="London 3",T141="D"),Rates!$F$10,IF(AND('Claim Details'!$J$21="National 1",T141="A"),Rates!$C$13,IF(AND('Claim Details'!$J$21="National 1",T141="B"),Rates!$D$13,IF(AND('Claim Details'!$J$21="National 1",T141="C"),Rates!$E$13,IF(AND('Claim Details'!$J$21="National 1",T141="D"),Rates!$F$13,IF(AND('Claim Details'!$J$21="National 2",T141="A"),Rates!$C$16,IF(AND('Claim Details'!$J$21="National 2",T141="B"),Rates!$D$16,IF(AND('Claim Details'!$J$21="National 2",T141="C"),Rates!$E$16,IF(AND('Claim Details'!$J$21="National 2",T141="D"),Rates!$F$16,"£0.00"))))))))))))))))))))</f>
        <v>£0.00</v>
      </c>
      <c r="AP141" s="45">
        <f t="shared" si="37"/>
        <v>0</v>
      </c>
      <c r="AQ141" s="45" t="str">
        <f>IF(AND('Claim Details'!$R$21="London 1",AC141="A"),Rates!$C$4,IF(AND('Claim Details'!$R$21="London 1",AC141="B"),Rates!$D$4,IF(AND('Claim Details'!$R$21="London 1",AC141="C"),Rates!$E$4,IF(AND('Claim Details'!$R$21="London 1",AC141="D"),Rates!$F$4,IF(AND('Claim Details'!$R$21="London 2",AC141="A"),Rates!$C$7,IF(AND('Claim Details'!$R$21="London 2",AC141="B"),Rates!$D$7,IF(AND('Claim Details'!$R$21="London 2",AC141="C"),Rates!$E$7,IF(AND('Claim Details'!$R$21="London 2",AC141="D"),Rates!$F$7,IF(AND('Claim Details'!$R$21="London 3",AC141="A"),Rates!$C$10,IF(AND('Claim Details'!$R$21="London 3",AC141="B"),Rates!$D$10,IF(AND('Claim Details'!$R$21="London 3",AC141="C"),Rates!$E$10,IF(AND('Claim Details'!$R$21="London 3",AC141="D"),Rates!$F$10,IF(AND('Claim Details'!$R$21="National 1",AC141="A"),Rates!$C$13,IF(AND('Claim Details'!$R$21="National 1",AC141="B"),Rates!$D$13,IF(AND('Claim Details'!$R$21="National 1",AC141="C"),Rates!$E$13,IF(AND('Claim Details'!$R$21="National 1",AC141="D"),Rates!$F$13,IF(AND('Claim Details'!$R$21="National 2",AC141="A"),Rates!$C$16,IF(AND('Claim Details'!$R$21="National 2",AC141="B"),Rates!$D$16,IF(AND('Claim Details'!$R$21="National 2",AC141="C"),Rates!$E$16,IF(AND('Claim Details'!$R$21="National 2",AC141="D"),Rates!$F$16,"£0.00"))))))))))))))))))))</f>
        <v>£0.00</v>
      </c>
      <c r="AR141" s="45">
        <f t="shared" si="38"/>
        <v>0</v>
      </c>
      <c r="AS141" s="183" t="str">
        <f t="shared" si="48"/>
        <v/>
      </c>
      <c r="AT141" s="183" t="str">
        <f t="shared" si="49"/>
        <v/>
      </c>
    </row>
    <row r="142" spans="1:46" ht="15.5">
      <c r="A142" s="178"/>
      <c r="B142" s="21"/>
      <c r="C142" s="22"/>
      <c r="D142" s="288"/>
      <c r="E142" s="290"/>
      <c r="F142" s="289"/>
      <c r="G142" s="177"/>
      <c r="H142" s="286"/>
      <c r="I142" s="95" t="str">
        <f>IF(AND('Claim Details'!$E$21="London 1",C142="A"),Rates!$C$4,IF(AND('Claim Details'!$E$21="London 1",C142="B"),Rates!$D$4,IF(AND('Claim Details'!$E$21="London 1",C142="C"),Rates!$E$4,IF(AND('Claim Details'!$E$21="London 1",C142="D"),Rates!$F$4,IF(AND('Claim Details'!$E$21="London 2",C142="A"),Rates!$C$7,IF(AND('Claim Details'!$E$21="London 2",C142="B"),Rates!$D$7,IF(AND('Claim Details'!$E$21="London 2",C142="C"),Rates!$E$7,IF(AND('Claim Details'!$E$21="London 2",C142="D"),Rates!$F$7,IF(AND('Claim Details'!$E$21="London 3",C142="A"),Rates!$C$10,IF(AND('Claim Details'!$E$21="London 3",C142="B"),Rates!$D$10,IF(AND('Claim Details'!$E$21="London 3",C142="C"),Rates!$E$10,IF(AND('Claim Details'!$E$21="London 3",C142="D"),Rates!$F$10,IF(AND('Claim Details'!$E$21="National 1",C142="A"),Rates!$C$13,IF(AND('Claim Details'!$E$21="National 1",C142="B"),Rates!$D$13,IF(AND('Claim Details'!$E$21="National 1",C142="C"),Rates!$E$13,IF(AND('Claim Details'!$E$21="National 1",C142="D"),Rates!$F$13,IF(AND('Claim Details'!$E$21="National 2",C142="A"),Rates!$C$16,IF(AND('Claim Details'!$E$21="National 2",C142="B"),Rates!$D$16,IF(AND('Claim Details'!$E$21="National 2",C142="C"),Rates!$E$16,IF(AND('Claim Details'!$E$21="National 2",C142="D"),Rates!$F$16,"£0.00"))))))))))))))))))))</f>
        <v>£0.00</v>
      </c>
      <c r="J142" s="23"/>
      <c r="K142" s="63" t="str">
        <f t="shared" si="39"/>
        <v>£0.00</v>
      </c>
      <c r="L142" s="212"/>
      <c r="M142" s="213"/>
      <c r="N142" s="20"/>
      <c r="O142" s="20"/>
      <c r="P142" s="20" t="str">
        <f t="shared" si="40"/>
        <v/>
      </c>
      <c r="Q142" s="20"/>
      <c r="R142" s="211"/>
      <c r="S142" s="28" t="str">
        <f t="shared" si="41"/>
        <v/>
      </c>
      <c r="T142" s="20" t="str">
        <f t="shared" si="42"/>
        <v/>
      </c>
      <c r="U142" s="18" t="str">
        <f t="shared" si="43"/>
        <v>£0.00</v>
      </c>
      <c r="V142" s="20"/>
      <c r="W142" s="192"/>
      <c r="X142" s="193"/>
      <c r="Y142" s="35"/>
      <c r="Z142" s="343"/>
      <c r="AA142" s="343" t="str">
        <f t="shared" si="44"/>
        <v/>
      </c>
      <c r="AB142" s="103"/>
      <c r="AC142" s="94" t="str">
        <f t="shared" si="45"/>
        <v/>
      </c>
      <c r="AD142" s="95"/>
      <c r="AE142" s="294"/>
      <c r="AF142" s="214" t="str">
        <f t="shared" si="46"/>
        <v/>
      </c>
      <c r="AG142" s="215" t="str">
        <f t="shared" si="47"/>
        <v>£0.00</v>
      </c>
      <c r="AH142" s="181"/>
      <c r="AJ142" s="183"/>
      <c r="AM142" s="183" t="str">
        <f t="shared" si="35"/>
        <v/>
      </c>
      <c r="AN142" s="45">
        <f t="shared" si="36"/>
        <v>0</v>
      </c>
      <c r="AO142" s="45" t="str">
        <f>IF(AND('Claim Details'!$J$21="London 1",T142="A"),Rates!$C$4,IF(AND('Claim Details'!$J$21="London 1",T142="B"),Rates!$D$4,IF(AND('Claim Details'!$J$21="London 1",T142="C"),Rates!$E$4,IF(AND('Claim Details'!$J$21="London 1",T142="D"),Rates!$F$4,IF(AND('Claim Details'!$J$21="London 2",T142="A"),Rates!$C$7,IF(AND('Claim Details'!$J$21="London 2",T142="B"),Rates!$D$7,IF(AND('Claim Details'!$J$21="London 2",T142="C"),Rates!$E$7,IF(AND('Claim Details'!$J$21="London 2",T142="D"),Rates!$F$7,IF(AND('Claim Details'!$J$21="London 3",T142="A"),Rates!$C$10,IF(AND('Claim Details'!$J$21="London 3",T142="B"),Rates!$D$10,IF(AND('Claim Details'!$J$21="London 3",T142="C"),Rates!$E$10,IF(AND('Claim Details'!$J$21="London 3",T142="D"),Rates!$F$10,IF(AND('Claim Details'!$J$21="National 1",T142="A"),Rates!$C$13,IF(AND('Claim Details'!$J$21="National 1",T142="B"),Rates!$D$13,IF(AND('Claim Details'!$J$21="National 1",T142="C"),Rates!$E$13,IF(AND('Claim Details'!$J$21="National 1",T142="D"),Rates!$F$13,IF(AND('Claim Details'!$J$21="National 2",T142="A"),Rates!$C$16,IF(AND('Claim Details'!$J$21="National 2",T142="B"),Rates!$D$16,IF(AND('Claim Details'!$J$21="National 2",T142="C"),Rates!$E$16,IF(AND('Claim Details'!$J$21="National 2",T142="D"),Rates!$F$16,"£0.00"))))))))))))))))))))</f>
        <v>£0.00</v>
      </c>
      <c r="AP142" s="45">
        <f t="shared" si="37"/>
        <v>0</v>
      </c>
      <c r="AQ142" s="45" t="str">
        <f>IF(AND('Claim Details'!$R$21="London 1",AC142="A"),Rates!$C$4,IF(AND('Claim Details'!$R$21="London 1",AC142="B"),Rates!$D$4,IF(AND('Claim Details'!$R$21="London 1",AC142="C"),Rates!$E$4,IF(AND('Claim Details'!$R$21="London 1",AC142="D"),Rates!$F$4,IF(AND('Claim Details'!$R$21="London 2",AC142="A"),Rates!$C$7,IF(AND('Claim Details'!$R$21="London 2",AC142="B"),Rates!$D$7,IF(AND('Claim Details'!$R$21="London 2",AC142="C"),Rates!$E$7,IF(AND('Claim Details'!$R$21="London 2",AC142="D"),Rates!$F$7,IF(AND('Claim Details'!$R$21="London 3",AC142="A"),Rates!$C$10,IF(AND('Claim Details'!$R$21="London 3",AC142="B"),Rates!$D$10,IF(AND('Claim Details'!$R$21="London 3",AC142="C"),Rates!$E$10,IF(AND('Claim Details'!$R$21="London 3",AC142="D"),Rates!$F$10,IF(AND('Claim Details'!$R$21="National 1",AC142="A"),Rates!$C$13,IF(AND('Claim Details'!$R$21="National 1",AC142="B"),Rates!$D$13,IF(AND('Claim Details'!$R$21="National 1",AC142="C"),Rates!$E$13,IF(AND('Claim Details'!$R$21="National 1",AC142="D"),Rates!$F$13,IF(AND('Claim Details'!$R$21="National 2",AC142="A"),Rates!$C$16,IF(AND('Claim Details'!$R$21="National 2",AC142="B"),Rates!$D$16,IF(AND('Claim Details'!$R$21="National 2",AC142="C"),Rates!$E$16,IF(AND('Claim Details'!$R$21="National 2",AC142="D"),Rates!$F$16,"£0.00"))))))))))))))))))))</f>
        <v>£0.00</v>
      </c>
      <c r="AR142" s="45">
        <f t="shared" si="38"/>
        <v>0</v>
      </c>
      <c r="AS142" s="183" t="str">
        <f t="shared" si="48"/>
        <v/>
      </c>
      <c r="AT142" s="183" t="str">
        <f t="shared" si="49"/>
        <v/>
      </c>
    </row>
    <row r="143" spans="1:46" ht="15.5">
      <c r="A143" s="178"/>
      <c r="B143" s="21"/>
      <c r="C143" s="22"/>
      <c r="D143" s="288"/>
      <c r="E143" s="290"/>
      <c r="F143" s="289"/>
      <c r="G143" s="177"/>
      <c r="H143" s="286"/>
      <c r="I143" s="95" t="str">
        <f>IF(AND('Claim Details'!$E$21="London 1",C143="A"),Rates!$C$4,IF(AND('Claim Details'!$E$21="London 1",C143="B"),Rates!$D$4,IF(AND('Claim Details'!$E$21="London 1",C143="C"),Rates!$E$4,IF(AND('Claim Details'!$E$21="London 1",C143="D"),Rates!$F$4,IF(AND('Claim Details'!$E$21="London 2",C143="A"),Rates!$C$7,IF(AND('Claim Details'!$E$21="London 2",C143="B"),Rates!$D$7,IF(AND('Claim Details'!$E$21="London 2",C143="C"),Rates!$E$7,IF(AND('Claim Details'!$E$21="London 2",C143="D"),Rates!$F$7,IF(AND('Claim Details'!$E$21="London 3",C143="A"),Rates!$C$10,IF(AND('Claim Details'!$E$21="London 3",C143="B"),Rates!$D$10,IF(AND('Claim Details'!$E$21="London 3",C143="C"),Rates!$E$10,IF(AND('Claim Details'!$E$21="London 3",C143="D"),Rates!$F$10,IF(AND('Claim Details'!$E$21="National 1",C143="A"),Rates!$C$13,IF(AND('Claim Details'!$E$21="National 1",C143="B"),Rates!$D$13,IF(AND('Claim Details'!$E$21="National 1",C143="C"),Rates!$E$13,IF(AND('Claim Details'!$E$21="National 1",C143="D"),Rates!$F$13,IF(AND('Claim Details'!$E$21="National 2",C143="A"),Rates!$C$16,IF(AND('Claim Details'!$E$21="National 2",C143="B"),Rates!$D$16,IF(AND('Claim Details'!$E$21="National 2",C143="C"),Rates!$E$16,IF(AND('Claim Details'!$E$21="National 2",C143="D"),Rates!$F$16,"£0.00"))))))))))))))))))))</f>
        <v>£0.00</v>
      </c>
      <c r="J143" s="23"/>
      <c r="K143" s="63" t="str">
        <f t="shared" si="39"/>
        <v>£0.00</v>
      </c>
      <c r="L143" s="212"/>
      <c r="M143" s="213"/>
      <c r="N143" s="20"/>
      <c r="O143" s="20"/>
      <c r="P143" s="20" t="str">
        <f t="shared" si="40"/>
        <v/>
      </c>
      <c r="Q143" s="20"/>
      <c r="R143" s="211"/>
      <c r="S143" s="28" t="str">
        <f t="shared" si="41"/>
        <v/>
      </c>
      <c r="T143" s="20" t="str">
        <f t="shared" si="42"/>
        <v/>
      </c>
      <c r="U143" s="18" t="str">
        <f t="shared" si="43"/>
        <v>£0.00</v>
      </c>
      <c r="V143" s="20"/>
      <c r="W143" s="192"/>
      <c r="X143" s="193"/>
      <c r="Y143" s="35"/>
      <c r="Z143" s="343"/>
      <c r="AA143" s="343" t="str">
        <f t="shared" si="44"/>
        <v/>
      </c>
      <c r="AB143" s="103"/>
      <c r="AC143" s="94" t="str">
        <f t="shared" si="45"/>
        <v/>
      </c>
      <c r="AD143" s="95"/>
      <c r="AE143" s="294"/>
      <c r="AF143" s="214" t="str">
        <f t="shared" si="46"/>
        <v/>
      </c>
      <c r="AG143" s="215" t="str">
        <f t="shared" si="47"/>
        <v>£0.00</v>
      </c>
      <c r="AH143" s="181"/>
      <c r="AJ143" s="183"/>
      <c r="AM143" s="183" t="str">
        <f t="shared" si="35"/>
        <v/>
      </c>
      <c r="AN143" s="45">
        <f t="shared" si="36"/>
        <v>0</v>
      </c>
      <c r="AO143" s="45" t="str">
        <f>IF(AND('Claim Details'!$J$21="London 1",T143="A"),Rates!$C$4,IF(AND('Claim Details'!$J$21="London 1",T143="B"),Rates!$D$4,IF(AND('Claim Details'!$J$21="London 1",T143="C"),Rates!$E$4,IF(AND('Claim Details'!$J$21="London 1",T143="D"),Rates!$F$4,IF(AND('Claim Details'!$J$21="London 2",T143="A"),Rates!$C$7,IF(AND('Claim Details'!$J$21="London 2",T143="B"),Rates!$D$7,IF(AND('Claim Details'!$J$21="London 2",T143="C"),Rates!$E$7,IF(AND('Claim Details'!$J$21="London 2",T143="D"),Rates!$F$7,IF(AND('Claim Details'!$J$21="London 3",T143="A"),Rates!$C$10,IF(AND('Claim Details'!$J$21="London 3",T143="B"),Rates!$D$10,IF(AND('Claim Details'!$J$21="London 3",T143="C"),Rates!$E$10,IF(AND('Claim Details'!$J$21="London 3",T143="D"),Rates!$F$10,IF(AND('Claim Details'!$J$21="National 1",T143="A"),Rates!$C$13,IF(AND('Claim Details'!$J$21="National 1",T143="B"),Rates!$D$13,IF(AND('Claim Details'!$J$21="National 1",T143="C"),Rates!$E$13,IF(AND('Claim Details'!$J$21="National 1",T143="D"),Rates!$F$13,IF(AND('Claim Details'!$J$21="National 2",T143="A"),Rates!$C$16,IF(AND('Claim Details'!$J$21="National 2",T143="B"),Rates!$D$16,IF(AND('Claim Details'!$J$21="National 2",T143="C"),Rates!$E$16,IF(AND('Claim Details'!$J$21="National 2",T143="D"),Rates!$F$16,"£0.00"))))))))))))))))))))</f>
        <v>£0.00</v>
      </c>
      <c r="AP143" s="45">
        <f t="shared" si="37"/>
        <v>0</v>
      </c>
      <c r="AQ143" s="45" t="str">
        <f>IF(AND('Claim Details'!$R$21="London 1",AC143="A"),Rates!$C$4,IF(AND('Claim Details'!$R$21="London 1",AC143="B"),Rates!$D$4,IF(AND('Claim Details'!$R$21="London 1",AC143="C"),Rates!$E$4,IF(AND('Claim Details'!$R$21="London 1",AC143="D"),Rates!$F$4,IF(AND('Claim Details'!$R$21="London 2",AC143="A"),Rates!$C$7,IF(AND('Claim Details'!$R$21="London 2",AC143="B"),Rates!$D$7,IF(AND('Claim Details'!$R$21="London 2",AC143="C"),Rates!$E$7,IF(AND('Claim Details'!$R$21="London 2",AC143="D"),Rates!$F$7,IF(AND('Claim Details'!$R$21="London 3",AC143="A"),Rates!$C$10,IF(AND('Claim Details'!$R$21="London 3",AC143="B"),Rates!$D$10,IF(AND('Claim Details'!$R$21="London 3",AC143="C"),Rates!$E$10,IF(AND('Claim Details'!$R$21="London 3",AC143="D"),Rates!$F$10,IF(AND('Claim Details'!$R$21="National 1",AC143="A"),Rates!$C$13,IF(AND('Claim Details'!$R$21="National 1",AC143="B"),Rates!$D$13,IF(AND('Claim Details'!$R$21="National 1",AC143="C"),Rates!$E$13,IF(AND('Claim Details'!$R$21="National 1",AC143="D"),Rates!$F$13,IF(AND('Claim Details'!$R$21="National 2",AC143="A"),Rates!$C$16,IF(AND('Claim Details'!$R$21="National 2",AC143="B"),Rates!$D$16,IF(AND('Claim Details'!$R$21="National 2",AC143="C"),Rates!$E$16,IF(AND('Claim Details'!$R$21="National 2",AC143="D"),Rates!$F$16,"£0.00"))))))))))))))))))))</f>
        <v>£0.00</v>
      </c>
      <c r="AR143" s="45">
        <f t="shared" si="38"/>
        <v>0</v>
      </c>
      <c r="AS143" s="183" t="str">
        <f t="shared" si="48"/>
        <v/>
      </c>
      <c r="AT143" s="183" t="str">
        <f t="shared" si="49"/>
        <v/>
      </c>
    </row>
    <row r="144" spans="1:46" ht="15.5">
      <c r="A144" s="178"/>
      <c r="B144" s="21"/>
      <c r="C144" s="22"/>
      <c r="D144" s="288"/>
      <c r="E144" s="290"/>
      <c r="F144" s="289"/>
      <c r="G144" s="177"/>
      <c r="H144" s="286"/>
      <c r="I144" s="95" t="str">
        <f>IF(AND('Claim Details'!$E$21="London 1",C144="A"),Rates!$C$4,IF(AND('Claim Details'!$E$21="London 1",C144="B"),Rates!$D$4,IF(AND('Claim Details'!$E$21="London 1",C144="C"),Rates!$E$4,IF(AND('Claim Details'!$E$21="London 1",C144="D"),Rates!$F$4,IF(AND('Claim Details'!$E$21="London 2",C144="A"),Rates!$C$7,IF(AND('Claim Details'!$E$21="London 2",C144="B"),Rates!$D$7,IF(AND('Claim Details'!$E$21="London 2",C144="C"),Rates!$E$7,IF(AND('Claim Details'!$E$21="London 2",C144="D"),Rates!$F$7,IF(AND('Claim Details'!$E$21="London 3",C144="A"),Rates!$C$10,IF(AND('Claim Details'!$E$21="London 3",C144="B"),Rates!$D$10,IF(AND('Claim Details'!$E$21="London 3",C144="C"),Rates!$E$10,IF(AND('Claim Details'!$E$21="London 3",C144="D"),Rates!$F$10,IF(AND('Claim Details'!$E$21="National 1",C144="A"),Rates!$C$13,IF(AND('Claim Details'!$E$21="National 1",C144="B"),Rates!$D$13,IF(AND('Claim Details'!$E$21="National 1",C144="C"),Rates!$E$13,IF(AND('Claim Details'!$E$21="National 1",C144="D"),Rates!$F$13,IF(AND('Claim Details'!$E$21="National 2",C144="A"),Rates!$C$16,IF(AND('Claim Details'!$E$21="National 2",C144="B"),Rates!$D$16,IF(AND('Claim Details'!$E$21="National 2",C144="C"),Rates!$E$16,IF(AND('Claim Details'!$E$21="National 2",C144="D"),Rates!$F$16,"£0.00"))))))))))))))))))))</f>
        <v>£0.00</v>
      </c>
      <c r="J144" s="23"/>
      <c r="K144" s="63" t="str">
        <f t="shared" si="39"/>
        <v>£0.00</v>
      </c>
      <c r="L144" s="212"/>
      <c r="M144" s="213"/>
      <c r="N144" s="20"/>
      <c r="O144" s="20"/>
      <c r="P144" s="20" t="str">
        <f t="shared" si="40"/>
        <v/>
      </c>
      <c r="Q144" s="20"/>
      <c r="R144" s="211"/>
      <c r="S144" s="28" t="str">
        <f t="shared" si="41"/>
        <v/>
      </c>
      <c r="T144" s="20" t="str">
        <f t="shared" si="42"/>
        <v/>
      </c>
      <c r="U144" s="18" t="str">
        <f t="shared" si="43"/>
        <v>£0.00</v>
      </c>
      <c r="V144" s="20"/>
      <c r="W144" s="192"/>
      <c r="X144" s="193"/>
      <c r="Y144" s="35"/>
      <c r="Z144" s="343"/>
      <c r="AA144" s="343" t="str">
        <f t="shared" si="44"/>
        <v/>
      </c>
      <c r="AB144" s="103"/>
      <c r="AC144" s="94" t="str">
        <f t="shared" si="45"/>
        <v/>
      </c>
      <c r="AD144" s="95"/>
      <c r="AE144" s="294"/>
      <c r="AF144" s="214" t="str">
        <f t="shared" si="46"/>
        <v/>
      </c>
      <c r="AG144" s="215" t="str">
        <f t="shared" si="47"/>
        <v>£0.00</v>
      </c>
      <c r="AH144" s="181"/>
      <c r="AJ144" s="183"/>
      <c r="AM144" s="183" t="str">
        <f t="shared" si="35"/>
        <v/>
      </c>
      <c r="AN144" s="45">
        <f t="shared" si="36"/>
        <v>0</v>
      </c>
      <c r="AO144" s="45" t="str">
        <f>IF(AND('Claim Details'!$J$21="London 1",T144="A"),Rates!$C$4,IF(AND('Claim Details'!$J$21="London 1",T144="B"),Rates!$D$4,IF(AND('Claim Details'!$J$21="London 1",T144="C"),Rates!$E$4,IF(AND('Claim Details'!$J$21="London 1",T144="D"),Rates!$F$4,IF(AND('Claim Details'!$J$21="London 2",T144="A"),Rates!$C$7,IF(AND('Claim Details'!$J$21="London 2",T144="B"),Rates!$D$7,IF(AND('Claim Details'!$J$21="London 2",T144="C"),Rates!$E$7,IF(AND('Claim Details'!$J$21="London 2",T144="D"),Rates!$F$7,IF(AND('Claim Details'!$J$21="London 3",T144="A"),Rates!$C$10,IF(AND('Claim Details'!$J$21="London 3",T144="B"),Rates!$D$10,IF(AND('Claim Details'!$J$21="London 3",T144="C"),Rates!$E$10,IF(AND('Claim Details'!$J$21="London 3",T144="D"),Rates!$F$10,IF(AND('Claim Details'!$J$21="National 1",T144="A"),Rates!$C$13,IF(AND('Claim Details'!$J$21="National 1",T144="B"),Rates!$D$13,IF(AND('Claim Details'!$J$21="National 1",T144="C"),Rates!$E$13,IF(AND('Claim Details'!$J$21="National 1",T144="D"),Rates!$F$13,IF(AND('Claim Details'!$J$21="National 2",T144="A"),Rates!$C$16,IF(AND('Claim Details'!$J$21="National 2",T144="B"),Rates!$D$16,IF(AND('Claim Details'!$J$21="National 2",T144="C"),Rates!$E$16,IF(AND('Claim Details'!$J$21="National 2",T144="D"),Rates!$F$16,"£0.00"))))))))))))))))))))</f>
        <v>£0.00</v>
      </c>
      <c r="AP144" s="45">
        <f t="shared" si="37"/>
        <v>0</v>
      </c>
      <c r="AQ144" s="45" t="str">
        <f>IF(AND('Claim Details'!$R$21="London 1",AC144="A"),Rates!$C$4,IF(AND('Claim Details'!$R$21="London 1",AC144="B"),Rates!$D$4,IF(AND('Claim Details'!$R$21="London 1",AC144="C"),Rates!$E$4,IF(AND('Claim Details'!$R$21="London 1",AC144="D"),Rates!$F$4,IF(AND('Claim Details'!$R$21="London 2",AC144="A"),Rates!$C$7,IF(AND('Claim Details'!$R$21="London 2",AC144="B"),Rates!$D$7,IF(AND('Claim Details'!$R$21="London 2",AC144="C"),Rates!$E$7,IF(AND('Claim Details'!$R$21="London 2",AC144="D"),Rates!$F$7,IF(AND('Claim Details'!$R$21="London 3",AC144="A"),Rates!$C$10,IF(AND('Claim Details'!$R$21="London 3",AC144="B"),Rates!$D$10,IF(AND('Claim Details'!$R$21="London 3",AC144="C"),Rates!$E$10,IF(AND('Claim Details'!$R$21="London 3",AC144="D"),Rates!$F$10,IF(AND('Claim Details'!$R$21="National 1",AC144="A"),Rates!$C$13,IF(AND('Claim Details'!$R$21="National 1",AC144="B"),Rates!$D$13,IF(AND('Claim Details'!$R$21="National 1",AC144="C"),Rates!$E$13,IF(AND('Claim Details'!$R$21="National 1",AC144="D"),Rates!$F$13,IF(AND('Claim Details'!$R$21="National 2",AC144="A"),Rates!$C$16,IF(AND('Claim Details'!$R$21="National 2",AC144="B"),Rates!$D$16,IF(AND('Claim Details'!$R$21="National 2",AC144="C"),Rates!$E$16,IF(AND('Claim Details'!$R$21="National 2",AC144="D"),Rates!$F$16,"£0.00"))))))))))))))))))))</f>
        <v>£0.00</v>
      </c>
      <c r="AR144" s="45">
        <f t="shared" si="38"/>
        <v>0</v>
      </c>
      <c r="AS144" s="183" t="str">
        <f t="shared" si="48"/>
        <v/>
      </c>
      <c r="AT144" s="183" t="str">
        <f t="shared" si="49"/>
        <v/>
      </c>
    </row>
    <row r="145" spans="1:46" ht="15.5">
      <c r="A145" s="178"/>
      <c r="B145" s="21"/>
      <c r="C145" s="22"/>
      <c r="D145" s="288"/>
      <c r="E145" s="290"/>
      <c r="F145" s="289"/>
      <c r="G145" s="177"/>
      <c r="H145" s="286"/>
      <c r="I145" s="95" t="str">
        <f>IF(AND('Claim Details'!$E$21="London 1",C145="A"),Rates!$C$4,IF(AND('Claim Details'!$E$21="London 1",C145="B"),Rates!$D$4,IF(AND('Claim Details'!$E$21="London 1",C145="C"),Rates!$E$4,IF(AND('Claim Details'!$E$21="London 1",C145="D"),Rates!$F$4,IF(AND('Claim Details'!$E$21="London 2",C145="A"),Rates!$C$7,IF(AND('Claim Details'!$E$21="London 2",C145="B"),Rates!$D$7,IF(AND('Claim Details'!$E$21="London 2",C145="C"),Rates!$E$7,IF(AND('Claim Details'!$E$21="London 2",C145="D"),Rates!$F$7,IF(AND('Claim Details'!$E$21="London 3",C145="A"),Rates!$C$10,IF(AND('Claim Details'!$E$21="London 3",C145="B"),Rates!$D$10,IF(AND('Claim Details'!$E$21="London 3",C145="C"),Rates!$E$10,IF(AND('Claim Details'!$E$21="London 3",C145="D"),Rates!$F$10,IF(AND('Claim Details'!$E$21="National 1",C145="A"),Rates!$C$13,IF(AND('Claim Details'!$E$21="National 1",C145="B"),Rates!$D$13,IF(AND('Claim Details'!$E$21="National 1",C145="C"),Rates!$E$13,IF(AND('Claim Details'!$E$21="National 1",C145="D"),Rates!$F$13,IF(AND('Claim Details'!$E$21="National 2",C145="A"),Rates!$C$16,IF(AND('Claim Details'!$E$21="National 2",C145="B"),Rates!$D$16,IF(AND('Claim Details'!$E$21="National 2",C145="C"),Rates!$E$16,IF(AND('Claim Details'!$E$21="National 2",C145="D"),Rates!$F$16,"£0.00"))))))))))))))))))))</f>
        <v>£0.00</v>
      </c>
      <c r="J145" s="23"/>
      <c r="K145" s="63" t="str">
        <f t="shared" si="39"/>
        <v>£0.00</v>
      </c>
      <c r="L145" s="212"/>
      <c r="M145" s="213"/>
      <c r="N145" s="20"/>
      <c r="O145" s="20"/>
      <c r="P145" s="20" t="str">
        <f t="shared" si="40"/>
        <v/>
      </c>
      <c r="Q145" s="20"/>
      <c r="R145" s="211"/>
      <c r="S145" s="28" t="str">
        <f t="shared" si="41"/>
        <v/>
      </c>
      <c r="T145" s="20" t="str">
        <f t="shared" si="42"/>
        <v/>
      </c>
      <c r="U145" s="18" t="str">
        <f t="shared" si="43"/>
        <v>£0.00</v>
      </c>
      <c r="V145" s="20"/>
      <c r="W145" s="192"/>
      <c r="X145" s="193"/>
      <c r="Y145" s="35"/>
      <c r="Z145" s="343"/>
      <c r="AA145" s="343" t="str">
        <f t="shared" si="44"/>
        <v/>
      </c>
      <c r="AB145" s="103"/>
      <c r="AC145" s="94" t="str">
        <f t="shared" si="45"/>
        <v/>
      </c>
      <c r="AD145" s="95"/>
      <c r="AE145" s="294"/>
      <c r="AF145" s="214" t="str">
        <f t="shared" si="46"/>
        <v/>
      </c>
      <c r="AG145" s="215" t="str">
        <f t="shared" si="47"/>
        <v>£0.00</v>
      </c>
      <c r="AH145" s="181"/>
      <c r="AJ145" s="183"/>
      <c r="AM145" s="183" t="str">
        <f t="shared" si="35"/>
        <v/>
      </c>
      <c r="AN145" s="45">
        <f t="shared" si="36"/>
        <v>0</v>
      </c>
      <c r="AO145" s="45" t="str">
        <f>IF(AND('Claim Details'!$J$21="London 1",T145="A"),Rates!$C$4,IF(AND('Claim Details'!$J$21="London 1",T145="B"),Rates!$D$4,IF(AND('Claim Details'!$J$21="London 1",T145="C"),Rates!$E$4,IF(AND('Claim Details'!$J$21="London 1",T145="D"),Rates!$F$4,IF(AND('Claim Details'!$J$21="London 2",T145="A"),Rates!$C$7,IF(AND('Claim Details'!$J$21="London 2",T145="B"),Rates!$D$7,IF(AND('Claim Details'!$J$21="London 2",T145="C"),Rates!$E$7,IF(AND('Claim Details'!$J$21="London 2",T145="D"),Rates!$F$7,IF(AND('Claim Details'!$J$21="London 3",T145="A"),Rates!$C$10,IF(AND('Claim Details'!$J$21="London 3",T145="B"),Rates!$D$10,IF(AND('Claim Details'!$J$21="London 3",T145="C"),Rates!$E$10,IF(AND('Claim Details'!$J$21="London 3",T145="D"),Rates!$F$10,IF(AND('Claim Details'!$J$21="National 1",T145="A"),Rates!$C$13,IF(AND('Claim Details'!$J$21="National 1",T145="B"),Rates!$D$13,IF(AND('Claim Details'!$J$21="National 1",T145="C"),Rates!$E$13,IF(AND('Claim Details'!$J$21="National 1",T145="D"),Rates!$F$13,IF(AND('Claim Details'!$J$21="National 2",T145="A"),Rates!$C$16,IF(AND('Claim Details'!$J$21="National 2",T145="B"),Rates!$D$16,IF(AND('Claim Details'!$J$21="National 2",T145="C"),Rates!$E$16,IF(AND('Claim Details'!$J$21="National 2",T145="D"),Rates!$F$16,"£0.00"))))))))))))))))))))</f>
        <v>£0.00</v>
      </c>
      <c r="AP145" s="45">
        <f t="shared" si="37"/>
        <v>0</v>
      </c>
      <c r="AQ145" s="45" t="str">
        <f>IF(AND('Claim Details'!$R$21="London 1",AC145="A"),Rates!$C$4,IF(AND('Claim Details'!$R$21="London 1",AC145="B"),Rates!$D$4,IF(AND('Claim Details'!$R$21="London 1",AC145="C"),Rates!$E$4,IF(AND('Claim Details'!$R$21="London 1",AC145="D"),Rates!$F$4,IF(AND('Claim Details'!$R$21="London 2",AC145="A"),Rates!$C$7,IF(AND('Claim Details'!$R$21="London 2",AC145="B"),Rates!$D$7,IF(AND('Claim Details'!$R$21="London 2",AC145="C"),Rates!$E$7,IF(AND('Claim Details'!$R$21="London 2",AC145="D"),Rates!$F$7,IF(AND('Claim Details'!$R$21="London 3",AC145="A"),Rates!$C$10,IF(AND('Claim Details'!$R$21="London 3",AC145="B"),Rates!$D$10,IF(AND('Claim Details'!$R$21="London 3",AC145="C"),Rates!$E$10,IF(AND('Claim Details'!$R$21="London 3",AC145="D"),Rates!$F$10,IF(AND('Claim Details'!$R$21="National 1",AC145="A"),Rates!$C$13,IF(AND('Claim Details'!$R$21="National 1",AC145="B"),Rates!$D$13,IF(AND('Claim Details'!$R$21="National 1",AC145="C"),Rates!$E$13,IF(AND('Claim Details'!$R$21="National 1",AC145="D"),Rates!$F$13,IF(AND('Claim Details'!$R$21="National 2",AC145="A"),Rates!$C$16,IF(AND('Claim Details'!$R$21="National 2",AC145="B"),Rates!$D$16,IF(AND('Claim Details'!$R$21="National 2",AC145="C"),Rates!$E$16,IF(AND('Claim Details'!$R$21="National 2",AC145="D"),Rates!$F$16,"£0.00"))))))))))))))))))))</f>
        <v>£0.00</v>
      </c>
      <c r="AR145" s="45">
        <f t="shared" si="38"/>
        <v>0</v>
      </c>
      <c r="AS145" s="183" t="str">
        <f t="shared" si="48"/>
        <v/>
      </c>
      <c r="AT145" s="183" t="str">
        <f t="shared" si="49"/>
        <v/>
      </c>
    </row>
    <row r="146" spans="1:46" ht="15.5">
      <c r="A146" s="178"/>
      <c r="B146" s="21"/>
      <c r="C146" s="22"/>
      <c r="D146" s="288"/>
      <c r="E146" s="290"/>
      <c r="F146" s="289"/>
      <c r="G146" s="177"/>
      <c r="H146" s="286"/>
      <c r="I146" s="95" t="str">
        <f>IF(AND('Claim Details'!$E$21="London 1",C146="A"),Rates!$C$4,IF(AND('Claim Details'!$E$21="London 1",C146="B"),Rates!$D$4,IF(AND('Claim Details'!$E$21="London 1",C146="C"),Rates!$E$4,IF(AND('Claim Details'!$E$21="London 1",C146="D"),Rates!$F$4,IF(AND('Claim Details'!$E$21="London 2",C146="A"),Rates!$C$7,IF(AND('Claim Details'!$E$21="London 2",C146="B"),Rates!$D$7,IF(AND('Claim Details'!$E$21="London 2",C146="C"),Rates!$E$7,IF(AND('Claim Details'!$E$21="London 2",C146="D"),Rates!$F$7,IF(AND('Claim Details'!$E$21="London 3",C146="A"),Rates!$C$10,IF(AND('Claim Details'!$E$21="London 3",C146="B"),Rates!$D$10,IF(AND('Claim Details'!$E$21="London 3",C146="C"),Rates!$E$10,IF(AND('Claim Details'!$E$21="London 3",C146="D"),Rates!$F$10,IF(AND('Claim Details'!$E$21="National 1",C146="A"),Rates!$C$13,IF(AND('Claim Details'!$E$21="National 1",C146="B"),Rates!$D$13,IF(AND('Claim Details'!$E$21="National 1",C146="C"),Rates!$E$13,IF(AND('Claim Details'!$E$21="National 1",C146="D"),Rates!$F$13,IF(AND('Claim Details'!$E$21="National 2",C146="A"),Rates!$C$16,IF(AND('Claim Details'!$E$21="National 2",C146="B"),Rates!$D$16,IF(AND('Claim Details'!$E$21="National 2",C146="C"),Rates!$E$16,IF(AND('Claim Details'!$E$21="National 2",C146="D"),Rates!$F$16,"£0.00"))))))))))))))))))))</f>
        <v>£0.00</v>
      </c>
      <c r="J146" s="23"/>
      <c r="K146" s="63" t="str">
        <f t="shared" si="39"/>
        <v>£0.00</v>
      </c>
      <c r="L146" s="212"/>
      <c r="M146" s="213"/>
      <c r="N146" s="20"/>
      <c r="O146" s="20"/>
      <c r="P146" s="20" t="str">
        <f t="shared" si="40"/>
        <v/>
      </c>
      <c r="Q146" s="20"/>
      <c r="R146" s="211"/>
      <c r="S146" s="28" t="str">
        <f t="shared" si="41"/>
        <v/>
      </c>
      <c r="T146" s="20" t="str">
        <f t="shared" si="42"/>
        <v/>
      </c>
      <c r="U146" s="18" t="str">
        <f t="shared" si="43"/>
        <v>£0.00</v>
      </c>
      <c r="V146" s="20"/>
      <c r="W146" s="192"/>
      <c r="X146" s="193"/>
      <c r="Y146" s="35"/>
      <c r="Z146" s="343"/>
      <c r="AA146" s="343" t="str">
        <f t="shared" si="44"/>
        <v/>
      </c>
      <c r="AB146" s="103"/>
      <c r="AC146" s="94" t="str">
        <f t="shared" si="45"/>
        <v/>
      </c>
      <c r="AD146" s="95"/>
      <c r="AE146" s="294"/>
      <c r="AF146" s="214" t="str">
        <f t="shared" si="46"/>
        <v/>
      </c>
      <c r="AG146" s="215" t="str">
        <f t="shared" si="47"/>
        <v>£0.00</v>
      </c>
      <c r="AH146" s="181"/>
      <c r="AJ146" s="183"/>
      <c r="AM146" s="183" t="str">
        <f t="shared" si="35"/>
        <v/>
      </c>
      <c r="AN146" s="45">
        <f t="shared" si="36"/>
        <v>0</v>
      </c>
      <c r="AO146" s="45" t="str">
        <f>IF(AND('Claim Details'!$J$21="London 1",T146="A"),Rates!$C$4,IF(AND('Claim Details'!$J$21="London 1",T146="B"),Rates!$D$4,IF(AND('Claim Details'!$J$21="London 1",T146="C"),Rates!$E$4,IF(AND('Claim Details'!$J$21="London 1",T146="D"),Rates!$F$4,IF(AND('Claim Details'!$J$21="London 2",T146="A"),Rates!$C$7,IF(AND('Claim Details'!$J$21="London 2",T146="B"),Rates!$D$7,IF(AND('Claim Details'!$J$21="London 2",T146="C"),Rates!$E$7,IF(AND('Claim Details'!$J$21="London 2",T146="D"),Rates!$F$7,IF(AND('Claim Details'!$J$21="London 3",T146="A"),Rates!$C$10,IF(AND('Claim Details'!$J$21="London 3",T146="B"),Rates!$D$10,IF(AND('Claim Details'!$J$21="London 3",T146="C"),Rates!$E$10,IF(AND('Claim Details'!$J$21="London 3",T146="D"),Rates!$F$10,IF(AND('Claim Details'!$J$21="National 1",T146="A"),Rates!$C$13,IF(AND('Claim Details'!$J$21="National 1",T146="B"),Rates!$D$13,IF(AND('Claim Details'!$J$21="National 1",T146="C"),Rates!$E$13,IF(AND('Claim Details'!$J$21="National 1",T146="D"),Rates!$F$13,IF(AND('Claim Details'!$J$21="National 2",T146="A"),Rates!$C$16,IF(AND('Claim Details'!$J$21="National 2",T146="B"),Rates!$D$16,IF(AND('Claim Details'!$J$21="National 2",T146="C"),Rates!$E$16,IF(AND('Claim Details'!$J$21="National 2",T146="D"),Rates!$F$16,"£0.00"))))))))))))))))))))</f>
        <v>£0.00</v>
      </c>
      <c r="AP146" s="45">
        <f t="shared" si="37"/>
        <v>0</v>
      </c>
      <c r="AQ146" s="45" t="str">
        <f>IF(AND('Claim Details'!$R$21="London 1",AC146="A"),Rates!$C$4,IF(AND('Claim Details'!$R$21="London 1",AC146="B"),Rates!$D$4,IF(AND('Claim Details'!$R$21="London 1",AC146="C"),Rates!$E$4,IF(AND('Claim Details'!$R$21="London 1",AC146="D"),Rates!$F$4,IF(AND('Claim Details'!$R$21="London 2",AC146="A"),Rates!$C$7,IF(AND('Claim Details'!$R$21="London 2",AC146="B"),Rates!$D$7,IF(AND('Claim Details'!$R$21="London 2",AC146="C"),Rates!$E$7,IF(AND('Claim Details'!$R$21="London 2",AC146="D"),Rates!$F$7,IF(AND('Claim Details'!$R$21="London 3",AC146="A"),Rates!$C$10,IF(AND('Claim Details'!$R$21="London 3",AC146="B"),Rates!$D$10,IF(AND('Claim Details'!$R$21="London 3",AC146="C"),Rates!$E$10,IF(AND('Claim Details'!$R$21="London 3",AC146="D"),Rates!$F$10,IF(AND('Claim Details'!$R$21="National 1",AC146="A"),Rates!$C$13,IF(AND('Claim Details'!$R$21="National 1",AC146="B"),Rates!$D$13,IF(AND('Claim Details'!$R$21="National 1",AC146="C"),Rates!$E$13,IF(AND('Claim Details'!$R$21="National 1",AC146="D"),Rates!$F$13,IF(AND('Claim Details'!$R$21="National 2",AC146="A"),Rates!$C$16,IF(AND('Claim Details'!$R$21="National 2",AC146="B"),Rates!$D$16,IF(AND('Claim Details'!$R$21="National 2",AC146="C"),Rates!$E$16,IF(AND('Claim Details'!$R$21="National 2",AC146="D"),Rates!$F$16,"£0.00"))))))))))))))))))))</f>
        <v>£0.00</v>
      </c>
      <c r="AR146" s="45">
        <f t="shared" si="38"/>
        <v>0</v>
      </c>
      <c r="AS146" s="183" t="str">
        <f t="shared" si="48"/>
        <v/>
      </c>
      <c r="AT146" s="183" t="str">
        <f t="shared" si="49"/>
        <v/>
      </c>
    </row>
    <row r="147" spans="1:46" ht="15.5">
      <c r="A147" s="178"/>
      <c r="B147" s="21"/>
      <c r="C147" s="22"/>
      <c r="D147" s="288"/>
      <c r="E147" s="290"/>
      <c r="F147" s="289"/>
      <c r="G147" s="177"/>
      <c r="H147" s="286"/>
      <c r="I147" s="95" t="str">
        <f>IF(AND('Claim Details'!$E$21="London 1",C147="A"),Rates!$C$4,IF(AND('Claim Details'!$E$21="London 1",C147="B"),Rates!$D$4,IF(AND('Claim Details'!$E$21="London 1",C147="C"),Rates!$E$4,IF(AND('Claim Details'!$E$21="London 1",C147="D"),Rates!$F$4,IF(AND('Claim Details'!$E$21="London 2",C147="A"),Rates!$C$7,IF(AND('Claim Details'!$E$21="London 2",C147="B"),Rates!$D$7,IF(AND('Claim Details'!$E$21="London 2",C147="C"),Rates!$E$7,IF(AND('Claim Details'!$E$21="London 2",C147="D"),Rates!$F$7,IF(AND('Claim Details'!$E$21="London 3",C147="A"),Rates!$C$10,IF(AND('Claim Details'!$E$21="London 3",C147="B"),Rates!$D$10,IF(AND('Claim Details'!$E$21="London 3",C147="C"),Rates!$E$10,IF(AND('Claim Details'!$E$21="London 3",C147="D"),Rates!$F$10,IF(AND('Claim Details'!$E$21="National 1",C147="A"),Rates!$C$13,IF(AND('Claim Details'!$E$21="National 1",C147="B"),Rates!$D$13,IF(AND('Claim Details'!$E$21="National 1",C147="C"),Rates!$E$13,IF(AND('Claim Details'!$E$21="National 1",C147="D"),Rates!$F$13,IF(AND('Claim Details'!$E$21="National 2",C147="A"),Rates!$C$16,IF(AND('Claim Details'!$E$21="National 2",C147="B"),Rates!$D$16,IF(AND('Claim Details'!$E$21="National 2",C147="C"),Rates!$E$16,IF(AND('Claim Details'!$E$21="National 2",C147="D"),Rates!$F$16,"£0.00"))))))))))))))))))))</f>
        <v>£0.00</v>
      </c>
      <c r="J147" s="23"/>
      <c r="K147" s="63" t="str">
        <f t="shared" si="39"/>
        <v>£0.00</v>
      </c>
      <c r="L147" s="212"/>
      <c r="M147" s="213"/>
      <c r="N147" s="20"/>
      <c r="O147" s="20"/>
      <c r="P147" s="20" t="str">
        <f t="shared" si="40"/>
        <v/>
      </c>
      <c r="Q147" s="20"/>
      <c r="R147" s="211"/>
      <c r="S147" s="28" t="str">
        <f t="shared" si="41"/>
        <v/>
      </c>
      <c r="T147" s="20" t="str">
        <f t="shared" si="42"/>
        <v/>
      </c>
      <c r="U147" s="18" t="str">
        <f t="shared" si="43"/>
        <v>£0.00</v>
      </c>
      <c r="V147" s="20"/>
      <c r="W147" s="192"/>
      <c r="X147" s="193"/>
      <c r="Y147" s="35"/>
      <c r="Z147" s="343"/>
      <c r="AA147" s="343" t="str">
        <f t="shared" si="44"/>
        <v/>
      </c>
      <c r="AB147" s="103"/>
      <c r="AC147" s="94" t="str">
        <f t="shared" si="45"/>
        <v/>
      </c>
      <c r="AD147" s="95"/>
      <c r="AE147" s="294"/>
      <c r="AF147" s="214" t="str">
        <f t="shared" si="46"/>
        <v/>
      </c>
      <c r="AG147" s="215" t="str">
        <f t="shared" si="47"/>
        <v>£0.00</v>
      </c>
      <c r="AH147" s="181"/>
      <c r="AJ147" s="183"/>
      <c r="AM147" s="183" t="str">
        <f t="shared" si="35"/>
        <v/>
      </c>
      <c r="AN147" s="45">
        <f t="shared" si="36"/>
        <v>0</v>
      </c>
      <c r="AO147" s="45" t="str">
        <f>IF(AND('Claim Details'!$J$21="London 1",T147="A"),Rates!$C$4,IF(AND('Claim Details'!$J$21="London 1",T147="B"),Rates!$D$4,IF(AND('Claim Details'!$J$21="London 1",T147="C"),Rates!$E$4,IF(AND('Claim Details'!$J$21="London 1",T147="D"),Rates!$F$4,IF(AND('Claim Details'!$J$21="London 2",T147="A"),Rates!$C$7,IF(AND('Claim Details'!$J$21="London 2",T147="B"),Rates!$D$7,IF(AND('Claim Details'!$J$21="London 2",T147="C"),Rates!$E$7,IF(AND('Claim Details'!$J$21="London 2",T147="D"),Rates!$F$7,IF(AND('Claim Details'!$J$21="London 3",T147="A"),Rates!$C$10,IF(AND('Claim Details'!$J$21="London 3",T147="B"),Rates!$D$10,IF(AND('Claim Details'!$J$21="London 3",T147="C"),Rates!$E$10,IF(AND('Claim Details'!$J$21="London 3",T147="D"),Rates!$F$10,IF(AND('Claim Details'!$J$21="National 1",T147="A"),Rates!$C$13,IF(AND('Claim Details'!$J$21="National 1",T147="B"),Rates!$D$13,IF(AND('Claim Details'!$J$21="National 1",T147="C"),Rates!$E$13,IF(AND('Claim Details'!$J$21="National 1",T147="D"),Rates!$F$13,IF(AND('Claim Details'!$J$21="National 2",T147="A"),Rates!$C$16,IF(AND('Claim Details'!$J$21="National 2",T147="B"),Rates!$D$16,IF(AND('Claim Details'!$J$21="National 2",T147="C"),Rates!$E$16,IF(AND('Claim Details'!$J$21="National 2",T147="D"),Rates!$F$16,"£0.00"))))))))))))))))))))</f>
        <v>£0.00</v>
      </c>
      <c r="AP147" s="45">
        <f t="shared" si="37"/>
        <v>0</v>
      </c>
      <c r="AQ147" s="45" t="str">
        <f>IF(AND('Claim Details'!$R$21="London 1",AC147="A"),Rates!$C$4,IF(AND('Claim Details'!$R$21="London 1",AC147="B"),Rates!$D$4,IF(AND('Claim Details'!$R$21="London 1",AC147="C"),Rates!$E$4,IF(AND('Claim Details'!$R$21="London 1",AC147="D"),Rates!$F$4,IF(AND('Claim Details'!$R$21="London 2",AC147="A"),Rates!$C$7,IF(AND('Claim Details'!$R$21="London 2",AC147="B"),Rates!$D$7,IF(AND('Claim Details'!$R$21="London 2",AC147="C"),Rates!$E$7,IF(AND('Claim Details'!$R$21="London 2",AC147="D"),Rates!$F$7,IF(AND('Claim Details'!$R$21="London 3",AC147="A"),Rates!$C$10,IF(AND('Claim Details'!$R$21="London 3",AC147="B"),Rates!$D$10,IF(AND('Claim Details'!$R$21="London 3",AC147="C"),Rates!$E$10,IF(AND('Claim Details'!$R$21="London 3",AC147="D"),Rates!$F$10,IF(AND('Claim Details'!$R$21="National 1",AC147="A"),Rates!$C$13,IF(AND('Claim Details'!$R$21="National 1",AC147="B"),Rates!$D$13,IF(AND('Claim Details'!$R$21="National 1",AC147="C"),Rates!$E$13,IF(AND('Claim Details'!$R$21="National 1",AC147="D"),Rates!$F$13,IF(AND('Claim Details'!$R$21="National 2",AC147="A"),Rates!$C$16,IF(AND('Claim Details'!$R$21="National 2",AC147="B"),Rates!$D$16,IF(AND('Claim Details'!$R$21="National 2",AC147="C"),Rates!$E$16,IF(AND('Claim Details'!$R$21="National 2",AC147="D"),Rates!$F$16,"£0.00"))))))))))))))))))))</f>
        <v>£0.00</v>
      </c>
      <c r="AR147" s="45">
        <f t="shared" si="38"/>
        <v>0</v>
      </c>
      <c r="AS147" s="183" t="str">
        <f t="shared" si="48"/>
        <v/>
      </c>
      <c r="AT147" s="183" t="str">
        <f t="shared" si="49"/>
        <v/>
      </c>
    </row>
    <row r="148" spans="1:46" ht="15.5">
      <c r="A148" s="178"/>
      <c r="B148" s="21"/>
      <c r="C148" s="22"/>
      <c r="D148" s="288"/>
      <c r="E148" s="290"/>
      <c r="F148" s="289"/>
      <c r="G148" s="177"/>
      <c r="H148" s="286"/>
      <c r="I148" s="95" t="str">
        <f>IF(AND('Claim Details'!$E$21="London 1",C148="A"),Rates!$C$4,IF(AND('Claim Details'!$E$21="London 1",C148="B"),Rates!$D$4,IF(AND('Claim Details'!$E$21="London 1",C148="C"),Rates!$E$4,IF(AND('Claim Details'!$E$21="London 1",C148="D"),Rates!$F$4,IF(AND('Claim Details'!$E$21="London 2",C148="A"),Rates!$C$7,IF(AND('Claim Details'!$E$21="London 2",C148="B"),Rates!$D$7,IF(AND('Claim Details'!$E$21="London 2",C148="C"),Rates!$E$7,IF(AND('Claim Details'!$E$21="London 2",C148="D"),Rates!$F$7,IF(AND('Claim Details'!$E$21="London 3",C148="A"),Rates!$C$10,IF(AND('Claim Details'!$E$21="London 3",C148="B"),Rates!$D$10,IF(AND('Claim Details'!$E$21="London 3",C148="C"),Rates!$E$10,IF(AND('Claim Details'!$E$21="London 3",C148="D"),Rates!$F$10,IF(AND('Claim Details'!$E$21="National 1",C148="A"),Rates!$C$13,IF(AND('Claim Details'!$E$21="National 1",C148="B"),Rates!$D$13,IF(AND('Claim Details'!$E$21="National 1",C148="C"),Rates!$E$13,IF(AND('Claim Details'!$E$21="National 1",C148="D"),Rates!$F$13,IF(AND('Claim Details'!$E$21="National 2",C148="A"),Rates!$C$16,IF(AND('Claim Details'!$E$21="National 2",C148="B"),Rates!$D$16,IF(AND('Claim Details'!$E$21="National 2",C148="C"),Rates!$E$16,IF(AND('Claim Details'!$E$21="National 2",C148="D"),Rates!$F$16,"£0.00"))))))))))))))))))))</f>
        <v>£0.00</v>
      </c>
      <c r="J148" s="23"/>
      <c r="K148" s="63" t="str">
        <f t="shared" si="39"/>
        <v>£0.00</v>
      </c>
      <c r="L148" s="212"/>
      <c r="M148" s="213"/>
      <c r="N148" s="20"/>
      <c r="O148" s="20"/>
      <c r="P148" s="20" t="str">
        <f t="shared" si="40"/>
        <v/>
      </c>
      <c r="Q148" s="20"/>
      <c r="R148" s="211"/>
      <c r="S148" s="28" t="str">
        <f t="shared" si="41"/>
        <v/>
      </c>
      <c r="T148" s="20" t="str">
        <f t="shared" si="42"/>
        <v/>
      </c>
      <c r="U148" s="18" t="str">
        <f t="shared" si="43"/>
        <v>£0.00</v>
      </c>
      <c r="V148" s="20"/>
      <c r="W148" s="192"/>
      <c r="X148" s="193"/>
      <c r="Y148" s="35"/>
      <c r="Z148" s="343"/>
      <c r="AA148" s="343" t="str">
        <f t="shared" si="44"/>
        <v/>
      </c>
      <c r="AB148" s="103"/>
      <c r="AC148" s="94" t="str">
        <f t="shared" si="45"/>
        <v/>
      </c>
      <c r="AD148" s="95"/>
      <c r="AE148" s="294"/>
      <c r="AF148" s="214" t="str">
        <f t="shared" si="46"/>
        <v/>
      </c>
      <c r="AG148" s="215" t="str">
        <f t="shared" si="47"/>
        <v>£0.00</v>
      </c>
      <c r="AH148" s="181"/>
      <c r="AJ148" s="183"/>
      <c r="AM148" s="183" t="str">
        <f t="shared" si="35"/>
        <v/>
      </c>
      <c r="AN148" s="45">
        <f t="shared" si="36"/>
        <v>0</v>
      </c>
      <c r="AO148" s="45" t="str">
        <f>IF(AND('Claim Details'!$J$21="London 1",T148="A"),Rates!$C$4,IF(AND('Claim Details'!$J$21="London 1",T148="B"),Rates!$D$4,IF(AND('Claim Details'!$J$21="London 1",T148="C"),Rates!$E$4,IF(AND('Claim Details'!$J$21="London 1",T148="D"),Rates!$F$4,IF(AND('Claim Details'!$J$21="London 2",T148="A"),Rates!$C$7,IF(AND('Claim Details'!$J$21="London 2",T148="B"),Rates!$D$7,IF(AND('Claim Details'!$J$21="London 2",T148="C"),Rates!$E$7,IF(AND('Claim Details'!$J$21="London 2",T148="D"),Rates!$F$7,IF(AND('Claim Details'!$J$21="London 3",T148="A"),Rates!$C$10,IF(AND('Claim Details'!$J$21="London 3",T148="B"),Rates!$D$10,IF(AND('Claim Details'!$J$21="London 3",T148="C"),Rates!$E$10,IF(AND('Claim Details'!$J$21="London 3",T148="D"),Rates!$F$10,IF(AND('Claim Details'!$J$21="National 1",T148="A"),Rates!$C$13,IF(AND('Claim Details'!$J$21="National 1",T148="B"),Rates!$D$13,IF(AND('Claim Details'!$J$21="National 1",T148="C"),Rates!$E$13,IF(AND('Claim Details'!$J$21="National 1",T148="D"),Rates!$F$13,IF(AND('Claim Details'!$J$21="National 2",T148="A"),Rates!$C$16,IF(AND('Claim Details'!$J$21="National 2",T148="B"),Rates!$D$16,IF(AND('Claim Details'!$J$21="National 2",T148="C"),Rates!$E$16,IF(AND('Claim Details'!$J$21="National 2",T148="D"),Rates!$F$16,"£0.00"))))))))))))))))))))</f>
        <v>£0.00</v>
      </c>
      <c r="AP148" s="45">
        <f t="shared" si="37"/>
        <v>0</v>
      </c>
      <c r="AQ148" s="45" t="str">
        <f>IF(AND('Claim Details'!$R$21="London 1",AC148="A"),Rates!$C$4,IF(AND('Claim Details'!$R$21="London 1",AC148="B"),Rates!$D$4,IF(AND('Claim Details'!$R$21="London 1",AC148="C"),Rates!$E$4,IF(AND('Claim Details'!$R$21="London 1",AC148="D"),Rates!$F$4,IF(AND('Claim Details'!$R$21="London 2",AC148="A"),Rates!$C$7,IF(AND('Claim Details'!$R$21="London 2",AC148="B"),Rates!$D$7,IF(AND('Claim Details'!$R$21="London 2",AC148="C"),Rates!$E$7,IF(AND('Claim Details'!$R$21="London 2",AC148="D"),Rates!$F$7,IF(AND('Claim Details'!$R$21="London 3",AC148="A"),Rates!$C$10,IF(AND('Claim Details'!$R$21="London 3",AC148="B"),Rates!$D$10,IF(AND('Claim Details'!$R$21="London 3",AC148="C"),Rates!$E$10,IF(AND('Claim Details'!$R$21="London 3",AC148="D"),Rates!$F$10,IF(AND('Claim Details'!$R$21="National 1",AC148="A"),Rates!$C$13,IF(AND('Claim Details'!$R$21="National 1",AC148="B"),Rates!$D$13,IF(AND('Claim Details'!$R$21="National 1",AC148="C"),Rates!$E$13,IF(AND('Claim Details'!$R$21="National 1",AC148="D"),Rates!$F$13,IF(AND('Claim Details'!$R$21="National 2",AC148="A"),Rates!$C$16,IF(AND('Claim Details'!$R$21="National 2",AC148="B"),Rates!$D$16,IF(AND('Claim Details'!$R$21="National 2",AC148="C"),Rates!$E$16,IF(AND('Claim Details'!$R$21="National 2",AC148="D"),Rates!$F$16,"£0.00"))))))))))))))))))))</f>
        <v>£0.00</v>
      </c>
      <c r="AR148" s="45">
        <f t="shared" si="38"/>
        <v>0</v>
      </c>
      <c r="AS148" s="183" t="str">
        <f t="shared" si="48"/>
        <v/>
      </c>
      <c r="AT148" s="183" t="str">
        <f t="shared" si="49"/>
        <v/>
      </c>
    </row>
    <row r="149" spans="1:46" ht="15.5">
      <c r="A149" s="178"/>
      <c r="B149" s="21"/>
      <c r="C149" s="22"/>
      <c r="D149" s="288"/>
      <c r="E149" s="290"/>
      <c r="F149" s="289"/>
      <c r="G149" s="177"/>
      <c r="H149" s="286"/>
      <c r="I149" s="95" t="str">
        <f>IF(AND('Claim Details'!$E$21="London 1",C149="A"),Rates!$C$4,IF(AND('Claim Details'!$E$21="London 1",C149="B"),Rates!$D$4,IF(AND('Claim Details'!$E$21="London 1",C149="C"),Rates!$E$4,IF(AND('Claim Details'!$E$21="London 1",C149="D"),Rates!$F$4,IF(AND('Claim Details'!$E$21="London 2",C149="A"),Rates!$C$7,IF(AND('Claim Details'!$E$21="London 2",C149="B"),Rates!$D$7,IF(AND('Claim Details'!$E$21="London 2",C149="C"),Rates!$E$7,IF(AND('Claim Details'!$E$21="London 2",C149="D"),Rates!$F$7,IF(AND('Claim Details'!$E$21="London 3",C149="A"),Rates!$C$10,IF(AND('Claim Details'!$E$21="London 3",C149="B"),Rates!$D$10,IF(AND('Claim Details'!$E$21="London 3",C149="C"),Rates!$E$10,IF(AND('Claim Details'!$E$21="London 3",C149="D"),Rates!$F$10,IF(AND('Claim Details'!$E$21="National 1",C149="A"),Rates!$C$13,IF(AND('Claim Details'!$E$21="National 1",C149="B"),Rates!$D$13,IF(AND('Claim Details'!$E$21="National 1",C149="C"),Rates!$E$13,IF(AND('Claim Details'!$E$21="National 1",C149="D"),Rates!$F$13,IF(AND('Claim Details'!$E$21="National 2",C149="A"),Rates!$C$16,IF(AND('Claim Details'!$E$21="National 2",C149="B"),Rates!$D$16,IF(AND('Claim Details'!$E$21="National 2",C149="C"),Rates!$E$16,IF(AND('Claim Details'!$E$21="National 2",C149="D"),Rates!$F$16,"£0.00"))))))))))))))))))))</f>
        <v>£0.00</v>
      </c>
      <c r="J149" s="23"/>
      <c r="K149" s="63" t="str">
        <f t="shared" si="39"/>
        <v>£0.00</v>
      </c>
      <c r="L149" s="212"/>
      <c r="M149" s="213"/>
      <c r="N149" s="20"/>
      <c r="O149" s="20"/>
      <c r="P149" s="20" t="str">
        <f t="shared" si="40"/>
        <v/>
      </c>
      <c r="Q149" s="20"/>
      <c r="R149" s="211"/>
      <c r="S149" s="28" t="str">
        <f t="shared" si="41"/>
        <v/>
      </c>
      <c r="T149" s="20" t="str">
        <f t="shared" si="42"/>
        <v/>
      </c>
      <c r="U149" s="18" t="str">
        <f t="shared" si="43"/>
        <v>£0.00</v>
      </c>
      <c r="V149" s="20"/>
      <c r="W149" s="192"/>
      <c r="X149" s="193"/>
      <c r="Y149" s="35"/>
      <c r="Z149" s="343"/>
      <c r="AA149" s="343" t="str">
        <f t="shared" si="44"/>
        <v/>
      </c>
      <c r="AB149" s="103"/>
      <c r="AC149" s="94" t="str">
        <f t="shared" si="45"/>
        <v/>
      </c>
      <c r="AD149" s="95"/>
      <c r="AE149" s="294"/>
      <c r="AF149" s="214" t="str">
        <f t="shared" si="46"/>
        <v/>
      </c>
      <c r="AG149" s="215" t="str">
        <f t="shared" si="47"/>
        <v>£0.00</v>
      </c>
      <c r="AH149" s="181"/>
      <c r="AJ149" s="183"/>
      <c r="AM149" s="183" t="str">
        <f t="shared" si="35"/>
        <v/>
      </c>
      <c r="AN149" s="45">
        <f t="shared" si="36"/>
        <v>0</v>
      </c>
      <c r="AO149" s="45" t="str">
        <f>IF(AND('Claim Details'!$J$21="London 1",T149="A"),Rates!$C$4,IF(AND('Claim Details'!$J$21="London 1",T149="B"),Rates!$D$4,IF(AND('Claim Details'!$J$21="London 1",T149="C"),Rates!$E$4,IF(AND('Claim Details'!$J$21="London 1",T149="D"),Rates!$F$4,IF(AND('Claim Details'!$J$21="London 2",T149="A"),Rates!$C$7,IF(AND('Claim Details'!$J$21="London 2",T149="B"),Rates!$D$7,IF(AND('Claim Details'!$J$21="London 2",T149="C"),Rates!$E$7,IF(AND('Claim Details'!$J$21="London 2",T149="D"),Rates!$F$7,IF(AND('Claim Details'!$J$21="London 3",T149="A"),Rates!$C$10,IF(AND('Claim Details'!$J$21="London 3",T149="B"),Rates!$D$10,IF(AND('Claim Details'!$J$21="London 3",T149="C"),Rates!$E$10,IF(AND('Claim Details'!$J$21="London 3",T149="D"),Rates!$F$10,IF(AND('Claim Details'!$J$21="National 1",T149="A"),Rates!$C$13,IF(AND('Claim Details'!$J$21="National 1",T149="B"),Rates!$D$13,IF(AND('Claim Details'!$J$21="National 1",T149="C"),Rates!$E$13,IF(AND('Claim Details'!$J$21="National 1",T149="D"),Rates!$F$13,IF(AND('Claim Details'!$J$21="National 2",T149="A"),Rates!$C$16,IF(AND('Claim Details'!$J$21="National 2",T149="B"),Rates!$D$16,IF(AND('Claim Details'!$J$21="National 2",T149="C"),Rates!$E$16,IF(AND('Claim Details'!$J$21="National 2",T149="D"),Rates!$F$16,"£0.00"))))))))))))))))))))</f>
        <v>£0.00</v>
      </c>
      <c r="AP149" s="45">
        <f t="shared" si="37"/>
        <v>0</v>
      </c>
      <c r="AQ149" s="45" t="str">
        <f>IF(AND('Claim Details'!$R$21="London 1",AC149="A"),Rates!$C$4,IF(AND('Claim Details'!$R$21="London 1",AC149="B"),Rates!$D$4,IF(AND('Claim Details'!$R$21="London 1",AC149="C"),Rates!$E$4,IF(AND('Claim Details'!$R$21="London 1",AC149="D"),Rates!$F$4,IF(AND('Claim Details'!$R$21="London 2",AC149="A"),Rates!$C$7,IF(AND('Claim Details'!$R$21="London 2",AC149="B"),Rates!$D$7,IF(AND('Claim Details'!$R$21="London 2",AC149="C"),Rates!$E$7,IF(AND('Claim Details'!$R$21="London 2",AC149="D"),Rates!$F$7,IF(AND('Claim Details'!$R$21="London 3",AC149="A"),Rates!$C$10,IF(AND('Claim Details'!$R$21="London 3",AC149="B"),Rates!$D$10,IF(AND('Claim Details'!$R$21="London 3",AC149="C"),Rates!$E$10,IF(AND('Claim Details'!$R$21="London 3",AC149="D"),Rates!$F$10,IF(AND('Claim Details'!$R$21="National 1",AC149="A"),Rates!$C$13,IF(AND('Claim Details'!$R$21="National 1",AC149="B"),Rates!$D$13,IF(AND('Claim Details'!$R$21="National 1",AC149="C"),Rates!$E$13,IF(AND('Claim Details'!$R$21="National 1",AC149="D"),Rates!$F$13,IF(AND('Claim Details'!$R$21="National 2",AC149="A"),Rates!$C$16,IF(AND('Claim Details'!$R$21="National 2",AC149="B"),Rates!$D$16,IF(AND('Claim Details'!$R$21="National 2",AC149="C"),Rates!$E$16,IF(AND('Claim Details'!$R$21="National 2",AC149="D"),Rates!$F$16,"£0.00"))))))))))))))))))))</f>
        <v>£0.00</v>
      </c>
      <c r="AR149" s="45">
        <f t="shared" si="38"/>
        <v>0</v>
      </c>
      <c r="AS149" s="183" t="str">
        <f t="shared" si="48"/>
        <v/>
      </c>
      <c r="AT149" s="183" t="str">
        <f t="shared" si="49"/>
        <v/>
      </c>
    </row>
    <row r="150" spans="1:46" ht="15.5">
      <c r="A150" s="178"/>
      <c r="B150" s="21"/>
      <c r="C150" s="22"/>
      <c r="D150" s="288"/>
      <c r="E150" s="290"/>
      <c r="F150" s="289"/>
      <c r="G150" s="177"/>
      <c r="H150" s="286"/>
      <c r="I150" s="95" t="str">
        <f>IF(AND('Claim Details'!$E$21="London 1",C150="A"),Rates!$C$4,IF(AND('Claim Details'!$E$21="London 1",C150="B"),Rates!$D$4,IF(AND('Claim Details'!$E$21="London 1",C150="C"),Rates!$E$4,IF(AND('Claim Details'!$E$21="London 1",C150="D"),Rates!$F$4,IF(AND('Claim Details'!$E$21="London 2",C150="A"),Rates!$C$7,IF(AND('Claim Details'!$E$21="London 2",C150="B"),Rates!$D$7,IF(AND('Claim Details'!$E$21="London 2",C150="C"),Rates!$E$7,IF(AND('Claim Details'!$E$21="London 2",C150="D"),Rates!$F$7,IF(AND('Claim Details'!$E$21="London 3",C150="A"),Rates!$C$10,IF(AND('Claim Details'!$E$21="London 3",C150="B"),Rates!$D$10,IF(AND('Claim Details'!$E$21="London 3",C150="C"),Rates!$E$10,IF(AND('Claim Details'!$E$21="London 3",C150="D"),Rates!$F$10,IF(AND('Claim Details'!$E$21="National 1",C150="A"),Rates!$C$13,IF(AND('Claim Details'!$E$21="National 1",C150="B"),Rates!$D$13,IF(AND('Claim Details'!$E$21="National 1",C150="C"),Rates!$E$13,IF(AND('Claim Details'!$E$21="National 1",C150="D"),Rates!$F$13,IF(AND('Claim Details'!$E$21="National 2",C150="A"),Rates!$C$16,IF(AND('Claim Details'!$E$21="National 2",C150="B"),Rates!$D$16,IF(AND('Claim Details'!$E$21="National 2",C150="C"),Rates!$E$16,IF(AND('Claim Details'!$E$21="National 2",C150="D"),Rates!$F$16,"£0.00"))))))))))))))))))))</f>
        <v>£0.00</v>
      </c>
      <c r="J150" s="23"/>
      <c r="K150" s="63" t="str">
        <f t="shared" si="39"/>
        <v>£0.00</v>
      </c>
      <c r="L150" s="212"/>
      <c r="M150" s="213"/>
      <c r="N150" s="20"/>
      <c r="O150" s="20"/>
      <c r="P150" s="20" t="str">
        <f t="shared" si="40"/>
        <v/>
      </c>
      <c r="Q150" s="20"/>
      <c r="R150" s="211"/>
      <c r="S150" s="28" t="str">
        <f t="shared" si="41"/>
        <v/>
      </c>
      <c r="T150" s="20" t="str">
        <f t="shared" si="42"/>
        <v/>
      </c>
      <c r="U150" s="18" t="str">
        <f t="shared" si="43"/>
        <v>£0.00</v>
      </c>
      <c r="V150" s="20"/>
      <c r="W150" s="192"/>
      <c r="X150" s="193"/>
      <c r="Y150" s="35"/>
      <c r="Z150" s="343"/>
      <c r="AA150" s="343" t="str">
        <f t="shared" si="44"/>
        <v/>
      </c>
      <c r="AB150" s="103"/>
      <c r="AC150" s="94" t="str">
        <f t="shared" si="45"/>
        <v/>
      </c>
      <c r="AD150" s="95"/>
      <c r="AE150" s="294"/>
      <c r="AF150" s="214" t="str">
        <f t="shared" si="46"/>
        <v/>
      </c>
      <c r="AG150" s="215" t="str">
        <f t="shared" si="47"/>
        <v>£0.00</v>
      </c>
      <c r="AH150" s="181"/>
      <c r="AJ150" s="183"/>
      <c r="AM150" s="183" t="str">
        <f t="shared" si="35"/>
        <v/>
      </c>
      <c r="AN150" s="45">
        <f t="shared" si="36"/>
        <v>0</v>
      </c>
      <c r="AO150" s="45" t="str">
        <f>IF(AND('Claim Details'!$J$21="London 1",T150="A"),Rates!$C$4,IF(AND('Claim Details'!$J$21="London 1",T150="B"),Rates!$D$4,IF(AND('Claim Details'!$J$21="London 1",T150="C"),Rates!$E$4,IF(AND('Claim Details'!$J$21="London 1",T150="D"),Rates!$F$4,IF(AND('Claim Details'!$J$21="London 2",T150="A"),Rates!$C$7,IF(AND('Claim Details'!$J$21="London 2",T150="B"),Rates!$D$7,IF(AND('Claim Details'!$J$21="London 2",T150="C"),Rates!$E$7,IF(AND('Claim Details'!$J$21="London 2",T150="D"),Rates!$F$7,IF(AND('Claim Details'!$J$21="London 3",T150="A"),Rates!$C$10,IF(AND('Claim Details'!$J$21="London 3",T150="B"),Rates!$D$10,IF(AND('Claim Details'!$J$21="London 3",T150="C"),Rates!$E$10,IF(AND('Claim Details'!$J$21="London 3",T150="D"),Rates!$F$10,IF(AND('Claim Details'!$J$21="National 1",T150="A"),Rates!$C$13,IF(AND('Claim Details'!$J$21="National 1",T150="B"),Rates!$D$13,IF(AND('Claim Details'!$J$21="National 1",T150="C"),Rates!$E$13,IF(AND('Claim Details'!$J$21="National 1",T150="D"),Rates!$F$13,IF(AND('Claim Details'!$J$21="National 2",T150="A"),Rates!$C$16,IF(AND('Claim Details'!$J$21="National 2",T150="B"),Rates!$D$16,IF(AND('Claim Details'!$J$21="National 2",T150="C"),Rates!$E$16,IF(AND('Claim Details'!$J$21="National 2",T150="D"),Rates!$F$16,"£0.00"))))))))))))))))))))</f>
        <v>£0.00</v>
      </c>
      <c r="AP150" s="45">
        <f t="shared" si="37"/>
        <v>0</v>
      </c>
      <c r="AQ150" s="45" t="str">
        <f>IF(AND('Claim Details'!$R$21="London 1",AC150="A"),Rates!$C$4,IF(AND('Claim Details'!$R$21="London 1",AC150="B"),Rates!$D$4,IF(AND('Claim Details'!$R$21="London 1",AC150="C"),Rates!$E$4,IF(AND('Claim Details'!$R$21="London 1",AC150="D"),Rates!$F$4,IF(AND('Claim Details'!$R$21="London 2",AC150="A"),Rates!$C$7,IF(AND('Claim Details'!$R$21="London 2",AC150="B"),Rates!$D$7,IF(AND('Claim Details'!$R$21="London 2",AC150="C"),Rates!$E$7,IF(AND('Claim Details'!$R$21="London 2",AC150="D"),Rates!$F$7,IF(AND('Claim Details'!$R$21="London 3",AC150="A"),Rates!$C$10,IF(AND('Claim Details'!$R$21="London 3",AC150="B"),Rates!$D$10,IF(AND('Claim Details'!$R$21="London 3",AC150="C"),Rates!$E$10,IF(AND('Claim Details'!$R$21="London 3",AC150="D"),Rates!$F$10,IF(AND('Claim Details'!$R$21="National 1",AC150="A"),Rates!$C$13,IF(AND('Claim Details'!$R$21="National 1",AC150="B"),Rates!$D$13,IF(AND('Claim Details'!$R$21="National 1",AC150="C"),Rates!$E$13,IF(AND('Claim Details'!$R$21="National 1",AC150="D"),Rates!$F$13,IF(AND('Claim Details'!$R$21="National 2",AC150="A"),Rates!$C$16,IF(AND('Claim Details'!$R$21="National 2",AC150="B"),Rates!$D$16,IF(AND('Claim Details'!$R$21="National 2",AC150="C"),Rates!$E$16,IF(AND('Claim Details'!$R$21="National 2",AC150="D"),Rates!$F$16,"£0.00"))))))))))))))))))))</f>
        <v>£0.00</v>
      </c>
      <c r="AR150" s="45">
        <f t="shared" si="38"/>
        <v>0</v>
      </c>
      <c r="AS150" s="183" t="str">
        <f t="shared" si="48"/>
        <v/>
      </c>
      <c r="AT150" s="183" t="str">
        <f t="shared" si="49"/>
        <v/>
      </c>
    </row>
    <row r="151" spans="1:46" ht="15.5">
      <c r="A151" s="178"/>
      <c r="B151" s="21"/>
      <c r="C151" s="22"/>
      <c r="D151" s="288"/>
      <c r="E151" s="290"/>
      <c r="F151" s="289"/>
      <c r="G151" s="177"/>
      <c r="H151" s="286"/>
      <c r="I151" s="95" t="str">
        <f>IF(AND('Claim Details'!$E$21="London 1",C151="A"),Rates!$C$4,IF(AND('Claim Details'!$E$21="London 1",C151="B"),Rates!$D$4,IF(AND('Claim Details'!$E$21="London 1",C151="C"),Rates!$E$4,IF(AND('Claim Details'!$E$21="London 1",C151="D"),Rates!$F$4,IF(AND('Claim Details'!$E$21="London 2",C151="A"),Rates!$C$7,IF(AND('Claim Details'!$E$21="London 2",C151="B"),Rates!$D$7,IF(AND('Claim Details'!$E$21="London 2",C151="C"),Rates!$E$7,IF(AND('Claim Details'!$E$21="London 2",C151="D"),Rates!$F$7,IF(AND('Claim Details'!$E$21="London 3",C151="A"),Rates!$C$10,IF(AND('Claim Details'!$E$21="London 3",C151="B"),Rates!$D$10,IF(AND('Claim Details'!$E$21="London 3",C151="C"),Rates!$E$10,IF(AND('Claim Details'!$E$21="London 3",C151="D"),Rates!$F$10,IF(AND('Claim Details'!$E$21="National 1",C151="A"),Rates!$C$13,IF(AND('Claim Details'!$E$21="National 1",C151="B"),Rates!$D$13,IF(AND('Claim Details'!$E$21="National 1",C151="C"),Rates!$E$13,IF(AND('Claim Details'!$E$21="National 1",C151="D"),Rates!$F$13,IF(AND('Claim Details'!$E$21="National 2",C151="A"),Rates!$C$16,IF(AND('Claim Details'!$E$21="National 2",C151="B"),Rates!$D$16,IF(AND('Claim Details'!$E$21="National 2",C151="C"),Rates!$E$16,IF(AND('Claim Details'!$E$21="National 2",C151="D"),Rates!$F$16,"£0.00"))))))))))))))))))))</f>
        <v>£0.00</v>
      </c>
      <c r="J151" s="23"/>
      <c r="K151" s="63" t="str">
        <f t="shared" si="39"/>
        <v>£0.00</v>
      </c>
      <c r="L151" s="212"/>
      <c r="M151" s="213"/>
      <c r="N151" s="20"/>
      <c r="O151" s="20"/>
      <c r="P151" s="20" t="str">
        <f t="shared" si="40"/>
        <v/>
      </c>
      <c r="Q151" s="20"/>
      <c r="R151" s="211"/>
      <c r="S151" s="28" t="str">
        <f t="shared" si="41"/>
        <v/>
      </c>
      <c r="T151" s="20" t="str">
        <f t="shared" si="42"/>
        <v/>
      </c>
      <c r="U151" s="18" t="str">
        <f t="shared" si="43"/>
        <v>£0.00</v>
      </c>
      <c r="V151" s="20"/>
      <c r="W151" s="192"/>
      <c r="X151" s="193"/>
      <c r="Y151" s="35"/>
      <c r="Z151" s="343"/>
      <c r="AA151" s="343" t="str">
        <f t="shared" si="44"/>
        <v/>
      </c>
      <c r="AB151" s="103"/>
      <c r="AC151" s="94" t="str">
        <f t="shared" si="45"/>
        <v/>
      </c>
      <c r="AD151" s="95"/>
      <c r="AE151" s="294"/>
      <c r="AF151" s="214" t="str">
        <f t="shared" si="46"/>
        <v/>
      </c>
      <c r="AG151" s="215" t="str">
        <f t="shared" si="47"/>
        <v>£0.00</v>
      </c>
      <c r="AH151" s="181"/>
      <c r="AJ151" s="183"/>
      <c r="AM151" s="183" t="str">
        <f t="shared" si="35"/>
        <v/>
      </c>
      <c r="AN151" s="45">
        <f t="shared" si="36"/>
        <v>0</v>
      </c>
      <c r="AO151" s="45" t="str">
        <f>IF(AND('Claim Details'!$J$21="London 1",T151="A"),Rates!$C$4,IF(AND('Claim Details'!$J$21="London 1",T151="B"),Rates!$D$4,IF(AND('Claim Details'!$J$21="London 1",T151="C"),Rates!$E$4,IF(AND('Claim Details'!$J$21="London 1",T151="D"),Rates!$F$4,IF(AND('Claim Details'!$J$21="London 2",T151="A"),Rates!$C$7,IF(AND('Claim Details'!$J$21="London 2",T151="B"),Rates!$D$7,IF(AND('Claim Details'!$J$21="London 2",T151="C"),Rates!$E$7,IF(AND('Claim Details'!$J$21="London 2",T151="D"),Rates!$F$7,IF(AND('Claim Details'!$J$21="London 3",T151="A"),Rates!$C$10,IF(AND('Claim Details'!$J$21="London 3",T151="B"),Rates!$D$10,IF(AND('Claim Details'!$J$21="London 3",T151="C"),Rates!$E$10,IF(AND('Claim Details'!$J$21="London 3",T151="D"),Rates!$F$10,IF(AND('Claim Details'!$J$21="National 1",T151="A"),Rates!$C$13,IF(AND('Claim Details'!$J$21="National 1",T151="B"),Rates!$D$13,IF(AND('Claim Details'!$J$21="National 1",T151="C"),Rates!$E$13,IF(AND('Claim Details'!$J$21="National 1",T151="D"),Rates!$F$13,IF(AND('Claim Details'!$J$21="National 2",T151="A"),Rates!$C$16,IF(AND('Claim Details'!$J$21="National 2",T151="B"),Rates!$D$16,IF(AND('Claim Details'!$J$21="National 2",T151="C"),Rates!$E$16,IF(AND('Claim Details'!$J$21="National 2",T151="D"),Rates!$F$16,"£0.00"))))))))))))))))))))</f>
        <v>£0.00</v>
      </c>
      <c r="AP151" s="45">
        <f t="shared" si="37"/>
        <v>0</v>
      </c>
      <c r="AQ151" s="45" t="str">
        <f>IF(AND('Claim Details'!$R$21="London 1",AC151="A"),Rates!$C$4,IF(AND('Claim Details'!$R$21="London 1",AC151="B"),Rates!$D$4,IF(AND('Claim Details'!$R$21="London 1",AC151="C"),Rates!$E$4,IF(AND('Claim Details'!$R$21="London 1",AC151="D"),Rates!$F$4,IF(AND('Claim Details'!$R$21="London 2",AC151="A"),Rates!$C$7,IF(AND('Claim Details'!$R$21="London 2",AC151="B"),Rates!$D$7,IF(AND('Claim Details'!$R$21="London 2",AC151="C"),Rates!$E$7,IF(AND('Claim Details'!$R$21="London 2",AC151="D"),Rates!$F$7,IF(AND('Claim Details'!$R$21="London 3",AC151="A"),Rates!$C$10,IF(AND('Claim Details'!$R$21="London 3",AC151="B"),Rates!$D$10,IF(AND('Claim Details'!$R$21="London 3",AC151="C"),Rates!$E$10,IF(AND('Claim Details'!$R$21="London 3",AC151="D"),Rates!$F$10,IF(AND('Claim Details'!$R$21="National 1",AC151="A"),Rates!$C$13,IF(AND('Claim Details'!$R$21="National 1",AC151="B"),Rates!$D$13,IF(AND('Claim Details'!$R$21="National 1",AC151="C"),Rates!$E$13,IF(AND('Claim Details'!$R$21="National 1",AC151="D"),Rates!$F$13,IF(AND('Claim Details'!$R$21="National 2",AC151="A"),Rates!$C$16,IF(AND('Claim Details'!$R$21="National 2",AC151="B"),Rates!$D$16,IF(AND('Claim Details'!$R$21="National 2",AC151="C"),Rates!$E$16,IF(AND('Claim Details'!$R$21="National 2",AC151="D"),Rates!$F$16,"£0.00"))))))))))))))))))))</f>
        <v>£0.00</v>
      </c>
      <c r="AR151" s="45">
        <f t="shared" si="38"/>
        <v>0</v>
      </c>
      <c r="AS151" s="183" t="str">
        <f t="shared" si="48"/>
        <v/>
      </c>
      <c r="AT151" s="183" t="str">
        <f t="shared" si="49"/>
        <v/>
      </c>
    </row>
    <row r="152" spans="1:46" ht="15.5">
      <c r="A152" s="178"/>
      <c r="B152" s="21"/>
      <c r="C152" s="22"/>
      <c r="D152" s="288"/>
      <c r="E152" s="290"/>
      <c r="F152" s="289"/>
      <c r="G152" s="177"/>
      <c r="H152" s="286"/>
      <c r="I152" s="95" t="str">
        <f>IF(AND('Claim Details'!$E$21="London 1",C152="A"),Rates!$C$4,IF(AND('Claim Details'!$E$21="London 1",C152="B"),Rates!$D$4,IF(AND('Claim Details'!$E$21="London 1",C152="C"),Rates!$E$4,IF(AND('Claim Details'!$E$21="London 1",C152="D"),Rates!$F$4,IF(AND('Claim Details'!$E$21="London 2",C152="A"),Rates!$C$7,IF(AND('Claim Details'!$E$21="London 2",C152="B"),Rates!$D$7,IF(AND('Claim Details'!$E$21="London 2",C152="C"),Rates!$E$7,IF(AND('Claim Details'!$E$21="London 2",C152="D"),Rates!$F$7,IF(AND('Claim Details'!$E$21="London 3",C152="A"),Rates!$C$10,IF(AND('Claim Details'!$E$21="London 3",C152="B"),Rates!$D$10,IF(AND('Claim Details'!$E$21="London 3",C152="C"),Rates!$E$10,IF(AND('Claim Details'!$E$21="London 3",C152="D"),Rates!$F$10,IF(AND('Claim Details'!$E$21="National 1",C152="A"),Rates!$C$13,IF(AND('Claim Details'!$E$21="National 1",C152="B"),Rates!$D$13,IF(AND('Claim Details'!$E$21="National 1",C152="C"),Rates!$E$13,IF(AND('Claim Details'!$E$21="National 1",C152="D"),Rates!$F$13,IF(AND('Claim Details'!$E$21="National 2",C152="A"),Rates!$C$16,IF(AND('Claim Details'!$E$21="National 2",C152="B"),Rates!$D$16,IF(AND('Claim Details'!$E$21="National 2",C152="C"),Rates!$E$16,IF(AND('Claim Details'!$E$21="National 2",C152="D"),Rates!$F$16,"£0.00"))))))))))))))))))))</f>
        <v>£0.00</v>
      </c>
      <c r="J152" s="23"/>
      <c r="K152" s="63" t="str">
        <f t="shared" si="39"/>
        <v>£0.00</v>
      </c>
      <c r="L152" s="212"/>
      <c r="M152" s="213"/>
      <c r="N152" s="20"/>
      <c r="O152" s="20"/>
      <c r="P152" s="20" t="str">
        <f t="shared" si="40"/>
        <v/>
      </c>
      <c r="Q152" s="20"/>
      <c r="R152" s="211"/>
      <c r="S152" s="28" t="str">
        <f t="shared" si="41"/>
        <v/>
      </c>
      <c r="T152" s="20" t="str">
        <f t="shared" si="42"/>
        <v/>
      </c>
      <c r="U152" s="18" t="str">
        <f t="shared" si="43"/>
        <v>£0.00</v>
      </c>
      <c r="V152" s="20"/>
      <c r="W152" s="192"/>
      <c r="X152" s="193"/>
      <c r="Y152" s="35"/>
      <c r="Z152" s="343"/>
      <c r="AA152" s="343" t="str">
        <f t="shared" si="44"/>
        <v/>
      </c>
      <c r="AB152" s="103"/>
      <c r="AC152" s="94" t="str">
        <f t="shared" si="45"/>
        <v/>
      </c>
      <c r="AD152" s="95"/>
      <c r="AE152" s="294"/>
      <c r="AF152" s="214" t="str">
        <f t="shared" si="46"/>
        <v/>
      </c>
      <c r="AG152" s="215" t="str">
        <f t="shared" si="47"/>
        <v>£0.00</v>
      </c>
      <c r="AH152" s="181"/>
      <c r="AJ152" s="183"/>
      <c r="AM152" s="183" t="str">
        <f t="shared" si="35"/>
        <v/>
      </c>
      <c r="AN152" s="45">
        <f t="shared" si="36"/>
        <v>0</v>
      </c>
      <c r="AO152" s="45" t="str">
        <f>IF(AND('Claim Details'!$J$21="London 1",T152="A"),Rates!$C$4,IF(AND('Claim Details'!$J$21="London 1",T152="B"),Rates!$D$4,IF(AND('Claim Details'!$J$21="London 1",T152="C"),Rates!$E$4,IF(AND('Claim Details'!$J$21="London 1",T152="D"),Rates!$F$4,IF(AND('Claim Details'!$J$21="London 2",T152="A"),Rates!$C$7,IF(AND('Claim Details'!$J$21="London 2",T152="B"),Rates!$D$7,IF(AND('Claim Details'!$J$21="London 2",T152="C"),Rates!$E$7,IF(AND('Claim Details'!$J$21="London 2",T152="D"),Rates!$F$7,IF(AND('Claim Details'!$J$21="London 3",T152="A"),Rates!$C$10,IF(AND('Claim Details'!$J$21="London 3",T152="B"),Rates!$D$10,IF(AND('Claim Details'!$J$21="London 3",T152="C"),Rates!$E$10,IF(AND('Claim Details'!$J$21="London 3",T152="D"),Rates!$F$10,IF(AND('Claim Details'!$J$21="National 1",T152="A"),Rates!$C$13,IF(AND('Claim Details'!$J$21="National 1",T152="B"),Rates!$D$13,IF(AND('Claim Details'!$J$21="National 1",T152="C"),Rates!$E$13,IF(AND('Claim Details'!$J$21="National 1",T152="D"),Rates!$F$13,IF(AND('Claim Details'!$J$21="National 2",T152="A"),Rates!$C$16,IF(AND('Claim Details'!$J$21="National 2",T152="B"),Rates!$D$16,IF(AND('Claim Details'!$J$21="National 2",T152="C"),Rates!$E$16,IF(AND('Claim Details'!$J$21="National 2",T152="D"),Rates!$F$16,"£0.00"))))))))))))))))))))</f>
        <v>£0.00</v>
      </c>
      <c r="AP152" s="45">
        <f t="shared" si="37"/>
        <v>0</v>
      </c>
      <c r="AQ152" s="45" t="str">
        <f>IF(AND('Claim Details'!$R$21="London 1",AC152="A"),Rates!$C$4,IF(AND('Claim Details'!$R$21="London 1",AC152="B"),Rates!$D$4,IF(AND('Claim Details'!$R$21="London 1",AC152="C"),Rates!$E$4,IF(AND('Claim Details'!$R$21="London 1",AC152="D"),Rates!$F$4,IF(AND('Claim Details'!$R$21="London 2",AC152="A"),Rates!$C$7,IF(AND('Claim Details'!$R$21="London 2",AC152="B"),Rates!$D$7,IF(AND('Claim Details'!$R$21="London 2",AC152="C"),Rates!$E$7,IF(AND('Claim Details'!$R$21="London 2",AC152="D"),Rates!$F$7,IF(AND('Claim Details'!$R$21="London 3",AC152="A"),Rates!$C$10,IF(AND('Claim Details'!$R$21="London 3",AC152="B"),Rates!$D$10,IF(AND('Claim Details'!$R$21="London 3",AC152="C"),Rates!$E$10,IF(AND('Claim Details'!$R$21="London 3",AC152="D"),Rates!$F$10,IF(AND('Claim Details'!$R$21="National 1",AC152="A"),Rates!$C$13,IF(AND('Claim Details'!$R$21="National 1",AC152="B"),Rates!$D$13,IF(AND('Claim Details'!$R$21="National 1",AC152="C"),Rates!$E$13,IF(AND('Claim Details'!$R$21="National 1",AC152="D"),Rates!$F$13,IF(AND('Claim Details'!$R$21="National 2",AC152="A"),Rates!$C$16,IF(AND('Claim Details'!$R$21="National 2",AC152="B"),Rates!$D$16,IF(AND('Claim Details'!$R$21="National 2",AC152="C"),Rates!$E$16,IF(AND('Claim Details'!$R$21="National 2",AC152="D"),Rates!$F$16,"£0.00"))))))))))))))))))))</f>
        <v>£0.00</v>
      </c>
      <c r="AR152" s="45">
        <f t="shared" si="38"/>
        <v>0</v>
      </c>
      <c r="AS152" s="183" t="str">
        <f t="shared" si="48"/>
        <v/>
      </c>
      <c r="AT152" s="183" t="str">
        <f t="shared" si="49"/>
        <v/>
      </c>
    </row>
    <row r="153" spans="1:46" ht="15.5">
      <c r="A153" s="178"/>
      <c r="B153" s="21"/>
      <c r="C153" s="22"/>
      <c r="D153" s="288"/>
      <c r="E153" s="290"/>
      <c r="F153" s="289"/>
      <c r="G153" s="177"/>
      <c r="H153" s="286"/>
      <c r="I153" s="95" t="str">
        <f>IF(AND('Claim Details'!$E$21="London 1",C153="A"),Rates!$C$4,IF(AND('Claim Details'!$E$21="London 1",C153="B"),Rates!$D$4,IF(AND('Claim Details'!$E$21="London 1",C153="C"),Rates!$E$4,IF(AND('Claim Details'!$E$21="London 1",C153="D"),Rates!$F$4,IF(AND('Claim Details'!$E$21="London 2",C153="A"),Rates!$C$7,IF(AND('Claim Details'!$E$21="London 2",C153="B"),Rates!$D$7,IF(AND('Claim Details'!$E$21="London 2",C153="C"),Rates!$E$7,IF(AND('Claim Details'!$E$21="London 2",C153="D"),Rates!$F$7,IF(AND('Claim Details'!$E$21="London 3",C153="A"),Rates!$C$10,IF(AND('Claim Details'!$E$21="London 3",C153="B"),Rates!$D$10,IF(AND('Claim Details'!$E$21="London 3",C153="C"),Rates!$E$10,IF(AND('Claim Details'!$E$21="London 3",C153="D"),Rates!$F$10,IF(AND('Claim Details'!$E$21="National 1",C153="A"),Rates!$C$13,IF(AND('Claim Details'!$E$21="National 1",C153="B"),Rates!$D$13,IF(AND('Claim Details'!$E$21="National 1",C153="C"),Rates!$E$13,IF(AND('Claim Details'!$E$21="National 1",C153="D"),Rates!$F$13,IF(AND('Claim Details'!$E$21="National 2",C153="A"),Rates!$C$16,IF(AND('Claim Details'!$E$21="National 2",C153="B"),Rates!$D$16,IF(AND('Claim Details'!$E$21="National 2",C153="C"),Rates!$E$16,IF(AND('Claim Details'!$E$21="National 2",C153="D"),Rates!$F$16,"£0.00"))))))))))))))))))))</f>
        <v>£0.00</v>
      </c>
      <c r="J153" s="23"/>
      <c r="K153" s="63" t="str">
        <f t="shared" si="39"/>
        <v>£0.00</v>
      </c>
      <c r="L153" s="212"/>
      <c r="M153" s="213"/>
      <c r="N153" s="20"/>
      <c r="O153" s="20"/>
      <c r="P153" s="20" t="str">
        <f t="shared" si="40"/>
        <v/>
      </c>
      <c r="Q153" s="20"/>
      <c r="R153" s="211"/>
      <c r="S153" s="28" t="str">
        <f t="shared" si="41"/>
        <v/>
      </c>
      <c r="T153" s="20" t="str">
        <f t="shared" si="42"/>
        <v/>
      </c>
      <c r="U153" s="18" t="str">
        <f t="shared" si="43"/>
        <v>£0.00</v>
      </c>
      <c r="V153" s="20"/>
      <c r="W153" s="192"/>
      <c r="X153" s="193"/>
      <c r="Y153" s="35"/>
      <c r="Z153" s="343"/>
      <c r="AA153" s="343" t="str">
        <f t="shared" si="44"/>
        <v/>
      </c>
      <c r="AB153" s="103"/>
      <c r="AC153" s="94" t="str">
        <f t="shared" si="45"/>
        <v/>
      </c>
      <c r="AD153" s="95"/>
      <c r="AE153" s="294"/>
      <c r="AF153" s="214" t="str">
        <f t="shared" si="46"/>
        <v/>
      </c>
      <c r="AG153" s="215" t="str">
        <f t="shared" si="47"/>
        <v>£0.00</v>
      </c>
      <c r="AH153" s="181"/>
      <c r="AJ153" s="183"/>
      <c r="AM153" s="183" t="str">
        <f t="shared" si="35"/>
        <v/>
      </c>
      <c r="AN153" s="45">
        <f t="shared" si="36"/>
        <v>0</v>
      </c>
      <c r="AO153" s="45" t="str">
        <f>IF(AND('Claim Details'!$J$21="London 1",T153="A"),Rates!$C$4,IF(AND('Claim Details'!$J$21="London 1",T153="B"),Rates!$D$4,IF(AND('Claim Details'!$J$21="London 1",T153="C"),Rates!$E$4,IF(AND('Claim Details'!$J$21="London 1",T153="D"),Rates!$F$4,IF(AND('Claim Details'!$J$21="London 2",T153="A"),Rates!$C$7,IF(AND('Claim Details'!$J$21="London 2",T153="B"),Rates!$D$7,IF(AND('Claim Details'!$J$21="London 2",T153="C"),Rates!$E$7,IF(AND('Claim Details'!$J$21="London 2",T153="D"),Rates!$F$7,IF(AND('Claim Details'!$J$21="London 3",T153="A"),Rates!$C$10,IF(AND('Claim Details'!$J$21="London 3",T153="B"),Rates!$D$10,IF(AND('Claim Details'!$J$21="London 3",T153="C"),Rates!$E$10,IF(AND('Claim Details'!$J$21="London 3",T153="D"),Rates!$F$10,IF(AND('Claim Details'!$J$21="National 1",T153="A"),Rates!$C$13,IF(AND('Claim Details'!$J$21="National 1",T153="B"),Rates!$D$13,IF(AND('Claim Details'!$J$21="National 1",T153="C"),Rates!$E$13,IF(AND('Claim Details'!$J$21="National 1",T153="D"),Rates!$F$13,IF(AND('Claim Details'!$J$21="National 2",T153="A"),Rates!$C$16,IF(AND('Claim Details'!$J$21="National 2",T153="B"),Rates!$D$16,IF(AND('Claim Details'!$J$21="National 2",T153="C"),Rates!$E$16,IF(AND('Claim Details'!$J$21="National 2",T153="D"),Rates!$F$16,"£0.00"))))))))))))))))))))</f>
        <v>£0.00</v>
      </c>
      <c r="AP153" s="45">
        <f t="shared" si="37"/>
        <v>0</v>
      </c>
      <c r="AQ153" s="45" t="str">
        <f>IF(AND('Claim Details'!$R$21="London 1",AC153="A"),Rates!$C$4,IF(AND('Claim Details'!$R$21="London 1",AC153="B"),Rates!$D$4,IF(AND('Claim Details'!$R$21="London 1",AC153="C"),Rates!$E$4,IF(AND('Claim Details'!$R$21="London 1",AC153="D"),Rates!$F$4,IF(AND('Claim Details'!$R$21="London 2",AC153="A"),Rates!$C$7,IF(AND('Claim Details'!$R$21="London 2",AC153="B"),Rates!$D$7,IF(AND('Claim Details'!$R$21="London 2",AC153="C"),Rates!$E$7,IF(AND('Claim Details'!$R$21="London 2",AC153="D"),Rates!$F$7,IF(AND('Claim Details'!$R$21="London 3",AC153="A"),Rates!$C$10,IF(AND('Claim Details'!$R$21="London 3",AC153="B"),Rates!$D$10,IF(AND('Claim Details'!$R$21="London 3",AC153="C"),Rates!$E$10,IF(AND('Claim Details'!$R$21="London 3",AC153="D"),Rates!$F$10,IF(AND('Claim Details'!$R$21="National 1",AC153="A"),Rates!$C$13,IF(AND('Claim Details'!$R$21="National 1",AC153="B"),Rates!$D$13,IF(AND('Claim Details'!$R$21="National 1",AC153="C"),Rates!$E$13,IF(AND('Claim Details'!$R$21="National 1",AC153="D"),Rates!$F$13,IF(AND('Claim Details'!$R$21="National 2",AC153="A"),Rates!$C$16,IF(AND('Claim Details'!$R$21="National 2",AC153="B"),Rates!$D$16,IF(AND('Claim Details'!$R$21="National 2",AC153="C"),Rates!$E$16,IF(AND('Claim Details'!$R$21="National 2",AC153="D"),Rates!$F$16,"£0.00"))))))))))))))))))))</f>
        <v>£0.00</v>
      </c>
      <c r="AR153" s="45">
        <f t="shared" si="38"/>
        <v>0</v>
      </c>
      <c r="AS153" s="183" t="str">
        <f t="shared" si="48"/>
        <v/>
      </c>
      <c r="AT153" s="183" t="str">
        <f t="shared" si="49"/>
        <v/>
      </c>
    </row>
    <row r="154" spans="1:46" ht="15.5">
      <c r="A154" s="178"/>
      <c r="B154" s="21"/>
      <c r="C154" s="22"/>
      <c r="D154" s="288"/>
      <c r="E154" s="290"/>
      <c r="F154" s="289"/>
      <c r="G154" s="177"/>
      <c r="H154" s="286"/>
      <c r="I154" s="95" t="str">
        <f>IF(AND('Claim Details'!$E$21="London 1",C154="A"),Rates!$C$4,IF(AND('Claim Details'!$E$21="London 1",C154="B"),Rates!$D$4,IF(AND('Claim Details'!$E$21="London 1",C154="C"),Rates!$E$4,IF(AND('Claim Details'!$E$21="London 1",C154="D"),Rates!$F$4,IF(AND('Claim Details'!$E$21="London 2",C154="A"),Rates!$C$7,IF(AND('Claim Details'!$E$21="London 2",C154="B"),Rates!$D$7,IF(AND('Claim Details'!$E$21="London 2",C154="C"),Rates!$E$7,IF(AND('Claim Details'!$E$21="London 2",C154="D"),Rates!$F$7,IF(AND('Claim Details'!$E$21="London 3",C154="A"),Rates!$C$10,IF(AND('Claim Details'!$E$21="London 3",C154="B"),Rates!$D$10,IF(AND('Claim Details'!$E$21="London 3",C154="C"),Rates!$E$10,IF(AND('Claim Details'!$E$21="London 3",C154="D"),Rates!$F$10,IF(AND('Claim Details'!$E$21="National 1",C154="A"),Rates!$C$13,IF(AND('Claim Details'!$E$21="National 1",C154="B"),Rates!$D$13,IF(AND('Claim Details'!$E$21="National 1",C154="C"),Rates!$E$13,IF(AND('Claim Details'!$E$21="National 1",C154="D"),Rates!$F$13,IF(AND('Claim Details'!$E$21="National 2",C154="A"),Rates!$C$16,IF(AND('Claim Details'!$E$21="National 2",C154="B"),Rates!$D$16,IF(AND('Claim Details'!$E$21="National 2",C154="C"),Rates!$E$16,IF(AND('Claim Details'!$E$21="National 2",C154="D"),Rates!$F$16,"£0.00"))))))))))))))))))))</f>
        <v>£0.00</v>
      </c>
      <c r="J154" s="23"/>
      <c r="K154" s="63" t="str">
        <f t="shared" si="39"/>
        <v>£0.00</v>
      </c>
      <c r="L154" s="212"/>
      <c r="M154" s="213"/>
      <c r="N154" s="20"/>
      <c r="O154" s="20"/>
      <c r="P154" s="20" t="str">
        <f t="shared" si="40"/>
        <v/>
      </c>
      <c r="Q154" s="20"/>
      <c r="R154" s="211"/>
      <c r="S154" s="28" t="str">
        <f t="shared" si="41"/>
        <v/>
      </c>
      <c r="T154" s="20" t="str">
        <f t="shared" si="42"/>
        <v/>
      </c>
      <c r="U154" s="18" t="str">
        <f t="shared" si="43"/>
        <v>£0.00</v>
      </c>
      <c r="V154" s="20"/>
      <c r="W154" s="192"/>
      <c r="X154" s="193"/>
      <c r="Y154" s="35"/>
      <c r="Z154" s="343"/>
      <c r="AA154" s="343" t="str">
        <f t="shared" si="44"/>
        <v/>
      </c>
      <c r="AB154" s="103"/>
      <c r="AC154" s="94" t="str">
        <f t="shared" si="45"/>
        <v/>
      </c>
      <c r="AD154" s="95"/>
      <c r="AE154" s="294"/>
      <c r="AF154" s="214" t="str">
        <f t="shared" si="46"/>
        <v/>
      </c>
      <c r="AG154" s="215" t="str">
        <f t="shared" si="47"/>
        <v>£0.00</v>
      </c>
      <c r="AH154" s="181"/>
      <c r="AJ154" s="183"/>
      <c r="AM154" s="183" t="str">
        <f t="shared" si="35"/>
        <v/>
      </c>
      <c r="AN154" s="45">
        <f t="shared" si="36"/>
        <v>0</v>
      </c>
      <c r="AO154" s="45" t="str">
        <f>IF(AND('Claim Details'!$J$21="London 1",T154="A"),Rates!$C$4,IF(AND('Claim Details'!$J$21="London 1",T154="B"),Rates!$D$4,IF(AND('Claim Details'!$J$21="London 1",T154="C"),Rates!$E$4,IF(AND('Claim Details'!$J$21="London 1",T154="D"),Rates!$F$4,IF(AND('Claim Details'!$J$21="London 2",T154="A"),Rates!$C$7,IF(AND('Claim Details'!$J$21="London 2",T154="B"),Rates!$D$7,IF(AND('Claim Details'!$J$21="London 2",T154="C"),Rates!$E$7,IF(AND('Claim Details'!$J$21="London 2",T154="D"),Rates!$F$7,IF(AND('Claim Details'!$J$21="London 3",T154="A"),Rates!$C$10,IF(AND('Claim Details'!$J$21="London 3",T154="B"),Rates!$D$10,IF(AND('Claim Details'!$J$21="London 3",T154="C"),Rates!$E$10,IF(AND('Claim Details'!$J$21="London 3",T154="D"),Rates!$F$10,IF(AND('Claim Details'!$J$21="National 1",T154="A"),Rates!$C$13,IF(AND('Claim Details'!$J$21="National 1",T154="B"),Rates!$D$13,IF(AND('Claim Details'!$J$21="National 1",T154="C"),Rates!$E$13,IF(AND('Claim Details'!$J$21="National 1",T154="D"),Rates!$F$13,IF(AND('Claim Details'!$J$21="National 2",T154="A"),Rates!$C$16,IF(AND('Claim Details'!$J$21="National 2",T154="B"),Rates!$D$16,IF(AND('Claim Details'!$J$21="National 2",T154="C"),Rates!$E$16,IF(AND('Claim Details'!$J$21="National 2",T154="D"),Rates!$F$16,"£0.00"))))))))))))))))))))</f>
        <v>£0.00</v>
      </c>
      <c r="AP154" s="45">
        <f t="shared" si="37"/>
        <v>0</v>
      </c>
      <c r="AQ154" s="45" t="str">
        <f>IF(AND('Claim Details'!$R$21="London 1",AC154="A"),Rates!$C$4,IF(AND('Claim Details'!$R$21="London 1",AC154="B"),Rates!$D$4,IF(AND('Claim Details'!$R$21="London 1",AC154="C"),Rates!$E$4,IF(AND('Claim Details'!$R$21="London 1",AC154="D"),Rates!$F$4,IF(AND('Claim Details'!$R$21="London 2",AC154="A"),Rates!$C$7,IF(AND('Claim Details'!$R$21="London 2",AC154="B"),Rates!$D$7,IF(AND('Claim Details'!$R$21="London 2",AC154="C"),Rates!$E$7,IF(AND('Claim Details'!$R$21="London 2",AC154="D"),Rates!$F$7,IF(AND('Claim Details'!$R$21="London 3",AC154="A"),Rates!$C$10,IF(AND('Claim Details'!$R$21="London 3",AC154="B"),Rates!$D$10,IF(AND('Claim Details'!$R$21="London 3",AC154="C"),Rates!$E$10,IF(AND('Claim Details'!$R$21="London 3",AC154="D"),Rates!$F$10,IF(AND('Claim Details'!$R$21="National 1",AC154="A"),Rates!$C$13,IF(AND('Claim Details'!$R$21="National 1",AC154="B"),Rates!$D$13,IF(AND('Claim Details'!$R$21="National 1",AC154="C"),Rates!$E$13,IF(AND('Claim Details'!$R$21="National 1",AC154="D"),Rates!$F$13,IF(AND('Claim Details'!$R$21="National 2",AC154="A"),Rates!$C$16,IF(AND('Claim Details'!$R$21="National 2",AC154="B"),Rates!$D$16,IF(AND('Claim Details'!$R$21="National 2",AC154="C"),Rates!$E$16,IF(AND('Claim Details'!$R$21="National 2",AC154="D"),Rates!$F$16,"£0.00"))))))))))))))))))))</f>
        <v>£0.00</v>
      </c>
      <c r="AR154" s="45">
        <f t="shared" si="38"/>
        <v>0</v>
      </c>
      <c r="AS154" s="183" t="str">
        <f t="shared" si="48"/>
        <v/>
      </c>
      <c r="AT154" s="183" t="str">
        <f t="shared" si="49"/>
        <v/>
      </c>
    </row>
    <row r="155" spans="1:46" ht="15.5">
      <c r="A155" s="178"/>
      <c r="B155" s="21"/>
      <c r="C155" s="22"/>
      <c r="D155" s="288"/>
      <c r="E155" s="290"/>
      <c r="F155" s="289"/>
      <c r="G155" s="177"/>
      <c r="H155" s="286"/>
      <c r="I155" s="95" t="str">
        <f>IF(AND('Claim Details'!$E$21="London 1",C155="A"),Rates!$C$4,IF(AND('Claim Details'!$E$21="London 1",C155="B"),Rates!$D$4,IF(AND('Claim Details'!$E$21="London 1",C155="C"),Rates!$E$4,IF(AND('Claim Details'!$E$21="London 1",C155="D"),Rates!$F$4,IF(AND('Claim Details'!$E$21="London 2",C155="A"),Rates!$C$7,IF(AND('Claim Details'!$E$21="London 2",C155="B"),Rates!$D$7,IF(AND('Claim Details'!$E$21="London 2",C155="C"),Rates!$E$7,IF(AND('Claim Details'!$E$21="London 2",C155="D"),Rates!$F$7,IF(AND('Claim Details'!$E$21="London 3",C155="A"),Rates!$C$10,IF(AND('Claim Details'!$E$21="London 3",C155="B"),Rates!$D$10,IF(AND('Claim Details'!$E$21="London 3",C155="C"),Rates!$E$10,IF(AND('Claim Details'!$E$21="London 3",C155="D"),Rates!$F$10,IF(AND('Claim Details'!$E$21="National 1",C155="A"),Rates!$C$13,IF(AND('Claim Details'!$E$21="National 1",C155="B"),Rates!$D$13,IF(AND('Claim Details'!$E$21="National 1",C155="C"),Rates!$E$13,IF(AND('Claim Details'!$E$21="National 1",C155="D"),Rates!$F$13,IF(AND('Claim Details'!$E$21="National 2",C155="A"),Rates!$C$16,IF(AND('Claim Details'!$E$21="National 2",C155="B"),Rates!$D$16,IF(AND('Claim Details'!$E$21="National 2",C155="C"),Rates!$E$16,IF(AND('Claim Details'!$E$21="National 2",C155="D"),Rates!$F$16,"£0.00"))))))))))))))))))))</f>
        <v>£0.00</v>
      </c>
      <c r="J155" s="23"/>
      <c r="K155" s="63" t="str">
        <f t="shared" si="39"/>
        <v>£0.00</v>
      </c>
      <c r="L155" s="212"/>
      <c r="M155" s="213"/>
      <c r="N155" s="20"/>
      <c r="O155" s="20"/>
      <c r="P155" s="20" t="str">
        <f t="shared" si="40"/>
        <v/>
      </c>
      <c r="Q155" s="20"/>
      <c r="R155" s="211"/>
      <c r="S155" s="28" t="str">
        <f t="shared" si="41"/>
        <v/>
      </c>
      <c r="T155" s="20" t="str">
        <f t="shared" si="42"/>
        <v/>
      </c>
      <c r="U155" s="18" t="str">
        <f t="shared" si="43"/>
        <v>£0.00</v>
      </c>
      <c r="V155" s="20"/>
      <c r="W155" s="192"/>
      <c r="X155" s="193"/>
      <c r="Y155" s="35"/>
      <c r="Z155" s="343"/>
      <c r="AA155" s="343" t="str">
        <f t="shared" si="44"/>
        <v/>
      </c>
      <c r="AB155" s="103"/>
      <c r="AC155" s="94" t="str">
        <f t="shared" si="45"/>
        <v/>
      </c>
      <c r="AD155" s="95"/>
      <c r="AE155" s="294"/>
      <c r="AF155" s="214" t="str">
        <f t="shared" si="46"/>
        <v/>
      </c>
      <c r="AG155" s="215" t="str">
        <f t="shared" si="47"/>
        <v>£0.00</v>
      </c>
      <c r="AH155" s="181"/>
      <c r="AJ155" s="183"/>
      <c r="AM155" s="183" t="str">
        <f t="shared" si="35"/>
        <v/>
      </c>
      <c r="AN155" s="45">
        <f t="shared" si="36"/>
        <v>0</v>
      </c>
      <c r="AO155" s="45" t="str">
        <f>IF(AND('Claim Details'!$J$21="London 1",T155="A"),Rates!$C$4,IF(AND('Claim Details'!$J$21="London 1",T155="B"),Rates!$D$4,IF(AND('Claim Details'!$J$21="London 1",T155="C"),Rates!$E$4,IF(AND('Claim Details'!$J$21="London 1",T155="D"),Rates!$F$4,IF(AND('Claim Details'!$J$21="London 2",T155="A"),Rates!$C$7,IF(AND('Claim Details'!$J$21="London 2",T155="B"),Rates!$D$7,IF(AND('Claim Details'!$J$21="London 2",T155="C"),Rates!$E$7,IF(AND('Claim Details'!$J$21="London 2",T155="D"),Rates!$F$7,IF(AND('Claim Details'!$J$21="London 3",T155="A"),Rates!$C$10,IF(AND('Claim Details'!$J$21="London 3",T155="B"),Rates!$D$10,IF(AND('Claim Details'!$J$21="London 3",T155="C"),Rates!$E$10,IF(AND('Claim Details'!$J$21="London 3",T155="D"),Rates!$F$10,IF(AND('Claim Details'!$J$21="National 1",T155="A"),Rates!$C$13,IF(AND('Claim Details'!$J$21="National 1",T155="B"),Rates!$D$13,IF(AND('Claim Details'!$J$21="National 1",T155="C"),Rates!$E$13,IF(AND('Claim Details'!$J$21="National 1",T155="D"),Rates!$F$13,IF(AND('Claim Details'!$J$21="National 2",T155="A"),Rates!$C$16,IF(AND('Claim Details'!$J$21="National 2",T155="B"),Rates!$D$16,IF(AND('Claim Details'!$J$21="National 2",T155="C"),Rates!$E$16,IF(AND('Claim Details'!$J$21="National 2",T155="D"),Rates!$F$16,"£0.00"))))))))))))))))))))</f>
        <v>£0.00</v>
      </c>
      <c r="AP155" s="45">
        <f t="shared" si="37"/>
        <v>0</v>
      </c>
      <c r="AQ155" s="45" t="str">
        <f>IF(AND('Claim Details'!$R$21="London 1",AC155="A"),Rates!$C$4,IF(AND('Claim Details'!$R$21="London 1",AC155="B"),Rates!$D$4,IF(AND('Claim Details'!$R$21="London 1",AC155="C"),Rates!$E$4,IF(AND('Claim Details'!$R$21="London 1",AC155="D"),Rates!$F$4,IF(AND('Claim Details'!$R$21="London 2",AC155="A"),Rates!$C$7,IF(AND('Claim Details'!$R$21="London 2",AC155="B"),Rates!$D$7,IF(AND('Claim Details'!$R$21="London 2",AC155="C"),Rates!$E$7,IF(AND('Claim Details'!$R$21="London 2",AC155="D"),Rates!$F$7,IF(AND('Claim Details'!$R$21="London 3",AC155="A"),Rates!$C$10,IF(AND('Claim Details'!$R$21="London 3",AC155="B"),Rates!$D$10,IF(AND('Claim Details'!$R$21="London 3",AC155="C"),Rates!$E$10,IF(AND('Claim Details'!$R$21="London 3",AC155="D"),Rates!$F$10,IF(AND('Claim Details'!$R$21="National 1",AC155="A"),Rates!$C$13,IF(AND('Claim Details'!$R$21="National 1",AC155="B"),Rates!$D$13,IF(AND('Claim Details'!$R$21="National 1",AC155="C"),Rates!$E$13,IF(AND('Claim Details'!$R$21="National 1",AC155="D"),Rates!$F$13,IF(AND('Claim Details'!$R$21="National 2",AC155="A"),Rates!$C$16,IF(AND('Claim Details'!$R$21="National 2",AC155="B"),Rates!$D$16,IF(AND('Claim Details'!$R$21="National 2",AC155="C"),Rates!$E$16,IF(AND('Claim Details'!$R$21="National 2",AC155="D"),Rates!$F$16,"£0.00"))))))))))))))))))))</f>
        <v>£0.00</v>
      </c>
      <c r="AR155" s="45">
        <f t="shared" si="38"/>
        <v>0</v>
      </c>
      <c r="AS155" s="183" t="str">
        <f t="shared" si="48"/>
        <v/>
      </c>
      <c r="AT155" s="183" t="str">
        <f t="shared" si="49"/>
        <v/>
      </c>
    </row>
    <row r="156" spans="1:46" ht="15.5">
      <c r="A156" s="178"/>
      <c r="B156" s="21"/>
      <c r="C156" s="22"/>
      <c r="D156" s="288"/>
      <c r="E156" s="290"/>
      <c r="F156" s="289"/>
      <c r="G156" s="177"/>
      <c r="H156" s="286"/>
      <c r="I156" s="95" t="str">
        <f>IF(AND('Claim Details'!$E$21="London 1",C156="A"),Rates!$C$4,IF(AND('Claim Details'!$E$21="London 1",C156="B"),Rates!$D$4,IF(AND('Claim Details'!$E$21="London 1",C156="C"),Rates!$E$4,IF(AND('Claim Details'!$E$21="London 1",C156="D"),Rates!$F$4,IF(AND('Claim Details'!$E$21="London 2",C156="A"),Rates!$C$7,IF(AND('Claim Details'!$E$21="London 2",C156="B"),Rates!$D$7,IF(AND('Claim Details'!$E$21="London 2",C156="C"),Rates!$E$7,IF(AND('Claim Details'!$E$21="London 2",C156="D"),Rates!$F$7,IF(AND('Claim Details'!$E$21="London 3",C156="A"),Rates!$C$10,IF(AND('Claim Details'!$E$21="London 3",C156="B"),Rates!$D$10,IF(AND('Claim Details'!$E$21="London 3",C156="C"),Rates!$E$10,IF(AND('Claim Details'!$E$21="London 3",C156="D"),Rates!$F$10,IF(AND('Claim Details'!$E$21="National 1",C156="A"),Rates!$C$13,IF(AND('Claim Details'!$E$21="National 1",C156="B"),Rates!$D$13,IF(AND('Claim Details'!$E$21="National 1",C156="C"),Rates!$E$13,IF(AND('Claim Details'!$E$21="National 1",C156="D"),Rates!$F$13,IF(AND('Claim Details'!$E$21="National 2",C156="A"),Rates!$C$16,IF(AND('Claim Details'!$E$21="National 2",C156="B"),Rates!$D$16,IF(AND('Claim Details'!$E$21="National 2",C156="C"),Rates!$E$16,IF(AND('Claim Details'!$E$21="National 2",C156="D"),Rates!$F$16,"£0.00"))))))))))))))))))))</f>
        <v>£0.00</v>
      </c>
      <c r="J156" s="23"/>
      <c r="K156" s="63" t="str">
        <f t="shared" si="39"/>
        <v>£0.00</v>
      </c>
      <c r="L156" s="212"/>
      <c r="M156" s="213"/>
      <c r="N156" s="20"/>
      <c r="O156" s="20"/>
      <c r="P156" s="20" t="str">
        <f t="shared" si="40"/>
        <v/>
      </c>
      <c r="Q156" s="20"/>
      <c r="R156" s="211"/>
      <c r="S156" s="28" t="str">
        <f t="shared" si="41"/>
        <v/>
      </c>
      <c r="T156" s="20" t="str">
        <f t="shared" si="42"/>
        <v/>
      </c>
      <c r="U156" s="18" t="str">
        <f t="shared" si="43"/>
        <v>£0.00</v>
      </c>
      <c r="V156" s="20"/>
      <c r="W156" s="192"/>
      <c r="X156" s="193"/>
      <c r="Y156" s="35"/>
      <c r="Z156" s="343"/>
      <c r="AA156" s="343" t="str">
        <f t="shared" si="44"/>
        <v/>
      </c>
      <c r="AB156" s="103"/>
      <c r="AC156" s="94" t="str">
        <f t="shared" si="45"/>
        <v/>
      </c>
      <c r="AD156" s="95"/>
      <c r="AE156" s="294"/>
      <c r="AF156" s="214" t="str">
        <f t="shared" si="46"/>
        <v/>
      </c>
      <c r="AG156" s="215" t="str">
        <f t="shared" si="47"/>
        <v>£0.00</v>
      </c>
      <c r="AH156" s="181"/>
      <c r="AJ156" s="183"/>
      <c r="AM156" s="183" t="str">
        <f t="shared" si="35"/>
        <v/>
      </c>
      <c r="AN156" s="45">
        <f t="shared" si="36"/>
        <v>0</v>
      </c>
      <c r="AO156" s="45" t="str">
        <f>IF(AND('Claim Details'!$J$21="London 1",T156="A"),Rates!$C$4,IF(AND('Claim Details'!$J$21="London 1",T156="B"),Rates!$D$4,IF(AND('Claim Details'!$J$21="London 1",T156="C"),Rates!$E$4,IF(AND('Claim Details'!$J$21="London 1",T156="D"),Rates!$F$4,IF(AND('Claim Details'!$J$21="London 2",T156="A"),Rates!$C$7,IF(AND('Claim Details'!$J$21="London 2",T156="B"),Rates!$D$7,IF(AND('Claim Details'!$J$21="London 2",T156="C"),Rates!$E$7,IF(AND('Claim Details'!$J$21="London 2",T156="D"),Rates!$F$7,IF(AND('Claim Details'!$J$21="London 3",T156="A"),Rates!$C$10,IF(AND('Claim Details'!$J$21="London 3",T156="B"),Rates!$D$10,IF(AND('Claim Details'!$J$21="London 3",T156="C"),Rates!$E$10,IF(AND('Claim Details'!$J$21="London 3",T156="D"),Rates!$F$10,IF(AND('Claim Details'!$J$21="National 1",T156="A"),Rates!$C$13,IF(AND('Claim Details'!$J$21="National 1",T156="B"),Rates!$D$13,IF(AND('Claim Details'!$J$21="National 1",T156="C"),Rates!$E$13,IF(AND('Claim Details'!$J$21="National 1",T156="D"),Rates!$F$13,IF(AND('Claim Details'!$J$21="National 2",T156="A"),Rates!$C$16,IF(AND('Claim Details'!$J$21="National 2",T156="B"),Rates!$D$16,IF(AND('Claim Details'!$J$21="National 2",T156="C"),Rates!$E$16,IF(AND('Claim Details'!$J$21="National 2",T156="D"),Rates!$F$16,"£0.00"))))))))))))))))))))</f>
        <v>£0.00</v>
      </c>
      <c r="AP156" s="45">
        <f t="shared" si="37"/>
        <v>0</v>
      </c>
      <c r="AQ156" s="45" t="str">
        <f>IF(AND('Claim Details'!$R$21="London 1",AC156="A"),Rates!$C$4,IF(AND('Claim Details'!$R$21="London 1",AC156="B"),Rates!$D$4,IF(AND('Claim Details'!$R$21="London 1",AC156="C"),Rates!$E$4,IF(AND('Claim Details'!$R$21="London 1",AC156="D"),Rates!$F$4,IF(AND('Claim Details'!$R$21="London 2",AC156="A"),Rates!$C$7,IF(AND('Claim Details'!$R$21="London 2",AC156="B"),Rates!$D$7,IF(AND('Claim Details'!$R$21="London 2",AC156="C"),Rates!$E$7,IF(AND('Claim Details'!$R$21="London 2",AC156="D"),Rates!$F$7,IF(AND('Claim Details'!$R$21="London 3",AC156="A"),Rates!$C$10,IF(AND('Claim Details'!$R$21="London 3",AC156="B"),Rates!$D$10,IF(AND('Claim Details'!$R$21="London 3",AC156="C"),Rates!$E$10,IF(AND('Claim Details'!$R$21="London 3",AC156="D"),Rates!$F$10,IF(AND('Claim Details'!$R$21="National 1",AC156="A"),Rates!$C$13,IF(AND('Claim Details'!$R$21="National 1",AC156="B"),Rates!$D$13,IF(AND('Claim Details'!$R$21="National 1",AC156="C"),Rates!$E$13,IF(AND('Claim Details'!$R$21="National 1",AC156="D"),Rates!$F$13,IF(AND('Claim Details'!$R$21="National 2",AC156="A"),Rates!$C$16,IF(AND('Claim Details'!$R$21="National 2",AC156="B"),Rates!$D$16,IF(AND('Claim Details'!$R$21="National 2",AC156="C"),Rates!$E$16,IF(AND('Claim Details'!$R$21="National 2",AC156="D"),Rates!$F$16,"£0.00"))))))))))))))))))))</f>
        <v>£0.00</v>
      </c>
      <c r="AR156" s="45">
        <f t="shared" si="38"/>
        <v>0</v>
      </c>
      <c r="AS156" s="183" t="str">
        <f t="shared" si="48"/>
        <v/>
      </c>
      <c r="AT156" s="183" t="str">
        <f t="shared" si="49"/>
        <v/>
      </c>
    </row>
    <row r="157" spans="1:46" ht="15.5">
      <c r="A157" s="178"/>
      <c r="B157" s="21"/>
      <c r="C157" s="22"/>
      <c r="D157" s="288"/>
      <c r="E157" s="290"/>
      <c r="F157" s="289"/>
      <c r="G157" s="177"/>
      <c r="H157" s="286"/>
      <c r="I157" s="95" t="str">
        <f>IF(AND('Claim Details'!$E$21="London 1",C157="A"),Rates!$C$4,IF(AND('Claim Details'!$E$21="London 1",C157="B"),Rates!$D$4,IF(AND('Claim Details'!$E$21="London 1",C157="C"),Rates!$E$4,IF(AND('Claim Details'!$E$21="London 1",C157="D"),Rates!$F$4,IF(AND('Claim Details'!$E$21="London 2",C157="A"),Rates!$C$7,IF(AND('Claim Details'!$E$21="London 2",C157="B"),Rates!$D$7,IF(AND('Claim Details'!$E$21="London 2",C157="C"),Rates!$E$7,IF(AND('Claim Details'!$E$21="London 2",C157="D"),Rates!$F$7,IF(AND('Claim Details'!$E$21="London 3",C157="A"),Rates!$C$10,IF(AND('Claim Details'!$E$21="London 3",C157="B"),Rates!$D$10,IF(AND('Claim Details'!$E$21="London 3",C157="C"),Rates!$E$10,IF(AND('Claim Details'!$E$21="London 3",C157="D"),Rates!$F$10,IF(AND('Claim Details'!$E$21="National 1",C157="A"),Rates!$C$13,IF(AND('Claim Details'!$E$21="National 1",C157="B"),Rates!$D$13,IF(AND('Claim Details'!$E$21="National 1",C157="C"),Rates!$E$13,IF(AND('Claim Details'!$E$21="National 1",C157="D"),Rates!$F$13,IF(AND('Claim Details'!$E$21="National 2",C157="A"),Rates!$C$16,IF(AND('Claim Details'!$E$21="National 2",C157="B"),Rates!$D$16,IF(AND('Claim Details'!$E$21="National 2",C157="C"),Rates!$E$16,IF(AND('Claim Details'!$E$21="National 2",C157="D"),Rates!$F$16,"£0.00"))))))))))))))))))))</f>
        <v>£0.00</v>
      </c>
      <c r="J157" s="23"/>
      <c r="K157" s="63" t="str">
        <f t="shared" si="39"/>
        <v>£0.00</v>
      </c>
      <c r="L157" s="212"/>
      <c r="M157" s="213"/>
      <c r="N157" s="20"/>
      <c r="O157" s="20"/>
      <c r="P157" s="20" t="str">
        <f t="shared" si="40"/>
        <v/>
      </c>
      <c r="Q157" s="20"/>
      <c r="R157" s="211"/>
      <c r="S157" s="28" t="str">
        <f t="shared" si="41"/>
        <v/>
      </c>
      <c r="T157" s="20" t="str">
        <f t="shared" si="42"/>
        <v/>
      </c>
      <c r="U157" s="18" t="str">
        <f t="shared" si="43"/>
        <v>£0.00</v>
      </c>
      <c r="V157" s="20"/>
      <c r="W157" s="192"/>
      <c r="X157" s="193"/>
      <c r="Y157" s="35"/>
      <c r="Z157" s="343"/>
      <c r="AA157" s="343" t="str">
        <f t="shared" si="44"/>
        <v/>
      </c>
      <c r="AB157" s="103"/>
      <c r="AC157" s="94" t="str">
        <f t="shared" si="45"/>
        <v/>
      </c>
      <c r="AD157" s="95"/>
      <c r="AE157" s="294"/>
      <c r="AF157" s="214" t="str">
        <f t="shared" si="46"/>
        <v/>
      </c>
      <c r="AG157" s="215" t="str">
        <f t="shared" si="47"/>
        <v>£0.00</v>
      </c>
      <c r="AH157" s="181"/>
      <c r="AJ157" s="183"/>
      <c r="AM157" s="183" t="str">
        <f t="shared" si="35"/>
        <v/>
      </c>
      <c r="AN157" s="45">
        <f t="shared" si="36"/>
        <v>0</v>
      </c>
      <c r="AO157" s="45" t="str">
        <f>IF(AND('Claim Details'!$J$21="London 1",T157="A"),Rates!$C$4,IF(AND('Claim Details'!$J$21="London 1",T157="B"),Rates!$D$4,IF(AND('Claim Details'!$J$21="London 1",T157="C"),Rates!$E$4,IF(AND('Claim Details'!$J$21="London 1",T157="D"),Rates!$F$4,IF(AND('Claim Details'!$J$21="London 2",T157="A"),Rates!$C$7,IF(AND('Claim Details'!$J$21="London 2",T157="B"),Rates!$D$7,IF(AND('Claim Details'!$J$21="London 2",T157="C"),Rates!$E$7,IF(AND('Claim Details'!$J$21="London 2",T157="D"),Rates!$F$7,IF(AND('Claim Details'!$J$21="London 3",T157="A"),Rates!$C$10,IF(AND('Claim Details'!$J$21="London 3",T157="B"),Rates!$D$10,IF(AND('Claim Details'!$J$21="London 3",T157="C"),Rates!$E$10,IF(AND('Claim Details'!$J$21="London 3",T157="D"),Rates!$F$10,IF(AND('Claim Details'!$J$21="National 1",T157="A"),Rates!$C$13,IF(AND('Claim Details'!$J$21="National 1",T157="B"),Rates!$D$13,IF(AND('Claim Details'!$J$21="National 1",T157="C"),Rates!$E$13,IF(AND('Claim Details'!$J$21="National 1",T157="D"),Rates!$F$13,IF(AND('Claim Details'!$J$21="National 2",T157="A"),Rates!$C$16,IF(AND('Claim Details'!$J$21="National 2",T157="B"),Rates!$D$16,IF(AND('Claim Details'!$J$21="National 2",T157="C"),Rates!$E$16,IF(AND('Claim Details'!$J$21="National 2",T157="D"),Rates!$F$16,"£0.00"))))))))))))))))))))</f>
        <v>£0.00</v>
      </c>
      <c r="AP157" s="45">
        <f t="shared" si="37"/>
        <v>0</v>
      </c>
      <c r="AQ157" s="45" t="str">
        <f>IF(AND('Claim Details'!$R$21="London 1",AC157="A"),Rates!$C$4,IF(AND('Claim Details'!$R$21="London 1",AC157="B"),Rates!$D$4,IF(AND('Claim Details'!$R$21="London 1",AC157="C"),Rates!$E$4,IF(AND('Claim Details'!$R$21="London 1",AC157="D"),Rates!$F$4,IF(AND('Claim Details'!$R$21="London 2",AC157="A"),Rates!$C$7,IF(AND('Claim Details'!$R$21="London 2",AC157="B"),Rates!$D$7,IF(AND('Claim Details'!$R$21="London 2",AC157="C"),Rates!$E$7,IF(AND('Claim Details'!$R$21="London 2",AC157="D"),Rates!$F$7,IF(AND('Claim Details'!$R$21="London 3",AC157="A"),Rates!$C$10,IF(AND('Claim Details'!$R$21="London 3",AC157="B"),Rates!$D$10,IF(AND('Claim Details'!$R$21="London 3",AC157="C"),Rates!$E$10,IF(AND('Claim Details'!$R$21="London 3",AC157="D"),Rates!$F$10,IF(AND('Claim Details'!$R$21="National 1",AC157="A"),Rates!$C$13,IF(AND('Claim Details'!$R$21="National 1",AC157="B"),Rates!$D$13,IF(AND('Claim Details'!$R$21="National 1",AC157="C"),Rates!$E$13,IF(AND('Claim Details'!$R$21="National 1",AC157="D"),Rates!$F$13,IF(AND('Claim Details'!$R$21="National 2",AC157="A"),Rates!$C$16,IF(AND('Claim Details'!$R$21="National 2",AC157="B"),Rates!$D$16,IF(AND('Claim Details'!$R$21="National 2",AC157="C"),Rates!$E$16,IF(AND('Claim Details'!$R$21="National 2",AC157="D"),Rates!$F$16,"£0.00"))))))))))))))))))))</f>
        <v>£0.00</v>
      </c>
      <c r="AR157" s="45">
        <f t="shared" si="38"/>
        <v>0</v>
      </c>
      <c r="AS157" s="183" t="str">
        <f t="shared" si="48"/>
        <v/>
      </c>
      <c r="AT157" s="183" t="str">
        <f t="shared" si="49"/>
        <v/>
      </c>
    </row>
    <row r="158" spans="1:46" ht="15.5">
      <c r="A158" s="178"/>
      <c r="B158" s="21"/>
      <c r="C158" s="22"/>
      <c r="D158" s="288"/>
      <c r="E158" s="290"/>
      <c r="F158" s="289"/>
      <c r="G158" s="177"/>
      <c r="H158" s="286"/>
      <c r="I158" s="95" t="str">
        <f>IF(AND('Claim Details'!$E$21="London 1",C158="A"),Rates!$C$4,IF(AND('Claim Details'!$E$21="London 1",C158="B"),Rates!$D$4,IF(AND('Claim Details'!$E$21="London 1",C158="C"),Rates!$E$4,IF(AND('Claim Details'!$E$21="London 1",C158="D"),Rates!$F$4,IF(AND('Claim Details'!$E$21="London 2",C158="A"),Rates!$C$7,IF(AND('Claim Details'!$E$21="London 2",C158="B"),Rates!$D$7,IF(AND('Claim Details'!$E$21="London 2",C158="C"),Rates!$E$7,IF(AND('Claim Details'!$E$21="London 2",C158="D"),Rates!$F$7,IF(AND('Claim Details'!$E$21="London 3",C158="A"),Rates!$C$10,IF(AND('Claim Details'!$E$21="London 3",C158="B"),Rates!$D$10,IF(AND('Claim Details'!$E$21="London 3",C158="C"),Rates!$E$10,IF(AND('Claim Details'!$E$21="London 3",C158="D"),Rates!$F$10,IF(AND('Claim Details'!$E$21="National 1",C158="A"),Rates!$C$13,IF(AND('Claim Details'!$E$21="National 1",C158="B"),Rates!$D$13,IF(AND('Claim Details'!$E$21="National 1",C158="C"),Rates!$E$13,IF(AND('Claim Details'!$E$21="National 1",C158="D"),Rates!$F$13,IF(AND('Claim Details'!$E$21="National 2",C158="A"),Rates!$C$16,IF(AND('Claim Details'!$E$21="National 2",C158="B"),Rates!$D$16,IF(AND('Claim Details'!$E$21="National 2",C158="C"),Rates!$E$16,IF(AND('Claim Details'!$E$21="National 2",C158="D"),Rates!$F$16,"£0.00"))))))))))))))))))))</f>
        <v>£0.00</v>
      </c>
      <c r="J158" s="23"/>
      <c r="K158" s="63" t="str">
        <f t="shared" si="39"/>
        <v>£0.00</v>
      </c>
      <c r="L158" s="212"/>
      <c r="M158" s="213"/>
      <c r="N158" s="20"/>
      <c r="O158" s="20"/>
      <c r="P158" s="20" t="str">
        <f t="shared" si="40"/>
        <v/>
      </c>
      <c r="Q158" s="20"/>
      <c r="R158" s="211"/>
      <c r="S158" s="28" t="str">
        <f t="shared" si="41"/>
        <v/>
      </c>
      <c r="T158" s="20" t="str">
        <f t="shared" si="42"/>
        <v/>
      </c>
      <c r="U158" s="18" t="str">
        <f t="shared" si="43"/>
        <v>£0.00</v>
      </c>
      <c r="V158" s="20"/>
      <c r="W158" s="192"/>
      <c r="X158" s="193"/>
      <c r="Y158" s="35"/>
      <c r="Z158" s="343"/>
      <c r="AA158" s="343" t="str">
        <f t="shared" si="44"/>
        <v/>
      </c>
      <c r="AB158" s="103"/>
      <c r="AC158" s="94" t="str">
        <f t="shared" si="45"/>
        <v/>
      </c>
      <c r="AD158" s="95"/>
      <c r="AE158" s="294"/>
      <c r="AF158" s="214" t="str">
        <f t="shared" si="46"/>
        <v/>
      </c>
      <c r="AG158" s="215" t="str">
        <f t="shared" si="47"/>
        <v>£0.00</v>
      </c>
      <c r="AH158" s="181"/>
      <c r="AJ158" s="183"/>
      <c r="AM158" s="183" t="str">
        <f t="shared" si="35"/>
        <v/>
      </c>
      <c r="AN158" s="45">
        <f t="shared" si="36"/>
        <v>0</v>
      </c>
      <c r="AO158" s="45" t="str">
        <f>IF(AND('Claim Details'!$J$21="London 1",T158="A"),Rates!$C$4,IF(AND('Claim Details'!$J$21="London 1",T158="B"),Rates!$D$4,IF(AND('Claim Details'!$J$21="London 1",T158="C"),Rates!$E$4,IF(AND('Claim Details'!$J$21="London 1",T158="D"),Rates!$F$4,IF(AND('Claim Details'!$J$21="London 2",T158="A"),Rates!$C$7,IF(AND('Claim Details'!$J$21="London 2",T158="B"),Rates!$D$7,IF(AND('Claim Details'!$J$21="London 2",T158="C"),Rates!$E$7,IF(AND('Claim Details'!$J$21="London 2",T158="D"),Rates!$F$7,IF(AND('Claim Details'!$J$21="London 3",T158="A"),Rates!$C$10,IF(AND('Claim Details'!$J$21="London 3",T158="B"),Rates!$D$10,IF(AND('Claim Details'!$J$21="London 3",T158="C"),Rates!$E$10,IF(AND('Claim Details'!$J$21="London 3",T158="D"),Rates!$F$10,IF(AND('Claim Details'!$J$21="National 1",T158="A"),Rates!$C$13,IF(AND('Claim Details'!$J$21="National 1",T158="B"),Rates!$D$13,IF(AND('Claim Details'!$J$21="National 1",T158="C"),Rates!$E$13,IF(AND('Claim Details'!$J$21="National 1",T158="D"),Rates!$F$13,IF(AND('Claim Details'!$J$21="National 2",T158="A"),Rates!$C$16,IF(AND('Claim Details'!$J$21="National 2",T158="B"),Rates!$D$16,IF(AND('Claim Details'!$J$21="National 2",T158="C"),Rates!$E$16,IF(AND('Claim Details'!$J$21="National 2",T158="D"),Rates!$F$16,"£0.00"))))))))))))))))))))</f>
        <v>£0.00</v>
      </c>
      <c r="AP158" s="45">
        <f t="shared" si="37"/>
        <v>0</v>
      </c>
      <c r="AQ158" s="45" t="str">
        <f>IF(AND('Claim Details'!$R$21="London 1",AC158="A"),Rates!$C$4,IF(AND('Claim Details'!$R$21="London 1",AC158="B"),Rates!$D$4,IF(AND('Claim Details'!$R$21="London 1",AC158="C"),Rates!$E$4,IF(AND('Claim Details'!$R$21="London 1",AC158="D"),Rates!$F$4,IF(AND('Claim Details'!$R$21="London 2",AC158="A"),Rates!$C$7,IF(AND('Claim Details'!$R$21="London 2",AC158="B"),Rates!$D$7,IF(AND('Claim Details'!$R$21="London 2",AC158="C"),Rates!$E$7,IF(AND('Claim Details'!$R$21="London 2",AC158="D"),Rates!$F$7,IF(AND('Claim Details'!$R$21="London 3",AC158="A"),Rates!$C$10,IF(AND('Claim Details'!$R$21="London 3",AC158="B"),Rates!$D$10,IF(AND('Claim Details'!$R$21="London 3",AC158="C"),Rates!$E$10,IF(AND('Claim Details'!$R$21="London 3",AC158="D"),Rates!$F$10,IF(AND('Claim Details'!$R$21="National 1",AC158="A"),Rates!$C$13,IF(AND('Claim Details'!$R$21="National 1",AC158="B"),Rates!$D$13,IF(AND('Claim Details'!$R$21="National 1",AC158="C"),Rates!$E$13,IF(AND('Claim Details'!$R$21="National 1",AC158="D"),Rates!$F$13,IF(AND('Claim Details'!$R$21="National 2",AC158="A"),Rates!$C$16,IF(AND('Claim Details'!$R$21="National 2",AC158="B"),Rates!$D$16,IF(AND('Claim Details'!$R$21="National 2",AC158="C"),Rates!$E$16,IF(AND('Claim Details'!$R$21="National 2",AC158="D"),Rates!$F$16,"£0.00"))))))))))))))))))))</f>
        <v>£0.00</v>
      </c>
      <c r="AR158" s="45">
        <f t="shared" si="38"/>
        <v>0</v>
      </c>
      <c r="AS158" s="183" t="str">
        <f t="shared" si="48"/>
        <v/>
      </c>
      <c r="AT158" s="183" t="str">
        <f t="shared" si="49"/>
        <v/>
      </c>
    </row>
    <row r="159" spans="1:46" ht="15.5">
      <c r="A159" s="178"/>
      <c r="B159" s="21"/>
      <c r="C159" s="22"/>
      <c r="D159" s="288"/>
      <c r="E159" s="290"/>
      <c r="F159" s="289"/>
      <c r="G159" s="177"/>
      <c r="H159" s="286"/>
      <c r="I159" s="95" t="str">
        <f>IF(AND('Claim Details'!$E$21="London 1",C159="A"),Rates!$C$4,IF(AND('Claim Details'!$E$21="London 1",C159="B"),Rates!$D$4,IF(AND('Claim Details'!$E$21="London 1",C159="C"),Rates!$E$4,IF(AND('Claim Details'!$E$21="London 1",C159="D"),Rates!$F$4,IF(AND('Claim Details'!$E$21="London 2",C159="A"),Rates!$C$7,IF(AND('Claim Details'!$E$21="London 2",C159="B"),Rates!$D$7,IF(AND('Claim Details'!$E$21="London 2",C159="C"),Rates!$E$7,IF(AND('Claim Details'!$E$21="London 2",C159="D"),Rates!$F$7,IF(AND('Claim Details'!$E$21="London 3",C159="A"),Rates!$C$10,IF(AND('Claim Details'!$E$21="London 3",C159="B"),Rates!$D$10,IF(AND('Claim Details'!$E$21="London 3",C159="C"),Rates!$E$10,IF(AND('Claim Details'!$E$21="London 3",C159="D"),Rates!$F$10,IF(AND('Claim Details'!$E$21="National 1",C159="A"),Rates!$C$13,IF(AND('Claim Details'!$E$21="National 1",C159="B"),Rates!$D$13,IF(AND('Claim Details'!$E$21="National 1",C159="C"),Rates!$E$13,IF(AND('Claim Details'!$E$21="National 1",C159="D"),Rates!$F$13,IF(AND('Claim Details'!$E$21="National 2",C159="A"),Rates!$C$16,IF(AND('Claim Details'!$E$21="National 2",C159="B"),Rates!$D$16,IF(AND('Claim Details'!$E$21="National 2",C159="C"),Rates!$E$16,IF(AND('Claim Details'!$E$21="National 2",C159="D"),Rates!$F$16,"£0.00"))))))))))))))))))))</f>
        <v>£0.00</v>
      </c>
      <c r="J159" s="23"/>
      <c r="K159" s="63" t="str">
        <f t="shared" si="39"/>
        <v>£0.00</v>
      </c>
      <c r="L159" s="212"/>
      <c r="M159" s="213"/>
      <c r="N159" s="20"/>
      <c r="O159" s="20"/>
      <c r="P159" s="20" t="str">
        <f t="shared" si="40"/>
        <v/>
      </c>
      <c r="Q159" s="20"/>
      <c r="R159" s="211"/>
      <c r="S159" s="28" t="str">
        <f t="shared" si="41"/>
        <v/>
      </c>
      <c r="T159" s="20" t="str">
        <f t="shared" si="42"/>
        <v/>
      </c>
      <c r="U159" s="18" t="str">
        <f t="shared" si="43"/>
        <v>£0.00</v>
      </c>
      <c r="V159" s="20"/>
      <c r="W159" s="192"/>
      <c r="X159" s="193"/>
      <c r="Y159" s="35"/>
      <c r="Z159" s="343"/>
      <c r="AA159" s="343" t="str">
        <f t="shared" si="44"/>
        <v/>
      </c>
      <c r="AB159" s="103"/>
      <c r="AC159" s="94" t="str">
        <f t="shared" si="45"/>
        <v/>
      </c>
      <c r="AD159" s="95"/>
      <c r="AE159" s="294"/>
      <c r="AF159" s="214" t="str">
        <f t="shared" si="46"/>
        <v/>
      </c>
      <c r="AG159" s="215" t="str">
        <f t="shared" si="47"/>
        <v>£0.00</v>
      </c>
      <c r="AH159" s="181"/>
      <c r="AJ159" s="183"/>
      <c r="AM159" s="183" t="str">
        <f t="shared" si="35"/>
        <v/>
      </c>
      <c r="AN159" s="45">
        <f t="shared" si="36"/>
        <v>0</v>
      </c>
      <c r="AO159" s="45" t="str">
        <f>IF(AND('Claim Details'!$J$21="London 1",T159="A"),Rates!$C$4,IF(AND('Claim Details'!$J$21="London 1",T159="B"),Rates!$D$4,IF(AND('Claim Details'!$J$21="London 1",T159="C"),Rates!$E$4,IF(AND('Claim Details'!$J$21="London 1",T159="D"),Rates!$F$4,IF(AND('Claim Details'!$J$21="London 2",T159="A"),Rates!$C$7,IF(AND('Claim Details'!$J$21="London 2",T159="B"),Rates!$D$7,IF(AND('Claim Details'!$J$21="London 2",T159="C"),Rates!$E$7,IF(AND('Claim Details'!$J$21="London 2",T159="D"),Rates!$F$7,IF(AND('Claim Details'!$J$21="London 3",T159="A"),Rates!$C$10,IF(AND('Claim Details'!$J$21="London 3",T159="B"),Rates!$D$10,IF(AND('Claim Details'!$J$21="London 3",T159="C"),Rates!$E$10,IF(AND('Claim Details'!$J$21="London 3",T159="D"),Rates!$F$10,IF(AND('Claim Details'!$J$21="National 1",T159="A"),Rates!$C$13,IF(AND('Claim Details'!$J$21="National 1",T159="B"),Rates!$D$13,IF(AND('Claim Details'!$J$21="National 1",T159="C"),Rates!$E$13,IF(AND('Claim Details'!$J$21="National 1",T159="D"),Rates!$F$13,IF(AND('Claim Details'!$J$21="National 2",T159="A"),Rates!$C$16,IF(AND('Claim Details'!$J$21="National 2",T159="B"),Rates!$D$16,IF(AND('Claim Details'!$J$21="National 2",T159="C"),Rates!$E$16,IF(AND('Claim Details'!$J$21="National 2",T159="D"),Rates!$F$16,"£0.00"))))))))))))))))))))</f>
        <v>£0.00</v>
      </c>
      <c r="AP159" s="45">
        <f t="shared" si="37"/>
        <v>0</v>
      </c>
      <c r="AQ159" s="45" t="str">
        <f>IF(AND('Claim Details'!$R$21="London 1",AC159="A"),Rates!$C$4,IF(AND('Claim Details'!$R$21="London 1",AC159="B"),Rates!$D$4,IF(AND('Claim Details'!$R$21="London 1",AC159="C"),Rates!$E$4,IF(AND('Claim Details'!$R$21="London 1",AC159="D"),Rates!$F$4,IF(AND('Claim Details'!$R$21="London 2",AC159="A"),Rates!$C$7,IF(AND('Claim Details'!$R$21="London 2",AC159="B"),Rates!$D$7,IF(AND('Claim Details'!$R$21="London 2",AC159="C"),Rates!$E$7,IF(AND('Claim Details'!$R$21="London 2",AC159="D"),Rates!$F$7,IF(AND('Claim Details'!$R$21="London 3",AC159="A"),Rates!$C$10,IF(AND('Claim Details'!$R$21="London 3",AC159="B"),Rates!$D$10,IF(AND('Claim Details'!$R$21="London 3",AC159="C"),Rates!$E$10,IF(AND('Claim Details'!$R$21="London 3",AC159="D"),Rates!$F$10,IF(AND('Claim Details'!$R$21="National 1",AC159="A"),Rates!$C$13,IF(AND('Claim Details'!$R$21="National 1",AC159="B"),Rates!$D$13,IF(AND('Claim Details'!$R$21="National 1",AC159="C"),Rates!$E$13,IF(AND('Claim Details'!$R$21="National 1",AC159="D"),Rates!$F$13,IF(AND('Claim Details'!$R$21="National 2",AC159="A"),Rates!$C$16,IF(AND('Claim Details'!$R$21="National 2",AC159="B"),Rates!$D$16,IF(AND('Claim Details'!$R$21="National 2",AC159="C"),Rates!$E$16,IF(AND('Claim Details'!$R$21="National 2",AC159="D"),Rates!$F$16,"£0.00"))))))))))))))))))))</f>
        <v>£0.00</v>
      </c>
      <c r="AR159" s="45">
        <f t="shared" si="38"/>
        <v>0</v>
      </c>
      <c r="AS159" s="183" t="str">
        <f t="shared" si="48"/>
        <v/>
      </c>
      <c r="AT159" s="183" t="str">
        <f t="shared" si="49"/>
        <v/>
      </c>
    </row>
    <row r="160" spans="1:46" ht="15.5">
      <c r="A160" s="178"/>
      <c r="B160" s="21"/>
      <c r="C160" s="22"/>
      <c r="D160" s="288"/>
      <c r="E160" s="290"/>
      <c r="F160" s="289"/>
      <c r="G160" s="177"/>
      <c r="H160" s="286"/>
      <c r="I160" s="95" t="str">
        <f>IF(AND('Claim Details'!$E$21="London 1",C160="A"),Rates!$C$4,IF(AND('Claim Details'!$E$21="London 1",C160="B"),Rates!$D$4,IF(AND('Claim Details'!$E$21="London 1",C160="C"),Rates!$E$4,IF(AND('Claim Details'!$E$21="London 1",C160="D"),Rates!$F$4,IF(AND('Claim Details'!$E$21="London 2",C160="A"),Rates!$C$7,IF(AND('Claim Details'!$E$21="London 2",C160="B"),Rates!$D$7,IF(AND('Claim Details'!$E$21="London 2",C160="C"),Rates!$E$7,IF(AND('Claim Details'!$E$21="London 2",C160="D"),Rates!$F$7,IF(AND('Claim Details'!$E$21="London 3",C160="A"),Rates!$C$10,IF(AND('Claim Details'!$E$21="London 3",C160="B"),Rates!$D$10,IF(AND('Claim Details'!$E$21="London 3",C160="C"),Rates!$E$10,IF(AND('Claim Details'!$E$21="London 3",C160="D"),Rates!$F$10,IF(AND('Claim Details'!$E$21="National 1",C160="A"),Rates!$C$13,IF(AND('Claim Details'!$E$21="National 1",C160="B"),Rates!$D$13,IF(AND('Claim Details'!$E$21="National 1",C160="C"),Rates!$E$13,IF(AND('Claim Details'!$E$21="National 1",C160="D"),Rates!$F$13,IF(AND('Claim Details'!$E$21="National 2",C160="A"),Rates!$C$16,IF(AND('Claim Details'!$E$21="National 2",C160="B"),Rates!$D$16,IF(AND('Claim Details'!$E$21="National 2",C160="C"),Rates!$E$16,IF(AND('Claim Details'!$E$21="National 2",C160="D"),Rates!$F$16,"£0.00"))))))))))))))))))))</f>
        <v>£0.00</v>
      </c>
      <c r="J160" s="23"/>
      <c r="K160" s="63" t="str">
        <f t="shared" si="39"/>
        <v>£0.00</v>
      </c>
      <c r="L160" s="212"/>
      <c r="M160" s="213"/>
      <c r="N160" s="20"/>
      <c r="O160" s="20"/>
      <c r="P160" s="20" t="str">
        <f t="shared" si="40"/>
        <v/>
      </c>
      <c r="Q160" s="20"/>
      <c r="R160" s="211"/>
      <c r="S160" s="28" t="str">
        <f t="shared" si="41"/>
        <v/>
      </c>
      <c r="T160" s="20" t="str">
        <f t="shared" si="42"/>
        <v/>
      </c>
      <c r="U160" s="18" t="str">
        <f t="shared" si="43"/>
        <v>£0.00</v>
      </c>
      <c r="V160" s="20"/>
      <c r="W160" s="192"/>
      <c r="X160" s="193"/>
      <c r="Y160" s="35"/>
      <c r="Z160" s="343"/>
      <c r="AA160" s="343" t="str">
        <f t="shared" si="44"/>
        <v/>
      </c>
      <c r="AB160" s="103"/>
      <c r="AC160" s="94" t="str">
        <f t="shared" si="45"/>
        <v/>
      </c>
      <c r="AD160" s="95"/>
      <c r="AE160" s="294"/>
      <c r="AF160" s="214" t="str">
        <f t="shared" si="46"/>
        <v/>
      </c>
      <c r="AG160" s="215" t="str">
        <f t="shared" si="47"/>
        <v>£0.00</v>
      </c>
      <c r="AH160" s="181"/>
      <c r="AJ160" s="183"/>
      <c r="AM160" s="183" t="str">
        <f t="shared" si="35"/>
        <v/>
      </c>
      <c r="AN160" s="45">
        <f t="shared" si="36"/>
        <v>0</v>
      </c>
      <c r="AO160" s="45" t="str">
        <f>IF(AND('Claim Details'!$J$21="London 1",T160="A"),Rates!$C$4,IF(AND('Claim Details'!$J$21="London 1",T160="B"),Rates!$D$4,IF(AND('Claim Details'!$J$21="London 1",T160="C"),Rates!$E$4,IF(AND('Claim Details'!$J$21="London 1",T160="D"),Rates!$F$4,IF(AND('Claim Details'!$J$21="London 2",T160="A"),Rates!$C$7,IF(AND('Claim Details'!$J$21="London 2",T160="B"),Rates!$D$7,IF(AND('Claim Details'!$J$21="London 2",T160="C"),Rates!$E$7,IF(AND('Claim Details'!$J$21="London 2",T160="D"),Rates!$F$7,IF(AND('Claim Details'!$J$21="London 3",T160="A"),Rates!$C$10,IF(AND('Claim Details'!$J$21="London 3",T160="B"),Rates!$D$10,IF(AND('Claim Details'!$J$21="London 3",T160="C"),Rates!$E$10,IF(AND('Claim Details'!$J$21="London 3",T160="D"),Rates!$F$10,IF(AND('Claim Details'!$J$21="National 1",T160="A"),Rates!$C$13,IF(AND('Claim Details'!$J$21="National 1",T160="B"),Rates!$D$13,IF(AND('Claim Details'!$J$21="National 1",T160="C"),Rates!$E$13,IF(AND('Claim Details'!$J$21="National 1",T160="D"),Rates!$F$13,IF(AND('Claim Details'!$J$21="National 2",T160="A"),Rates!$C$16,IF(AND('Claim Details'!$J$21="National 2",T160="B"),Rates!$D$16,IF(AND('Claim Details'!$J$21="National 2",T160="C"),Rates!$E$16,IF(AND('Claim Details'!$J$21="National 2",T160="D"),Rates!$F$16,"£0.00"))))))))))))))))))))</f>
        <v>£0.00</v>
      </c>
      <c r="AP160" s="45">
        <f t="shared" si="37"/>
        <v>0</v>
      </c>
      <c r="AQ160" s="45" t="str">
        <f>IF(AND('Claim Details'!$R$21="London 1",AC160="A"),Rates!$C$4,IF(AND('Claim Details'!$R$21="London 1",AC160="B"),Rates!$D$4,IF(AND('Claim Details'!$R$21="London 1",AC160="C"),Rates!$E$4,IF(AND('Claim Details'!$R$21="London 1",AC160="D"),Rates!$F$4,IF(AND('Claim Details'!$R$21="London 2",AC160="A"),Rates!$C$7,IF(AND('Claim Details'!$R$21="London 2",AC160="B"),Rates!$D$7,IF(AND('Claim Details'!$R$21="London 2",AC160="C"),Rates!$E$7,IF(AND('Claim Details'!$R$21="London 2",AC160="D"),Rates!$F$7,IF(AND('Claim Details'!$R$21="London 3",AC160="A"),Rates!$C$10,IF(AND('Claim Details'!$R$21="London 3",AC160="B"),Rates!$D$10,IF(AND('Claim Details'!$R$21="London 3",AC160="C"),Rates!$E$10,IF(AND('Claim Details'!$R$21="London 3",AC160="D"),Rates!$F$10,IF(AND('Claim Details'!$R$21="National 1",AC160="A"),Rates!$C$13,IF(AND('Claim Details'!$R$21="National 1",AC160="B"),Rates!$D$13,IF(AND('Claim Details'!$R$21="National 1",AC160="C"),Rates!$E$13,IF(AND('Claim Details'!$R$21="National 1",AC160="D"),Rates!$F$13,IF(AND('Claim Details'!$R$21="National 2",AC160="A"),Rates!$C$16,IF(AND('Claim Details'!$R$21="National 2",AC160="B"),Rates!$D$16,IF(AND('Claim Details'!$R$21="National 2",AC160="C"),Rates!$E$16,IF(AND('Claim Details'!$R$21="National 2",AC160="D"),Rates!$F$16,"£0.00"))))))))))))))))))))</f>
        <v>£0.00</v>
      </c>
      <c r="AR160" s="45">
        <f t="shared" si="38"/>
        <v>0</v>
      </c>
      <c r="AS160" s="183" t="str">
        <f t="shared" si="48"/>
        <v/>
      </c>
      <c r="AT160" s="183" t="str">
        <f t="shared" si="49"/>
        <v/>
      </c>
    </row>
    <row r="161" spans="1:46" ht="15.5">
      <c r="A161" s="178"/>
      <c r="B161" s="21"/>
      <c r="C161" s="22"/>
      <c r="D161" s="288"/>
      <c r="E161" s="290"/>
      <c r="F161" s="289"/>
      <c r="G161" s="177"/>
      <c r="H161" s="286"/>
      <c r="I161" s="95" t="str">
        <f>IF(AND('Claim Details'!$E$21="London 1",C161="A"),Rates!$C$4,IF(AND('Claim Details'!$E$21="London 1",C161="B"),Rates!$D$4,IF(AND('Claim Details'!$E$21="London 1",C161="C"),Rates!$E$4,IF(AND('Claim Details'!$E$21="London 1",C161="D"),Rates!$F$4,IF(AND('Claim Details'!$E$21="London 2",C161="A"),Rates!$C$7,IF(AND('Claim Details'!$E$21="London 2",C161="B"),Rates!$D$7,IF(AND('Claim Details'!$E$21="London 2",C161="C"),Rates!$E$7,IF(AND('Claim Details'!$E$21="London 2",C161="D"),Rates!$F$7,IF(AND('Claim Details'!$E$21="London 3",C161="A"),Rates!$C$10,IF(AND('Claim Details'!$E$21="London 3",C161="B"),Rates!$D$10,IF(AND('Claim Details'!$E$21="London 3",C161="C"),Rates!$E$10,IF(AND('Claim Details'!$E$21="London 3",C161="D"),Rates!$F$10,IF(AND('Claim Details'!$E$21="National 1",C161="A"),Rates!$C$13,IF(AND('Claim Details'!$E$21="National 1",C161="B"),Rates!$D$13,IF(AND('Claim Details'!$E$21="National 1",C161="C"),Rates!$E$13,IF(AND('Claim Details'!$E$21="National 1",C161="D"),Rates!$F$13,IF(AND('Claim Details'!$E$21="National 2",C161="A"),Rates!$C$16,IF(AND('Claim Details'!$E$21="National 2",C161="B"),Rates!$D$16,IF(AND('Claim Details'!$E$21="National 2",C161="C"),Rates!$E$16,IF(AND('Claim Details'!$E$21="National 2",C161="D"),Rates!$F$16,"£0.00"))))))))))))))))))))</f>
        <v>£0.00</v>
      </c>
      <c r="J161" s="23"/>
      <c r="K161" s="63" t="str">
        <f t="shared" si="39"/>
        <v>£0.00</v>
      </c>
      <c r="L161" s="212"/>
      <c r="M161" s="213"/>
      <c r="N161" s="20"/>
      <c r="O161" s="20"/>
      <c r="P161" s="20" t="str">
        <f t="shared" si="40"/>
        <v/>
      </c>
      <c r="Q161" s="20"/>
      <c r="R161" s="211"/>
      <c r="S161" s="28" t="str">
        <f t="shared" si="41"/>
        <v/>
      </c>
      <c r="T161" s="20" t="str">
        <f t="shared" si="42"/>
        <v/>
      </c>
      <c r="U161" s="18" t="str">
        <f t="shared" si="43"/>
        <v>£0.00</v>
      </c>
      <c r="V161" s="20"/>
      <c r="W161" s="192"/>
      <c r="X161" s="193"/>
      <c r="Y161" s="35"/>
      <c r="Z161" s="343"/>
      <c r="AA161" s="343" t="str">
        <f t="shared" si="44"/>
        <v/>
      </c>
      <c r="AB161" s="103"/>
      <c r="AC161" s="94" t="str">
        <f t="shared" si="45"/>
        <v/>
      </c>
      <c r="AD161" s="95"/>
      <c r="AE161" s="294"/>
      <c r="AF161" s="214" t="str">
        <f t="shared" si="46"/>
        <v/>
      </c>
      <c r="AG161" s="215" t="str">
        <f t="shared" si="47"/>
        <v>£0.00</v>
      </c>
      <c r="AH161" s="181"/>
      <c r="AJ161" s="183"/>
      <c r="AM161" s="183" t="str">
        <f t="shared" si="35"/>
        <v/>
      </c>
      <c r="AN161" s="45">
        <f t="shared" si="36"/>
        <v>0</v>
      </c>
      <c r="AO161" s="45" t="str">
        <f>IF(AND('Claim Details'!$J$21="London 1",T161="A"),Rates!$C$4,IF(AND('Claim Details'!$J$21="London 1",T161="B"),Rates!$D$4,IF(AND('Claim Details'!$J$21="London 1",T161="C"),Rates!$E$4,IF(AND('Claim Details'!$J$21="London 1",T161="D"),Rates!$F$4,IF(AND('Claim Details'!$J$21="London 2",T161="A"),Rates!$C$7,IF(AND('Claim Details'!$J$21="London 2",T161="B"),Rates!$D$7,IF(AND('Claim Details'!$J$21="London 2",T161="C"),Rates!$E$7,IF(AND('Claim Details'!$J$21="London 2",T161="D"),Rates!$F$7,IF(AND('Claim Details'!$J$21="London 3",T161="A"),Rates!$C$10,IF(AND('Claim Details'!$J$21="London 3",T161="B"),Rates!$D$10,IF(AND('Claim Details'!$J$21="London 3",T161="C"),Rates!$E$10,IF(AND('Claim Details'!$J$21="London 3",T161="D"),Rates!$F$10,IF(AND('Claim Details'!$J$21="National 1",T161="A"),Rates!$C$13,IF(AND('Claim Details'!$J$21="National 1",T161="B"),Rates!$D$13,IF(AND('Claim Details'!$J$21="National 1",T161="C"),Rates!$E$13,IF(AND('Claim Details'!$J$21="National 1",T161="D"),Rates!$F$13,IF(AND('Claim Details'!$J$21="National 2",T161="A"),Rates!$C$16,IF(AND('Claim Details'!$J$21="National 2",T161="B"),Rates!$D$16,IF(AND('Claim Details'!$J$21="National 2",T161="C"),Rates!$E$16,IF(AND('Claim Details'!$J$21="National 2",T161="D"),Rates!$F$16,"£0.00"))))))))))))))))))))</f>
        <v>£0.00</v>
      </c>
      <c r="AP161" s="45">
        <f t="shared" si="37"/>
        <v>0</v>
      </c>
      <c r="AQ161" s="45" t="str">
        <f>IF(AND('Claim Details'!$R$21="London 1",AC161="A"),Rates!$C$4,IF(AND('Claim Details'!$R$21="London 1",AC161="B"),Rates!$D$4,IF(AND('Claim Details'!$R$21="London 1",AC161="C"),Rates!$E$4,IF(AND('Claim Details'!$R$21="London 1",AC161="D"),Rates!$F$4,IF(AND('Claim Details'!$R$21="London 2",AC161="A"),Rates!$C$7,IF(AND('Claim Details'!$R$21="London 2",AC161="B"),Rates!$D$7,IF(AND('Claim Details'!$R$21="London 2",AC161="C"),Rates!$E$7,IF(AND('Claim Details'!$R$21="London 2",AC161="D"),Rates!$F$7,IF(AND('Claim Details'!$R$21="London 3",AC161="A"),Rates!$C$10,IF(AND('Claim Details'!$R$21="London 3",AC161="B"),Rates!$D$10,IF(AND('Claim Details'!$R$21="London 3",AC161="C"),Rates!$E$10,IF(AND('Claim Details'!$R$21="London 3",AC161="D"),Rates!$F$10,IF(AND('Claim Details'!$R$21="National 1",AC161="A"),Rates!$C$13,IF(AND('Claim Details'!$R$21="National 1",AC161="B"),Rates!$D$13,IF(AND('Claim Details'!$R$21="National 1",AC161="C"),Rates!$E$13,IF(AND('Claim Details'!$R$21="National 1",AC161="D"),Rates!$F$13,IF(AND('Claim Details'!$R$21="National 2",AC161="A"),Rates!$C$16,IF(AND('Claim Details'!$R$21="National 2",AC161="B"),Rates!$D$16,IF(AND('Claim Details'!$R$21="National 2",AC161="C"),Rates!$E$16,IF(AND('Claim Details'!$R$21="National 2",AC161="D"),Rates!$F$16,"£0.00"))))))))))))))))))))</f>
        <v>£0.00</v>
      </c>
      <c r="AR161" s="45">
        <f t="shared" si="38"/>
        <v>0</v>
      </c>
      <c r="AS161" s="183" t="str">
        <f t="shared" si="48"/>
        <v/>
      </c>
      <c r="AT161" s="183" t="str">
        <f t="shared" si="49"/>
        <v/>
      </c>
    </row>
    <row r="162" spans="1:46" ht="15.5">
      <c r="A162" s="178"/>
      <c r="B162" s="21"/>
      <c r="C162" s="22"/>
      <c r="D162" s="288"/>
      <c r="E162" s="290"/>
      <c r="F162" s="289"/>
      <c r="G162" s="177"/>
      <c r="H162" s="286"/>
      <c r="I162" s="95" t="str">
        <f>IF(AND('Claim Details'!$E$21="London 1",C162="A"),Rates!$C$4,IF(AND('Claim Details'!$E$21="London 1",C162="B"),Rates!$D$4,IF(AND('Claim Details'!$E$21="London 1",C162="C"),Rates!$E$4,IF(AND('Claim Details'!$E$21="London 1",C162="D"),Rates!$F$4,IF(AND('Claim Details'!$E$21="London 2",C162="A"),Rates!$C$7,IF(AND('Claim Details'!$E$21="London 2",C162="B"),Rates!$D$7,IF(AND('Claim Details'!$E$21="London 2",C162="C"),Rates!$E$7,IF(AND('Claim Details'!$E$21="London 2",C162="D"),Rates!$F$7,IF(AND('Claim Details'!$E$21="London 3",C162="A"),Rates!$C$10,IF(AND('Claim Details'!$E$21="London 3",C162="B"),Rates!$D$10,IF(AND('Claim Details'!$E$21="London 3",C162="C"),Rates!$E$10,IF(AND('Claim Details'!$E$21="London 3",C162="D"),Rates!$F$10,IF(AND('Claim Details'!$E$21="National 1",C162="A"),Rates!$C$13,IF(AND('Claim Details'!$E$21="National 1",C162="B"),Rates!$D$13,IF(AND('Claim Details'!$E$21="National 1",C162="C"),Rates!$E$13,IF(AND('Claim Details'!$E$21="National 1",C162="D"),Rates!$F$13,IF(AND('Claim Details'!$E$21="National 2",C162="A"),Rates!$C$16,IF(AND('Claim Details'!$E$21="National 2",C162="B"),Rates!$D$16,IF(AND('Claim Details'!$E$21="National 2",C162="C"),Rates!$E$16,IF(AND('Claim Details'!$E$21="National 2",C162="D"),Rates!$F$16,"£0.00"))))))))))))))))))))</f>
        <v>£0.00</v>
      </c>
      <c r="J162" s="23"/>
      <c r="K162" s="63" t="str">
        <f t="shared" si="39"/>
        <v>£0.00</v>
      </c>
      <c r="L162" s="212"/>
      <c r="M162" s="213"/>
      <c r="N162" s="20"/>
      <c r="O162" s="20"/>
      <c r="P162" s="20" t="str">
        <f t="shared" si="40"/>
        <v/>
      </c>
      <c r="Q162" s="20"/>
      <c r="R162" s="211"/>
      <c r="S162" s="28" t="str">
        <f t="shared" si="41"/>
        <v/>
      </c>
      <c r="T162" s="20" t="str">
        <f t="shared" si="42"/>
        <v/>
      </c>
      <c r="U162" s="18" t="str">
        <f t="shared" si="43"/>
        <v>£0.00</v>
      </c>
      <c r="V162" s="20"/>
      <c r="W162" s="192"/>
      <c r="X162" s="193"/>
      <c r="Y162" s="35"/>
      <c r="Z162" s="343"/>
      <c r="AA162" s="343" t="str">
        <f t="shared" si="44"/>
        <v/>
      </c>
      <c r="AB162" s="103"/>
      <c r="AC162" s="94" t="str">
        <f t="shared" si="45"/>
        <v/>
      </c>
      <c r="AD162" s="95"/>
      <c r="AE162" s="294"/>
      <c r="AF162" s="214" t="str">
        <f t="shared" si="46"/>
        <v/>
      </c>
      <c r="AG162" s="215" t="str">
        <f t="shared" si="47"/>
        <v>£0.00</v>
      </c>
      <c r="AH162" s="181"/>
      <c r="AJ162" s="183"/>
      <c r="AM162" s="183" t="str">
        <f t="shared" si="35"/>
        <v/>
      </c>
      <c r="AN162" s="45">
        <f t="shared" si="36"/>
        <v>0</v>
      </c>
      <c r="AO162" s="45" t="str">
        <f>IF(AND('Claim Details'!$J$21="London 1",T162="A"),Rates!$C$4,IF(AND('Claim Details'!$J$21="London 1",T162="B"),Rates!$D$4,IF(AND('Claim Details'!$J$21="London 1",T162="C"),Rates!$E$4,IF(AND('Claim Details'!$J$21="London 1",T162="D"),Rates!$F$4,IF(AND('Claim Details'!$J$21="London 2",T162="A"),Rates!$C$7,IF(AND('Claim Details'!$J$21="London 2",T162="B"),Rates!$D$7,IF(AND('Claim Details'!$J$21="London 2",T162="C"),Rates!$E$7,IF(AND('Claim Details'!$J$21="London 2",T162="D"),Rates!$F$7,IF(AND('Claim Details'!$J$21="London 3",T162="A"),Rates!$C$10,IF(AND('Claim Details'!$J$21="London 3",T162="B"),Rates!$D$10,IF(AND('Claim Details'!$J$21="London 3",T162="C"),Rates!$E$10,IF(AND('Claim Details'!$J$21="London 3",T162="D"),Rates!$F$10,IF(AND('Claim Details'!$J$21="National 1",T162="A"),Rates!$C$13,IF(AND('Claim Details'!$J$21="National 1",T162="B"),Rates!$D$13,IF(AND('Claim Details'!$J$21="National 1",T162="C"),Rates!$E$13,IF(AND('Claim Details'!$J$21="National 1",T162="D"),Rates!$F$13,IF(AND('Claim Details'!$J$21="National 2",T162="A"),Rates!$C$16,IF(AND('Claim Details'!$J$21="National 2",T162="B"),Rates!$D$16,IF(AND('Claim Details'!$J$21="National 2",T162="C"),Rates!$E$16,IF(AND('Claim Details'!$J$21="National 2",T162="D"),Rates!$F$16,"£0.00"))))))))))))))))))))</f>
        <v>£0.00</v>
      </c>
      <c r="AP162" s="45">
        <f t="shared" si="37"/>
        <v>0</v>
      </c>
      <c r="AQ162" s="45" t="str">
        <f>IF(AND('Claim Details'!$R$21="London 1",AC162="A"),Rates!$C$4,IF(AND('Claim Details'!$R$21="London 1",AC162="B"),Rates!$D$4,IF(AND('Claim Details'!$R$21="London 1",AC162="C"),Rates!$E$4,IF(AND('Claim Details'!$R$21="London 1",AC162="D"),Rates!$F$4,IF(AND('Claim Details'!$R$21="London 2",AC162="A"),Rates!$C$7,IF(AND('Claim Details'!$R$21="London 2",AC162="B"),Rates!$D$7,IF(AND('Claim Details'!$R$21="London 2",AC162="C"),Rates!$E$7,IF(AND('Claim Details'!$R$21="London 2",AC162="D"),Rates!$F$7,IF(AND('Claim Details'!$R$21="London 3",AC162="A"),Rates!$C$10,IF(AND('Claim Details'!$R$21="London 3",AC162="B"),Rates!$D$10,IF(AND('Claim Details'!$R$21="London 3",AC162="C"),Rates!$E$10,IF(AND('Claim Details'!$R$21="London 3",AC162="D"),Rates!$F$10,IF(AND('Claim Details'!$R$21="National 1",AC162="A"),Rates!$C$13,IF(AND('Claim Details'!$R$21="National 1",AC162="B"),Rates!$D$13,IF(AND('Claim Details'!$R$21="National 1",AC162="C"),Rates!$E$13,IF(AND('Claim Details'!$R$21="National 1",AC162="D"),Rates!$F$13,IF(AND('Claim Details'!$R$21="National 2",AC162="A"),Rates!$C$16,IF(AND('Claim Details'!$R$21="National 2",AC162="B"),Rates!$D$16,IF(AND('Claim Details'!$R$21="National 2",AC162="C"),Rates!$E$16,IF(AND('Claim Details'!$R$21="National 2",AC162="D"),Rates!$F$16,"£0.00"))))))))))))))))))))</f>
        <v>£0.00</v>
      </c>
      <c r="AR162" s="45">
        <f t="shared" si="38"/>
        <v>0</v>
      </c>
      <c r="AS162" s="183" t="str">
        <f t="shared" si="48"/>
        <v/>
      </c>
      <c r="AT162" s="183" t="str">
        <f t="shared" si="49"/>
        <v/>
      </c>
    </row>
    <row r="163" spans="1:46" ht="15.5">
      <c r="A163" s="178"/>
      <c r="B163" s="21"/>
      <c r="C163" s="22"/>
      <c r="D163" s="288"/>
      <c r="E163" s="290"/>
      <c r="F163" s="289"/>
      <c r="G163" s="177"/>
      <c r="H163" s="286"/>
      <c r="I163" s="95" t="str">
        <f>IF(AND('Claim Details'!$E$21="London 1",C163="A"),Rates!$C$4,IF(AND('Claim Details'!$E$21="London 1",C163="B"),Rates!$D$4,IF(AND('Claim Details'!$E$21="London 1",C163="C"),Rates!$E$4,IF(AND('Claim Details'!$E$21="London 1",C163="D"),Rates!$F$4,IF(AND('Claim Details'!$E$21="London 2",C163="A"),Rates!$C$7,IF(AND('Claim Details'!$E$21="London 2",C163="B"),Rates!$D$7,IF(AND('Claim Details'!$E$21="London 2",C163="C"),Rates!$E$7,IF(AND('Claim Details'!$E$21="London 2",C163="D"),Rates!$F$7,IF(AND('Claim Details'!$E$21="London 3",C163="A"),Rates!$C$10,IF(AND('Claim Details'!$E$21="London 3",C163="B"),Rates!$D$10,IF(AND('Claim Details'!$E$21="London 3",C163="C"),Rates!$E$10,IF(AND('Claim Details'!$E$21="London 3",C163="D"),Rates!$F$10,IF(AND('Claim Details'!$E$21="National 1",C163="A"),Rates!$C$13,IF(AND('Claim Details'!$E$21="National 1",C163="B"),Rates!$D$13,IF(AND('Claim Details'!$E$21="National 1",C163="C"),Rates!$E$13,IF(AND('Claim Details'!$E$21="National 1",C163="D"),Rates!$F$13,IF(AND('Claim Details'!$E$21="National 2",C163="A"),Rates!$C$16,IF(AND('Claim Details'!$E$21="National 2",C163="B"),Rates!$D$16,IF(AND('Claim Details'!$E$21="National 2",C163="C"),Rates!$E$16,IF(AND('Claim Details'!$E$21="National 2",C163="D"),Rates!$F$16,"£0.00"))))))))))))))))))))</f>
        <v>£0.00</v>
      </c>
      <c r="J163" s="23"/>
      <c r="K163" s="63" t="str">
        <f t="shared" si="39"/>
        <v>£0.00</v>
      </c>
      <c r="L163" s="212"/>
      <c r="M163" s="213"/>
      <c r="N163" s="20"/>
      <c r="O163" s="20"/>
      <c r="P163" s="20" t="str">
        <f t="shared" si="40"/>
        <v/>
      </c>
      <c r="Q163" s="20"/>
      <c r="R163" s="211"/>
      <c r="S163" s="28" t="str">
        <f t="shared" si="41"/>
        <v/>
      </c>
      <c r="T163" s="20" t="str">
        <f t="shared" si="42"/>
        <v/>
      </c>
      <c r="U163" s="18" t="str">
        <f t="shared" si="43"/>
        <v>£0.00</v>
      </c>
      <c r="V163" s="20"/>
      <c r="W163" s="192"/>
      <c r="X163" s="193"/>
      <c r="Y163" s="35"/>
      <c r="Z163" s="343"/>
      <c r="AA163" s="343" t="str">
        <f t="shared" si="44"/>
        <v/>
      </c>
      <c r="AB163" s="103"/>
      <c r="AC163" s="94" t="str">
        <f t="shared" si="45"/>
        <v/>
      </c>
      <c r="AD163" s="95"/>
      <c r="AE163" s="294"/>
      <c r="AF163" s="214" t="str">
        <f t="shared" si="46"/>
        <v/>
      </c>
      <c r="AG163" s="215" t="str">
        <f t="shared" si="47"/>
        <v>£0.00</v>
      </c>
      <c r="AH163" s="181"/>
      <c r="AJ163" s="183"/>
      <c r="AM163" s="183" t="str">
        <f t="shared" si="35"/>
        <v/>
      </c>
      <c r="AN163" s="45">
        <f t="shared" si="36"/>
        <v>0</v>
      </c>
      <c r="AO163" s="45" t="str">
        <f>IF(AND('Claim Details'!$J$21="London 1",T163="A"),Rates!$C$4,IF(AND('Claim Details'!$J$21="London 1",T163="B"),Rates!$D$4,IF(AND('Claim Details'!$J$21="London 1",T163="C"),Rates!$E$4,IF(AND('Claim Details'!$J$21="London 1",T163="D"),Rates!$F$4,IF(AND('Claim Details'!$J$21="London 2",T163="A"),Rates!$C$7,IF(AND('Claim Details'!$J$21="London 2",T163="B"),Rates!$D$7,IF(AND('Claim Details'!$J$21="London 2",T163="C"),Rates!$E$7,IF(AND('Claim Details'!$J$21="London 2",T163="D"),Rates!$F$7,IF(AND('Claim Details'!$J$21="London 3",T163="A"),Rates!$C$10,IF(AND('Claim Details'!$J$21="London 3",T163="B"),Rates!$D$10,IF(AND('Claim Details'!$J$21="London 3",T163="C"),Rates!$E$10,IF(AND('Claim Details'!$J$21="London 3",T163="D"),Rates!$F$10,IF(AND('Claim Details'!$J$21="National 1",T163="A"),Rates!$C$13,IF(AND('Claim Details'!$J$21="National 1",T163="B"),Rates!$D$13,IF(AND('Claim Details'!$J$21="National 1",T163="C"),Rates!$E$13,IF(AND('Claim Details'!$J$21="National 1",T163="D"),Rates!$F$13,IF(AND('Claim Details'!$J$21="National 2",T163="A"),Rates!$C$16,IF(AND('Claim Details'!$J$21="National 2",T163="B"),Rates!$D$16,IF(AND('Claim Details'!$J$21="National 2",T163="C"),Rates!$E$16,IF(AND('Claim Details'!$J$21="National 2",T163="D"),Rates!$F$16,"£0.00"))))))))))))))))))))</f>
        <v>£0.00</v>
      </c>
      <c r="AP163" s="45">
        <f t="shared" si="37"/>
        <v>0</v>
      </c>
      <c r="AQ163" s="45" t="str">
        <f>IF(AND('Claim Details'!$R$21="London 1",AC163="A"),Rates!$C$4,IF(AND('Claim Details'!$R$21="London 1",AC163="B"),Rates!$D$4,IF(AND('Claim Details'!$R$21="London 1",AC163="C"),Rates!$E$4,IF(AND('Claim Details'!$R$21="London 1",AC163="D"),Rates!$F$4,IF(AND('Claim Details'!$R$21="London 2",AC163="A"),Rates!$C$7,IF(AND('Claim Details'!$R$21="London 2",AC163="B"),Rates!$D$7,IF(AND('Claim Details'!$R$21="London 2",AC163="C"),Rates!$E$7,IF(AND('Claim Details'!$R$21="London 2",AC163="D"),Rates!$F$7,IF(AND('Claim Details'!$R$21="London 3",AC163="A"),Rates!$C$10,IF(AND('Claim Details'!$R$21="London 3",AC163="B"),Rates!$D$10,IF(AND('Claim Details'!$R$21="London 3",AC163="C"),Rates!$E$10,IF(AND('Claim Details'!$R$21="London 3",AC163="D"),Rates!$F$10,IF(AND('Claim Details'!$R$21="National 1",AC163="A"),Rates!$C$13,IF(AND('Claim Details'!$R$21="National 1",AC163="B"),Rates!$D$13,IF(AND('Claim Details'!$R$21="National 1",AC163="C"),Rates!$E$13,IF(AND('Claim Details'!$R$21="National 1",AC163="D"),Rates!$F$13,IF(AND('Claim Details'!$R$21="National 2",AC163="A"),Rates!$C$16,IF(AND('Claim Details'!$R$21="National 2",AC163="B"),Rates!$D$16,IF(AND('Claim Details'!$R$21="National 2",AC163="C"),Rates!$E$16,IF(AND('Claim Details'!$R$21="National 2",AC163="D"),Rates!$F$16,"£0.00"))))))))))))))))))))</f>
        <v>£0.00</v>
      </c>
      <c r="AR163" s="45">
        <f t="shared" si="38"/>
        <v>0</v>
      </c>
      <c r="AS163" s="183" t="str">
        <f t="shared" si="48"/>
        <v/>
      </c>
      <c r="AT163" s="183" t="str">
        <f t="shared" si="49"/>
        <v/>
      </c>
    </row>
    <row r="164" spans="1:46" ht="15.5">
      <c r="A164" s="178"/>
      <c r="B164" s="21"/>
      <c r="C164" s="22"/>
      <c r="D164" s="288"/>
      <c r="E164" s="290"/>
      <c r="F164" s="289"/>
      <c r="G164" s="177"/>
      <c r="H164" s="286"/>
      <c r="I164" s="95" t="str">
        <f>IF(AND('Claim Details'!$E$21="London 1",C164="A"),Rates!$C$4,IF(AND('Claim Details'!$E$21="London 1",C164="B"),Rates!$D$4,IF(AND('Claim Details'!$E$21="London 1",C164="C"),Rates!$E$4,IF(AND('Claim Details'!$E$21="London 1",C164="D"),Rates!$F$4,IF(AND('Claim Details'!$E$21="London 2",C164="A"),Rates!$C$7,IF(AND('Claim Details'!$E$21="London 2",C164="B"),Rates!$D$7,IF(AND('Claim Details'!$E$21="London 2",C164="C"),Rates!$E$7,IF(AND('Claim Details'!$E$21="London 2",C164="D"),Rates!$F$7,IF(AND('Claim Details'!$E$21="London 3",C164="A"),Rates!$C$10,IF(AND('Claim Details'!$E$21="London 3",C164="B"),Rates!$D$10,IF(AND('Claim Details'!$E$21="London 3",C164="C"),Rates!$E$10,IF(AND('Claim Details'!$E$21="London 3",C164="D"),Rates!$F$10,IF(AND('Claim Details'!$E$21="National 1",C164="A"),Rates!$C$13,IF(AND('Claim Details'!$E$21="National 1",C164="B"),Rates!$D$13,IF(AND('Claim Details'!$E$21="National 1",C164="C"),Rates!$E$13,IF(AND('Claim Details'!$E$21="National 1",C164="D"),Rates!$F$13,IF(AND('Claim Details'!$E$21="National 2",C164="A"),Rates!$C$16,IF(AND('Claim Details'!$E$21="National 2",C164="B"),Rates!$D$16,IF(AND('Claim Details'!$E$21="National 2",C164="C"),Rates!$E$16,IF(AND('Claim Details'!$E$21="National 2",C164="D"),Rates!$F$16,"£0.00"))))))))))))))))))))</f>
        <v>£0.00</v>
      </c>
      <c r="J164" s="23"/>
      <c r="K164" s="63" t="str">
        <f t="shared" si="39"/>
        <v>£0.00</v>
      </c>
      <c r="L164" s="212"/>
      <c r="M164" s="213"/>
      <c r="N164" s="20"/>
      <c r="O164" s="20"/>
      <c r="P164" s="20" t="str">
        <f t="shared" si="40"/>
        <v/>
      </c>
      <c r="Q164" s="20"/>
      <c r="R164" s="211"/>
      <c r="S164" s="28" t="str">
        <f t="shared" si="41"/>
        <v/>
      </c>
      <c r="T164" s="20" t="str">
        <f t="shared" si="42"/>
        <v/>
      </c>
      <c r="U164" s="18" t="str">
        <f t="shared" si="43"/>
        <v>£0.00</v>
      </c>
      <c r="V164" s="20"/>
      <c r="W164" s="192"/>
      <c r="X164" s="193"/>
      <c r="Y164" s="35"/>
      <c r="Z164" s="343"/>
      <c r="AA164" s="343" t="str">
        <f t="shared" si="44"/>
        <v/>
      </c>
      <c r="AB164" s="103"/>
      <c r="AC164" s="94" t="str">
        <f t="shared" si="45"/>
        <v/>
      </c>
      <c r="AD164" s="95"/>
      <c r="AE164" s="294"/>
      <c r="AF164" s="214" t="str">
        <f t="shared" si="46"/>
        <v/>
      </c>
      <c r="AG164" s="215" t="str">
        <f t="shared" si="47"/>
        <v>£0.00</v>
      </c>
      <c r="AH164" s="181"/>
      <c r="AJ164" s="183"/>
      <c r="AM164" s="183" t="str">
        <f t="shared" si="35"/>
        <v/>
      </c>
      <c r="AN164" s="45">
        <f t="shared" si="36"/>
        <v>0</v>
      </c>
      <c r="AO164" s="45" t="str">
        <f>IF(AND('Claim Details'!$J$21="London 1",T164="A"),Rates!$C$4,IF(AND('Claim Details'!$J$21="London 1",T164="B"),Rates!$D$4,IF(AND('Claim Details'!$J$21="London 1",T164="C"),Rates!$E$4,IF(AND('Claim Details'!$J$21="London 1",T164="D"),Rates!$F$4,IF(AND('Claim Details'!$J$21="London 2",T164="A"),Rates!$C$7,IF(AND('Claim Details'!$J$21="London 2",T164="B"),Rates!$D$7,IF(AND('Claim Details'!$J$21="London 2",T164="C"),Rates!$E$7,IF(AND('Claim Details'!$J$21="London 2",T164="D"),Rates!$F$7,IF(AND('Claim Details'!$J$21="London 3",T164="A"),Rates!$C$10,IF(AND('Claim Details'!$J$21="London 3",T164="B"),Rates!$D$10,IF(AND('Claim Details'!$J$21="London 3",T164="C"),Rates!$E$10,IF(AND('Claim Details'!$J$21="London 3",T164="D"),Rates!$F$10,IF(AND('Claim Details'!$J$21="National 1",T164="A"),Rates!$C$13,IF(AND('Claim Details'!$J$21="National 1",T164="B"),Rates!$D$13,IF(AND('Claim Details'!$J$21="National 1",T164="C"),Rates!$E$13,IF(AND('Claim Details'!$J$21="National 1",T164="D"),Rates!$F$13,IF(AND('Claim Details'!$J$21="National 2",T164="A"),Rates!$C$16,IF(AND('Claim Details'!$J$21="National 2",T164="B"),Rates!$D$16,IF(AND('Claim Details'!$J$21="National 2",T164="C"),Rates!$E$16,IF(AND('Claim Details'!$J$21="National 2",T164="D"),Rates!$F$16,"£0.00"))))))))))))))))))))</f>
        <v>£0.00</v>
      </c>
      <c r="AP164" s="45">
        <f t="shared" si="37"/>
        <v>0</v>
      </c>
      <c r="AQ164" s="45" t="str">
        <f>IF(AND('Claim Details'!$R$21="London 1",AC164="A"),Rates!$C$4,IF(AND('Claim Details'!$R$21="London 1",AC164="B"),Rates!$D$4,IF(AND('Claim Details'!$R$21="London 1",AC164="C"),Rates!$E$4,IF(AND('Claim Details'!$R$21="London 1",AC164="D"),Rates!$F$4,IF(AND('Claim Details'!$R$21="London 2",AC164="A"),Rates!$C$7,IF(AND('Claim Details'!$R$21="London 2",AC164="B"),Rates!$D$7,IF(AND('Claim Details'!$R$21="London 2",AC164="C"),Rates!$E$7,IF(AND('Claim Details'!$R$21="London 2",AC164="D"),Rates!$F$7,IF(AND('Claim Details'!$R$21="London 3",AC164="A"),Rates!$C$10,IF(AND('Claim Details'!$R$21="London 3",AC164="B"),Rates!$D$10,IF(AND('Claim Details'!$R$21="London 3",AC164="C"),Rates!$E$10,IF(AND('Claim Details'!$R$21="London 3",AC164="D"),Rates!$F$10,IF(AND('Claim Details'!$R$21="National 1",AC164="A"),Rates!$C$13,IF(AND('Claim Details'!$R$21="National 1",AC164="B"),Rates!$D$13,IF(AND('Claim Details'!$R$21="National 1",AC164="C"),Rates!$E$13,IF(AND('Claim Details'!$R$21="National 1",AC164="D"),Rates!$F$13,IF(AND('Claim Details'!$R$21="National 2",AC164="A"),Rates!$C$16,IF(AND('Claim Details'!$R$21="National 2",AC164="B"),Rates!$D$16,IF(AND('Claim Details'!$R$21="National 2",AC164="C"),Rates!$E$16,IF(AND('Claim Details'!$R$21="National 2",AC164="D"),Rates!$F$16,"£0.00"))))))))))))))))))))</f>
        <v>£0.00</v>
      </c>
      <c r="AR164" s="45">
        <f t="shared" si="38"/>
        <v>0</v>
      </c>
      <c r="AS164" s="183" t="str">
        <f t="shared" si="48"/>
        <v/>
      </c>
      <c r="AT164" s="183" t="str">
        <f t="shared" si="49"/>
        <v/>
      </c>
    </row>
    <row r="165" spans="1:46" ht="15.5">
      <c r="A165" s="178"/>
      <c r="B165" s="21"/>
      <c r="C165" s="22"/>
      <c r="D165" s="288"/>
      <c r="E165" s="290"/>
      <c r="F165" s="289"/>
      <c r="G165" s="177"/>
      <c r="H165" s="286"/>
      <c r="I165" s="95" t="str">
        <f>IF(AND('Claim Details'!$E$21="London 1",C165="A"),Rates!$C$4,IF(AND('Claim Details'!$E$21="London 1",C165="B"),Rates!$D$4,IF(AND('Claim Details'!$E$21="London 1",C165="C"),Rates!$E$4,IF(AND('Claim Details'!$E$21="London 1",C165="D"),Rates!$F$4,IF(AND('Claim Details'!$E$21="London 2",C165="A"),Rates!$C$7,IF(AND('Claim Details'!$E$21="London 2",C165="B"),Rates!$D$7,IF(AND('Claim Details'!$E$21="London 2",C165="C"),Rates!$E$7,IF(AND('Claim Details'!$E$21="London 2",C165="D"),Rates!$F$7,IF(AND('Claim Details'!$E$21="London 3",C165="A"),Rates!$C$10,IF(AND('Claim Details'!$E$21="London 3",C165="B"),Rates!$D$10,IF(AND('Claim Details'!$E$21="London 3",C165="C"),Rates!$E$10,IF(AND('Claim Details'!$E$21="London 3",C165="D"),Rates!$F$10,IF(AND('Claim Details'!$E$21="National 1",C165="A"),Rates!$C$13,IF(AND('Claim Details'!$E$21="National 1",C165="B"),Rates!$D$13,IF(AND('Claim Details'!$E$21="National 1",C165="C"),Rates!$E$13,IF(AND('Claim Details'!$E$21="National 1",C165="D"),Rates!$F$13,IF(AND('Claim Details'!$E$21="National 2",C165="A"),Rates!$C$16,IF(AND('Claim Details'!$E$21="National 2",C165="B"),Rates!$D$16,IF(AND('Claim Details'!$E$21="National 2",C165="C"),Rates!$E$16,IF(AND('Claim Details'!$E$21="National 2",C165="D"),Rates!$F$16,"£0.00"))))))))))))))))))))</f>
        <v>£0.00</v>
      </c>
      <c r="J165" s="23"/>
      <c r="K165" s="63" t="str">
        <f t="shared" si="39"/>
        <v>£0.00</v>
      </c>
      <c r="L165" s="212"/>
      <c r="M165" s="213"/>
      <c r="N165" s="20"/>
      <c r="O165" s="20"/>
      <c r="P165" s="20" t="str">
        <f t="shared" si="40"/>
        <v/>
      </c>
      <c r="Q165" s="20"/>
      <c r="R165" s="211"/>
      <c r="S165" s="28" t="str">
        <f t="shared" si="41"/>
        <v/>
      </c>
      <c r="T165" s="20" t="str">
        <f t="shared" si="42"/>
        <v/>
      </c>
      <c r="U165" s="18" t="str">
        <f t="shared" si="43"/>
        <v>£0.00</v>
      </c>
      <c r="V165" s="20"/>
      <c r="W165" s="192"/>
      <c r="X165" s="193"/>
      <c r="Y165" s="35"/>
      <c r="Z165" s="343"/>
      <c r="AA165" s="343" t="str">
        <f t="shared" si="44"/>
        <v/>
      </c>
      <c r="AB165" s="103"/>
      <c r="AC165" s="94" t="str">
        <f t="shared" si="45"/>
        <v/>
      </c>
      <c r="AD165" s="95"/>
      <c r="AE165" s="294"/>
      <c r="AF165" s="214" t="str">
        <f t="shared" si="46"/>
        <v/>
      </c>
      <c r="AG165" s="215" t="str">
        <f t="shared" si="47"/>
        <v>£0.00</v>
      </c>
      <c r="AH165" s="181"/>
      <c r="AJ165" s="183"/>
      <c r="AM165" s="183" t="str">
        <f t="shared" si="35"/>
        <v/>
      </c>
      <c r="AN165" s="45">
        <f t="shared" si="36"/>
        <v>0</v>
      </c>
      <c r="AO165" s="45" t="str">
        <f>IF(AND('Claim Details'!$J$21="London 1",T165="A"),Rates!$C$4,IF(AND('Claim Details'!$J$21="London 1",T165="B"),Rates!$D$4,IF(AND('Claim Details'!$J$21="London 1",T165="C"),Rates!$E$4,IF(AND('Claim Details'!$J$21="London 1",T165="D"),Rates!$F$4,IF(AND('Claim Details'!$J$21="London 2",T165="A"),Rates!$C$7,IF(AND('Claim Details'!$J$21="London 2",T165="B"),Rates!$D$7,IF(AND('Claim Details'!$J$21="London 2",T165="C"),Rates!$E$7,IF(AND('Claim Details'!$J$21="London 2",T165="D"),Rates!$F$7,IF(AND('Claim Details'!$J$21="London 3",T165="A"),Rates!$C$10,IF(AND('Claim Details'!$J$21="London 3",T165="B"),Rates!$D$10,IF(AND('Claim Details'!$J$21="London 3",T165="C"),Rates!$E$10,IF(AND('Claim Details'!$J$21="London 3",T165="D"),Rates!$F$10,IF(AND('Claim Details'!$J$21="National 1",T165="A"),Rates!$C$13,IF(AND('Claim Details'!$J$21="National 1",T165="B"),Rates!$D$13,IF(AND('Claim Details'!$J$21="National 1",T165="C"),Rates!$E$13,IF(AND('Claim Details'!$J$21="National 1",T165="D"),Rates!$F$13,IF(AND('Claim Details'!$J$21="National 2",T165="A"),Rates!$C$16,IF(AND('Claim Details'!$J$21="National 2",T165="B"),Rates!$D$16,IF(AND('Claim Details'!$J$21="National 2",T165="C"),Rates!$E$16,IF(AND('Claim Details'!$J$21="National 2",T165="D"),Rates!$F$16,"£0.00"))))))))))))))))))))</f>
        <v>£0.00</v>
      </c>
      <c r="AP165" s="45">
        <f t="shared" si="37"/>
        <v>0</v>
      </c>
      <c r="AQ165" s="45" t="str">
        <f>IF(AND('Claim Details'!$R$21="London 1",AC165="A"),Rates!$C$4,IF(AND('Claim Details'!$R$21="London 1",AC165="B"),Rates!$D$4,IF(AND('Claim Details'!$R$21="London 1",AC165="C"),Rates!$E$4,IF(AND('Claim Details'!$R$21="London 1",AC165="D"),Rates!$F$4,IF(AND('Claim Details'!$R$21="London 2",AC165="A"),Rates!$C$7,IF(AND('Claim Details'!$R$21="London 2",AC165="B"),Rates!$D$7,IF(AND('Claim Details'!$R$21="London 2",AC165="C"),Rates!$E$7,IF(AND('Claim Details'!$R$21="London 2",AC165="D"),Rates!$F$7,IF(AND('Claim Details'!$R$21="London 3",AC165="A"),Rates!$C$10,IF(AND('Claim Details'!$R$21="London 3",AC165="B"),Rates!$D$10,IF(AND('Claim Details'!$R$21="London 3",AC165="C"),Rates!$E$10,IF(AND('Claim Details'!$R$21="London 3",AC165="D"),Rates!$F$10,IF(AND('Claim Details'!$R$21="National 1",AC165="A"),Rates!$C$13,IF(AND('Claim Details'!$R$21="National 1",AC165="B"),Rates!$D$13,IF(AND('Claim Details'!$R$21="National 1",AC165="C"),Rates!$E$13,IF(AND('Claim Details'!$R$21="National 1",AC165="D"),Rates!$F$13,IF(AND('Claim Details'!$R$21="National 2",AC165="A"),Rates!$C$16,IF(AND('Claim Details'!$R$21="National 2",AC165="B"),Rates!$D$16,IF(AND('Claim Details'!$R$21="National 2",AC165="C"),Rates!$E$16,IF(AND('Claim Details'!$R$21="National 2",AC165="D"),Rates!$F$16,"£0.00"))))))))))))))))))))</f>
        <v>£0.00</v>
      </c>
      <c r="AR165" s="45">
        <f t="shared" si="38"/>
        <v>0</v>
      </c>
      <c r="AS165" s="183" t="str">
        <f t="shared" si="48"/>
        <v/>
      </c>
      <c r="AT165" s="183" t="str">
        <f t="shared" si="49"/>
        <v/>
      </c>
    </row>
    <row r="166" spans="1:46" ht="15.5">
      <c r="A166" s="178"/>
      <c r="B166" s="21"/>
      <c r="C166" s="22"/>
      <c r="D166" s="288"/>
      <c r="E166" s="290"/>
      <c r="F166" s="289"/>
      <c r="G166" s="177"/>
      <c r="H166" s="286"/>
      <c r="I166" s="95" t="str">
        <f>IF(AND('Claim Details'!$E$21="London 1",C166="A"),Rates!$C$4,IF(AND('Claim Details'!$E$21="London 1",C166="B"),Rates!$D$4,IF(AND('Claim Details'!$E$21="London 1",C166="C"),Rates!$E$4,IF(AND('Claim Details'!$E$21="London 1",C166="D"),Rates!$F$4,IF(AND('Claim Details'!$E$21="London 2",C166="A"),Rates!$C$7,IF(AND('Claim Details'!$E$21="London 2",C166="B"),Rates!$D$7,IF(AND('Claim Details'!$E$21="London 2",C166="C"),Rates!$E$7,IF(AND('Claim Details'!$E$21="London 2",C166="D"),Rates!$F$7,IF(AND('Claim Details'!$E$21="London 3",C166="A"),Rates!$C$10,IF(AND('Claim Details'!$E$21="London 3",C166="B"),Rates!$D$10,IF(AND('Claim Details'!$E$21="London 3",C166="C"),Rates!$E$10,IF(AND('Claim Details'!$E$21="London 3",C166="D"),Rates!$F$10,IF(AND('Claim Details'!$E$21="National 1",C166="A"),Rates!$C$13,IF(AND('Claim Details'!$E$21="National 1",C166="B"),Rates!$D$13,IF(AND('Claim Details'!$E$21="National 1",C166="C"),Rates!$E$13,IF(AND('Claim Details'!$E$21="National 1",C166="D"),Rates!$F$13,IF(AND('Claim Details'!$E$21="National 2",C166="A"),Rates!$C$16,IF(AND('Claim Details'!$E$21="National 2",C166="B"),Rates!$D$16,IF(AND('Claim Details'!$E$21="National 2",C166="C"),Rates!$E$16,IF(AND('Claim Details'!$E$21="National 2",C166="D"),Rates!$F$16,"£0.00"))))))))))))))))))))</f>
        <v>£0.00</v>
      </c>
      <c r="J166" s="23"/>
      <c r="K166" s="63" t="str">
        <f t="shared" si="39"/>
        <v>£0.00</v>
      </c>
      <c r="L166" s="212"/>
      <c r="M166" s="213"/>
      <c r="N166" s="20"/>
      <c r="O166" s="20"/>
      <c r="P166" s="20" t="str">
        <f t="shared" si="40"/>
        <v/>
      </c>
      <c r="Q166" s="20"/>
      <c r="R166" s="211"/>
      <c r="S166" s="28" t="str">
        <f t="shared" si="41"/>
        <v/>
      </c>
      <c r="T166" s="20" t="str">
        <f t="shared" si="42"/>
        <v/>
      </c>
      <c r="U166" s="18" t="str">
        <f t="shared" si="43"/>
        <v>£0.00</v>
      </c>
      <c r="V166" s="20"/>
      <c r="W166" s="192"/>
      <c r="X166" s="193"/>
      <c r="Y166" s="35"/>
      <c r="Z166" s="343"/>
      <c r="AA166" s="343" t="str">
        <f t="shared" si="44"/>
        <v/>
      </c>
      <c r="AB166" s="103"/>
      <c r="AC166" s="94" t="str">
        <f t="shared" si="45"/>
        <v/>
      </c>
      <c r="AD166" s="95"/>
      <c r="AE166" s="294"/>
      <c r="AF166" s="214" t="str">
        <f t="shared" si="46"/>
        <v/>
      </c>
      <c r="AG166" s="215" t="str">
        <f t="shared" si="47"/>
        <v>£0.00</v>
      </c>
      <c r="AH166" s="181"/>
      <c r="AJ166" s="183"/>
      <c r="AM166" s="183" t="str">
        <f t="shared" si="35"/>
        <v/>
      </c>
      <c r="AN166" s="45">
        <f t="shared" si="36"/>
        <v>0</v>
      </c>
      <c r="AO166" s="45" t="str">
        <f>IF(AND('Claim Details'!$J$21="London 1",T166="A"),Rates!$C$4,IF(AND('Claim Details'!$J$21="London 1",T166="B"),Rates!$D$4,IF(AND('Claim Details'!$J$21="London 1",T166="C"),Rates!$E$4,IF(AND('Claim Details'!$J$21="London 1",T166="D"),Rates!$F$4,IF(AND('Claim Details'!$J$21="London 2",T166="A"),Rates!$C$7,IF(AND('Claim Details'!$J$21="London 2",T166="B"),Rates!$D$7,IF(AND('Claim Details'!$J$21="London 2",T166="C"),Rates!$E$7,IF(AND('Claim Details'!$J$21="London 2",T166="D"),Rates!$F$7,IF(AND('Claim Details'!$J$21="London 3",T166="A"),Rates!$C$10,IF(AND('Claim Details'!$J$21="London 3",T166="B"),Rates!$D$10,IF(AND('Claim Details'!$J$21="London 3",T166="C"),Rates!$E$10,IF(AND('Claim Details'!$J$21="London 3",T166="D"),Rates!$F$10,IF(AND('Claim Details'!$J$21="National 1",T166="A"),Rates!$C$13,IF(AND('Claim Details'!$J$21="National 1",T166="B"),Rates!$D$13,IF(AND('Claim Details'!$J$21="National 1",T166="C"),Rates!$E$13,IF(AND('Claim Details'!$J$21="National 1",T166="D"),Rates!$F$13,IF(AND('Claim Details'!$J$21="National 2",T166="A"),Rates!$C$16,IF(AND('Claim Details'!$J$21="National 2",T166="B"),Rates!$D$16,IF(AND('Claim Details'!$J$21="National 2",T166="C"),Rates!$E$16,IF(AND('Claim Details'!$J$21="National 2",T166="D"),Rates!$F$16,"£0.00"))))))))))))))))))))</f>
        <v>£0.00</v>
      </c>
      <c r="AP166" s="45">
        <f t="shared" si="37"/>
        <v>0</v>
      </c>
      <c r="AQ166" s="45" t="str">
        <f>IF(AND('Claim Details'!$R$21="London 1",AC166="A"),Rates!$C$4,IF(AND('Claim Details'!$R$21="London 1",AC166="B"),Rates!$D$4,IF(AND('Claim Details'!$R$21="London 1",AC166="C"),Rates!$E$4,IF(AND('Claim Details'!$R$21="London 1",AC166="D"),Rates!$F$4,IF(AND('Claim Details'!$R$21="London 2",AC166="A"),Rates!$C$7,IF(AND('Claim Details'!$R$21="London 2",AC166="B"),Rates!$D$7,IF(AND('Claim Details'!$R$21="London 2",AC166="C"),Rates!$E$7,IF(AND('Claim Details'!$R$21="London 2",AC166="D"),Rates!$F$7,IF(AND('Claim Details'!$R$21="London 3",AC166="A"),Rates!$C$10,IF(AND('Claim Details'!$R$21="London 3",AC166="B"),Rates!$D$10,IF(AND('Claim Details'!$R$21="London 3",AC166="C"),Rates!$E$10,IF(AND('Claim Details'!$R$21="London 3",AC166="D"),Rates!$F$10,IF(AND('Claim Details'!$R$21="National 1",AC166="A"),Rates!$C$13,IF(AND('Claim Details'!$R$21="National 1",AC166="B"),Rates!$D$13,IF(AND('Claim Details'!$R$21="National 1",AC166="C"),Rates!$E$13,IF(AND('Claim Details'!$R$21="National 1",AC166="D"),Rates!$F$13,IF(AND('Claim Details'!$R$21="National 2",AC166="A"),Rates!$C$16,IF(AND('Claim Details'!$R$21="National 2",AC166="B"),Rates!$D$16,IF(AND('Claim Details'!$R$21="National 2",AC166="C"),Rates!$E$16,IF(AND('Claim Details'!$R$21="National 2",AC166="D"),Rates!$F$16,"£0.00"))))))))))))))))))))</f>
        <v>£0.00</v>
      </c>
      <c r="AR166" s="45">
        <f t="shared" si="38"/>
        <v>0</v>
      </c>
      <c r="AS166" s="183" t="str">
        <f t="shared" si="48"/>
        <v/>
      </c>
      <c r="AT166" s="183" t="str">
        <f t="shared" si="49"/>
        <v/>
      </c>
    </row>
    <row r="167" spans="1:46" ht="15.5">
      <c r="A167" s="178"/>
      <c r="B167" s="21"/>
      <c r="C167" s="22"/>
      <c r="D167" s="288"/>
      <c r="E167" s="290"/>
      <c r="F167" s="289"/>
      <c r="G167" s="177"/>
      <c r="H167" s="286"/>
      <c r="I167" s="95" t="str">
        <f>IF(AND('Claim Details'!$E$21="London 1",C167="A"),Rates!$C$4,IF(AND('Claim Details'!$E$21="London 1",C167="B"),Rates!$D$4,IF(AND('Claim Details'!$E$21="London 1",C167="C"),Rates!$E$4,IF(AND('Claim Details'!$E$21="London 1",C167="D"),Rates!$F$4,IF(AND('Claim Details'!$E$21="London 2",C167="A"),Rates!$C$7,IF(AND('Claim Details'!$E$21="London 2",C167="B"),Rates!$D$7,IF(AND('Claim Details'!$E$21="London 2",C167="C"),Rates!$E$7,IF(AND('Claim Details'!$E$21="London 2",C167="D"),Rates!$F$7,IF(AND('Claim Details'!$E$21="London 3",C167="A"),Rates!$C$10,IF(AND('Claim Details'!$E$21="London 3",C167="B"),Rates!$D$10,IF(AND('Claim Details'!$E$21="London 3",C167="C"),Rates!$E$10,IF(AND('Claim Details'!$E$21="London 3",C167="D"),Rates!$F$10,IF(AND('Claim Details'!$E$21="National 1",C167="A"),Rates!$C$13,IF(AND('Claim Details'!$E$21="National 1",C167="B"),Rates!$D$13,IF(AND('Claim Details'!$E$21="National 1",C167="C"),Rates!$E$13,IF(AND('Claim Details'!$E$21="National 1",C167="D"),Rates!$F$13,IF(AND('Claim Details'!$E$21="National 2",C167="A"),Rates!$C$16,IF(AND('Claim Details'!$E$21="National 2",C167="B"),Rates!$D$16,IF(AND('Claim Details'!$E$21="National 2",C167="C"),Rates!$E$16,IF(AND('Claim Details'!$E$21="National 2",C167="D"),Rates!$F$16,"£0.00"))))))))))))))))))))</f>
        <v>£0.00</v>
      </c>
      <c r="J167" s="23"/>
      <c r="K167" s="63" t="str">
        <f t="shared" si="39"/>
        <v>£0.00</v>
      </c>
      <c r="L167" s="212"/>
      <c r="M167" s="213"/>
      <c r="N167" s="20"/>
      <c r="O167" s="20"/>
      <c r="P167" s="20" t="str">
        <f t="shared" si="40"/>
        <v/>
      </c>
      <c r="Q167" s="20"/>
      <c r="R167" s="211"/>
      <c r="S167" s="28" t="str">
        <f t="shared" si="41"/>
        <v/>
      </c>
      <c r="T167" s="20" t="str">
        <f t="shared" si="42"/>
        <v/>
      </c>
      <c r="U167" s="18" t="str">
        <f t="shared" si="43"/>
        <v>£0.00</v>
      </c>
      <c r="V167" s="20"/>
      <c r="W167" s="192"/>
      <c r="X167" s="193"/>
      <c r="Y167" s="35"/>
      <c r="Z167" s="343"/>
      <c r="AA167" s="343" t="str">
        <f t="shared" si="44"/>
        <v/>
      </c>
      <c r="AB167" s="103"/>
      <c r="AC167" s="94" t="str">
        <f t="shared" si="45"/>
        <v/>
      </c>
      <c r="AD167" s="95"/>
      <c r="AE167" s="294"/>
      <c r="AF167" s="214" t="str">
        <f t="shared" si="46"/>
        <v/>
      </c>
      <c r="AG167" s="215" t="str">
        <f t="shared" si="47"/>
        <v>£0.00</v>
      </c>
      <c r="AH167" s="181"/>
      <c r="AJ167" s="183"/>
      <c r="AM167" s="183" t="str">
        <f t="shared" si="35"/>
        <v/>
      </c>
      <c r="AN167" s="45">
        <f t="shared" si="36"/>
        <v>0</v>
      </c>
      <c r="AO167" s="45" t="str">
        <f>IF(AND('Claim Details'!$J$21="London 1",T167="A"),Rates!$C$4,IF(AND('Claim Details'!$J$21="London 1",T167="B"),Rates!$D$4,IF(AND('Claim Details'!$J$21="London 1",T167="C"),Rates!$E$4,IF(AND('Claim Details'!$J$21="London 1",T167="D"),Rates!$F$4,IF(AND('Claim Details'!$J$21="London 2",T167="A"),Rates!$C$7,IF(AND('Claim Details'!$J$21="London 2",T167="B"),Rates!$D$7,IF(AND('Claim Details'!$J$21="London 2",T167="C"),Rates!$E$7,IF(AND('Claim Details'!$J$21="London 2",T167="D"),Rates!$F$7,IF(AND('Claim Details'!$J$21="London 3",T167="A"),Rates!$C$10,IF(AND('Claim Details'!$J$21="London 3",T167="B"),Rates!$D$10,IF(AND('Claim Details'!$J$21="London 3",T167="C"),Rates!$E$10,IF(AND('Claim Details'!$J$21="London 3",T167="D"),Rates!$F$10,IF(AND('Claim Details'!$J$21="National 1",T167="A"),Rates!$C$13,IF(AND('Claim Details'!$J$21="National 1",T167="B"),Rates!$D$13,IF(AND('Claim Details'!$J$21="National 1",T167="C"),Rates!$E$13,IF(AND('Claim Details'!$J$21="National 1",T167="D"),Rates!$F$13,IF(AND('Claim Details'!$J$21="National 2",T167="A"),Rates!$C$16,IF(AND('Claim Details'!$J$21="National 2",T167="B"),Rates!$D$16,IF(AND('Claim Details'!$J$21="National 2",T167="C"),Rates!$E$16,IF(AND('Claim Details'!$J$21="National 2",T167="D"),Rates!$F$16,"£0.00"))))))))))))))))))))</f>
        <v>£0.00</v>
      </c>
      <c r="AP167" s="45">
        <f t="shared" si="37"/>
        <v>0</v>
      </c>
      <c r="AQ167" s="45" t="str">
        <f>IF(AND('Claim Details'!$R$21="London 1",AC167="A"),Rates!$C$4,IF(AND('Claim Details'!$R$21="London 1",AC167="B"),Rates!$D$4,IF(AND('Claim Details'!$R$21="London 1",AC167="C"),Rates!$E$4,IF(AND('Claim Details'!$R$21="London 1",AC167="D"),Rates!$F$4,IF(AND('Claim Details'!$R$21="London 2",AC167="A"),Rates!$C$7,IF(AND('Claim Details'!$R$21="London 2",AC167="B"),Rates!$D$7,IF(AND('Claim Details'!$R$21="London 2",AC167="C"),Rates!$E$7,IF(AND('Claim Details'!$R$21="London 2",AC167="D"),Rates!$F$7,IF(AND('Claim Details'!$R$21="London 3",AC167="A"),Rates!$C$10,IF(AND('Claim Details'!$R$21="London 3",AC167="B"),Rates!$D$10,IF(AND('Claim Details'!$R$21="London 3",AC167="C"),Rates!$E$10,IF(AND('Claim Details'!$R$21="London 3",AC167="D"),Rates!$F$10,IF(AND('Claim Details'!$R$21="National 1",AC167="A"),Rates!$C$13,IF(AND('Claim Details'!$R$21="National 1",AC167="B"),Rates!$D$13,IF(AND('Claim Details'!$R$21="National 1",AC167="C"),Rates!$E$13,IF(AND('Claim Details'!$R$21="National 1",AC167="D"),Rates!$F$13,IF(AND('Claim Details'!$R$21="National 2",AC167="A"),Rates!$C$16,IF(AND('Claim Details'!$R$21="National 2",AC167="B"),Rates!$D$16,IF(AND('Claim Details'!$R$21="National 2",AC167="C"),Rates!$E$16,IF(AND('Claim Details'!$R$21="National 2",AC167="D"),Rates!$F$16,"£0.00"))))))))))))))))))))</f>
        <v>£0.00</v>
      </c>
      <c r="AR167" s="45">
        <f t="shared" si="38"/>
        <v>0</v>
      </c>
      <c r="AS167" s="183" t="str">
        <f t="shared" si="48"/>
        <v/>
      </c>
      <c r="AT167" s="183" t="str">
        <f t="shared" si="49"/>
        <v/>
      </c>
    </row>
    <row r="168" spans="1:46" ht="15.5">
      <c r="A168" s="178"/>
      <c r="B168" s="21"/>
      <c r="C168" s="22"/>
      <c r="D168" s="288"/>
      <c r="E168" s="290"/>
      <c r="F168" s="289"/>
      <c r="G168" s="177"/>
      <c r="H168" s="286"/>
      <c r="I168" s="95" t="str">
        <f>IF(AND('Claim Details'!$E$21="London 1",C168="A"),Rates!$C$4,IF(AND('Claim Details'!$E$21="London 1",C168="B"),Rates!$D$4,IF(AND('Claim Details'!$E$21="London 1",C168="C"),Rates!$E$4,IF(AND('Claim Details'!$E$21="London 1",C168="D"),Rates!$F$4,IF(AND('Claim Details'!$E$21="London 2",C168="A"),Rates!$C$7,IF(AND('Claim Details'!$E$21="London 2",C168="B"),Rates!$D$7,IF(AND('Claim Details'!$E$21="London 2",C168="C"),Rates!$E$7,IF(AND('Claim Details'!$E$21="London 2",C168="D"),Rates!$F$7,IF(AND('Claim Details'!$E$21="London 3",C168="A"),Rates!$C$10,IF(AND('Claim Details'!$E$21="London 3",C168="B"),Rates!$D$10,IF(AND('Claim Details'!$E$21="London 3",C168="C"),Rates!$E$10,IF(AND('Claim Details'!$E$21="London 3",C168="D"),Rates!$F$10,IF(AND('Claim Details'!$E$21="National 1",C168="A"),Rates!$C$13,IF(AND('Claim Details'!$E$21="National 1",C168="B"),Rates!$D$13,IF(AND('Claim Details'!$E$21="National 1",C168="C"),Rates!$E$13,IF(AND('Claim Details'!$E$21="National 1",C168="D"),Rates!$F$13,IF(AND('Claim Details'!$E$21="National 2",C168="A"),Rates!$C$16,IF(AND('Claim Details'!$E$21="National 2",C168="B"),Rates!$D$16,IF(AND('Claim Details'!$E$21="National 2",C168="C"),Rates!$E$16,IF(AND('Claim Details'!$E$21="National 2",C168="D"),Rates!$F$16,"£0.00"))))))))))))))))))))</f>
        <v>£0.00</v>
      </c>
      <c r="J168" s="23"/>
      <c r="K168" s="63" t="str">
        <f t="shared" si="39"/>
        <v>£0.00</v>
      </c>
      <c r="L168" s="212"/>
      <c r="M168" s="213"/>
      <c r="N168" s="20"/>
      <c r="O168" s="20"/>
      <c r="P168" s="20" t="str">
        <f t="shared" si="40"/>
        <v/>
      </c>
      <c r="Q168" s="20"/>
      <c r="R168" s="211"/>
      <c r="S168" s="28" t="str">
        <f t="shared" si="41"/>
        <v/>
      </c>
      <c r="T168" s="20" t="str">
        <f t="shared" si="42"/>
        <v/>
      </c>
      <c r="U168" s="18" t="str">
        <f t="shared" si="43"/>
        <v>£0.00</v>
      </c>
      <c r="V168" s="20"/>
      <c r="W168" s="192"/>
      <c r="X168" s="193"/>
      <c r="Y168" s="35"/>
      <c r="Z168" s="343"/>
      <c r="AA168" s="343" t="str">
        <f t="shared" si="44"/>
        <v/>
      </c>
      <c r="AB168" s="103"/>
      <c r="AC168" s="94" t="str">
        <f t="shared" si="45"/>
        <v/>
      </c>
      <c r="AD168" s="95"/>
      <c r="AE168" s="294"/>
      <c r="AF168" s="214" t="str">
        <f t="shared" si="46"/>
        <v/>
      </c>
      <c r="AG168" s="215" t="str">
        <f t="shared" si="47"/>
        <v>£0.00</v>
      </c>
      <c r="AH168" s="181"/>
      <c r="AJ168" s="183"/>
      <c r="AM168" s="183" t="str">
        <f t="shared" si="35"/>
        <v/>
      </c>
      <c r="AN168" s="45">
        <f t="shared" si="36"/>
        <v>0</v>
      </c>
      <c r="AO168" s="45" t="str">
        <f>IF(AND('Claim Details'!$J$21="London 1",T168="A"),Rates!$C$4,IF(AND('Claim Details'!$J$21="London 1",T168="B"),Rates!$D$4,IF(AND('Claim Details'!$J$21="London 1",T168="C"),Rates!$E$4,IF(AND('Claim Details'!$J$21="London 1",T168="D"),Rates!$F$4,IF(AND('Claim Details'!$J$21="London 2",T168="A"),Rates!$C$7,IF(AND('Claim Details'!$J$21="London 2",T168="B"),Rates!$D$7,IF(AND('Claim Details'!$J$21="London 2",T168="C"),Rates!$E$7,IF(AND('Claim Details'!$J$21="London 2",T168="D"),Rates!$F$7,IF(AND('Claim Details'!$J$21="London 3",T168="A"),Rates!$C$10,IF(AND('Claim Details'!$J$21="London 3",T168="B"),Rates!$D$10,IF(AND('Claim Details'!$J$21="London 3",T168="C"),Rates!$E$10,IF(AND('Claim Details'!$J$21="London 3",T168="D"),Rates!$F$10,IF(AND('Claim Details'!$J$21="National 1",T168="A"),Rates!$C$13,IF(AND('Claim Details'!$J$21="National 1",T168="B"),Rates!$D$13,IF(AND('Claim Details'!$J$21="National 1",T168="C"),Rates!$E$13,IF(AND('Claim Details'!$J$21="National 1",T168="D"),Rates!$F$13,IF(AND('Claim Details'!$J$21="National 2",T168="A"),Rates!$C$16,IF(AND('Claim Details'!$J$21="National 2",T168="B"),Rates!$D$16,IF(AND('Claim Details'!$J$21="National 2",T168="C"),Rates!$E$16,IF(AND('Claim Details'!$J$21="National 2",T168="D"),Rates!$F$16,"£0.00"))))))))))))))))))))</f>
        <v>£0.00</v>
      </c>
      <c r="AP168" s="45">
        <f t="shared" si="37"/>
        <v>0</v>
      </c>
      <c r="AQ168" s="45" t="str">
        <f>IF(AND('Claim Details'!$R$21="London 1",AC168="A"),Rates!$C$4,IF(AND('Claim Details'!$R$21="London 1",AC168="B"),Rates!$D$4,IF(AND('Claim Details'!$R$21="London 1",AC168="C"),Rates!$E$4,IF(AND('Claim Details'!$R$21="London 1",AC168="D"),Rates!$F$4,IF(AND('Claim Details'!$R$21="London 2",AC168="A"),Rates!$C$7,IF(AND('Claim Details'!$R$21="London 2",AC168="B"),Rates!$D$7,IF(AND('Claim Details'!$R$21="London 2",AC168="C"),Rates!$E$7,IF(AND('Claim Details'!$R$21="London 2",AC168="D"),Rates!$F$7,IF(AND('Claim Details'!$R$21="London 3",AC168="A"),Rates!$C$10,IF(AND('Claim Details'!$R$21="London 3",AC168="B"),Rates!$D$10,IF(AND('Claim Details'!$R$21="London 3",AC168="C"),Rates!$E$10,IF(AND('Claim Details'!$R$21="London 3",AC168="D"),Rates!$F$10,IF(AND('Claim Details'!$R$21="National 1",AC168="A"),Rates!$C$13,IF(AND('Claim Details'!$R$21="National 1",AC168="B"),Rates!$D$13,IF(AND('Claim Details'!$R$21="National 1",AC168="C"),Rates!$E$13,IF(AND('Claim Details'!$R$21="National 1",AC168="D"),Rates!$F$13,IF(AND('Claim Details'!$R$21="National 2",AC168="A"),Rates!$C$16,IF(AND('Claim Details'!$R$21="National 2",AC168="B"),Rates!$D$16,IF(AND('Claim Details'!$R$21="National 2",AC168="C"),Rates!$E$16,IF(AND('Claim Details'!$R$21="National 2",AC168="D"),Rates!$F$16,"£0.00"))))))))))))))))))))</f>
        <v>£0.00</v>
      </c>
      <c r="AR168" s="45">
        <f t="shared" si="38"/>
        <v>0</v>
      </c>
      <c r="AS168" s="183" t="str">
        <f t="shared" si="48"/>
        <v/>
      </c>
      <c r="AT168" s="183" t="str">
        <f t="shared" si="49"/>
        <v/>
      </c>
    </row>
    <row r="169" spans="1:46" ht="15.5">
      <c r="A169" s="178"/>
      <c r="B169" s="21"/>
      <c r="C169" s="22"/>
      <c r="D169" s="288"/>
      <c r="E169" s="290"/>
      <c r="F169" s="289"/>
      <c r="G169" s="177"/>
      <c r="H169" s="286"/>
      <c r="I169" s="95" t="str">
        <f>IF(AND('Claim Details'!$E$21="London 1",C169="A"),Rates!$C$4,IF(AND('Claim Details'!$E$21="London 1",C169="B"),Rates!$D$4,IF(AND('Claim Details'!$E$21="London 1",C169="C"),Rates!$E$4,IF(AND('Claim Details'!$E$21="London 1",C169="D"),Rates!$F$4,IF(AND('Claim Details'!$E$21="London 2",C169="A"),Rates!$C$7,IF(AND('Claim Details'!$E$21="London 2",C169="B"),Rates!$D$7,IF(AND('Claim Details'!$E$21="London 2",C169="C"),Rates!$E$7,IF(AND('Claim Details'!$E$21="London 2",C169="D"),Rates!$F$7,IF(AND('Claim Details'!$E$21="London 3",C169="A"),Rates!$C$10,IF(AND('Claim Details'!$E$21="London 3",C169="B"),Rates!$D$10,IF(AND('Claim Details'!$E$21="London 3",C169="C"),Rates!$E$10,IF(AND('Claim Details'!$E$21="London 3",C169="D"),Rates!$F$10,IF(AND('Claim Details'!$E$21="National 1",C169="A"),Rates!$C$13,IF(AND('Claim Details'!$E$21="National 1",C169="B"),Rates!$D$13,IF(AND('Claim Details'!$E$21="National 1",C169="C"),Rates!$E$13,IF(AND('Claim Details'!$E$21="National 1",C169="D"),Rates!$F$13,IF(AND('Claim Details'!$E$21="National 2",C169="A"),Rates!$C$16,IF(AND('Claim Details'!$E$21="National 2",C169="B"),Rates!$D$16,IF(AND('Claim Details'!$E$21="National 2",C169="C"),Rates!$E$16,IF(AND('Claim Details'!$E$21="National 2",C169="D"),Rates!$F$16,"£0.00"))))))))))))))))))))</f>
        <v>£0.00</v>
      </c>
      <c r="J169" s="23"/>
      <c r="K169" s="63" t="str">
        <f t="shared" si="39"/>
        <v>£0.00</v>
      </c>
      <c r="L169" s="212"/>
      <c r="M169" s="213"/>
      <c r="N169" s="20"/>
      <c r="O169" s="20"/>
      <c r="P169" s="20" t="str">
        <f t="shared" si="40"/>
        <v/>
      </c>
      <c r="Q169" s="20"/>
      <c r="R169" s="211"/>
      <c r="S169" s="28" t="str">
        <f t="shared" si="41"/>
        <v/>
      </c>
      <c r="T169" s="20" t="str">
        <f t="shared" si="42"/>
        <v/>
      </c>
      <c r="U169" s="18" t="str">
        <f t="shared" si="43"/>
        <v>£0.00</v>
      </c>
      <c r="V169" s="20"/>
      <c r="W169" s="192"/>
      <c r="X169" s="193"/>
      <c r="Y169" s="35"/>
      <c r="Z169" s="343"/>
      <c r="AA169" s="343" t="str">
        <f t="shared" si="44"/>
        <v/>
      </c>
      <c r="AB169" s="103"/>
      <c r="AC169" s="94" t="str">
        <f t="shared" si="45"/>
        <v/>
      </c>
      <c r="AD169" s="95"/>
      <c r="AE169" s="294"/>
      <c r="AF169" s="214" t="str">
        <f t="shared" si="46"/>
        <v/>
      </c>
      <c r="AG169" s="215" t="str">
        <f t="shared" si="47"/>
        <v>£0.00</v>
      </c>
      <c r="AH169" s="181"/>
      <c r="AJ169" s="183"/>
      <c r="AM169" s="183" t="str">
        <f t="shared" si="35"/>
        <v/>
      </c>
      <c r="AN169" s="45">
        <f t="shared" si="36"/>
        <v>0</v>
      </c>
      <c r="AO169" s="45" t="str">
        <f>IF(AND('Claim Details'!$J$21="London 1",T169="A"),Rates!$C$4,IF(AND('Claim Details'!$J$21="London 1",T169="B"),Rates!$D$4,IF(AND('Claim Details'!$J$21="London 1",T169="C"),Rates!$E$4,IF(AND('Claim Details'!$J$21="London 1",T169="D"),Rates!$F$4,IF(AND('Claim Details'!$J$21="London 2",T169="A"),Rates!$C$7,IF(AND('Claim Details'!$J$21="London 2",T169="B"),Rates!$D$7,IF(AND('Claim Details'!$J$21="London 2",T169="C"),Rates!$E$7,IF(AND('Claim Details'!$J$21="London 2",T169="D"),Rates!$F$7,IF(AND('Claim Details'!$J$21="London 3",T169="A"),Rates!$C$10,IF(AND('Claim Details'!$J$21="London 3",T169="B"),Rates!$D$10,IF(AND('Claim Details'!$J$21="London 3",T169="C"),Rates!$E$10,IF(AND('Claim Details'!$J$21="London 3",T169="D"),Rates!$F$10,IF(AND('Claim Details'!$J$21="National 1",T169="A"),Rates!$C$13,IF(AND('Claim Details'!$J$21="National 1",T169="B"),Rates!$D$13,IF(AND('Claim Details'!$J$21="National 1",T169="C"),Rates!$E$13,IF(AND('Claim Details'!$J$21="National 1",T169="D"),Rates!$F$13,IF(AND('Claim Details'!$J$21="National 2",T169="A"),Rates!$C$16,IF(AND('Claim Details'!$J$21="National 2",T169="B"),Rates!$D$16,IF(AND('Claim Details'!$J$21="National 2",T169="C"),Rates!$E$16,IF(AND('Claim Details'!$J$21="National 2",T169="D"),Rates!$F$16,"£0.00"))))))))))))))))))))</f>
        <v>£0.00</v>
      </c>
      <c r="AP169" s="45">
        <f t="shared" si="37"/>
        <v>0</v>
      </c>
      <c r="AQ169" s="45" t="str">
        <f>IF(AND('Claim Details'!$R$21="London 1",AC169="A"),Rates!$C$4,IF(AND('Claim Details'!$R$21="London 1",AC169="B"),Rates!$D$4,IF(AND('Claim Details'!$R$21="London 1",AC169="C"),Rates!$E$4,IF(AND('Claim Details'!$R$21="London 1",AC169="D"),Rates!$F$4,IF(AND('Claim Details'!$R$21="London 2",AC169="A"),Rates!$C$7,IF(AND('Claim Details'!$R$21="London 2",AC169="B"),Rates!$D$7,IF(AND('Claim Details'!$R$21="London 2",AC169="C"),Rates!$E$7,IF(AND('Claim Details'!$R$21="London 2",AC169="D"),Rates!$F$7,IF(AND('Claim Details'!$R$21="London 3",AC169="A"),Rates!$C$10,IF(AND('Claim Details'!$R$21="London 3",AC169="B"),Rates!$D$10,IF(AND('Claim Details'!$R$21="London 3",AC169="C"),Rates!$E$10,IF(AND('Claim Details'!$R$21="London 3",AC169="D"),Rates!$F$10,IF(AND('Claim Details'!$R$21="National 1",AC169="A"),Rates!$C$13,IF(AND('Claim Details'!$R$21="National 1",AC169="B"),Rates!$D$13,IF(AND('Claim Details'!$R$21="National 1",AC169="C"),Rates!$E$13,IF(AND('Claim Details'!$R$21="National 1",AC169="D"),Rates!$F$13,IF(AND('Claim Details'!$R$21="National 2",AC169="A"),Rates!$C$16,IF(AND('Claim Details'!$R$21="National 2",AC169="B"),Rates!$D$16,IF(AND('Claim Details'!$R$21="National 2",AC169="C"),Rates!$E$16,IF(AND('Claim Details'!$R$21="National 2",AC169="D"),Rates!$F$16,"£0.00"))))))))))))))))))))</f>
        <v>£0.00</v>
      </c>
      <c r="AR169" s="45">
        <f t="shared" si="38"/>
        <v>0</v>
      </c>
      <c r="AS169" s="183" t="str">
        <f t="shared" si="48"/>
        <v/>
      </c>
      <c r="AT169" s="183" t="str">
        <f t="shared" si="49"/>
        <v/>
      </c>
    </row>
    <row r="170" spans="1:46" ht="15.5">
      <c r="A170" s="178"/>
      <c r="B170" s="21"/>
      <c r="C170" s="22"/>
      <c r="D170" s="288"/>
      <c r="E170" s="290"/>
      <c r="F170" s="289"/>
      <c r="G170" s="177"/>
      <c r="H170" s="286"/>
      <c r="I170" s="95" t="str">
        <f>IF(AND('Claim Details'!$E$21="London 1",C170="A"),Rates!$C$4,IF(AND('Claim Details'!$E$21="London 1",C170="B"),Rates!$D$4,IF(AND('Claim Details'!$E$21="London 1",C170="C"),Rates!$E$4,IF(AND('Claim Details'!$E$21="London 1",C170="D"),Rates!$F$4,IF(AND('Claim Details'!$E$21="London 2",C170="A"),Rates!$C$7,IF(AND('Claim Details'!$E$21="London 2",C170="B"),Rates!$D$7,IF(AND('Claim Details'!$E$21="London 2",C170="C"),Rates!$E$7,IF(AND('Claim Details'!$E$21="London 2",C170="D"),Rates!$F$7,IF(AND('Claim Details'!$E$21="London 3",C170="A"),Rates!$C$10,IF(AND('Claim Details'!$E$21="London 3",C170="B"),Rates!$D$10,IF(AND('Claim Details'!$E$21="London 3",C170="C"),Rates!$E$10,IF(AND('Claim Details'!$E$21="London 3",C170="D"),Rates!$F$10,IF(AND('Claim Details'!$E$21="National 1",C170="A"),Rates!$C$13,IF(AND('Claim Details'!$E$21="National 1",C170="B"),Rates!$D$13,IF(AND('Claim Details'!$E$21="National 1",C170="C"),Rates!$E$13,IF(AND('Claim Details'!$E$21="National 1",C170="D"),Rates!$F$13,IF(AND('Claim Details'!$E$21="National 2",C170="A"),Rates!$C$16,IF(AND('Claim Details'!$E$21="National 2",C170="B"),Rates!$D$16,IF(AND('Claim Details'!$E$21="National 2",C170="C"),Rates!$E$16,IF(AND('Claim Details'!$E$21="National 2",C170="D"),Rates!$F$16,"£0.00"))))))))))))))))))))</f>
        <v>£0.00</v>
      </c>
      <c r="J170" s="23"/>
      <c r="K170" s="63" t="str">
        <f t="shared" si="39"/>
        <v>£0.00</v>
      </c>
      <c r="L170" s="212"/>
      <c r="M170" s="213"/>
      <c r="N170" s="20"/>
      <c r="O170" s="20"/>
      <c r="P170" s="20" t="str">
        <f t="shared" si="40"/>
        <v/>
      </c>
      <c r="Q170" s="20"/>
      <c r="R170" s="211"/>
      <c r="S170" s="28" t="str">
        <f t="shared" si="41"/>
        <v/>
      </c>
      <c r="T170" s="20" t="str">
        <f t="shared" si="42"/>
        <v/>
      </c>
      <c r="U170" s="18" t="str">
        <f t="shared" si="43"/>
        <v>£0.00</v>
      </c>
      <c r="V170" s="20"/>
      <c r="W170" s="192"/>
      <c r="X170" s="193"/>
      <c r="Y170" s="35"/>
      <c r="Z170" s="343"/>
      <c r="AA170" s="343" t="str">
        <f t="shared" si="44"/>
        <v/>
      </c>
      <c r="AB170" s="103"/>
      <c r="AC170" s="94" t="str">
        <f t="shared" si="45"/>
        <v/>
      </c>
      <c r="AD170" s="95"/>
      <c r="AE170" s="294"/>
      <c r="AF170" s="214" t="str">
        <f t="shared" si="46"/>
        <v/>
      </c>
      <c r="AG170" s="215" t="str">
        <f t="shared" si="47"/>
        <v>£0.00</v>
      </c>
      <c r="AH170" s="181"/>
      <c r="AJ170" s="183"/>
      <c r="AM170" s="183" t="str">
        <f t="shared" si="35"/>
        <v/>
      </c>
      <c r="AN170" s="45">
        <f t="shared" si="36"/>
        <v>0</v>
      </c>
      <c r="AO170" s="45" t="str">
        <f>IF(AND('Claim Details'!$J$21="London 1",T170="A"),Rates!$C$4,IF(AND('Claim Details'!$J$21="London 1",T170="B"),Rates!$D$4,IF(AND('Claim Details'!$J$21="London 1",T170="C"),Rates!$E$4,IF(AND('Claim Details'!$J$21="London 1",T170="D"),Rates!$F$4,IF(AND('Claim Details'!$J$21="London 2",T170="A"),Rates!$C$7,IF(AND('Claim Details'!$J$21="London 2",T170="B"),Rates!$D$7,IF(AND('Claim Details'!$J$21="London 2",T170="C"),Rates!$E$7,IF(AND('Claim Details'!$J$21="London 2",T170="D"),Rates!$F$7,IF(AND('Claim Details'!$J$21="London 3",T170="A"),Rates!$C$10,IF(AND('Claim Details'!$J$21="London 3",T170="B"),Rates!$D$10,IF(AND('Claim Details'!$J$21="London 3",T170="C"),Rates!$E$10,IF(AND('Claim Details'!$J$21="London 3",T170="D"),Rates!$F$10,IF(AND('Claim Details'!$J$21="National 1",T170="A"),Rates!$C$13,IF(AND('Claim Details'!$J$21="National 1",T170="B"),Rates!$D$13,IF(AND('Claim Details'!$J$21="National 1",T170="C"),Rates!$E$13,IF(AND('Claim Details'!$J$21="National 1",T170="D"),Rates!$F$13,IF(AND('Claim Details'!$J$21="National 2",T170="A"),Rates!$C$16,IF(AND('Claim Details'!$J$21="National 2",T170="B"),Rates!$D$16,IF(AND('Claim Details'!$J$21="National 2",T170="C"),Rates!$E$16,IF(AND('Claim Details'!$J$21="National 2",T170="D"),Rates!$F$16,"£0.00"))))))))))))))))))))</f>
        <v>£0.00</v>
      </c>
      <c r="AP170" s="45">
        <f t="shared" si="37"/>
        <v>0</v>
      </c>
      <c r="AQ170" s="45" t="str">
        <f>IF(AND('Claim Details'!$R$21="London 1",AC170="A"),Rates!$C$4,IF(AND('Claim Details'!$R$21="London 1",AC170="B"),Rates!$D$4,IF(AND('Claim Details'!$R$21="London 1",AC170="C"),Rates!$E$4,IF(AND('Claim Details'!$R$21="London 1",AC170="D"),Rates!$F$4,IF(AND('Claim Details'!$R$21="London 2",AC170="A"),Rates!$C$7,IF(AND('Claim Details'!$R$21="London 2",AC170="B"),Rates!$D$7,IF(AND('Claim Details'!$R$21="London 2",AC170="C"),Rates!$E$7,IF(AND('Claim Details'!$R$21="London 2",AC170="D"),Rates!$F$7,IF(AND('Claim Details'!$R$21="London 3",AC170="A"),Rates!$C$10,IF(AND('Claim Details'!$R$21="London 3",AC170="B"),Rates!$D$10,IF(AND('Claim Details'!$R$21="London 3",AC170="C"),Rates!$E$10,IF(AND('Claim Details'!$R$21="London 3",AC170="D"),Rates!$F$10,IF(AND('Claim Details'!$R$21="National 1",AC170="A"),Rates!$C$13,IF(AND('Claim Details'!$R$21="National 1",AC170="B"),Rates!$D$13,IF(AND('Claim Details'!$R$21="National 1",AC170="C"),Rates!$E$13,IF(AND('Claim Details'!$R$21="National 1",AC170="D"),Rates!$F$13,IF(AND('Claim Details'!$R$21="National 2",AC170="A"),Rates!$C$16,IF(AND('Claim Details'!$R$21="National 2",AC170="B"),Rates!$D$16,IF(AND('Claim Details'!$R$21="National 2",AC170="C"),Rates!$E$16,IF(AND('Claim Details'!$R$21="National 2",AC170="D"),Rates!$F$16,"£0.00"))))))))))))))))))))</f>
        <v>£0.00</v>
      </c>
      <c r="AR170" s="45">
        <f t="shared" si="38"/>
        <v>0</v>
      </c>
      <c r="AS170" s="183" t="str">
        <f t="shared" si="48"/>
        <v/>
      </c>
      <c r="AT170" s="183" t="str">
        <f t="shared" si="49"/>
        <v/>
      </c>
    </row>
    <row r="171" spans="1:46" ht="15.5">
      <c r="A171" s="178"/>
      <c r="B171" s="21"/>
      <c r="C171" s="22"/>
      <c r="D171" s="288"/>
      <c r="E171" s="290"/>
      <c r="F171" s="289"/>
      <c r="G171" s="177"/>
      <c r="H171" s="286"/>
      <c r="I171" s="95" t="str">
        <f>IF(AND('Claim Details'!$E$21="London 1",C171="A"),Rates!$C$4,IF(AND('Claim Details'!$E$21="London 1",C171="B"),Rates!$D$4,IF(AND('Claim Details'!$E$21="London 1",C171="C"),Rates!$E$4,IF(AND('Claim Details'!$E$21="London 1",C171="D"),Rates!$F$4,IF(AND('Claim Details'!$E$21="London 2",C171="A"),Rates!$C$7,IF(AND('Claim Details'!$E$21="London 2",C171="B"),Rates!$D$7,IF(AND('Claim Details'!$E$21="London 2",C171="C"),Rates!$E$7,IF(AND('Claim Details'!$E$21="London 2",C171="D"),Rates!$F$7,IF(AND('Claim Details'!$E$21="London 3",C171="A"),Rates!$C$10,IF(AND('Claim Details'!$E$21="London 3",C171="B"),Rates!$D$10,IF(AND('Claim Details'!$E$21="London 3",C171="C"),Rates!$E$10,IF(AND('Claim Details'!$E$21="London 3",C171="D"),Rates!$F$10,IF(AND('Claim Details'!$E$21="National 1",C171="A"),Rates!$C$13,IF(AND('Claim Details'!$E$21="National 1",C171="B"),Rates!$D$13,IF(AND('Claim Details'!$E$21="National 1",C171="C"),Rates!$E$13,IF(AND('Claim Details'!$E$21="National 1",C171="D"),Rates!$F$13,IF(AND('Claim Details'!$E$21="National 2",C171="A"),Rates!$C$16,IF(AND('Claim Details'!$E$21="National 2",C171="B"),Rates!$D$16,IF(AND('Claim Details'!$E$21="National 2",C171="C"),Rates!$E$16,IF(AND('Claim Details'!$E$21="National 2",C171="D"),Rates!$F$16,"£0.00"))))))))))))))))))))</f>
        <v>£0.00</v>
      </c>
      <c r="J171" s="23"/>
      <c r="K171" s="63" t="str">
        <f t="shared" si="39"/>
        <v>£0.00</v>
      </c>
      <c r="L171" s="212"/>
      <c r="M171" s="213"/>
      <c r="N171" s="20"/>
      <c r="O171" s="20"/>
      <c r="P171" s="20" t="str">
        <f t="shared" si="40"/>
        <v/>
      </c>
      <c r="Q171" s="20"/>
      <c r="R171" s="211"/>
      <c r="S171" s="28" t="str">
        <f t="shared" si="41"/>
        <v/>
      </c>
      <c r="T171" s="20" t="str">
        <f t="shared" si="42"/>
        <v/>
      </c>
      <c r="U171" s="18" t="str">
        <f t="shared" si="43"/>
        <v>£0.00</v>
      </c>
      <c r="V171" s="20"/>
      <c r="W171" s="192"/>
      <c r="X171" s="193"/>
      <c r="Y171" s="35"/>
      <c r="Z171" s="343"/>
      <c r="AA171" s="343" t="str">
        <f t="shared" si="44"/>
        <v/>
      </c>
      <c r="AB171" s="103"/>
      <c r="AC171" s="94" t="str">
        <f t="shared" si="45"/>
        <v/>
      </c>
      <c r="AD171" s="95"/>
      <c r="AE171" s="294"/>
      <c r="AF171" s="214" t="str">
        <f t="shared" si="46"/>
        <v/>
      </c>
      <c r="AG171" s="215" t="str">
        <f t="shared" si="47"/>
        <v>£0.00</v>
      </c>
      <c r="AH171" s="181"/>
      <c r="AJ171" s="183"/>
      <c r="AM171" s="183" t="str">
        <f t="shared" si="35"/>
        <v/>
      </c>
      <c r="AN171" s="45">
        <f t="shared" si="36"/>
        <v>0</v>
      </c>
      <c r="AO171" s="45" t="str">
        <f>IF(AND('Claim Details'!$J$21="London 1",T171="A"),Rates!$C$4,IF(AND('Claim Details'!$J$21="London 1",T171="B"),Rates!$D$4,IF(AND('Claim Details'!$J$21="London 1",T171="C"),Rates!$E$4,IF(AND('Claim Details'!$J$21="London 1",T171="D"),Rates!$F$4,IF(AND('Claim Details'!$J$21="London 2",T171="A"),Rates!$C$7,IF(AND('Claim Details'!$J$21="London 2",T171="B"),Rates!$D$7,IF(AND('Claim Details'!$J$21="London 2",T171="C"),Rates!$E$7,IF(AND('Claim Details'!$J$21="London 2",T171="D"),Rates!$F$7,IF(AND('Claim Details'!$J$21="London 3",T171="A"),Rates!$C$10,IF(AND('Claim Details'!$J$21="London 3",T171="B"),Rates!$D$10,IF(AND('Claim Details'!$J$21="London 3",T171="C"),Rates!$E$10,IF(AND('Claim Details'!$J$21="London 3",T171="D"),Rates!$F$10,IF(AND('Claim Details'!$J$21="National 1",T171="A"),Rates!$C$13,IF(AND('Claim Details'!$J$21="National 1",T171="B"),Rates!$D$13,IF(AND('Claim Details'!$J$21="National 1",T171="C"),Rates!$E$13,IF(AND('Claim Details'!$J$21="National 1",T171="D"),Rates!$F$13,IF(AND('Claim Details'!$J$21="National 2",T171="A"),Rates!$C$16,IF(AND('Claim Details'!$J$21="National 2",T171="B"),Rates!$D$16,IF(AND('Claim Details'!$J$21="National 2",T171="C"),Rates!$E$16,IF(AND('Claim Details'!$J$21="National 2",T171="D"),Rates!$F$16,"£0.00"))))))))))))))))))))</f>
        <v>£0.00</v>
      </c>
      <c r="AP171" s="45">
        <f t="shared" si="37"/>
        <v>0</v>
      </c>
      <c r="AQ171" s="45" t="str">
        <f>IF(AND('Claim Details'!$R$21="London 1",AC171="A"),Rates!$C$4,IF(AND('Claim Details'!$R$21="London 1",AC171="B"),Rates!$D$4,IF(AND('Claim Details'!$R$21="London 1",AC171="C"),Rates!$E$4,IF(AND('Claim Details'!$R$21="London 1",AC171="D"),Rates!$F$4,IF(AND('Claim Details'!$R$21="London 2",AC171="A"),Rates!$C$7,IF(AND('Claim Details'!$R$21="London 2",AC171="B"),Rates!$D$7,IF(AND('Claim Details'!$R$21="London 2",AC171="C"),Rates!$E$7,IF(AND('Claim Details'!$R$21="London 2",AC171="D"),Rates!$F$7,IF(AND('Claim Details'!$R$21="London 3",AC171="A"),Rates!$C$10,IF(AND('Claim Details'!$R$21="London 3",AC171="B"),Rates!$D$10,IF(AND('Claim Details'!$R$21="London 3",AC171="C"),Rates!$E$10,IF(AND('Claim Details'!$R$21="London 3",AC171="D"),Rates!$F$10,IF(AND('Claim Details'!$R$21="National 1",AC171="A"),Rates!$C$13,IF(AND('Claim Details'!$R$21="National 1",AC171="B"),Rates!$D$13,IF(AND('Claim Details'!$R$21="National 1",AC171="C"),Rates!$E$13,IF(AND('Claim Details'!$R$21="National 1",AC171="D"),Rates!$F$13,IF(AND('Claim Details'!$R$21="National 2",AC171="A"),Rates!$C$16,IF(AND('Claim Details'!$R$21="National 2",AC171="B"),Rates!$D$16,IF(AND('Claim Details'!$R$21="National 2",AC171="C"),Rates!$E$16,IF(AND('Claim Details'!$R$21="National 2",AC171="D"),Rates!$F$16,"£0.00"))))))))))))))))))))</f>
        <v>£0.00</v>
      </c>
      <c r="AR171" s="45">
        <f t="shared" si="38"/>
        <v>0</v>
      </c>
      <c r="AS171" s="183" t="str">
        <f t="shared" si="48"/>
        <v/>
      </c>
      <c r="AT171" s="183" t="str">
        <f t="shared" si="49"/>
        <v/>
      </c>
    </row>
    <row r="172" spans="1:46" ht="15.5">
      <c r="A172" s="178"/>
      <c r="B172" s="21"/>
      <c r="C172" s="22"/>
      <c r="D172" s="288"/>
      <c r="E172" s="290"/>
      <c r="F172" s="289"/>
      <c r="G172" s="177"/>
      <c r="H172" s="286"/>
      <c r="I172" s="95" t="str">
        <f>IF(AND('Claim Details'!$E$21="London 1",C172="A"),Rates!$C$4,IF(AND('Claim Details'!$E$21="London 1",C172="B"),Rates!$D$4,IF(AND('Claim Details'!$E$21="London 1",C172="C"),Rates!$E$4,IF(AND('Claim Details'!$E$21="London 1",C172="D"),Rates!$F$4,IF(AND('Claim Details'!$E$21="London 2",C172="A"),Rates!$C$7,IF(AND('Claim Details'!$E$21="London 2",C172="B"),Rates!$D$7,IF(AND('Claim Details'!$E$21="London 2",C172="C"),Rates!$E$7,IF(AND('Claim Details'!$E$21="London 2",C172="D"),Rates!$F$7,IF(AND('Claim Details'!$E$21="London 3",C172="A"),Rates!$C$10,IF(AND('Claim Details'!$E$21="London 3",C172="B"),Rates!$D$10,IF(AND('Claim Details'!$E$21="London 3",C172="C"),Rates!$E$10,IF(AND('Claim Details'!$E$21="London 3",C172="D"),Rates!$F$10,IF(AND('Claim Details'!$E$21="National 1",C172="A"),Rates!$C$13,IF(AND('Claim Details'!$E$21="National 1",C172="B"),Rates!$D$13,IF(AND('Claim Details'!$E$21="National 1",C172="C"),Rates!$E$13,IF(AND('Claim Details'!$E$21="National 1",C172="D"),Rates!$F$13,IF(AND('Claim Details'!$E$21="National 2",C172="A"),Rates!$C$16,IF(AND('Claim Details'!$E$21="National 2",C172="B"),Rates!$D$16,IF(AND('Claim Details'!$E$21="National 2",C172="C"),Rates!$E$16,IF(AND('Claim Details'!$E$21="National 2",C172="D"),Rates!$F$16,"£0.00"))))))))))))))))))))</f>
        <v>£0.00</v>
      </c>
      <c r="J172" s="23"/>
      <c r="K172" s="63" t="str">
        <f t="shared" si="39"/>
        <v>£0.00</v>
      </c>
      <c r="L172" s="212"/>
      <c r="M172" s="213"/>
      <c r="N172" s="20"/>
      <c r="O172" s="20"/>
      <c r="P172" s="20" t="str">
        <f t="shared" si="40"/>
        <v/>
      </c>
      <c r="Q172" s="20"/>
      <c r="R172" s="211"/>
      <c r="S172" s="28" t="str">
        <f t="shared" si="41"/>
        <v/>
      </c>
      <c r="T172" s="20" t="str">
        <f t="shared" si="42"/>
        <v/>
      </c>
      <c r="U172" s="18" t="str">
        <f t="shared" si="43"/>
        <v>£0.00</v>
      </c>
      <c r="V172" s="20"/>
      <c r="W172" s="192"/>
      <c r="X172" s="193"/>
      <c r="Y172" s="35"/>
      <c r="Z172" s="343"/>
      <c r="AA172" s="343" t="str">
        <f t="shared" si="44"/>
        <v/>
      </c>
      <c r="AB172" s="103"/>
      <c r="AC172" s="94" t="str">
        <f t="shared" si="45"/>
        <v/>
      </c>
      <c r="AD172" s="95"/>
      <c r="AE172" s="294"/>
      <c r="AF172" s="214" t="str">
        <f t="shared" si="46"/>
        <v/>
      </c>
      <c r="AG172" s="215" t="str">
        <f t="shared" si="47"/>
        <v>£0.00</v>
      </c>
      <c r="AH172" s="181"/>
      <c r="AJ172" s="183"/>
      <c r="AM172" s="183" t="str">
        <f t="shared" si="35"/>
        <v/>
      </c>
      <c r="AN172" s="45">
        <f t="shared" si="36"/>
        <v>0</v>
      </c>
      <c r="AO172" s="45" t="str">
        <f>IF(AND('Claim Details'!$J$21="London 1",T172="A"),Rates!$C$4,IF(AND('Claim Details'!$J$21="London 1",T172="B"),Rates!$D$4,IF(AND('Claim Details'!$J$21="London 1",T172="C"),Rates!$E$4,IF(AND('Claim Details'!$J$21="London 1",T172="D"),Rates!$F$4,IF(AND('Claim Details'!$J$21="London 2",T172="A"),Rates!$C$7,IF(AND('Claim Details'!$J$21="London 2",T172="B"),Rates!$D$7,IF(AND('Claim Details'!$J$21="London 2",T172="C"),Rates!$E$7,IF(AND('Claim Details'!$J$21="London 2",T172="D"),Rates!$F$7,IF(AND('Claim Details'!$J$21="London 3",T172="A"),Rates!$C$10,IF(AND('Claim Details'!$J$21="London 3",T172="B"),Rates!$D$10,IF(AND('Claim Details'!$J$21="London 3",T172="C"),Rates!$E$10,IF(AND('Claim Details'!$J$21="London 3",T172="D"),Rates!$F$10,IF(AND('Claim Details'!$J$21="National 1",T172="A"),Rates!$C$13,IF(AND('Claim Details'!$J$21="National 1",T172="B"),Rates!$D$13,IF(AND('Claim Details'!$J$21="National 1",T172="C"),Rates!$E$13,IF(AND('Claim Details'!$J$21="National 1",T172="D"),Rates!$F$13,IF(AND('Claim Details'!$J$21="National 2",T172="A"),Rates!$C$16,IF(AND('Claim Details'!$J$21="National 2",T172="B"),Rates!$D$16,IF(AND('Claim Details'!$J$21="National 2",T172="C"),Rates!$E$16,IF(AND('Claim Details'!$J$21="National 2",T172="D"),Rates!$F$16,"£0.00"))))))))))))))))))))</f>
        <v>£0.00</v>
      </c>
      <c r="AP172" s="45">
        <f t="shared" si="37"/>
        <v>0</v>
      </c>
      <c r="AQ172" s="45" t="str">
        <f>IF(AND('Claim Details'!$R$21="London 1",AC172="A"),Rates!$C$4,IF(AND('Claim Details'!$R$21="London 1",AC172="B"),Rates!$D$4,IF(AND('Claim Details'!$R$21="London 1",AC172="C"),Rates!$E$4,IF(AND('Claim Details'!$R$21="London 1",AC172="D"),Rates!$F$4,IF(AND('Claim Details'!$R$21="London 2",AC172="A"),Rates!$C$7,IF(AND('Claim Details'!$R$21="London 2",AC172="B"),Rates!$D$7,IF(AND('Claim Details'!$R$21="London 2",AC172="C"),Rates!$E$7,IF(AND('Claim Details'!$R$21="London 2",AC172="D"),Rates!$F$7,IF(AND('Claim Details'!$R$21="London 3",AC172="A"),Rates!$C$10,IF(AND('Claim Details'!$R$21="London 3",AC172="B"),Rates!$D$10,IF(AND('Claim Details'!$R$21="London 3",AC172="C"),Rates!$E$10,IF(AND('Claim Details'!$R$21="London 3",AC172="D"),Rates!$F$10,IF(AND('Claim Details'!$R$21="National 1",AC172="A"),Rates!$C$13,IF(AND('Claim Details'!$R$21="National 1",AC172="B"),Rates!$D$13,IF(AND('Claim Details'!$R$21="National 1",AC172="C"),Rates!$E$13,IF(AND('Claim Details'!$R$21="National 1",AC172="D"),Rates!$F$13,IF(AND('Claim Details'!$R$21="National 2",AC172="A"),Rates!$C$16,IF(AND('Claim Details'!$R$21="National 2",AC172="B"),Rates!$D$16,IF(AND('Claim Details'!$R$21="National 2",AC172="C"),Rates!$E$16,IF(AND('Claim Details'!$R$21="National 2",AC172="D"),Rates!$F$16,"£0.00"))))))))))))))))))))</f>
        <v>£0.00</v>
      </c>
      <c r="AR172" s="45">
        <f t="shared" si="38"/>
        <v>0</v>
      </c>
      <c r="AS172" s="183" t="str">
        <f t="shared" si="48"/>
        <v/>
      </c>
      <c r="AT172" s="183" t="str">
        <f t="shared" si="49"/>
        <v/>
      </c>
    </row>
    <row r="173" spans="1:46" ht="15.5">
      <c r="A173" s="178"/>
      <c r="B173" s="21"/>
      <c r="C173" s="22"/>
      <c r="D173" s="288"/>
      <c r="E173" s="290"/>
      <c r="F173" s="289"/>
      <c r="G173" s="177"/>
      <c r="H173" s="286"/>
      <c r="I173" s="95" t="str">
        <f>IF(AND('Claim Details'!$E$21="London 1",C173="A"),Rates!$C$4,IF(AND('Claim Details'!$E$21="London 1",C173="B"),Rates!$D$4,IF(AND('Claim Details'!$E$21="London 1",C173="C"),Rates!$E$4,IF(AND('Claim Details'!$E$21="London 1",C173="D"),Rates!$F$4,IF(AND('Claim Details'!$E$21="London 2",C173="A"),Rates!$C$7,IF(AND('Claim Details'!$E$21="London 2",C173="B"),Rates!$D$7,IF(AND('Claim Details'!$E$21="London 2",C173="C"),Rates!$E$7,IF(AND('Claim Details'!$E$21="London 2",C173="D"),Rates!$F$7,IF(AND('Claim Details'!$E$21="London 3",C173="A"),Rates!$C$10,IF(AND('Claim Details'!$E$21="London 3",C173="B"),Rates!$D$10,IF(AND('Claim Details'!$E$21="London 3",C173="C"),Rates!$E$10,IF(AND('Claim Details'!$E$21="London 3",C173="D"),Rates!$F$10,IF(AND('Claim Details'!$E$21="National 1",C173="A"),Rates!$C$13,IF(AND('Claim Details'!$E$21="National 1",C173="B"),Rates!$D$13,IF(AND('Claim Details'!$E$21="National 1",C173="C"),Rates!$E$13,IF(AND('Claim Details'!$E$21="National 1",C173="D"),Rates!$F$13,IF(AND('Claim Details'!$E$21="National 2",C173="A"),Rates!$C$16,IF(AND('Claim Details'!$E$21="National 2",C173="B"),Rates!$D$16,IF(AND('Claim Details'!$E$21="National 2",C173="C"),Rates!$E$16,IF(AND('Claim Details'!$E$21="National 2",C173="D"),Rates!$F$16,"£0.00"))))))))))))))))))))</f>
        <v>£0.00</v>
      </c>
      <c r="J173" s="23"/>
      <c r="K173" s="63" t="str">
        <f t="shared" si="39"/>
        <v>£0.00</v>
      </c>
      <c r="L173" s="212"/>
      <c r="M173" s="213"/>
      <c r="N173" s="20"/>
      <c r="O173" s="20"/>
      <c r="P173" s="20" t="str">
        <f t="shared" si="40"/>
        <v/>
      </c>
      <c r="Q173" s="20"/>
      <c r="R173" s="211"/>
      <c r="S173" s="28" t="str">
        <f t="shared" si="41"/>
        <v/>
      </c>
      <c r="T173" s="20" t="str">
        <f t="shared" si="42"/>
        <v/>
      </c>
      <c r="U173" s="18" t="str">
        <f t="shared" si="43"/>
        <v>£0.00</v>
      </c>
      <c r="V173" s="20"/>
      <c r="W173" s="192"/>
      <c r="X173" s="193"/>
      <c r="Y173" s="35"/>
      <c r="Z173" s="343"/>
      <c r="AA173" s="343" t="str">
        <f t="shared" si="44"/>
        <v/>
      </c>
      <c r="AB173" s="103"/>
      <c r="AC173" s="94" t="str">
        <f t="shared" si="45"/>
        <v/>
      </c>
      <c r="AD173" s="95"/>
      <c r="AE173" s="294"/>
      <c r="AF173" s="214" t="str">
        <f t="shared" si="46"/>
        <v/>
      </c>
      <c r="AG173" s="215" t="str">
        <f t="shared" si="47"/>
        <v>£0.00</v>
      </c>
      <c r="AH173" s="181"/>
      <c r="AJ173" s="183"/>
      <c r="AM173" s="183" t="str">
        <f t="shared" si="35"/>
        <v/>
      </c>
      <c r="AN173" s="45">
        <f t="shared" si="36"/>
        <v>0</v>
      </c>
      <c r="AO173" s="45" t="str">
        <f>IF(AND('Claim Details'!$J$21="London 1",T173="A"),Rates!$C$4,IF(AND('Claim Details'!$J$21="London 1",T173="B"),Rates!$D$4,IF(AND('Claim Details'!$J$21="London 1",T173="C"),Rates!$E$4,IF(AND('Claim Details'!$J$21="London 1",T173="D"),Rates!$F$4,IF(AND('Claim Details'!$J$21="London 2",T173="A"),Rates!$C$7,IF(AND('Claim Details'!$J$21="London 2",T173="B"),Rates!$D$7,IF(AND('Claim Details'!$J$21="London 2",T173="C"),Rates!$E$7,IF(AND('Claim Details'!$J$21="London 2",T173="D"),Rates!$F$7,IF(AND('Claim Details'!$J$21="London 3",T173="A"),Rates!$C$10,IF(AND('Claim Details'!$J$21="London 3",T173="B"),Rates!$D$10,IF(AND('Claim Details'!$J$21="London 3",T173="C"),Rates!$E$10,IF(AND('Claim Details'!$J$21="London 3",T173="D"),Rates!$F$10,IF(AND('Claim Details'!$J$21="National 1",T173="A"),Rates!$C$13,IF(AND('Claim Details'!$J$21="National 1",T173="B"),Rates!$D$13,IF(AND('Claim Details'!$J$21="National 1",T173="C"),Rates!$E$13,IF(AND('Claim Details'!$J$21="National 1",T173="D"),Rates!$F$13,IF(AND('Claim Details'!$J$21="National 2",T173="A"),Rates!$C$16,IF(AND('Claim Details'!$J$21="National 2",T173="B"),Rates!$D$16,IF(AND('Claim Details'!$J$21="National 2",T173="C"),Rates!$E$16,IF(AND('Claim Details'!$J$21="National 2",T173="D"),Rates!$F$16,"£0.00"))))))))))))))))))))</f>
        <v>£0.00</v>
      </c>
      <c r="AP173" s="45">
        <f t="shared" si="37"/>
        <v>0</v>
      </c>
      <c r="AQ173" s="45" t="str">
        <f>IF(AND('Claim Details'!$R$21="London 1",AC173="A"),Rates!$C$4,IF(AND('Claim Details'!$R$21="London 1",AC173="B"),Rates!$D$4,IF(AND('Claim Details'!$R$21="London 1",AC173="C"),Rates!$E$4,IF(AND('Claim Details'!$R$21="London 1",AC173="D"),Rates!$F$4,IF(AND('Claim Details'!$R$21="London 2",AC173="A"),Rates!$C$7,IF(AND('Claim Details'!$R$21="London 2",AC173="B"),Rates!$D$7,IF(AND('Claim Details'!$R$21="London 2",AC173="C"),Rates!$E$7,IF(AND('Claim Details'!$R$21="London 2",AC173="D"),Rates!$F$7,IF(AND('Claim Details'!$R$21="London 3",AC173="A"),Rates!$C$10,IF(AND('Claim Details'!$R$21="London 3",AC173="B"),Rates!$D$10,IF(AND('Claim Details'!$R$21="London 3",AC173="C"),Rates!$E$10,IF(AND('Claim Details'!$R$21="London 3",AC173="D"),Rates!$F$10,IF(AND('Claim Details'!$R$21="National 1",AC173="A"),Rates!$C$13,IF(AND('Claim Details'!$R$21="National 1",AC173="B"),Rates!$D$13,IF(AND('Claim Details'!$R$21="National 1",AC173="C"),Rates!$E$13,IF(AND('Claim Details'!$R$21="National 1",AC173="D"),Rates!$F$13,IF(AND('Claim Details'!$R$21="National 2",AC173="A"),Rates!$C$16,IF(AND('Claim Details'!$R$21="National 2",AC173="B"),Rates!$D$16,IF(AND('Claim Details'!$R$21="National 2",AC173="C"),Rates!$E$16,IF(AND('Claim Details'!$R$21="National 2",AC173="D"),Rates!$F$16,"£0.00"))))))))))))))))))))</f>
        <v>£0.00</v>
      </c>
      <c r="AR173" s="45">
        <f t="shared" si="38"/>
        <v>0</v>
      </c>
      <c r="AS173" s="183" t="str">
        <f t="shared" si="48"/>
        <v/>
      </c>
      <c r="AT173" s="183" t="str">
        <f t="shared" si="49"/>
        <v/>
      </c>
    </row>
    <row r="174" spans="1:46" ht="15.5">
      <c r="A174" s="178"/>
      <c r="B174" s="21"/>
      <c r="C174" s="22"/>
      <c r="D174" s="288"/>
      <c r="E174" s="290"/>
      <c r="F174" s="289"/>
      <c r="G174" s="177"/>
      <c r="H174" s="286"/>
      <c r="I174" s="95" t="str">
        <f>IF(AND('Claim Details'!$E$21="London 1",C174="A"),Rates!$C$4,IF(AND('Claim Details'!$E$21="London 1",C174="B"),Rates!$D$4,IF(AND('Claim Details'!$E$21="London 1",C174="C"),Rates!$E$4,IF(AND('Claim Details'!$E$21="London 1",C174="D"),Rates!$F$4,IF(AND('Claim Details'!$E$21="London 2",C174="A"),Rates!$C$7,IF(AND('Claim Details'!$E$21="London 2",C174="B"),Rates!$D$7,IF(AND('Claim Details'!$E$21="London 2",C174="C"),Rates!$E$7,IF(AND('Claim Details'!$E$21="London 2",C174="D"),Rates!$F$7,IF(AND('Claim Details'!$E$21="London 3",C174="A"),Rates!$C$10,IF(AND('Claim Details'!$E$21="London 3",C174="B"),Rates!$D$10,IF(AND('Claim Details'!$E$21="London 3",C174="C"),Rates!$E$10,IF(AND('Claim Details'!$E$21="London 3",C174="D"),Rates!$F$10,IF(AND('Claim Details'!$E$21="National 1",C174="A"),Rates!$C$13,IF(AND('Claim Details'!$E$21="National 1",C174="B"),Rates!$D$13,IF(AND('Claim Details'!$E$21="National 1",C174="C"),Rates!$E$13,IF(AND('Claim Details'!$E$21="National 1",C174="D"),Rates!$F$13,IF(AND('Claim Details'!$E$21="National 2",C174="A"),Rates!$C$16,IF(AND('Claim Details'!$E$21="National 2",C174="B"),Rates!$D$16,IF(AND('Claim Details'!$E$21="National 2",C174="C"),Rates!$E$16,IF(AND('Claim Details'!$E$21="National 2",C174="D"),Rates!$F$16,"£0.00"))))))))))))))))))))</f>
        <v>£0.00</v>
      </c>
      <c r="J174" s="23"/>
      <c r="K174" s="63" t="str">
        <f t="shared" si="39"/>
        <v>£0.00</v>
      </c>
      <c r="L174" s="212"/>
      <c r="M174" s="213"/>
      <c r="N174" s="20"/>
      <c r="O174" s="20"/>
      <c r="P174" s="20" t="str">
        <f t="shared" si="40"/>
        <v/>
      </c>
      <c r="Q174" s="20"/>
      <c r="R174" s="211"/>
      <c r="S174" s="28" t="str">
        <f t="shared" si="41"/>
        <v/>
      </c>
      <c r="T174" s="20" t="str">
        <f t="shared" si="42"/>
        <v/>
      </c>
      <c r="U174" s="18" t="str">
        <f t="shared" si="43"/>
        <v>£0.00</v>
      </c>
      <c r="V174" s="20"/>
      <c r="W174" s="192"/>
      <c r="X174" s="193"/>
      <c r="Y174" s="35"/>
      <c r="Z174" s="343"/>
      <c r="AA174" s="343" t="str">
        <f t="shared" si="44"/>
        <v/>
      </c>
      <c r="AB174" s="103"/>
      <c r="AC174" s="94" t="str">
        <f t="shared" si="45"/>
        <v/>
      </c>
      <c r="AD174" s="95"/>
      <c r="AE174" s="294"/>
      <c r="AF174" s="214" t="str">
        <f t="shared" si="46"/>
        <v/>
      </c>
      <c r="AG174" s="215" t="str">
        <f t="shared" si="47"/>
        <v>£0.00</v>
      </c>
      <c r="AH174" s="181"/>
      <c r="AJ174" s="183"/>
      <c r="AM174" s="183" t="str">
        <f t="shared" si="35"/>
        <v/>
      </c>
      <c r="AN174" s="45">
        <f t="shared" si="36"/>
        <v>0</v>
      </c>
      <c r="AO174" s="45" t="str">
        <f>IF(AND('Claim Details'!$J$21="London 1",T174="A"),Rates!$C$4,IF(AND('Claim Details'!$J$21="London 1",T174="B"),Rates!$D$4,IF(AND('Claim Details'!$J$21="London 1",T174="C"),Rates!$E$4,IF(AND('Claim Details'!$J$21="London 1",T174="D"),Rates!$F$4,IF(AND('Claim Details'!$J$21="London 2",T174="A"),Rates!$C$7,IF(AND('Claim Details'!$J$21="London 2",T174="B"),Rates!$D$7,IF(AND('Claim Details'!$J$21="London 2",T174="C"),Rates!$E$7,IF(AND('Claim Details'!$J$21="London 2",T174="D"),Rates!$F$7,IF(AND('Claim Details'!$J$21="London 3",T174="A"),Rates!$C$10,IF(AND('Claim Details'!$J$21="London 3",T174="B"),Rates!$D$10,IF(AND('Claim Details'!$J$21="London 3",T174="C"),Rates!$E$10,IF(AND('Claim Details'!$J$21="London 3",T174="D"),Rates!$F$10,IF(AND('Claim Details'!$J$21="National 1",T174="A"),Rates!$C$13,IF(AND('Claim Details'!$J$21="National 1",T174="B"),Rates!$D$13,IF(AND('Claim Details'!$J$21="National 1",T174="C"),Rates!$E$13,IF(AND('Claim Details'!$J$21="National 1",T174="D"),Rates!$F$13,IF(AND('Claim Details'!$J$21="National 2",T174="A"),Rates!$C$16,IF(AND('Claim Details'!$J$21="National 2",T174="B"),Rates!$D$16,IF(AND('Claim Details'!$J$21="National 2",T174="C"),Rates!$E$16,IF(AND('Claim Details'!$J$21="National 2",T174="D"),Rates!$F$16,"£0.00"))))))))))))))))))))</f>
        <v>£0.00</v>
      </c>
      <c r="AP174" s="45">
        <f t="shared" si="37"/>
        <v>0</v>
      </c>
      <c r="AQ174" s="45" t="str">
        <f>IF(AND('Claim Details'!$R$21="London 1",AC174="A"),Rates!$C$4,IF(AND('Claim Details'!$R$21="London 1",AC174="B"),Rates!$D$4,IF(AND('Claim Details'!$R$21="London 1",AC174="C"),Rates!$E$4,IF(AND('Claim Details'!$R$21="London 1",AC174="D"),Rates!$F$4,IF(AND('Claim Details'!$R$21="London 2",AC174="A"),Rates!$C$7,IF(AND('Claim Details'!$R$21="London 2",AC174="B"),Rates!$D$7,IF(AND('Claim Details'!$R$21="London 2",AC174="C"),Rates!$E$7,IF(AND('Claim Details'!$R$21="London 2",AC174="D"),Rates!$F$7,IF(AND('Claim Details'!$R$21="London 3",AC174="A"),Rates!$C$10,IF(AND('Claim Details'!$R$21="London 3",AC174="B"),Rates!$D$10,IF(AND('Claim Details'!$R$21="London 3",AC174="C"),Rates!$E$10,IF(AND('Claim Details'!$R$21="London 3",AC174="D"),Rates!$F$10,IF(AND('Claim Details'!$R$21="National 1",AC174="A"),Rates!$C$13,IF(AND('Claim Details'!$R$21="National 1",AC174="B"),Rates!$D$13,IF(AND('Claim Details'!$R$21="National 1",AC174="C"),Rates!$E$13,IF(AND('Claim Details'!$R$21="National 1",AC174="D"),Rates!$F$13,IF(AND('Claim Details'!$R$21="National 2",AC174="A"),Rates!$C$16,IF(AND('Claim Details'!$R$21="National 2",AC174="B"),Rates!$D$16,IF(AND('Claim Details'!$R$21="National 2",AC174="C"),Rates!$E$16,IF(AND('Claim Details'!$R$21="National 2",AC174="D"),Rates!$F$16,"£0.00"))))))))))))))))))))</f>
        <v>£0.00</v>
      </c>
      <c r="AR174" s="45">
        <f t="shared" si="38"/>
        <v>0</v>
      </c>
      <c r="AS174" s="183" t="str">
        <f t="shared" si="48"/>
        <v/>
      </c>
      <c r="AT174" s="183" t="str">
        <f t="shared" si="49"/>
        <v/>
      </c>
    </row>
    <row r="175" spans="1:46" ht="15.5">
      <c r="A175" s="178"/>
      <c r="B175" s="21"/>
      <c r="C175" s="22"/>
      <c r="D175" s="288"/>
      <c r="E175" s="290"/>
      <c r="F175" s="289"/>
      <c r="G175" s="177"/>
      <c r="H175" s="286"/>
      <c r="I175" s="95" t="str">
        <f>IF(AND('Claim Details'!$E$21="London 1",C175="A"),Rates!$C$4,IF(AND('Claim Details'!$E$21="London 1",C175="B"),Rates!$D$4,IF(AND('Claim Details'!$E$21="London 1",C175="C"),Rates!$E$4,IF(AND('Claim Details'!$E$21="London 1",C175="D"),Rates!$F$4,IF(AND('Claim Details'!$E$21="London 2",C175="A"),Rates!$C$7,IF(AND('Claim Details'!$E$21="London 2",C175="B"),Rates!$D$7,IF(AND('Claim Details'!$E$21="London 2",C175="C"),Rates!$E$7,IF(AND('Claim Details'!$E$21="London 2",C175="D"),Rates!$F$7,IF(AND('Claim Details'!$E$21="London 3",C175="A"),Rates!$C$10,IF(AND('Claim Details'!$E$21="London 3",C175="B"),Rates!$D$10,IF(AND('Claim Details'!$E$21="London 3",C175="C"),Rates!$E$10,IF(AND('Claim Details'!$E$21="London 3",C175="D"),Rates!$F$10,IF(AND('Claim Details'!$E$21="National 1",C175="A"),Rates!$C$13,IF(AND('Claim Details'!$E$21="National 1",C175="B"),Rates!$D$13,IF(AND('Claim Details'!$E$21="National 1",C175="C"),Rates!$E$13,IF(AND('Claim Details'!$E$21="National 1",C175="D"),Rates!$F$13,IF(AND('Claim Details'!$E$21="National 2",C175="A"),Rates!$C$16,IF(AND('Claim Details'!$E$21="National 2",C175="B"),Rates!$D$16,IF(AND('Claim Details'!$E$21="National 2",C175="C"),Rates!$E$16,IF(AND('Claim Details'!$E$21="National 2",C175="D"),Rates!$F$16,"£0.00"))))))))))))))))))))</f>
        <v>£0.00</v>
      </c>
      <c r="J175" s="23"/>
      <c r="K175" s="63" t="str">
        <f t="shared" si="39"/>
        <v>£0.00</v>
      </c>
      <c r="L175" s="212"/>
      <c r="M175" s="213"/>
      <c r="N175" s="20"/>
      <c r="O175" s="20"/>
      <c r="P175" s="20" t="str">
        <f t="shared" si="40"/>
        <v/>
      </c>
      <c r="Q175" s="20"/>
      <c r="R175" s="211"/>
      <c r="S175" s="28" t="str">
        <f t="shared" si="41"/>
        <v/>
      </c>
      <c r="T175" s="20" t="str">
        <f t="shared" si="42"/>
        <v/>
      </c>
      <c r="U175" s="18" t="str">
        <f t="shared" si="43"/>
        <v>£0.00</v>
      </c>
      <c r="V175" s="20"/>
      <c r="W175" s="192"/>
      <c r="X175" s="193"/>
      <c r="Y175" s="35"/>
      <c r="Z175" s="343"/>
      <c r="AA175" s="343" t="str">
        <f t="shared" si="44"/>
        <v/>
      </c>
      <c r="AB175" s="103"/>
      <c r="AC175" s="94" t="str">
        <f t="shared" si="45"/>
        <v/>
      </c>
      <c r="AD175" s="95"/>
      <c r="AE175" s="294"/>
      <c r="AF175" s="214" t="str">
        <f t="shared" si="46"/>
        <v/>
      </c>
      <c r="AG175" s="215" t="str">
        <f t="shared" si="47"/>
        <v>£0.00</v>
      </c>
      <c r="AH175" s="181"/>
      <c r="AJ175" s="183"/>
      <c r="AM175" s="183" t="str">
        <f t="shared" si="35"/>
        <v/>
      </c>
      <c r="AN175" s="45">
        <f t="shared" si="36"/>
        <v>0</v>
      </c>
      <c r="AO175" s="45" t="str">
        <f>IF(AND('Claim Details'!$J$21="London 1",T175="A"),Rates!$C$4,IF(AND('Claim Details'!$J$21="London 1",T175="B"),Rates!$D$4,IF(AND('Claim Details'!$J$21="London 1",T175="C"),Rates!$E$4,IF(AND('Claim Details'!$J$21="London 1",T175="D"),Rates!$F$4,IF(AND('Claim Details'!$J$21="London 2",T175="A"),Rates!$C$7,IF(AND('Claim Details'!$J$21="London 2",T175="B"),Rates!$D$7,IF(AND('Claim Details'!$J$21="London 2",T175="C"),Rates!$E$7,IF(AND('Claim Details'!$J$21="London 2",T175="D"),Rates!$F$7,IF(AND('Claim Details'!$J$21="London 3",T175="A"),Rates!$C$10,IF(AND('Claim Details'!$J$21="London 3",T175="B"),Rates!$D$10,IF(AND('Claim Details'!$J$21="London 3",T175="C"),Rates!$E$10,IF(AND('Claim Details'!$J$21="London 3",T175="D"),Rates!$F$10,IF(AND('Claim Details'!$J$21="National 1",T175="A"),Rates!$C$13,IF(AND('Claim Details'!$J$21="National 1",T175="B"),Rates!$D$13,IF(AND('Claim Details'!$J$21="National 1",T175="C"),Rates!$E$13,IF(AND('Claim Details'!$J$21="National 1",T175="D"),Rates!$F$13,IF(AND('Claim Details'!$J$21="National 2",T175="A"),Rates!$C$16,IF(AND('Claim Details'!$J$21="National 2",T175="B"),Rates!$D$16,IF(AND('Claim Details'!$J$21="National 2",T175="C"),Rates!$E$16,IF(AND('Claim Details'!$J$21="National 2",T175="D"),Rates!$F$16,"£0.00"))))))))))))))))))))</f>
        <v>£0.00</v>
      </c>
      <c r="AP175" s="45">
        <f t="shared" si="37"/>
        <v>0</v>
      </c>
      <c r="AQ175" s="45" t="str">
        <f>IF(AND('Claim Details'!$R$21="London 1",AC175="A"),Rates!$C$4,IF(AND('Claim Details'!$R$21="London 1",AC175="B"),Rates!$D$4,IF(AND('Claim Details'!$R$21="London 1",AC175="C"),Rates!$E$4,IF(AND('Claim Details'!$R$21="London 1",AC175="D"),Rates!$F$4,IF(AND('Claim Details'!$R$21="London 2",AC175="A"),Rates!$C$7,IF(AND('Claim Details'!$R$21="London 2",AC175="B"),Rates!$D$7,IF(AND('Claim Details'!$R$21="London 2",AC175="C"),Rates!$E$7,IF(AND('Claim Details'!$R$21="London 2",AC175="D"),Rates!$F$7,IF(AND('Claim Details'!$R$21="London 3",AC175="A"),Rates!$C$10,IF(AND('Claim Details'!$R$21="London 3",AC175="B"),Rates!$D$10,IF(AND('Claim Details'!$R$21="London 3",AC175="C"),Rates!$E$10,IF(AND('Claim Details'!$R$21="London 3",AC175="D"),Rates!$F$10,IF(AND('Claim Details'!$R$21="National 1",AC175="A"),Rates!$C$13,IF(AND('Claim Details'!$R$21="National 1",AC175="B"),Rates!$D$13,IF(AND('Claim Details'!$R$21="National 1",AC175="C"),Rates!$E$13,IF(AND('Claim Details'!$R$21="National 1",AC175="D"),Rates!$F$13,IF(AND('Claim Details'!$R$21="National 2",AC175="A"),Rates!$C$16,IF(AND('Claim Details'!$R$21="National 2",AC175="B"),Rates!$D$16,IF(AND('Claim Details'!$R$21="National 2",AC175="C"),Rates!$E$16,IF(AND('Claim Details'!$R$21="National 2",AC175="D"),Rates!$F$16,"£0.00"))))))))))))))))))))</f>
        <v>£0.00</v>
      </c>
      <c r="AR175" s="45">
        <f t="shared" si="38"/>
        <v>0</v>
      </c>
      <c r="AS175" s="183" t="str">
        <f t="shared" si="48"/>
        <v/>
      </c>
      <c r="AT175" s="183" t="str">
        <f t="shared" si="49"/>
        <v/>
      </c>
    </row>
    <row r="176" spans="1:46" ht="15.5">
      <c r="A176" s="178"/>
      <c r="B176" s="21"/>
      <c r="C176" s="22"/>
      <c r="D176" s="288"/>
      <c r="E176" s="290"/>
      <c r="F176" s="289"/>
      <c r="G176" s="177"/>
      <c r="H176" s="286"/>
      <c r="I176" s="95" t="str">
        <f>IF(AND('Claim Details'!$E$21="London 1",C176="A"),Rates!$C$4,IF(AND('Claim Details'!$E$21="London 1",C176="B"),Rates!$D$4,IF(AND('Claim Details'!$E$21="London 1",C176="C"),Rates!$E$4,IF(AND('Claim Details'!$E$21="London 1",C176="D"),Rates!$F$4,IF(AND('Claim Details'!$E$21="London 2",C176="A"),Rates!$C$7,IF(AND('Claim Details'!$E$21="London 2",C176="B"),Rates!$D$7,IF(AND('Claim Details'!$E$21="London 2",C176="C"),Rates!$E$7,IF(AND('Claim Details'!$E$21="London 2",C176="D"),Rates!$F$7,IF(AND('Claim Details'!$E$21="London 3",C176="A"),Rates!$C$10,IF(AND('Claim Details'!$E$21="London 3",C176="B"),Rates!$D$10,IF(AND('Claim Details'!$E$21="London 3",C176="C"),Rates!$E$10,IF(AND('Claim Details'!$E$21="London 3",C176="D"),Rates!$F$10,IF(AND('Claim Details'!$E$21="National 1",C176="A"),Rates!$C$13,IF(AND('Claim Details'!$E$21="National 1",C176="B"),Rates!$D$13,IF(AND('Claim Details'!$E$21="National 1",C176="C"),Rates!$E$13,IF(AND('Claim Details'!$E$21="National 1",C176="D"),Rates!$F$13,IF(AND('Claim Details'!$E$21="National 2",C176="A"),Rates!$C$16,IF(AND('Claim Details'!$E$21="National 2",C176="B"),Rates!$D$16,IF(AND('Claim Details'!$E$21="National 2",C176="C"),Rates!$E$16,IF(AND('Claim Details'!$E$21="National 2",C176="D"),Rates!$F$16,"£0.00"))))))))))))))))))))</f>
        <v>£0.00</v>
      </c>
      <c r="J176" s="23"/>
      <c r="K176" s="63" t="str">
        <f t="shared" si="39"/>
        <v>£0.00</v>
      </c>
      <c r="L176" s="212"/>
      <c r="M176" s="213"/>
      <c r="N176" s="20"/>
      <c r="O176" s="20"/>
      <c r="P176" s="20" t="str">
        <f t="shared" si="40"/>
        <v/>
      </c>
      <c r="Q176" s="20"/>
      <c r="R176" s="211"/>
      <c r="S176" s="28" t="str">
        <f t="shared" si="41"/>
        <v/>
      </c>
      <c r="T176" s="20" t="str">
        <f t="shared" si="42"/>
        <v/>
      </c>
      <c r="U176" s="18" t="str">
        <f t="shared" si="43"/>
        <v>£0.00</v>
      </c>
      <c r="V176" s="20"/>
      <c r="W176" s="192"/>
      <c r="X176" s="193"/>
      <c r="Y176" s="35"/>
      <c r="Z176" s="343"/>
      <c r="AA176" s="343" t="str">
        <f t="shared" si="44"/>
        <v/>
      </c>
      <c r="AB176" s="103"/>
      <c r="AC176" s="94" t="str">
        <f t="shared" si="45"/>
        <v/>
      </c>
      <c r="AD176" s="95"/>
      <c r="AE176" s="294"/>
      <c r="AF176" s="214" t="str">
        <f t="shared" si="46"/>
        <v/>
      </c>
      <c r="AG176" s="215" t="str">
        <f t="shared" si="47"/>
        <v>£0.00</v>
      </c>
      <c r="AH176" s="181"/>
      <c r="AJ176" s="183"/>
      <c r="AM176" s="183" t="str">
        <f t="shared" si="35"/>
        <v/>
      </c>
      <c r="AN176" s="45">
        <f t="shared" si="36"/>
        <v>0</v>
      </c>
      <c r="AO176" s="45" t="str">
        <f>IF(AND('Claim Details'!$J$21="London 1",T176="A"),Rates!$C$4,IF(AND('Claim Details'!$J$21="London 1",T176="B"),Rates!$D$4,IF(AND('Claim Details'!$J$21="London 1",T176="C"),Rates!$E$4,IF(AND('Claim Details'!$J$21="London 1",T176="D"),Rates!$F$4,IF(AND('Claim Details'!$J$21="London 2",T176="A"),Rates!$C$7,IF(AND('Claim Details'!$J$21="London 2",T176="B"),Rates!$D$7,IF(AND('Claim Details'!$J$21="London 2",T176="C"),Rates!$E$7,IF(AND('Claim Details'!$J$21="London 2",T176="D"),Rates!$F$7,IF(AND('Claim Details'!$J$21="London 3",T176="A"),Rates!$C$10,IF(AND('Claim Details'!$J$21="London 3",T176="B"),Rates!$D$10,IF(AND('Claim Details'!$J$21="London 3",T176="C"),Rates!$E$10,IF(AND('Claim Details'!$J$21="London 3",T176="D"),Rates!$F$10,IF(AND('Claim Details'!$J$21="National 1",T176="A"),Rates!$C$13,IF(AND('Claim Details'!$J$21="National 1",T176="B"),Rates!$D$13,IF(AND('Claim Details'!$J$21="National 1",T176="C"),Rates!$E$13,IF(AND('Claim Details'!$J$21="National 1",T176="D"),Rates!$F$13,IF(AND('Claim Details'!$J$21="National 2",T176="A"),Rates!$C$16,IF(AND('Claim Details'!$J$21="National 2",T176="B"),Rates!$D$16,IF(AND('Claim Details'!$J$21="National 2",T176="C"),Rates!$E$16,IF(AND('Claim Details'!$J$21="National 2",T176="D"),Rates!$F$16,"£0.00"))))))))))))))))))))</f>
        <v>£0.00</v>
      </c>
      <c r="AP176" s="45">
        <f t="shared" si="37"/>
        <v>0</v>
      </c>
      <c r="AQ176" s="45" t="str">
        <f>IF(AND('Claim Details'!$R$21="London 1",AC176="A"),Rates!$C$4,IF(AND('Claim Details'!$R$21="London 1",AC176="B"),Rates!$D$4,IF(AND('Claim Details'!$R$21="London 1",AC176="C"),Rates!$E$4,IF(AND('Claim Details'!$R$21="London 1",AC176="D"),Rates!$F$4,IF(AND('Claim Details'!$R$21="London 2",AC176="A"),Rates!$C$7,IF(AND('Claim Details'!$R$21="London 2",AC176="B"),Rates!$D$7,IF(AND('Claim Details'!$R$21="London 2",AC176="C"),Rates!$E$7,IF(AND('Claim Details'!$R$21="London 2",AC176="D"),Rates!$F$7,IF(AND('Claim Details'!$R$21="London 3",AC176="A"),Rates!$C$10,IF(AND('Claim Details'!$R$21="London 3",AC176="B"),Rates!$D$10,IF(AND('Claim Details'!$R$21="London 3",AC176="C"),Rates!$E$10,IF(AND('Claim Details'!$R$21="London 3",AC176="D"),Rates!$F$10,IF(AND('Claim Details'!$R$21="National 1",AC176="A"),Rates!$C$13,IF(AND('Claim Details'!$R$21="National 1",AC176="B"),Rates!$D$13,IF(AND('Claim Details'!$R$21="National 1",AC176="C"),Rates!$E$13,IF(AND('Claim Details'!$R$21="National 1",AC176="D"),Rates!$F$13,IF(AND('Claim Details'!$R$21="National 2",AC176="A"),Rates!$C$16,IF(AND('Claim Details'!$R$21="National 2",AC176="B"),Rates!$D$16,IF(AND('Claim Details'!$R$21="National 2",AC176="C"),Rates!$E$16,IF(AND('Claim Details'!$R$21="National 2",AC176="D"),Rates!$F$16,"£0.00"))))))))))))))))))))</f>
        <v>£0.00</v>
      </c>
      <c r="AR176" s="45">
        <f t="shared" si="38"/>
        <v>0</v>
      </c>
      <c r="AS176" s="183" t="str">
        <f t="shared" si="48"/>
        <v/>
      </c>
      <c r="AT176" s="183" t="str">
        <f t="shared" si="49"/>
        <v/>
      </c>
    </row>
    <row r="177" spans="1:46" ht="15.5">
      <c r="A177" s="178"/>
      <c r="B177" s="21"/>
      <c r="C177" s="22"/>
      <c r="D177" s="288"/>
      <c r="E177" s="290"/>
      <c r="F177" s="289"/>
      <c r="G177" s="177"/>
      <c r="H177" s="286"/>
      <c r="I177" s="95" t="str">
        <f>IF(AND('Claim Details'!$E$21="London 1",C177="A"),Rates!$C$4,IF(AND('Claim Details'!$E$21="London 1",C177="B"),Rates!$D$4,IF(AND('Claim Details'!$E$21="London 1",C177="C"),Rates!$E$4,IF(AND('Claim Details'!$E$21="London 1",C177="D"),Rates!$F$4,IF(AND('Claim Details'!$E$21="London 2",C177="A"),Rates!$C$7,IF(AND('Claim Details'!$E$21="London 2",C177="B"),Rates!$D$7,IF(AND('Claim Details'!$E$21="London 2",C177="C"),Rates!$E$7,IF(AND('Claim Details'!$E$21="London 2",C177="D"),Rates!$F$7,IF(AND('Claim Details'!$E$21="London 3",C177="A"),Rates!$C$10,IF(AND('Claim Details'!$E$21="London 3",C177="B"),Rates!$D$10,IF(AND('Claim Details'!$E$21="London 3",C177="C"),Rates!$E$10,IF(AND('Claim Details'!$E$21="London 3",C177="D"),Rates!$F$10,IF(AND('Claim Details'!$E$21="National 1",C177="A"),Rates!$C$13,IF(AND('Claim Details'!$E$21="National 1",C177="B"),Rates!$D$13,IF(AND('Claim Details'!$E$21="National 1",C177="C"),Rates!$E$13,IF(AND('Claim Details'!$E$21="National 1",C177="D"),Rates!$F$13,IF(AND('Claim Details'!$E$21="National 2",C177="A"),Rates!$C$16,IF(AND('Claim Details'!$E$21="National 2",C177="B"),Rates!$D$16,IF(AND('Claim Details'!$E$21="National 2",C177="C"),Rates!$E$16,IF(AND('Claim Details'!$E$21="National 2",C177="D"),Rates!$F$16,"£0.00"))))))))))))))))))))</f>
        <v>£0.00</v>
      </c>
      <c r="J177" s="23"/>
      <c r="K177" s="63" t="str">
        <f t="shared" si="39"/>
        <v>£0.00</v>
      </c>
      <c r="L177" s="212"/>
      <c r="M177" s="213"/>
      <c r="N177" s="20"/>
      <c r="O177" s="20"/>
      <c r="P177" s="20" t="str">
        <f t="shared" si="40"/>
        <v/>
      </c>
      <c r="Q177" s="20"/>
      <c r="R177" s="211"/>
      <c r="S177" s="28" t="str">
        <f t="shared" si="41"/>
        <v/>
      </c>
      <c r="T177" s="20" t="str">
        <f t="shared" si="42"/>
        <v/>
      </c>
      <c r="U177" s="18" t="str">
        <f t="shared" si="43"/>
        <v>£0.00</v>
      </c>
      <c r="V177" s="20"/>
      <c r="W177" s="192"/>
      <c r="X177" s="193"/>
      <c r="Y177" s="35"/>
      <c r="Z177" s="343"/>
      <c r="AA177" s="343" t="str">
        <f t="shared" si="44"/>
        <v/>
      </c>
      <c r="AB177" s="103"/>
      <c r="AC177" s="94" t="str">
        <f t="shared" si="45"/>
        <v/>
      </c>
      <c r="AD177" s="95"/>
      <c r="AE177" s="294"/>
      <c r="AF177" s="214" t="str">
        <f t="shared" si="46"/>
        <v/>
      </c>
      <c r="AG177" s="215" t="str">
        <f t="shared" si="47"/>
        <v>£0.00</v>
      </c>
      <c r="AH177" s="181"/>
      <c r="AJ177" s="183"/>
      <c r="AM177" s="183" t="str">
        <f t="shared" si="35"/>
        <v/>
      </c>
      <c r="AN177" s="45">
        <f t="shared" si="36"/>
        <v>0</v>
      </c>
      <c r="AO177" s="45" t="str">
        <f>IF(AND('Claim Details'!$J$21="London 1",T177="A"),Rates!$C$4,IF(AND('Claim Details'!$J$21="London 1",T177="B"),Rates!$D$4,IF(AND('Claim Details'!$J$21="London 1",T177="C"),Rates!$E$4,IF(AND('Claim Details'!$J$21="London 1",T177="D"),Rates!$F$4,IF(AND('Claim Details'!$J$21="London 2",T177="A"),Rates!$C$7,IF(AND('Claim Details'!$J$21="London 2",T177="B"),Rates!$D$7,IF(AND('Claim Details'!$J$21="London 2",T177="C"),Rates!$E$7,IF(AND('Claim Details'!$J$21="London 2",T177="D"),Rates!$F$7,IF(AND('Claim Details'!$J$21="London 3",T177="A"),Rates!$C$10,IF(AND('Claim Details'!$J$21="London 3",T177="B"),Rates!$D$10,IF(AND('Claim Details'!$J$21="London 3",T177="C"),Rates!$E$10,IF(AND('Claim Details'!$J$21="London 3",T177="D"),Rates!$F$10,IF(AND('Claim Details'!$J$21="National 1",T177="A"),Rates!$C$13,IF(AND('Claim Details'!$J$21="National 1",T177="B"),Rates!$D$13,IF(AND('Claim Details'!$J$21="National 1",T177="C"),Rates!$E$13,IF(AND('Claim Details'!$J$21="National 1",T177="D"),Rates!$F$13,IF(AND('Claim Details'!$J$21="National 2",T177="A"),Rates!$C$16,IF(AND('Claim Details'!$J$21="National 2",T177="B"),Rates!$D$16,IF(AND('Claim Details'!$J$21="National 2",T177="C"),Rates!$E$16,IF(AND('Claim Details'!$J$21="National 2",T177="D"),Rates!$F$16,"£0.00"))))))))))))))))))))</f>
        <v>£0.00</v>
      </c>
      <c r="AP177" s="45">
        <f t="shared" si="37"/>
        <v>0</v>
      </c>
      <c r="AQ177" s="45" t="str">
        <f>IF(AND('Claim Details'!$R$21="London 1",AC177="A"),Rates!$C$4,IF(AND('Claim Details'!$R$21="London 1",AC177="B"),Rates!$D$4,IF(AND('Claim Details'!$R$21="London 1",AC177="C"),Rates!$E$4,IF(AND('Claim Details'!$R$21="London 1",AC177="D"),Rates!$F$4,IF(AND('Claim Details'!$R$21="London 2",AC177="A"),Rates!$C$7,IF(AND('Claim Details'!$R$21="London 2",AC177="B"),Rates!$D$7,IF(AND('Claim Details'!$R$21="London 2",AC177="C"),Rates!$E$7,IF(AND('Claim Details'!$R$21="London 2",AC177="D"),Rates!$F$7,IF(AND('Claim Details'!$R$21="London 3",AC177="A"),Rates!$C$10,IF(AND('Claim Details'!$R$21="London 3",AC177="B"),Rates!$D$10,IF(AND('Claim Details'!$R$21="London 3",AC177="C"),Rates!$E$10,IF(AND('Claim Details'!$R$21="London 3",AC177="D"),Rates!$F$10,IF(AND('Claim Details'!$R$21="National 1",AC177="A"),Rates!$C$13,IF(AND('Claim Details'!$R$21="National 1",AC177="B"),Rates!$D$13,IF(AND('Claim Details'!$R$21="National 1",AC177="C"),Rates!$E$13,IF(AND('Claim Details'!$R$21="National 1",AC177="D"),Rates!$F$13,IF(AND('Claim Details'!$R$21="National 2",AC177="A"),Rates!$C$16,IF(AND('Claim Details'!$R$21="National 2",AC177="B"),Rates!$D$16,IF(AND('Claim Details'!$R$21="National 2",AC177="C"),Rates!$E$16,IF(AND('Claim Details'!$R$21="National 2",AC177="D"),Rates!$F$16,"£0.00"))))))))))))))))))))</f>
        <v>£0.00</v>
      </c>
      <c r="AR177" s="45">
        <f t="shared" si="38"/>
        <v>0</v>
      </c>
      <c r="AS177" s="183" t="str">
        <f t="shared" si="48"/>
        <v/>
      </c>
      <c r="AT177" s="183" t="str">
        <f t="shared" si="49"/>
        <v/>
      </c>
    </row>
    <row r="178" spans="1:46" ht="15.5">
      <c r="A178" s="178"/>
      <c r="B178" s="21"/>
      <c r="C178" s="22"/>
      <c r="D178" s="288"/>
      <c r="E178" s="290"/>
      <c r="F178" s="289"/>
      <c r="G178" s="177"/>
      <c r="H178" s="286"/>
      <c r="I178" s="95" t="str">
        <f>IF(AND('Claim Details'!$E$21="London 1",C178="A"),Rates!$C$4,IF(AND('Claim Details'!$E$21="London 1",C178="B"),Rates!$D$4,IF(AND('Claim Details'!$E$21="London 1",C178="C"),Rates!$E$4,IF(AND('Claim Details'!$E$21="London 1",C178="D"),Rates!$F$4,IF(AND('Claim Details'!$E$21="London 2",C178="A"),Rates!$C$7,IF(AND('Claim Details'!$E$21="London 2",C178="B"),Rates!$D$7,IF(AND('Claim Details'!$E$21="London 2",C178="C"),Rates!$E$7,IF(AND('Claim Details'!$E$21="London 2",C178="D"),Rates!$F$7,IF(AND('Claim Details'!$E$21="London 3",C178="A"),Rates!$C$10,IF(AND('Claim Details'!$E$21="London 3",C178="B"),Rates!$D$10,IF(AND('Claim Details'!$E$21="London 3",C178="C"),Rates!$E$10,IF(AND('Claim Details'!$E$21="London 3",C178="D"),Rates!$F$10,IF(AND('Claim Details'!$E$21="National 1",C178="A"),Rates!$C$13,IF(AND('Claim Details'!$E$21="National 1",C178="B"),Rates!$D$13,IF(AND('Claim Details'!$E$21="National 1",C178="C"),Rates!$E$13,IF(AND('Claim Details'!$E$21="National 1",C178="D"),Rates!$F$13,IF(AND('Claim Details'!$E$21="National 2",C178="A"),Rates!$C$16,IF(AND('Claim Details'!$E$21="National 2",C178="B"),Rates!$D$16,IF(AND('Claim Details'!$E$21="National 2",C178="C"),Rates!$E$16,IF(AND('Claim Details'!$E$21="National 2",C178="D"),Rates!$F$16,"£0.00"))))))))))))))))))))</f>
        <v>£0.00</v>
      </c>
      <c r="J178" s="23"/>
      <c r="K178" s="63" t="str">
        <f t="shared" si="39"/>
        <v>£0.00</v>
      </c>
      <c r="L178" s="212"/>
      <c r="M178" s="213"/>
      <c r="N178" s="20"/>
      <c r="O178" s="20"/>
      <c r="P178" s="20" t="str">
        <f t="shared" si="40"/>
        <v/>
      </c>
      <c r="Q178" s="20"/>
      <c r="R178" s="211"/>
      <c r="S178" s="28" t="str">
        <f t="shared" si="41"/>
        <v/>
      </c>
      <c r="T178" s="20" t="str">
        <f t="shared" si="42"/>
        <v/>
      </c>
      <c r="U178" s="18" t="str">
        <f t="shared" si="43"/>
        <v>£0.00</v>
      </c>
      <c r="V178" s="20"/>
      <c r="W178" s="192"/>
      <c r="X178" s="193"/>
      <c r="Y178" s="35"/>
      <c r="Z178" s="343"/>
      <c r="AA178" s="343" t="str">
        <f t="shared" si="44"/>
        <v/>
      </c>
      <c r="AB178" s="103"/>
      <c r="AC178" s="94" t="str">
        <f t="shared" si="45"/>
        <v/>
      </c>
      <c r="AD178" s="95"/>
      <c r="AE178" s="294"/>
      <c r="AF178" s="214" t="str">
        <f t="shared" si="46"/>
        <v/>
      </c>
      <c r="AG178" s="215" t="str">
        <f t="shared" si="47"/>
        <v>£0.00</v>
      </c>
      <c r="AH178" s="181"/>
      <c r="AJ178" s="183"/>
      <c r="AM178" s="183" t="str">
        <f t="shared" si="35"/>
        <v/>
      </c>
      <c r="AN178" s="45">
        <f t="shared" si="36"/>
        <v>0</v>
      </c>
      <c r="AO178" s="45" t="str">
        <f>IF(AND('Claim Details'!$J$21="London 1",T178="A"),Rates!$C$4,IF(AND('Claim Details'!$J$21="London 1",T178="B"),Rates!$D$4,IF(AND('Claim Details'!$J$21="London 1",T178="C"),Rates!$E$4,IF(AND('Claim Details'!$J$21="London 1",T178="D"),Rates!$F$4,IF(AND('Claim Details'!$J$21="London 2",T178="A"),Rates!$C$7,IF(AND('Claim Details'!$J$21="London 2",T178="B"),Rates!$D$7,IF(AND('Claim Details'!$J$21="London 2",T178="C"),Rates!$E$7,IF(AND('Claim Details'!$J$21="London 2",T178="D"),Rates!$F$7,IF(AND('Claim Details'!$J$21="London 3",T178="A"),Rates!$C$10,IF(AND('Claim Details'!$J$21="London 3",T178="B"),Rates!$D$10,IF(AND('Claim Details'!$J$21="London 3",T178="C"),Rates!$E$10,IF(AND('Claim Details'!$J$21="London 3",T178="D"),Rates!$F$10,IF(AND('Claim Details'!$J$21="National 1",T178="A"),Rates!$C$13,IF(AND('Claim Details'!$J$21="National 1",T178="B"),Rates!$D$13,IF(AND('Claim Details'!$J$21="National 1",T178="C"),Rates!$E$13,IF(AND('Claim Details'!$J$21="National 1",T178="D"),Rates!$F$13,IF(AND('Claim Details'!$J$21="National 2",T178="A"),Rates!$C$16,IF(AND('Claim Details'!$J$21="National 2",T178="B"),Rates!$D$16,IF(AND('Claim Details'!$J$21="National 2",T178="C"),Rates!$E$16,IF(AND('Claim Details'!$J$21="National 2",T178="D"),Rates!$F$16,"£0.00"))))))))))))))))))))</f>
        <v>£0.00</v>
      </c>
      <c r="AP178" s="45">
        <f t="shared" si="37"/>
        <v>0</v>
      </c>
      <c r="AQ178" s="45" t="str">
        <f>IF(AND('Claim Details'!$R$21="London 1",AC178="A"),Rates!$C$4,IF(AND('Claim Details'!$R$21="London 1",AC178="B"),Rates!$D$4,IF(AND('Claim Details'!$R$21="London 1",AC178="C"),Rates!$E$4,IF(AND('Claim Details'!$R$21="London 1",AC178="D"),Rates!$F$4,IF(AND('Claim Details'!$R$21="London 2",AC178="A"),Rates!$C$7,IF(AND('Claim Details'!$R$21="London 2",AC178="B"),Rates!$D$7,IF(AND('Claim Details'!$R$21="London 2",AC178="C"),Rates!$E$7,IF(AND('Claim Details'!$R$21="London 2",AC178="D"),Rates!$F$7,IF(AND('Claim Details'!$R$21="London 3",AC178="A"),Rates!$C$10,IF(AND('Claim Details'!$R$21="London 3",AC178="B"),Rates!$D$10,IF(AND('Claim Details'!$R$21="London 3",AC178="C"),Rates!$E$10,IF(AND('Claim Details'!$R$21="London 3",AC178="D"),Rates!$F$10,IF(AND('Claim Details'!$R$21="National 1",AC178="A"),Rates!$C$13,IF(AND('Claim Details'!$R$21="National 1",AC178="B"),Rates!$D$13,IF(AND('Claim Details'!$R$21="National 1",AC178="C"),Rates!$E$13,IF(AND('Claim Details'!$R$21="National 1",AC178="D"),Rates!$F$13,IF(AND('Claim Details'!$R$21="National 2",AC178="A"),Rates!$C$16,IF(AND('Claim Details'!$R$21="National 2",AC178="B"),Rates!$D$16,IF(AND('Claim Details'!$R$21="National 2",AC178="C"),Rates!$E$16,IF(AND('Claim Details'!$R$21="National 2",AC178="D"),Rates!$F$16,"£0.00"))))))))))))))))))))</f>
        <v>£0.00</v>
      </c>
      <c r="AR178" s="45">
        <f t="shared" si="38"/>
        <v>0</v>
      </c>
      <c r="AS178" s="183" t="str">
        <f t="shared" si="48"/>
        <v/>
      </c>
      <c r="AT178" s="183" t="str">
        <f t="shared" si="49"/>
        <v/>
      </c>
    </row>
    <row r="179" spans="1:46" ht="15.5">
      <c r="A179" s="178"/>
      <c r="B179" s="21"/>
      <c r="C179" s="22"/>
      <c r="D179" s="288"/>
      <c r="E179" s="290"/>
      <c r="F179" s="289"/>
      <c r="G179" s="177"/>
      <c r="H179" s="286"/>
      <c r="I179" s="95" t="str">
        <f>IF(AND('Claim Details'!$E$21="London 1",C179="A"),Rates!$C$4,IF(AND('Claim Details'!$E$21="London 1",C179="B"),Rates!$D$4,IF(AND('Claim Details'!$E$21="London 1",C179="C"),Rates!$E$4,IF(AND('Claim Details'!$E$21="London 1",C179="D"),Rates!$F$4,IF(AND('Claim Details'!$E$21="London 2",C179="A"),Rates!$C$7,IF(AND('Claim Details'!$E$21="London 2",C179="B"),Rates!$D$7,IF(AND('Claim Details'!$E$21="London 2",C179="C"),Rates!$E$7,IF(AND('Claim Details'!$E$21="London 2",C179="D"),Rates!$F$7,IF(AND('Claim Details'!$E$21="London 3",C179="A"),Rates!$C$10,IF(AND('Claim Details'!$E$21="London 3",C179="B"),Rates!$D$10,IF(AND('Claim Details'!$E$21="London 3",C179="C"),Rates!$E$10,IF(AND('Claim Details'!$E$21="London 3",C179="D"),Rates!$F$10,IF(AND('Claim Details'!$E$21="National 1",C179="A"),Rates!$C$13,IF(AND('Claim Details'!$E$21="National 1",C179="B"),Rates!$D$13,IF(AND('Claim Details'!$E$21="National 1",C179="C"),Rates!$E$13,IF(AND('Claim Details'!$E$21="National 1",C179="D"),Rates!$F$13,IF(AND('Claim Details'!$E$21="National 2",C179="A"),Rates!$C$16,IF(AND('Claim Details'!$E$21="National 2",C179="B"),Rates!$D$16,IF(AND('Claim Details'!$E$21="National 2",C179="C"),Rates!$E$16,IF(AND('Claim Details'!$E$21="National 2",C179="D"),Rates!$F$16,"£0.00"))))))))))))))))))))</f>
        <v>£0.00</v>
      </c>
      <c r="J179" s="23"/>
      <c r="K179" s="63" t="str">
        <f t="shared" si="39"/>
        <v>£0.00</v>
      </c>
      <c r="L179" s="212"/>
      <c r="M179" s="213"/>
      <c r="N179" s="20"/>
      <c r="O179" s="20"/>
      <c r="P179" s="20" t="str">
        <f t="shared" si="40"/>
        <v/>
      </c>
      <c r="Q179" s="20"/>
      <c r="R179" s="211"/>
      <c r="S179" s="28" t="str">
        <f t="shared" si="41"/>
        <v/>
      </c>
      <c r="T179" s="20" t="str">
        <f t="shared" si="42"/>
        <v/>
      </c>
      <c r="U179" s="18" t="str">
        <f t="shared" si="43"/>
        <v>£0.00</v>
      </c>
      <c r="V179" s="20"/>
      <c r="W179" s="192"/>
      <c r="X179" s="193"/>
      <c r="Y179" s="35"/>
      <c r="Z179" s="343"/>
      <c r="AA179" s="343" t="str">
        <f t="shared" si="44"/>
        <v/>
      </c>
      <c r="AB179" s="103"/>
      <c r="AC179" s="94" t="str">
        <f t="shared" si="45"/>
        <v/>
      </c>
      <c r="AD179" s="95"/>
      <c r="AE179" s="294"/>
      <c r="AF179" s="214" t="str">
        <f t="shared" si="46"/>
        <v/>
      </c>
      <c r="AG179" s="215" t="str">
        <f t="shared" si="47"/>
        <v>£0.00</v>
      </c>
      <c r="AH179" s="181"/>
      <c r="AJ179" s="183"/>
      <c r="AM179" s="183" t="str">
        <f t="shared" si="35"/>
        <v/>
      </c>
      <c r="AN179" s="45">
        <f t="shared" si="36"/>
        <v>0</v>
      </c>
      <c r="AO179" s="45" t="str">
        <f>IF(AND('Claim Details'!$J$21="London 1",T179="A"),Rates!$C$4,IF(AND('Claim Details'!$J$21="London 1",T179="B"),Rates!$D$4,IF(AND('Claim Details'!$J$21="London 1",T179="C"),Rates!$E$4,IF(AND('Claim Details'!$J$21="London 1",T179="D"),Rates!$F$4,IF(AND('Claim Details'!$J$21="London 2",T179="A"),Rates!$C$7,IF(AND('Claim Details'!$J$21="London 2",T179="B"),Rates!$D$7,IF(AND('Claim Details'!$J$21="London 2",T179="C"),Rates!$E$7,IF(AND('Claim Details'!$J$21="London 2",T179="D"),Rates!$F$7,IF(AND('Claim Details'!$J$21="London 3",T179="A"),Rates!$C$10,IF(AND('Claim Details'!$J$21="London 3",T179="B"),Rates!$D$10,IF(AND('Claim Details'!$J$21="London 3",T179="C"),Rates!$E$10,IF(AND('Claim Details'!$J$21="London 3",T179="D"),Rates!$F$10,IF(AND('Claim Details'!$J$21="National 1",T179="A"),Rates!$C$13,IF(AND('Claim Details'!$J$21="National 1",T179="B"),Rates!$D$13,IF(AND('Claim Details'!$J$21="National 1",T179="C"),Rates!$E$13,IF(AND('Claim Details'!$J$21="National 1",T179="D"),Rates!$F$13,IF(AND('Claim Details'!$J$21="National 2",T179="A"),Rates!$C$16,IF(AND('Claim Details'!$J$21="National 2",T179="B"),Rates!$D$16,IF(AND('Claim Details'!$J$21="National 2",T179="C"),Rates!$E$16,IF(AND('Claim Details'!$J$21="National 2",T179="D"),Rates!$F$16,"£0.00"))))))))))))))))))))</f>
        <v>£0.00</v>
      </c>
      <c r="AP179" s="45">
        <f t="shared" si="37"/>
        <v>0</v>
      </c>
      <c r="AQ179" s="45" t="str">
        <f>IF(AND('Claim Details'!$R$21="London 1",AC179="A"),Rates!$C$4,IF(AND('Claim Details'!$R$21="London 1",AC179="B"),Rates!$D$4,IF(AND('Claim Details'!$R$21="London 1",AC179="C"),Rates!$E$4,IF(AND('Claim Details'!$R$21="London 1",AC179="D"),Rates!$F$4,IF(AND('Claim Details'!$R$21="London 2",AC179="A"),Rates!$C$7,IF(AND('Claim Details'!$R$21="London 2",AC179="B"),Rates!$D$7,IF(AND('Claim Details'!$R$21="London 2",AC179="C"),Rates!$E$7,IF(AND('Claim Details'!$R$21="London 2",AC179="D"),Rates!$F$7,IF(AND('Claim Details'!$R$21="London 3",AC179="A"),Rates!$C$10,IF(AND('Claim Details'!$R$21="London 3",AC179="B"),Rates!$D$10,IF(AND('Claim Details'!$R$21="London 3",AC179="C"),Rates!$E$10,IF(AND('Claim Details'!$R$21="London 3",AC179="D"),Rates!$F$10,IF(AND('Claim Details'!$R$21="National 1",AC179="A"),Rates!$C$13,IF(AND('Claim Details'!$R$21="National 1",AC179="B"),Rates!$D$13,IF(AND('Claim Details'!$R$21="National 1",AC179="C"),Rates!$E$13,IF(AND('Claim Details'!$R$21="National 1",AC179="D"),Rates!$F$13,IF(AND('Claim Details'!$R$21="National 2",AC179="A"),Rates!$C$16,IF(AND('Claim Details'!$R$21="National 2",AC179="B"),Rates!$D$16,IF(AND('Claim Details'!$R$21="National 2",AC179="C"),Rates!$E$16,IF(AND('Claim Details'!$R$21="National 2",AC179="D"),Rates!$F$16,"£0.00"))))))))))))))))))))</f>
        <v>£0.00</v>
      </c>
      <c r="AR179" s="45">
        <f t="shared" si="38"/>
        <v>0</v>
      </c>
      <c r="AS179" s="183" t="str">
        <f t="shared" si="48"/>
        <v/>
      </c>
      <c r="AT179" s="183" t="str">
        <f t="shared" si="49"/>
        <v/>
      </c>
    </row>
    <row r="180" spans="1:46" ht="15.5">
      <c r="A180" s="178"/>
      <c r="B180" s="21"/>
      <c r="C180" s="22"/>
      <c r="D180" s="288"/>
      <c r="E180" s="290"/>
      <c r="F180" s="289"/>
      <c r="G180" s="177"/>
      <c r="H180" s="286"/>
      <c r="I180" s="95" t="str">
        <f>IF(AND('Claim Details'!$E$21="London 1",C180="A"),Rates!$C$4,IF(AND('Claim Details'!$E$21="London 1",C180="B"),Rates!$D$4,IF(AND('Claim Details'!$E$21="London 1",C180="C"),Rates!$E$4,IF(AND('Claim Details'!$E$21="London 1",C180="D"),Rates!$F$4,IF(AND('Claim Details'!$E$21="London 2",C180="A"),Rates!$C$7,IF(AND('Claim Details'!$E$21="London 2",C180="B"),Rates!$D$7,IF(AND('Claim Details'!$E$21="London 2",C180="C"),Rates!$E$7,IF(AND('Claim Details'!$E$21="London 2",C180="D"),Rates!$F$7,IF(AND('Claim Details'!$E$21="London 3",C180="A"),Rates!$C$10,IF(AND('Claim Details'!$E$21="London 3",C180="B"),Rates!$D$10,IF(AND('Claim Details'!$E$21="London 3",C180="C"),Rates!$E$10,IF(AND('Claim Details'!$E$21="London 3",C180="D"),Rates!$F$10,IF(AND('Claim Details'!$E$21="National 1",C180="A"),Rates!$C$13,IF(AND('Claim Details'!$E$21="National 1",C180="B"),Rates!$D$13,IF(AND('Claim Details'!$E$21="National 1",C180="C"),Rates!$E$13,IF(AND('Claim Details'!$E$21="National 1",C180="D"),Rates!$F$13,IF(AND('Claim Details'!$E$21="National 2",C180="A"),Rates!$C$16,IF(AND('Claim Details'!$E$21="National 2",C180="B"),Rates!$D$16,IF(AND('Claim Details'!$E$21="National 2",C180="C"),Rates!$E$16,IF(AND('Claim Details'!$E$21="National 2",C180="D"),Rates!$F$16,"£0.00"))))))))))))))))))))</f>
        <v>£0.00</v>
      </c>
      <c r="J180" s="23"/>
      <c r="K180" s="63" t="str">
        <f t="shared" si="39"/>
        <v>£0.00</v>
      </c>
      <c r="L180" s="212"/>
      <c r="M180" s="213"/>
      <c r="N180" s="20"/>
      <c r="O180" s="20"/>
      <c r="P180" s="20" t="str">
        <f t="shared" si="40"/>
        <v/>
      </c>
      <c r="Q180" s="20"/>
      <c r="R180" s="211"/>
      <c r="S180" s="28" t="str">
        <f t="shared" si="41"/>
        <v/>
      </c>
      <c r="T180" s="20" t="str">
        <f t="shared" si="42"/>
        <v/>
      </c>
      <c r="U180" s="18" t="str">
        <f t="shared" si="43"/>
        <v>£0.00</v>
      </c>
      <c r="V180" s="20"/>
      <c r="W180" s="192"/>
      <c r="X180" s="193"/>
      <c r="Y180" s="35"/>
      <c r="Z180" s="343"/>
      <c r="AA180" s="343" t="str">
        <f t="shared" si="44"/>
        <v/>
      </c>
      <c r="AB180" s="103"/>
      <c r="AC180" s="94" t="str">
        <f t="shared" si="45"/>
        <v/>
      </c>
      <c r="AD180" s="95"/>
      <c r="AE180" s="294"/>
      <c r="AF180" s="214" t="str">
        <f t="shared" si="46"/>
        <v/>
      </c>
      <c r="AG180" s="215" t="str">
        <f t="shared" si="47"/>
        <v>£0.00</v>
      </c>
      <c r="AH180" s="181"/>
      <c r="AJ180" s="183"/>
      <c r="AM180" s="183" t="str">
        <f t="shared" si="35"/>
        <v/>
      </c>
      <c r="AN180" s="45">
        <f t="shared" si="36"/>
        <v>0</v>
      </c>
      <c r="AO180" s="45" t="str">
        <f>IF(AND('Claim Details'!$J$21="London 1",T180="A"),Rates!$C$4,IF(AND('Claim Details'!$J$21="London 1",T180="B"),Rates!$D$4,IF(AND('Claim Details'!$J$21="London 1",T180="C"),Rates!$E$4,IF(AND('Claim Details'!$J$21="London 1",T180="D"),Rates!$F$4,IF(AND('Claim Details'!$J$21="London 2",T180="A"),Rates!$C$7,IF(AND('Claim Details'!$J$21="London 2",T180="B"),Rates!$D$7,IF(AND('Claim Details'!$J$21="London 2",T180="C"),Rates!$E$7,IF(AND('Claim Details'!$J$21="London 2",T180="D"),Rates!$F$7,IF(AND('Claim Details'!$J$21="London 3",T180="A"),Rates!$C$10,IF(AND('Claim Details'!$J$21="London 3",T180="B"),Rates!$D$10,IF(AND('Claim Details'!$J$21="London 3",T180="C"),Rates!$E$10,IF(AND('Claim Details'!$J$21="London 3",T180="D"),Rates!$F$10,IF(AND('Claim Details'!$J$21="National 1",T180="A"),Rates!$C$13,IF(AND('Claim Details'!$J$21="National 1",T180="B"),Rates!$D$13,IF(AND('Claim Details'!$J$21="National 1",T180="C"),Rates!$E$13,IF(AND('Claim Details'!$J$21="National 1",T180="D"),Rates!$F$13,IF(AND('Claim Details'!$J$21="National 2",T180="A"),Rates!$C$16,IF(AND('Claim Details'!$J$21="National 2",T180="B"),Rates!$D$16,IF(AND('Claim Details'!$J$21="National 2",T180="C"),Rates!$E$16,IF(AND('Claim Details'!$J$21="National 2",T180="D"),Rates!$F$16,"£0.00"))))))))))))))))))))</f>
        <v>£0.00</v>
      </c>
      <c r="AP180" s="45">
        <f t="shared" si="37"/>
        <v>0</v>
      </c>
      <c r="AQ180" s="45" t="str">
        <f>IF(AND('Claim Details'!$R$21="London 1",AC180="A"),Rates!$C$4,IF(AND('Claim Details'!$R$21="London 1",AC180="B"),Rates!$D$4,IF(AND('Claim Details'!$R$21="London 1",AC180="C"),Rates!$E$4,IF(AND('Claim Details'!$R$21="London 1",AC180="D"),Rates!$F$4,IF(AND('Claim Details'!$R$21="London 2",AC180="A"),Rates!$C$7,IF(AND('Claim Details'!$R$21="London 2",AC180="B"),Rates!$D$7,IF(AND('Claim Details'!$R$21="London 2",AC180="C"),Rates!$E$7,IF(AND('Claim Details'!$R$21="London 2",AC180="D"),Rates!$F$7,IF(AND('Claim Details'!$R$21="London 3",AC180="A"),Rates!$C$10,IF(AND('Claim Details'!$R$21="London 3",AC180="B"),Rates!$D$10,IF(AND('Claim Details'!$R$21="London 3",AC180="C"),Rates!$E$10,IF(AND('Claim Details'!$R$21="London 3",AC180="D"),Rates!$F$10,IF(AND('Claim Details'!$R$21="National 1",AC180="A"),Rates!$C$13,IF(AND('Claim Details'!$R$21="National 1",AC180="B"),Rates!$D$13,IF(AND('Claim Details'!$R$21="National 1",AC180="C"),Rates!$E$13,IF(AND('Claim Details'!$R$21="National 1",AC180="D"),Rates!$F$13,IF(AND('Claim Details'!$R$21="National 2",AC180="A"),Rates!$C$16,IF(AND('Claim Details'!$R$21="National 2",AC180="B"),Rates!$D$16,IF(AND('Claim Details'!$R$21="National 2",AC180="C"),Rates!$E$16,IF(AND('Claim Details'!$R$21="National 2",AC180="D"),Rates!$F$16,"£0.00"))))))))))))))))))))</f>
        <v>£0.00</v>
      </c>
      <c r="AR180" s="45">
        <f t="shared" si="38"/>
        <v>0</v>
      </c>
      <c r="AS180" s="183" t="str">
        <f t="shared" si="48"/>
        <v/>
      </c>
      <c r="AT180" s="183" t="str">
        <f t="shared" si="49"/>
        <v/>
      </c>
    </row>
    <row r="181" spans="1:46" ht="15.5">
      <c r="A181" s="178"/>
      <c r="B181" s="21"/>
      <c r="C181" s="22"/>
      <c r="D181" s="288"/>
      <c r="E181" s="290"/>
      <c r="F181" s="289"/>
      <c r="G181" s="177"/>
      <c r="H181" s="286"/>
      <c r="I181" s="95" t="str">
        <f>IF(AND('Claim Details'!$E$21="London 1",C181="A"),Rates!$C$4,IF(AND('Claim Details'!$E$21="London 1",C181="B"),Rates!$D$4,IF(AND('Claim Details'!$E$21="London 1",C181="C"),Rates!$E$4,IF(AND('Claim Details'!$E$21="London 1",C181="D"),Rates!$F$4,IF(AND('Claim Details'!$E$21="London 2",C181="A"),Rates!$C$7,IF(AND('Claim Details'!$E$21="London 2",C181="B"),Rates!$D$7,IF(AND('Claim Details'!$E$21="London 2",C181="C"),Rates!$E$7,IF(AND('Claim Details'!$E$21="London 2",C181="D"),Rates!$F$7,IF(AND('Claim Details'!$E$21="London 3",C181="A"),Rates!$C$10,IF(AND('Claim Details'!$E$21="London 3",C181="B"),Rates!$D$10,IF(AND('Claim Details'!$E$21="London 3",C181="C"),Rates!$E$10,IF(AND('Claim Details'!$E$21="London 3",C181="D"),Rates!$F$10,IF(AND('Claim Details'!$E$21="National 1",C181="A"),Rates!$C$13,IF(AND('Claim Details'!$E$21="National 1",C181="B"),Rates!$D$13,IF(AND('Claim Details'!$E$21="National 1",C181="C"),Rates!$E$13,IF(AND('Claim Details'!$E$21="National 1",C181="D"),Rates!$F$13,IF(AND('Claim Details'!$E$21="National 2",C181="A"),Rates!$C$16,IF(AND('Claim Details'!$E$21="National 2",C181="B"),Rates!$D$16,IF(AND('Claim Details'!$E$21="National 2",C181="C"),Rates!$E$16,IF(AND('Claim Details'!$E$21="National 2",C181="D"),Rates!$F$16,"£0.00"))))))))))))))))))))</f>
        <v>£0.00</v>
      </c>
      <c r="J181" s="23"/>
      <c r="K181" s="63" t="str">
        <f t="shared" si="39"/>
        <v>£0.00</v>
      </c>
      <c r="L181" s="212"/>
      <c r="M181" s="213"/>
      <c r="N181" s="20"/>
      <c r="O181" s="20"/>
      <c r="P181" s="20" t="str">
        <f t="shared" si="40"/>
        <v/>
      </c>
      <c r="Q181" s="20"/>
      <c r="R181" s="211"/>
      <c r="S181" s="28" t="str">
        <f t="shared" si="41"/>
        <v/>
      </c>
      <c r="T181" s="20" t="str">
        <f t="shared" si="42"/>
        <v/>
      </c>
      <c r="U181" s="18" t="str">
        <f t="shared" si="43"/>
        <v>£0.00</v>
      </c>
      <c r="V181" s="20"/>
      <c r="W181" s="192"/>
      <c r="X181" s="193"/>
      <c r="Y181" s="35"/>
      <c r="Z181" s="343"/>
      <c r="AA181" s="343" t="str">
        <f t="shared" si="44"/>
        <v/>
      </c>
      <c r="AB181" s="103"/>
      <c r="AC181" s="94" t="str">
        <f t="shared" si="45"/>
        <v/>
      </c>
      <c r="AD181" s="95"/>
      <c r="AE181" s="294"/>
      <c r="AF181" s="214" t="str">
        <f t="shared" si="46"/>
        <v/>
      </c>
      <c r="AG181" s="215" t="str">
        <f t="shared" si="47"/>
        <v>£0.00</v>
      </c>
      <c r="AH181" s="181"/>
      <c r="AJ181" s="183"/>
      <c r="AM181" s="183" t="str">
        <f t="shared" si="35"/>
        <v/>
      </c>
      <c r="AN181" s="45">
        <f t="shared" si="36"/>
        <v>0</v>
      </c>
      <c r="AO181" s="45" t="str">
        <f>IF(AND('Claim Details'!$J$21="London 1",T181="A"),Rates!$C$4,IF(AND('Claim Details'!$J$21="London 1",T181="B"),Rates!$D$4,IF(AND('Claim Details'!$J$21="London 1",T181="C"),Rates!$E$4,IF(AND('Claim Details'!$J$21="London 1",T181="D"),Rates!$F$4,IF(AND('Claim Details'!$J$21="London 2",T181="A"),Rates!$C$7,IF(AND('Claim Details'!$J$21="London 2",T181="B"),Rates!$D$7,IF(AND('Claim Details'!$J$21="London 2",T181="C"),Rates!$E$7,IF(AND('Claim Details'!$J$21="London 2",T181="D"),Rates!$F$7,IF(AND('Claim Details'!$J$21="London 3",T181="A"),Rates!$C$10,IF(AND('Claim Details'!$J$21="London 3",T181="B"),Rates!$D$10,IF(AND('Claim Details'!$J$21="London 3",T181="C"),Rates!$E$10,IF(AND('Claim Details'!$J$21="London 3",T181="D"),Rates!$F$10,IF(AND('Claim Details'!$J$21="National 1",T181="A"),Rates!$C$13,IF(AND('Claim Details'!$J$21="National 1",T181="B"),Rates!$D$13,IF(AND('Claim Details'!$J$21="National 1",T181="C"),Rates!$E$13,IF(AND('Claim Details'!$J$21="National 1",T181="D"),Rates!$F$13,IF(AND('Claim Details'!$J$21="National 2",T181="A"),Rates!$C$16,IF(AND('Claim Details'!$J$21="National 2",T181="B"),Rates!$D$16,IF(AND('Claim Details'!$J$21="National 2",T181="C"),Rates!$E$16,IF(AND('Claim Details'!$J$21="National 2",T181="D"),Rates!$F$16,"£0.00"))))))))))))))))))))</f>
        <v>£0.00</v>
      </c>
      <c r="AP181" s="45">
        <f t="shared" si="37"/>
        <v>0</v>
      </c>
      <c r="AQ181" s="45" t="str">
        <f>IF(AND('Claim Details'!$R$21="London 1",AC181="A"),Rates!$C$4,IF(AND('Claim Details'!$R$21="London 1",AC181="B"),Rates!$D$4,IF(AND('Claim Details'!$R$21="London 1",AC181="C"),Rates!$E$4,IF(AND('Claim Details'!$R$21="London 1",AC181="D"),Rates!$F$4,IF(AND('Claim Details'!$R$21="London 2",AC181="A"),Rates!$C$7,IF(AND('Claim Details'!$R$21="London 2",AC181="B"),Rates!$D$7,IF(AND('Claim Details'!$R$21="London 2",AC181="C"),Rates!$E$7,IF(AND('Claim Details'!$R$21="London 2",AC181="D"),Rates!$F$7,IF(AND('Claim Details'!$R$21="London 3",AC181="A"),Rates!$C$10,IF(AND('Claim Details'!$R$21="London 3",AC181="B"),Rates!$D$10,IF(AND('Claim Details'!$R$21="London 3",AC181="C"),Rates!$E$10,IF(AND('Claim Details'!$R$21="London 3",AC181="D"),Rates!$F$10,IF(AND('Claim Details'!$R$21="National 1",AC181="A"),Rates!$C$13,IF(AND('Claim Details'!$R$21="National 1",AC181="B"),Rates!$D$13,IF(AND('Claim Details'!$R$21="National 1",AC181="C"),Rates!$E$13,IF(AND('Claim Details'!$R$21="National 1",AC181="D"),Rates!$F$13,IF(AND('Claim Details'!$R$21="National 2",AC181="A"),Rates!$C$16,IF(AND('Claim Details'!$R$21="National 2",AC181="B"),Rates!$D$16,IF(AND('Claim Details'!$R$21="National 2",AC181="C"),Rates!$E$16,IF(AND('Claim Details'!$R$21="National 2",AC181="D"),Rates!$F$16,"£0.00"))))))))))))))))))))</f>
        <v>£0.00</v>
      </c>
      <c r="AR181" s="45">
        <f t="shared" si="38"/>
        <v>0</v>
      </c>
      <c r="AS181" s="183" t="str">
        <f t="shared" si="48"/>
        <v/>
      </c>
      <c r="AT181" s="183" t="str">
        <f t="shared" si="49"/>
        <v/>
      </c>
    </row>
    <row r="182" spans="1:46" ht="15.5">
      <c r="A182" s="178"/>
      <c r="B182" s="21"/>
      <c r="C182" s="22"/>
      <c r="D182" s="288"/>
      <c r="E182" s="290"/>
      <c r="F182" s="289"/>
      <c r="G182" s="177"/>
      <c r="H182" s="286"/>
      <c r="I182" s="95" t="str">
        <f>IF(AND('Claim Details'!$E$21="London 1",C182="A"),Rates!$C$4,IF(AND('Claim Details'!$E$21="London 1",C182="B"),Rates!$D$4,IF(AND('Claim Details'!$E$21="London 1",C182="C"),Rates!$E$4,IF(AND('Claim Details'!$E$21="London 1",C182="D"),Rates!$F$4,IF(AND('Claim Details'!$E$21="London 2",C182="A"),Rates!$C$7,IF(AND('Claim Details'!$E$21="London 2",C182="B"),Rates!$D$7,IF(AND('Claim Details'!$E$21="London 2",C182="C"),Rates!$E$7,IF(AND('Claim Details'!$E$21="London 2",C182="D"),Rates!$F$7,IF(AND('Claim Details'!$E$21="London 3",C182="A"),Rates!$C$10,IF(AND('Claim Details'!$E$21="London 3",C182="B"),Rates!$D$10,IF(AND('Claim Details'!$E$21="London 3",C182="C"),Rates!$E$10,IF(AND('Claim Details'!$E$21="London 3",C182="D"),Rates!$F$10,IF(AND('Claim Details'!$E$21="National 1",C182="A"),Rates!$C$13,IF(AND('Claim Details'!$E$21="National 1",C182="B"),Rates!$D$13,IF(AND('Claim Details'!$E$21="National 1",C182="C"),Rates!$E$13,IF(AND('Claim Details'!$E$21="National 1",C182="D"),Rates!$F$13,IF(AND('Claim Details'!$E$21="National 2",C182="A"),Rates!$C$16,IF(AND('Claim Details'!$E$21="National 2",C182="B"),Rates!$D$16,IF(AND('Claim Details'!$E$21="National 2",C182="C"),Rates!$E$16,IF(AND('Claim Details'!$E$21="National 2",C182="D"),Rates!$F$16,"£0.00"))))))))))))))))))))</f>
        <v>£0.00</v>
      </c>
      <c r="J182" s="23"/>
      <c r="K182" s="63" t="str">
        <f t="shared" si="39"/>
        <v>£0.00</v>
      </c>
      <c r="L182" s="212"/>
      <c r="M182" s="213"/>
      <c r="N182" s="20"/>
      <c r="O182" s="20"/>
      <c r="P182" s="20" t="str">
        <f t="shared" si="40"/>
        <v/>
      </c>
      <c r="Q182" s="20"/>
      <c r="R182" s="211"/>
      <c r="S182" s="28" t="str">
        <f t="shared" si="41"/>
        <v/>
      </c>
      <c r="T182" s="20" t="str">
        <f t="shared" si="42"/>
        <v/>
      </c>
      <c r="U182" s="18" t="str">
        <f t="shared" si="43"/>
        <v>£0.00</v>
      </c>
      <c r="V182" s="20"/>
      <c r="W182" s="192"/>
      <c r="X182" s="193"/>
      <c r="Y182" s="35"/>
      <c r="Z182" s="343"/>
      <c r="AA182" s="343" t="str">
        <f t="shared" si="44"/>
        <v/>
      </c>
      <c r="AB182" s="103"/>
      <c r="AC182" s="94" t="str">
        <f t="shared" si="45"/>
        <v/>
      </c>
      <c r="AD182" s="95"/>
      <c r="AE182" s="294"/>
      <c r="AF182" s="214" t="str">
        <f t="shared" si="46"/>
        <v/>
      </c>
      <c r="AG182" s="215" t="str">
        <f t="shared" si="47"/>
        <v>£0.00</v>
      </c>
      <c r="AH182" s="181"/>
      <c r="AJ182" s="183"/>
      <c r="AM182" s="183" t="str">
        <f t="shared" si="35"/>
        <v/>
      </c>
      <c r="AN182" s="45">
        <f t="shared" si="36"/>
        <v>0</v>
      </c>
      <c r="AO182" s="45" t="str">
        <f>IF(AND('Claim Details'!$J$21="London 1",T182="A"),Rates!$C$4,IF(AND('Claim Details'!$J$21="London 1",T182="B"),Rates!$D$4,IF(AND('Claim Details'!$J$21="London 1",T182="C"),Rates!$E$4,IF(AND('Claim Details'!$J$21="London 1",T182="D"),Rates!$F$4,IF(AND('Claim Details'!$J$21="London 2",T182="A"),Rates!$C$7,IF(AND('Claim Details'!$J$21="London 2",T182="B"),Rates!$D$7,IF(AND('Claim Details'!$J$21="London 2",T182="C"),Rates!$E$7,IF(AND('Claim Details'!$J$21="London 2",T182="D"),Rates!$F$7,IF(AND('Claim Details'!$J$21="London 3",T182="A"),Rates!$C$10,IF(AND('Claim Details'!$J$21="London 3",T182="B"),Rates!$D$10,IF(AND('Claim Details'!$J$21="London 3",T182="C"),Rates!$E$10,IF(AND('Claim Details'!$J$21="London 3",T182="D"),Rates!$F$10,IF(AND('Claim Details'!$J$21="National 1",T182="A"),Rates!$C$13,IF(AND('Claim Details'!$J$21="National 1",T182="B"),Rates!$D$13,IF(AND('Claim Details'!$J$21="National 1",T182="C"),Rates!$E$13,IF(AND('Claim Details'!$J$21="National 1",T182="D"),Rates!$F$13,IF(AND('Claim Details'!$J$21="National 2",T182="A"),Rates!$C$16,IF(AND('Claim Details'!$J$21="National 2",T182="B"),Rates!$D$16,IF(AND('Claim Details'!$J$21="National 2",T182="C"),Rates!$E$16,IF(AND('Claim Details'!$J$21="National 2",T182="D"),Rates!$F$16,"£0.00"))))))))))))))))))))</f>
        <v>£0.00</v>
      </c>
      <c r="AP182" s="45">
        <f t="shared" si="37"/>
        <v>0</v>
      </c>
      <c r="AQ182" s="45" t="str">
        <f>IF(AND('Claim Details'!$R$21="London 1",AC182="A"),Rates!$C$4,IF(AND('Claim Details'!$R$21="London 1",AC182="B"),Rates!$D$4,IF(AND('Claim Details'!$R$21="London 1",AC182="C"),Rates!$E$4,IF(AND('Claim Details'!$R$21="London 1",AC182="D"),Rates!$F$4,IF(AND('Claim Details'!$R$21="London 2",AC182="A"),Rates!$C$7,IF(AND('Claim Details'!$R$21="London 2",AC182="B"),Rates!$D$7,IF(AND('Claim Details'!$R$21="London 2",AC182="C"),Rates!$E$7,IF(AND('Claim Details'!$R$21="London 2",AC182="D"),Rates!$F$7,IF(AND('Claim Details'!$R$21="London 3",AC182="A"),Rates!$C$10,IF(AND('Claim Details'!$R$21="London 3",AC182="B"),Rates!$D$10,IF(AND('Claim Details'!$R$21="London 3",AC182="C"),Rates!$E$10,IF(AND('Claim Details'!$R$21="London 3",AC182="D"),Rates!$F$10,IF(AND('Claim Details'!$R$21="National 1",AC182="A"),Rates!$C$13,IF(AND('Claim Details'!$R$21="National 1",AC182="B"),Rates!$D$13,IF(AND('Claim Details'!$R$21="National 1",AC182="C"),Rates!$E$13,IF(AND('Claim Details'!$R$21="National 1",AC182="D"),Rates!$F$13,IF(AND('Claim Details'!$R$21="National 2",AC182="A"),Rates!$C$16,IF(AND('Claim Details'!$R$21="National 2",AC182="B"),Rates!$D$16,IF(AND('Claim Details'!$R$21="National 2",AC182="C"),Rates!$E$16,IF(AND('Claim Details'!$R$21="National 2",AC182="D"),Rates!$F$16,"£0.00"))))))))))))))))))))</f>
        <v>£0.00</v>
      </c>
      <c r="AR182" s="45">
        <f t="shared" si="38"/>
        <v>0</v>
      </c>
      <c r="AS182" s="183" t="str">
        <f t="shared" si="48"/>
        <v/>
      </c>
      <c r="AT182" s="183" t="str">
        <f t="shared" si="49"/>
        <v/>
      </c>
    </row>
    <row r="183" spans="1:46" ht="15.5">
      <c r="A183" s="178"/>
      <c r="B183" s="21"/>
      <c r="C183" s="22"/>
      <c r="D183" s="288"/>
      <c r="E183" s="290"/>
      <c r="F183" s="289"/>
      <c r="G183" s="177"/>
      <c r="H183" s="286"/>
      <c r="I183" s="95" t="str">
        <f>IF(AND('Claim Details'!$E$21="London 1",C183="A"),Rates!$C$4,IF(AND('Claim Details'!$E$21="London 1",C183="B"),Rates!$D$4,IF(AND('Claim Details'!$E$21="London 1",C183="C"),Rates!$E$4,IF(AND('Claim Details'!$E$21="London 1",C183="D"),Rates!$F$4,IF(AND('Claim Details'!$E$21="London 2",C183="A"),Rates!$C$7,IF(AND('Claim Details'!$E$21="London 2",C183="B"),Rates!$D$7,IF(AND('Claim Details'!$E$21="London 2",C183="C"),Rates!$E$7,IF(AND('Claim Details'!$E$21="London 2",C183="D"),Rates!$F$7,IF(AND('Claim Details'!$E$21="London 3",C183="A"),Rates!$C$10,IF(AND('Claim Details'!$E$21="London 3",C183="B"),Rates!$D$10,IF(AND('Claim Details'!$E$21="London 3",C183="C"),Rates!$E$10,IF(AND('Claim Details'!$E$21="London 3",C183="D"),Rates!$F$10,IF(AND('Claim Details'!$E$21="National 1",C183="A"),Rates!$C$13,IF(AND('Claim Details'!$E$21="National 1",C183="B"),Rates!$D$13,IF(AND('Claim Details'!$E$21="National 1",C183="C"),Rates!$E$13,IF(AND('Claim Details'!$E$21="National 1",C183="D"),Rates!$F$13,IF(AND('Claim Details'!$E$21="National 2",C183="A"),Rates!$C$16,IF(AND('Claim Details'!$E$21="National 2",C183="B"),Rates!$D$16,IF(AND('Claim Details'!$E$21="National 2",C183="C"),Rates!$E$16,IF(AND('Claim Details'!$E$21="National 2",C183="D"),Rates!$F$16,"£0.00"))))))))))))))))))))</f>
        <v>£0.00</v>
      </c>
      <c r="J183" s="23"/>
      <c r="K183" s="63" t="str">
        <f t="shared" si="39"/>
        <v>£0.00</v>
      </c>
      <c r="L183" s="212"/>
      <c r="M183" s="213"/>
      <c r="N183" s="20"/>
      <c r="O183" s="20"/>
      <c r="P183" s="20" t="str">
        <f t="shared" si="40"/>
        <v/>
      </c>
      <c r="Q183" s="20"/>
      <c r="R183" s="211"/>
      <c r="S183" s="28" t="str">
        <f t="shared" si="41"/>
        <v/>
      </c>
      <c r="T183" s="20" t="str">
        <f t="shared" si="42"/>
        <v/>
      </c>
      <c r="U183" s="18" t="str">
        <f t="shared" si="43"/>
        <v>£0.00</v>
      </c>
      <c r="V183" s="20"/>
      <c r="W183" s="192"/>
      <c r="X183" s="193"/>
      <c r="Y183" s="35"/>
      <c r="Z183" s="343"/>
      <c r="AA183" s="343" t="str">
        <f t="shared" si="44"/>
        <v/>
      </c>
      <c r="AB183" s="103"/>
      <c r="AC183" s="94" t="str">
        <f t="shared" si="45"/>
        <v/>
      </c>
      <c r="AD183" s="95"/>
      <c r="AE183" s="294"/>
      <c r="AF183" s="214" t="str">
        <f t="shared" si="46"/>
        <v/>
      </c>
      <c r="AG183" s="215" t="str">
        <f t="shared" si="47"/>
        <v>£0.00</v>
      </c>
      <c r="AH183" s="181"/>
      <c r="AJ183" s="183"/>
      <c r="AM183" s="183" t="str">
        <f t="shared" si="35"/>
        <v/>
      </c>
      <c r="AN183" s="45">
        <f t="shared" si="36"/>
        <v>0</v>
      </c>
      <c r="AO183" s="45" t="str">
        <f>IF(AND('Claim Details'!$J$21="London 1",T183="A"),Rates!$C$4,IF(AND('Claim Details'!$J$21="London 1",T183="B"),Rates!$D$4,IF(AND('Claim Details'!$J$21="London 1",T183="C"),Rates!$E$4,IF(AND('Claim Details'!$J$21="London 1",T183="D"),Rates!$F$4,IF(AND('Claim Details'!$J$21="London 2",T183="A"),Rates!$C$7,IF(AND('Claim Details'!$J$21="London 2",T183="B"),Rates!$D$7,IF(AND('Claim Details'!$J$21="London 2",T183="C"),Rates!$E$7,IF(AND('Claim Details'!$J$21="London 2",T183="D"),Rates!$F$7,IF(AND('Claim Details'!$J$21="London 3",T183="A"),Rates!$C$10,IF(AND('Claim Details'!$J$21="London 3",T183="B"),Rates!$D$10,IF(AND('Claim Details'!$J$21="London 3",T183="C"),Rates!$E$10,IF(AND('Claim Details'!$J$21="London 3",T183="D"),Rates!$F$10,IF(AND('Claim Details'!$J$21="National 1",T183="A"),Rates!$C$13,IF(AND('Claim Details'!$J$21="National 1",T183="B"),Rates!$D$13,IF(AND('Claim Details'!$J$21="National 1",T183="C"),Rates!$E$13,IF(AND('Claim Details'!$J$21="National 1",T183="D"),Rates!$F$13,IF(AND('Claim Details'!$J$21="National 2",T183="A"),Rates!$C$16,IF(AND('Claim Details'!$J$21="National 2",T183="B"),Rates!$D$16,IF(AND('Claim Details'!$J$21="National 2",T183="C"),Rates!$E$16,IF(AND('Claim Details'!$J$21="National 2",T183="D"),Rates!$F$16,"£0.00"))))))))))))))))))))</f>
        <v>£0.00</v>
      </c>
      <c r="AP183" s="45">
        <f t="shared" si="37"/>
        <v>0</v>
      </c>
      <c r="AQ183" s="45" t="str">
        <f>IF(AND('Claim Details'!$R$21="London 1",AC183="A"),Rates!$C$4,IF(AND('Claim Details'!$R$21="London 1",AC183="B"),Rates!$D$4,IF(AND('Claim Details'!$R$21="London 1",AC183="C"),Rates!$E$4,IF(AND('Claim Details'!$R$21="London 1",AC183="D"),Rates!$F$4,IF(AND('Claim Details'!$R$21="London 2",AC183="A"),Rates!$C$7,IF(AND('Claim Details'!$R$21="London 2",AC183="B"),Rates!$D$7,IF(AND('Claim Details'!$R$21="London 2",AC183="C"),Rates!$E$7,IF(AND('Claim Details'!$R$21="London 2",AC183="D"),Rates!$F$7,IF(AND('Claim Details'!$R$21="London 3",AC183="A"),Rates!$C$10,IF(AND('Claim Details'!$R$21="London 3",AC183="B"),Rates!$D$10,IF(AND('Claim Details'!$R$21="London 3",AC183="C"),Rates!$E$10,IF(AND('Claim Details'!$R$21="London 3",AC183="D"),Rates!$F$10,IF(AND('Claim Details'!$R$21="National 1",AC183="A"),Rates!$C$13,IF(AND('Claim Details'!$R$21="National 1",AC183="B"),Rates!$D$13,IF(AND('Claim Details'!$R$21="National 1",AC183="C"),Rates!$E$13,IF(AND('Claim Details'!$R$21="National 1",AC183="D"),Rates!$F$13,IF(AND('Claim Details'!$R$21="National 2",AC183="A"),Rates!$C$16,IF(AND('Claim Details'!$R$21="National 2",AC183="B"),Rates!$D$16,IF(AND('Claim Details'!$R$21="National 2",AC183="C"),Rates!$E$16,IF(AND('Claim Details'!$R$21="National 2",AC183="D"),Rates!$F$16,"£0.00"))))))))))))))))))))</f>
        <v>£0.00</v>
      </c>
      <c r="AR183" s="45">
        <f t="shared" si="38"/>
        <v>0</v>
      </c>
      <c r="AS183" s="183" t="str">
        <f t="shared" si="48"/>
        <v/>
      </c>
      <c r="AT183" s="183" t="str">
        <f t="shared" si="49"/>
        <v/>
      </c>
    </row>
    <row r="184" spans="1:46" ht="15.5">
      <c r="A184" s="178"/>
      <c r="B184" s="21"/>
      <c r="C184" s="22"/>
      <c r="D184" s="288"/>
      <c r="E184" s="290"/>
      <c r="F184" s="289"/>
      <c r="G184" s="177"/>
      <c r="H184" s="286"/>
      <c r="I184" s="95" t="str">
        <f>IF(AND('Claim Details'!$E$21="London 1",C184="A"),Rates!$C$4,IF(AND('Claim Details'!$E$21="London 1",C184="B"),Rates!$D$4,IF(AND('Claim Details'!$E$21="London 1",C184="C"),Rates!$E$4,IF(AND('Claim Details'!$E$21="London 1",C184="D"),Rates!$F$4,IF(AND('Claim Details'!$E$21="London 2",C184="A"),Rates!$C$7,IF(AND('Claim Details'!$E$21="London 2",C184="B"),Rates!$D$7,IF(AND('Claim Details'!$E$21="London 2",C184="C"),Rates!$E$7,IF(AND('Claim Details'!$E$21="London 2",C184="D"),Rates!$F$7,IF(AND('Claim Details'!$E$21="London 3",C184="A"),Rates!$C$10,IF(AND('Claim Details'!$E$21="London 3",C184="B"),Rates!$D$10,IF(AND('Claim Details'!$E$21="London 3",C184="C"),Rates!$E$10,IF(AND('Claim Details'!$E$21="London 3",C184="D"),Rates!$F$10,IF(AND('Claim Details'!$E$21="National 1",C184="A"),Rates!$C$13,IF(AND('Claim Details'!$E$21="National 1",C184="B"),Rates!$D$13,IF(AND('Claim Details'!$E$21="National 1",C184="C"),Rates!$E$13,IF(AND('Claim Details'!$E$21="National 1",C184="D"),Rates!$F$13,IF(AND('Claim Details'!$E$21="National 2",C184="A"),Rates!$C$16,IF(AND('Claim Details'!$E$21="National 2",C184="B"),Rates!$D$16,IF(AND('Claim Details'!$E$21="National 2",C184="C"),Rates!$E$16,IF(AND('Claim Details'!$E$21="National 2",C184="D"),Rates!$F$16,"£0.00"))))))))))))))))))))</f>
        <v>£0.00</v>
      </c>
      <c r="J184" s="23"/>
      <c r="K184" s="63" t="str">
        <f t="shared" si="39"/>
        <v>£0.00</v>
      </c>
      <c r="L184" s="212"/>
      <c r="M184" s="213"/>
      <c r="N184" s="20"/>
      <c r="O184" s="20"/>
      <c r="P184" s="20" t="str">
        <f t="shared" si="40"/>
        <v/>
      </c>
      <c r="Q184" s="20"/>
      <c r="R184" s="211"/>
      <c r="S184" s="28" t="str">
        <f t="shared" si="41"/>
        <v/>
      </c>
      <c r="T184" s="20" t="str">
        <f t="shared" si="42"/>
        <v/>
      </c>
      <c r="U184" s="18" t="str">
        <f t="shared" si="43"/>
        <v>£0.00</v>
      </c>
      <c r="V184" s="20"/>
      <c r="W184" s="192"/>
      <c r="X184" s="193"/>
      <c r="Y184" s="35"/>
      <c r="Z184" s="343"/>
      <c r="AA184" s="343" t="str">
        <f t="shared" si="44"/>
        <v/>
      </c>
      <c r="AB184" s="103"/>
      <c r="AC184" s="94" t="str">
        <f t="shared" si="45"/>
        <v/>
      </c>
      <c r="AD184" s="95"/>
      <c r="AE184" s="294"/>
      <c r="AF184" s="214" t="str">
        <f t="shared" si="46"/>
        <v/>
      </c>
      <c r="AG184" s="215" t="str">
        <f t="shared" si="47"/>
        <v>£0.00</v>
      </c>
      <c r="AH184" s="181"/>
      <c r="AJ184" s="183"/>
      <c r="AM184" s="183" t="str">
        <f t="shared" si="35"/>
        <v/>
      </c>
      <c r="AN184" s="45">
        <f t="shared" si="36"/>
        <v>0</v>
      </c>
      <c r="AO184" s="45" t="str">
        <f>IF(AND('Claim Details'!$J$21="London 1",T184="A"),Rates!$C$4,IF(AND('Claim Details'!$J$21="London 1",T184="B"),Rates!$D$4,IF(AND('Claim Details'!$J$21="London 1",T184="C"),Rates!$E$4,IF(AND('Claim Details'!$J$21="London 1",T184="D"),Rates!$F$4,IF(AND('Claim Details'!$J$21="London 2",T184="A"),Rates!$C$7,IF(AND('Claim Details'!$J$21="London 2",T184="B"),Rates!$D$7,IF(AND('Claim Details'!$J$21="London 2",T184="C"),Rates!$E$7,IF(AND('Claim Details'!$J$21="London 2",T184="D"),Rates!$F$7,IF(AND('Claim Details'!$J$21="London 3",T184="A"),Rates!$C$10,IF(AND('Claim Details'!$J$21="London 3",T184="B"),Rates!$D$10,IF(AND('Claim Details'!$J$21="London 3",T184="C"),Rates!$E$10,IF(AND('Claim Details'!$J$21="London 3",T184="D"),Rates!$F$10,IF(AND('Claim Details'!$J$21="National 1",T184="A"),Rates!$C$13,IF(AND('Claim Details'!$J$21="National 1",T184="B"),Rates!$D$13,IF(AND('Claim Details'!$J$21="National 1",T184="C"),Rates!$E$13,IF(AND('Claim Details'!$J$21="National 1",T184="D"),Rates!$F$13,IF(AND('Claim Details'!$J$21="National 2",T184="A"),Rates!$C$16,IF(AND('Claim Details'!$J$21="National 2",T184="B"),Rates!$D$16,IF(AND('Claim Details'!$J$21="National 2",T184="C"),Rates!$E$16,IF(AND('Claim Details'!$J$21="National 2",T184="D"),Rates!$F$16,"£0.00"))))))))))))))))))))</f>
        <v>£0.00</v>
      </c>
      <c r="AP184" s="45">
        <f t="shared" si="37"/>
        <v>0</v>
      </c>
      <c r="AQ184" s="45" t="str">
        <f>IF(AND('Claim Details'!$R$21="London 1",AC184="A"),Rates!$C$4,IF(AND('Claim Details'!$R$21="London 1",AC184="B"),Rates!$D$4,IF(AND('Claim Details'!$R$21="London 1",AC184="C"),Rates!$E$4,IF(AND('Claim Details'!$R$21="London 1",AC184="D"),Rates!$F$4,IF(AND('Claim Details'!$R$21="London 2",AC184="A"),Rates!$C$7,IF(AND('Claim Details'!$R$21="London 2",AC184="B"),Rates!$D$7,IF(AND('Claim Details'!$R$21="London 2",AC184="C"),Rates!$E$7,IF(AND('Claim Details'!$R$21="London 2",AC184="D"),Rates!$F$7,IF(AND('Claim Details'!$R$21="London 3",AC184="A"),Rates!$C$10,IF(AND('Claim Details'!$R$21="London 3",AC184="B"),Rates!$D$10,IF(AND('Claim Details'!$R$21="London 3",AC184="C"),Rates!$E$10,IF(AND('Claim Details'!$R$21="London 3",AC184="D"),Rates!$F$10,IF(AND('Claim Details'!$R$21="National 1",AC184="A"),Rates!$C$13,IF(AND('Claim Details'!$R$21="National 1",AC184="B"),Rates!$D$13,IF(AND('Claim Details'!$R$21="National 1",AC184="C"),Rates!$E$13,IF(AND('Claim Details'!$R$21="National 1",AC184="D"),Rates!$F$13,IF(AND('Claim Details'!$R$21="National 2",AC184="A"),Rates!$C$16,IF(AND('Claim Details'!$R$21="National 2",AC184="B"),Rates!$D$16,IF(AND('Claim Details'!$R$21="National 2",AC184="C"),Rates!$E$16,IF(AND('Claim Details'!$R$21="National 2",AC184="D"),Rates!$F$16,"£0.00"))))))))))))))))))))</f>
        <v>£0.00</v>
      </c>
      <c r="AR184" s="45">
        <f t="shared" si="38"/>
        <v>0</v>
      </c>
      <c r="AS184" s="183" t="str">
        <f t="shared" si="48"/>
        <v/>
      </c>
      <c r="AT184" s="183" t="str">
        <f t="shared" si="49"/>
        <v/>
      </c>
    </row>
    <row r="185" spans="1:46" ht="15.5">
      <c r="A185" s="178"/>
      <c r="B185" s="21"/>
      <c r="C185" s="22"/>
      <c r="D185" s="288"/>
      <c r="E185" s="290"/>
      <c r="F185" s="289"/>
      <c r="G185" s="177"/>
      <c r="H185" s="286"/>
      <c r="I185" s="95" t="str">
        <f>IF(AND('Claim Details'!$E$21="London 1",C185="A"),Rates!$C$4,IF(AND('Claim Details'!$E$21="London 1",C185="B"),Rates!$D$4,IF(AND('Claim Details'!$E$21="London 1",C185="C"),Rates!$E$4,IF(AND('Claim Details'!$E$21="London 1",C185="D"),Rates!$F$4,IF(AND('Claim Details'!$E$21="London 2",C185="A"),Rates!$C$7,IF(AND('Claim Details'!$E$21="London 2",C185="B"),Rates!$D$7,IF(AND('Claim Details'!$E$21="London 2",C185="C"),Rates!$E$7,IF(AND('Claim Details'!$E$21="London 2",C185="D"),Rates!$F$7,IF(AND('Claim Details'!$E$21="London 3",C185="A"),Rates!$C$10,IF(AND('Claim Details'!$E$21="London 3",C185="B"),Rates!$D$10,IF(AND('Claim Details'!$E$21="London 3",C185="C"),Rates!$E$10,IF(AND('Claim Details'!$E$21="London 3",C185="D"),Rates!$F$10,IF(AND('Claim Details'!$E$21="National 1",C185="A"),Rates!$C$13,IF(AND('Claim Details'!$E$21="National 1",C185="B"),Rates!$D$13,IF(AND('Claim Details'!$E$21="National 1",C185="C"),Rates!$E$13,IF(AND('Claim Details'!$E$21="National 1",C185="D"),Rates!$F$13,IF(AND('Claim Details'!$E$21="National 2",C185="A"),Rates!$C$16,IF(AND('Claim Details'!$E$21="National 2",C185="B"),Rates!$D$16,IF(AND('Claim Details'!$E$21="National 2",C185="C"),Rates!$E$16,IF(AND('Claim Details'!$E$21="National 2",C185="D"),Rates!$F$16,"£0.00"))))))))))))))))))))</f>
        <v>£0.00</v>
      </c>
      <c r="J185" s="23"/>
      <c r="K185" s="63" t="str">
        <f t="shared" si="39"/>
        <v>£0.00</v>
      </c>
      <c r="L185" s="212"/>
      <c r="M185" s="213"/>
      <c r="N185" s="20"/>
      <c r="O185" s="20"/>
      <c r="P185" s="20" t="str">
        <f t="shared" si="40"/>
        <v/>
      </c>
      <c r="Q185" s="20"/>
      <c r="R185" s="211"/>
      <c r="S185" s="28" t="str">
        <f t="shared" si="41"/>
        <v/>
      </c>
      <c r="T185" s="20" t="str">
        <f t="shared" si="42"/>
        <v/>
      </c>
      <c r="U185" s="18" t="str">
        <f t="shared" si="43"/>
        <v>£0.00</v>
      </c>
      <c r="V185" s="20"/>
      <c r="W185" s="192"/>
      <c r="X185" s="193"/>
      <c r="Y185" s="35"/>
      <c r="Z185" s="343"/>
      <c r="AA185" s="343" t="str">
        <f t="shared" si="44"/>
        <v/>
      </c>
      <c r="AB185" s="103"/>
      <c r="AC185" s="94" t="str">
        <f t="shared" si="45"/>
        <v/>
      </c>
      <c r="AD185" s="95"/>
      <c r="AE185" s="294"/>
      <c r="AF185" s="214" t="str">
        <f t="shared" si="46"/>
        <v/>
      </c>
      <c r="AG185" s="215" t="str">
        <f t="shared" si="47"/>
        <v>£0.00</v>
      </c>
      <c r="AH185" s="181"/>
      <c r="AJ185" s="183"/>
      <c r="AM185" s="183" t="str">
        <f t="shared" si="35"/>
        <v/>
      </c>
      <c r="AN185" s="45">
        <f t="shared" si="36"/>
        <v>0</v>
      </c>
      <c r="AO185" s="45" t="str">
        <f>IF(AND('Claim Details'!$J$21="London 1",T185="A"),Rates!$C$4,IF(AND('Claim Details'!$J$21="London 1",T185="B"),Rates!$D$4,IF(AND('Claim Details'!$J$21="London 1",T185="C"),Rates!$E$4,IF(AND('Claim Details'!$J$21="London 1",T185="D"),Rates!$F$4,IF(AND('Claim Details'!$J$21="London 2",T185="A"),Rates!$C$7,IF(AND('Claim Details'!$J$21="London 2",T185="B"),Rates!$D$7,IF(AND('Claim Details'!$J$21="London 2",T185="C"),Rates!$E$7,IF(AND('Claim Details'!$J$21="London 2",T185="D"),Rates!$F$7,IF(AND('Claim Details'!$J$21="London 3",T185="A"),Rates!$C$10,IF(AND('Claim Details'!$J$21="London 3",T185="B"),Rates!$D$10,IF(AND('Claim Details'!$J$21="London 3",T185="C"),Rates!$E$10,IF(AND('Claim Details'!$J$21="London 3",T185="D"),Rates!$F$10,IF(AND('Claim Details'!$J$21="National 1",T185="A"),Rates!$C$13,IF(AND('Claim Details'!$J$21="National 1",T185="B"),Rates!$D$13,IF(AND('Claim Details'!$J$21="National 1",T185="C"),Rates!$E$13,IF(AND('Claim Details'!$J$21="National 1",T185="D"),Rates!$F$13,IF(AND('Claim Details'!$J$21="National 2",T185="A"),Rates!$C$16,IF(AND('Claim Details'!$J$21="National 2",T185="B"),Rates!$D$16,IF(AND('Claim Details'!$J$21="National 2",T185="C"),Rates!$E$16,IF(AND('Claim Details'!$J$21="National 2",T185="D"),Rates!$F$16,"£0.00"))))))))))))))))))))</f>
        <v>£0.00</v>
      </c>
      <c r="AP185" s="45">
        <f t="shared" si="37"/>
        <v>0</v>
      </c>
      <c r="AQ185" s="45" t="str">
        <f>IF(AND('Claim Details'!$R$21="London 1",AC185="A"),Rates!$C$4,IF(AND('Claim Details'!$R$21="London 1",AC185="B"),Rates!$D$4,IF(AND('Claim Details'!$R$21="London 1",AC185="C"),Rates!$E$4,IF(AND('Claim Details'!$R$21="London 1",AC185="D"),Rates!$F$4,IF(AND('Claim Details'!$R$21="London 2",AC185="A"),Rates!$C$7,IF(AND('Claim Details'!$R$21="London 2",AC185="B"),Rates!$D$7,IF(AND('Claim Details'!$R$21="London 2",AC185="C"),Rates!$E$7,IF(AND('Claim Details'!$R$21="London 2",AC185="D"),Rates!$F$7,IF(AND('Claim Details'!$R$21="London 3",AC185="A"),Rates!$C$10,IF(AND('Claim Details'!$R$21="London 3",AC185="B"),Rates!$D$10,IF(AND('Claim Details'!$R$21="London 3",AC185="C"),Rates!$E$10,IF(AND('Claim Details'!$R$21="London 3",AC185="D"),Rates!$F$10,IF(AND('Claim Details'!$R$21="National 1",AC185="A"),Rates!$C$13,IF(AND('Claim Details'!$R$21="National 1",AC185="B"),Rates!$D$13,IF(AND('Claim Details'!$R$21="National 1",AC185="C"),Rates!$E$13,IF(AND('Claim Details'!$R$21="National 1",AC185="D"),Rates!$F$13,IF(AND('Claim Details'!$R$21="National 2",AC185="A"),Rates!$C$16,IF(AND('Claim Details'!$R$21="National 2",AC185="B"),Rates!$D$16,IF(AND('Claim Details'!$R$21="National 2",AC185="C"),Rates!$E$16,IF(AND('Claim Details'!$R$21="National 2",AC185="D"),Rates!$F$16,"£0.00"))))))))))))))))))))</f>
        <v>£0.00</v>
      </c>
      <c r="AR185" s="45">
        <f t="shared" si="38"/>
        <v>0</v>
      </c>
      <c r="AS185" s="183" t="str">
        <f t="shared" si="48"/>
        <v/>
      </c>
      <c r="AT185" s="183" t="str">
        <f t="shared" si="49"/>
        <v/>
      </c>
    </row>
    <row r="186" spans="1:46" ht="15.5">
      <c r="A186" s="178"/>
      <c r="B186" s="21"/>
      <c r="C186" s="22"/>
      <c r="D186" s="288"/>
      <c r="E186" s="290"/>
      <c r="F186" s="289"/>
      <c r="G186" s="177"/>
      <c r="H186" s="286"/>
      <c r="I186" s="95" t="str">
        <f>IF(AND('Claim Details'!$E$21="London 1",C186="A"),Rates!$C$4,IF(AND('Claim Details'!$E$21="London 1",C186="B"),Rates!$D$4,IF(AND('Claim Details'!$E$21="London 1",C186="C"),Rates!$E$4,IF(AND('Claim Details'!$E$21="London 1",C186="D"),Rates!$F$4,IF(AND('Claim Details'!$E$21="London 2",C186="A"),Rates!$C$7,IF(AND('Claim Details'!$E$21="London 2",C186="B"),Rates!$D$7,IF(AND('Claim Details'!$E$21="London 2",C186="C"),Rates!$E$7,IF(AND('Claim Details'!$E$21="London 2",C186="D"),Rates!$F$7,IF(AND('Claim Details'!$E$21="London 3",C186="A"),Rates!$C$10,IF(AND('Claim Details'!$E$21="London 3",C186="B"),Rates!$D$10,IF(AND('Claim Details'!$E$21="London 3",C186="C"),Rates!$E$10,IF(AND('Claim Details'!$E$21="London 3",C186="D"),Rates!$F$10,IF(AND('Claim Details'!$E$21="National 1",C186="A"),Rates!$C$13,IF(AND('Claim Details'!$E$21="National 1",C186="B"),Rates!$D$13,IF(AND('Claim Details'!$E$21="National 1",C186="C"),Rates!$E$13,IF(AND('Claim Details'!$E$21="National 1",C186="D"),Rates!$F$13,IF(AND('Claim Details'!$E$21="National 2",C186="A"),Rates!$C$16,IF(AND('Claim Details'!$E$21="National 2",C186="B"),Rates!$D$16,IF(AND('Claim Details'!$E$21="National 2",C186="C"),Rates!$E$16,IF(AND('Claim Details'!$E$21="National 2",C186="D"),Rates!$F$16,"£0.00"))))))))))))))))))))</f>
        <v>£0.00</v>
      </c>
      <c r="J186" s="23"/>
      <c r="K186" s="63" t="str">
        <f t="shared" si="39"/>
        <v>£0.00</v>
      </c>
      <c r="L186" s="212"/>
      <c r="M186" s="213"/>
      <c r="N186" s="20"/>
      <c r="O186" s="20"/>
      <c r="P186" s="20" t="str">
        <f t="shared" si="40"/>
        <v/>
      </c>
      <c r="Q186" s="20"/>
      <c r="R186" s="211"/>
      <c r="S186" s="28" t="str">
        <f t="shared" si="41"/>
        <v/>
      </c>
      <c r="T186" s="20" t="str">
        <f t="shared" si="42"/>
        <v/>
      </c>
      <c r="U186" s="18" t="str">
        <f t="shared" si="43"/>
        <v>£0.00</v>
      </c>
      <c r="V186" s="20"/>
      <c r="W186" s="192"/>
      <c r="X186" s="193"/>
      <c r="Y186" s="35"/>
      <c r="Z186" s="343"/>
      <c r="AA186" s="343" t="str">
        <f t="shared" si="44"/>
        <v/>
      </c>
      <c r="AB186" s="103"/>
      <c r="AC186" s="94" t="str">
        <f t="shared" si="45"/>
        <v/>
      </c>
      <c r="AD186" s="95"/>
      <c r="AE186" s="294"/>
      <c r="AF186" s="214" t="str">
        <f t="shared" si="46"/>
        <v/>
      </c>
      <c r="AG186" s="215" t="str">
        <f t="shared" si="47"/>
        <v>£0.00</v>
      </c>
      <c r="AH186" s="181"/>
      <c r="AJ186" s="183"/>
      <c r="AM186" s="183" t="str">
        <f t="shared" si="35"/>
        <v/>
      </c>
      <c r="AN186" s="45">
        <f t="shared" si="36"/>
        <v>0</v>
      </c>
      <c r="AO186" s="45" t="str">
        <f>IF(AND('Claim Details'!$J$21="London 1",T186="A"),Rates!$C$4,IF(AND('Claim Details'!$J$21="London 1",T186="B"),Rates!$D$4,IF(AND('Claim Details'!$J$21="London 1",T186="C"),Rates!$E$4,IF(AND('Claim Details'!$J$21="London 1",T186="D"),Rates!$F$4,IF(AND('Claim Details'!$J$21="London 2",T186="A"),Rates!$C$7,IF(AND('Claim Details'!$J$21="London 2",T186="B"),Rates!$D$7,IF(AND('Claim Details'!$J$21="London 2",T186="C"),Rates!$E$7,IF(AND('Claim Details'!$J$21="London 2",T186="D"),Rates!$F$7,IF(AND('Claim Details'!$J$21="London 3",T186="A"),Rates!$C$10,IF(AND('Claim Details'!$J$21="London 3",T186="B"),Rates!$D$10,IF(AND('Claim Details'!$J$21="London 3",T186="C"),Rates!$E$10,IF(AND('Claim Details'!$J$21="London 3",T186="D"),Rates!$F$10,IF(AND('Claim Details'!$J$21="National 1",T186="A"),Rates!$C$13,IF(AND('Claim Details'!$J$21="National 1",T186="B"),Rates!$D$13,IF(AND('Claim Details'!$J$21="National 1",T186="C"),Rates!$E$13,IF(AND('Claim Details'!$J$21="National 1",T186="D"),Rates!$F$13,IF(AND('Claim Details'!$J$21="National 2",T186="A"),Rates!$C$16,IF(AND('Claim Details'!$J$21="National 2",T186="B"),Rates!$D$16,IF(AND('Claim Details'!$J$21="National 2",T186="C"),Rates!$E$16,IF(AND('Claim Details'!$J$21="National 2",T186="D"),Rates!$F$16,"£0.00"))))))))))))))))))))</f>
        <v>£0.00</v>
      </c>
      <c r="AP186" s="45">
        <f t="shared" si="37"/>
        <v>0</v>
      </c>
      <c r="AQ186" s="45" t="str">
        <f>IF(AND('Claim Details'!$R$21="London 1",AC186="A"),Rates!$C$4,IF(AND('Claim Details'!$R$21="London 1",AC186="B"),Rates!$D$4,IF(AND('Claim Details'!$R$21="London 1",AC186="C"),Rates!$E$4,IF(AND('Claim Details'!$R$21="London 1",AC186="D"),Rates!$F$4,IF(AND('Claim Details'!$R$21="London 2",AC186="A"),Rates!$C$7,IF(AND('Claim Details'!$R$21="London 2",AC186="B"),Rates!$D$7,IF(AND('Claim Details'!$R$21="London 2",AC186="C"),Rates!$E$7,IF(AND('Claim Details'!$R$21="London 2",AC186="D"),Rates!$F$7,IF(AND('Claim Details'!$R$21="London 3",AC186="A"),Rates!$C$10,IF(AND('Claim Details'!$R$21="London 3",AC186="B"),Rates!$D$10,IF(AND('Claim Details'!$R$21="London 3",AC186="C"),Rates!$E$10,IF(AND('Claim Details'!$R$21="London 3",AC186="D"),Rates!$F$10,IF(AND('Claim Details'!$R$21="National 1",AC186="A"),Rates!$C$13,IF(AND('Claim Details'!$R$21="National 1",AC186="B"),Rates!$D$13,IF(AND('Claim Details'!$R$21="National 1",AC186="C"),Rates!$E$13,IF(AND('Claim Details'!$R$21="National 1",AC186="D"),Rates!$F$13,IF(AND('Claim Details'!$R$21="National 2",AC186="A"),Rates!$C$16,IF(AND('Claim Details'!$R$21="National 2",AC186="B"),Rates!$D$16,IF(AND('Claim Details'!$R$21="National 2",AC186="C"),Rates!$E$16,IF(AND('Claim Details'!$R$21="National 2",AC186="D"),Rates!$F$16,"£0.00"))))))))))))))))))))</f>
        <v>£0.00</v>
      </c>
      <c r="AR186" s="45">
        <f t="shared" si="38"/>
        <v>0</v>
      </c>
      <c r="AS186" s="183" t="str">
        <f t="shared" si="48"/>
        <v/>
      </c>
      <c r="AT186" s="183" t="str">
        <f t="shared" si="49"/>
        <v/>
      </c>
    </row>
    <row r="187" spans="1:46" ht="15.5">
      <c r="A187" s="178"/>
      <c r="B187" s="21"/>
      <c r="C187" s="22"/>
      <c r="D187" s="288"/>
      <c r="E187" s="290"/>
      <c r="F187" s="289"/>
      <c r="G187" s="177"/>
      <c r="H187" s="286"/>
      <c r="I187" s="95" t="str">
        <f>IF(AND('Claim Details'!$E$21="London 1",C187="A"),Rates!$C$4,IF(AND('Claim Details'!$E$21="London 1",C187="B"),Rates!$D$4,IF(AND('Claim Details'!$E$21="London 1",C187="C"),Rates!$E$4,IF(AND('Claim Details'!$E$21="London 1",C187="D"),Rates!$F$4,IF(AND('Claim Details'!$E$21="London 2",C187="A"),Rates!$C$7,IF(AND('Claim Details'!$E$21="London 2",C187="B"),Rates!$D$7,IF(AND('Claim Details'!$E$21="London 2",C187="C"),Rates!$E$7,IF(AND('Claim Details'!$E$21="London 2",C187="D"),Rates!$F$7,IF(AND('Claim Details'!$E$21="London 3",C187="A"),Rates!$C$10,IF(AND('Claim Details'!$E$21="London 3",C187="B"),Rates!$D$10,IF(AND('Claim Details'!$E$21="London 3",C187="C"),Rates!$E$10,IF(AND('Claim Details'!$E$21="London 3",C187="D"),Rates!$F$10,IF(AND('Claim Details'!$E$21="National 1",C187="A"),Rates!$C$13,IF(AND('Claim Details'!$E$21="National 1",C187="B"),Rates!$D$13,IF(AND('Claim Details'!$E$21="National 1",C187="C"),Rates!$E$13,IF(AND('Claim Details'!$E$21="National 1",C187="D"),Rates!$F$13,IF(AND('Claim Details'!$E$21="National 2",C187="A"),Rates!$C$16,IF(AND('Claim Details'!$E$21="National 2",C187="B"),Rates!$D$16,IF(AND('Claim Details'!$E$21="National 2",C187="C"),Rates!$E$16,IF(AND('Claim Details'!$E$21="National 2",C187="D"),Rates!$F$16,"£0.00"))))))))))))))))))))</f>
        <v>£0.00</v>
      </c>
      <c r="J187" s="23"/>
      <c r="K187" s="63" t="str">
        <f t="shared" si="39"/>
        <v>£0.00</v>
      </c>
      <c r="L187" s="212"/>
      <c r="M187" s="213"/>
      <c r="N187" s="20"/>
      <c r="O187" s="20"/>
      <c r="P187" s="20" t="str">
        <f t="shared" si="40"/>
        <v/>
      </c>
      <c r="Q187" s="20"/>
      <c r="R187" s="211"/>
      <c r="S187" s="28" t="str">
        <f t="shared" si="41"/>
        <v/>
      </c>
      <c r="T187" s="20" t="str">
        <f t="shared" si="42"/>
        <v/>
      </c>
      <c r="U187" s="18" t="str">
        <f t="shared" si="43"/>
        <v>£0.00</v>
      </c>
      <c r="V187" s="20"/>
      <c r="W187" s="192"/>
      <c r="X187" s="193"/>
      <c r="Y187" s="35"/>
      <c r="Z187" s="343"/>
      <c r="AA187" s="343" t="str">
        <f t="shared" si="44"/>
        <v/>
      </c>
      <c r="AB187" s="103"/>
      <c r="AC187" s="94" t="str">
        <f t="shared" si="45"/>
        <v/>
      </c>
      <c r="AD187" s="95"/>
      <c r="AE187" s="294"/>
      <c r="AF187" s="214" t="str">
        <f t="shared" si="46"/>
        <v/>
      </c>
      <c r="AG187" s="215" t="str">
        <f t="shared" si="47"/>
        <v>£0.00</v>
      </c>
      <c r="AH187" s="181"/>
      <c r="AJ187" s="183"/>
      <c r="AM187" s="183" t="str">
        <f t="shared" si="35"/>
        <v/>
      </c>
      <c r="AN187" s="45">
        <f t="shared" si="36"/>
        <v>0</v>
      </c>
      <c r="AO187" s="45" t="str">
        <f>IF(AND('Claim Details'!$J$21="London 1",T187="A"),Rates!$C$4,IF(AND('Claim Details'!$J$21="London 1",T187="B"),Rates!$D$4,IF(AND('Claim Details'!$J$21="London 1",T187="C"),Rates!$E$4,IF(AND('Claim Details'!$J$21="London 1",T187="D"),Rates!$F$4,IF(AND('Claim Details'!$J$21="London 2",T187="A"),Rates!$C$7,IF(AND('Claim Details'!$J$21="London 2",T187="B"),Rates!$D$7,IF(AND('Claim Details'!$J$21="London 2",T187="C"),Rates!$E$7,IF(AND('Claim Details'!$J$21="London 2",T187="D"),Rates!$F$7,IF(AND('Claim Details'!$J$21="London 3",T187="A"),Rates!$C$10,IF(AND('Claim Details'!$J$21="London 3",T187="B"),Rates!$D$10,IF(AND('Claim Details'!$J$21="London 3",T187="C"),Rates!$E$10,IF(AND('Claim Details'!$J$21="London 3",T187="D"),Rates!$F$10,IF(AND('Claim Details'!$J$21="National 1",T187="A"),Rates!$C$13,IF(AND('Claim Details'!$J$21="National 1",T187="B"),Rates!$D$13,IF(AND('Claim Details'!$J$21="National 1",T187="C"),Rates!$E$13,IF(AND('Claim Details'!$J$21="National 1",T187="D"),Rates!$F$13,IF(AND('Claim Details'!$J$21="National 2",T187="A"),Rates!$C$16,IF(AND('Claim Details'!$J$21="National 2",T187="B"),Rates!$D$16,IF(AND('Claim Details'!$J$21="National 2",T187="C"),Rates!$E$16,IF(AND('Claim Details'!$J$21="National 2",T187="D"),Rates!$F$16,"£0.00"))))))))))))))))))))</f>
        <v>£0.00</v>
      </c>
      <c r="AP187" s="45">
        <f t="shared" si="37"/>
        <v>0</v>
      </c>
      <c r="AQ187" s="45" t="str">
        <f>IF(AND('Claim Details'!$R$21="London 1",AC187="A"),Rates!$C$4,IF(AND('Claim Details'!$R$21="London 1",AC187="B"),Rates!$D$4,IF(AND('Claim Details'!$R$21="London 1",AC187="C"),Rates!$E$4,IF(AND('Claim Details'!$R$21="London 1",AC187="D"),Rates!$F$4,IF(AND('Claim Details'!$R$21="London 2",AC187="A"),Rates!$C$7,IF(AND('Claim Details'!$R$21="London 2",AC187="B"),Rates!$D$7,IF(AND('Claim Details'!$R$21="London 2",AC187="C"),Rates!$E$7,IF(AND('Claim Details'!$R$21="London 2",AC187="D"),Rates!$F$7,IF(AND('Claim Details'!$R$21="London 3",AC187="A"),Rates!$C$10,IF(AND('Claim Details'!$R$21="London 3",AC187="B"),Rates!$D$10,IF(AND('Claim Details'!$R$21="London 3",AC187="C"),Rates!$E$10,IF(AND('Claim Details'!$R$21="London 3",AC187="D"),Rates!$F$10,IF(AND('Claim Details'!$R$21="National 1",AC187="A"),Rates!$C$13,IF(AND('Claim Details'!$R$21="National 1",AC187="B"),Rates!$D$13,IF(AND('Claim Details'!$R$21="National 1",AC187="C"),Rates!$E$13,IF(AND('Claim Details'!$R$21="National 1",AC187="D"),Rates!$F$13,IF(AND('Claim Details'!$R$21="National 2",AC187="A"),Rates!$C$16,IF(AND('Claim Details'!$R$21="National 2",AC187="B"),Rates!$D$16,IF(AND('Claim Details'!$R$21="National 2",AC187="C"),Rates!$E$16,IF(AND('Claim Details'!$R$21="National 2",AC187="D"),Rates!$F$16,"£0.00"))))))))))))))))))))</f>
        <v>£0.00</v>
      </c>
      <c r="AR187" s="45">
        <f t="shared" si="38"/>
        <v>0</v>
      </c>
      <c r="AS187" s="183" t="str">
        <f t="shared" si="48"/>
        <v/>
      </c>
      <c r="AT187" s="183" t="str">
        <f t="shared" si="49"/>
        <v/>
      </c>
    </row>
    <row r="188" spans="1:46" ht="15.5">
      <c r="A188" s="178"/>
      <c r="B188" s="21"/>
      <c r="C188" s="22"/>
      <c r="D188" s="288"/>
      <c r="E188" s="290"/>
      <c r="F188" s="289"/>
      <c r="G188" s="177"/>
      <c r="H188" s="286"/>
      <c r="I188" s="95" t="str">
        <f>IF(AND('Claim Details'!$E$21="London 1",C188="A"),Rates!$C$4,IF(AND('Claim Details'!$E$21="London 1",C188="B"),Rates!$D$4,IF(AND('Claim Details'!$E$21="London 1",C188="C"),Rates!$E$4,IF(AND('Claim Details'!$E$21="London 1",C188="D"),Rates!$F$4,IF(AND('Claim Details'!$E$21="London 2",C188="A"),Rates!$C$7,IF(AND('Claim Details'!$E$21="London 2",C188="B"),Rates!$D$7,IF(AND('Claim Details'!$E$21="London 2",C188="C"),Rates!$E$7,IF(AND('Claim Details'!$E$21="London 2",C188="D"),Rates!$F$7,IF(AND('Claim Details'!$E$21="London 3",C188="A"),Rates!$C$10,IF(AND('Claim Details'!$E$21="London 3",C188="B"),Rates!$D$10,IF(AND('Claim Details'!$E$21="London 3",C188="C"),Rates!$E$10,IF(AND('Claim Details'!$E$21="London 3",C188="D"),Rates!$F$10,IF(AND('Claim Details'!$E$21="National 1",C188="A"),Rates!$C$13,IF(AND('Claim Details'!$E$21="National 1",C188="B"),Rates!$D$13,IF(AND('Claim Details'!$E$21="National 1",C188="C"),Rates!$E$13,IF(AND('Claim Details'!$E$21="National 1",C188="D"),Rates!$F$13,IF(AND('Claim Details'!$E$21="National 2",C188="A"),Rates!$C$16,IF(AND('Claim Details'!$E$21="National 2",C188="B"),Rates!$D$16,IF(AND('Claim Details'!$E$21="National 2",C188="C"),Rates!$E$16,IF(AND('Claim Details'!$E$21="National 2",C188="D"),Rates!$F$16,"£0.00"))))))))))))))))))))</f>
        <v>£0.00</v>
      </c>
      <c r="J188" s="23"/>
      <c r="K188" s="63" t="str">
        <f t="shared" si="39"/>
        <v>£0.00</v>
      </c>
      <c r="L188" s="212"/>
      <c r="M188" s="213"/>
      <c r="N188" s="20"/>
      <c r="O188" s="20"/>
      <c r="P188" s="20" t="str">
        <f t="shared" si="40"/>
        <v/>
      </c>
      <c r="Q188" s="20"/>
      <c r="R188" s="211"/>
      <c r="S188" s="28" t="str">
        <f t="shared" si="41"/>
        <v/>
      </c>
      <c r="T188" s="20" t="str">
        <f t="shared" si="42"/>
        <v/>
      </c>
      <c r="U188" s="18" t="str">
        <f t="shared" si="43"/>
        <v>£0.00</v>
      </c>
      <c r="V188" s="20"/>
      <c r="W188" s="192"/>
      <c r="X188" s="193"/>
      <c r="Y188" s="35"/>
      <c r="Z188" s="343"/>
      <c r="AA188" s="343" t="str">
        <f t="shared" si="44"/>
        <v/>
      </c>
      <c r="AB188" s="103"/>
      <c r="AC188" s="94" t="str">
        <f t="shared" si="45"/>
        <v/>
      </c>
      <c r="AD188" s="95"/>
      <c r="AE188" s="294"/>
      <c r="AF188" s="214" t="str">
        <f t="shared" si="46"/>
        <v/>
      </c>
      <c r="AG188" s="215" t="str">
        <f t="shared" si="47"/>
        <v>£0.00</v>
      </c>
      <c r="AH188" s="181"/>
      <c r="AJ188" s="183"/>
      <c r="AM188" s="183" t="str">
        <f t="shared" si="35"/>
        <v/>
      </c>
      <c r="AN188" s="45">
        <f t="shared" si="36"/>
        <v>0</v>
      </c>
      <c r="AO188" s="45" t="str">
        <f>IF(AND('Claim Details'!$J$21="London 1",T188="A"),Rates!$C$4,IF(AND('Claim Details'!$J$21="London 1",T188="B"),Rates!$D$4,IF(AND('Claim Details'!$J$21="London 1",T188="C"),Rates!$E$4,IF(AND('Claim Details'!$J$21="London 1",T188="D"),Rates!$F$4,IF(AND('Claim Details'!$J$21="London 2",T188="A"),Rates!$C$7,IF(AND('Claim Details'!$J$21="London 2",T188="B"),Rates!$D$7,IF(AND('Claim Details'!$J$21="London 2",T188="C"),Rates!$E$7,IF(AND('Claim Details'!$J$21="London 2",T188="D"),Rates!$F$7,IF(AND('Claim Details'!$J$21="London 3",T188="A"),Rates!$C$10,IF(AND('Claim Details'!$J$21="London 3",T188="B"),Rates!$D$10,IF(AND('Claim Details'!$J$21="London 3",T188="C"),Rates!$E$10,IF(AND('Claim Details'!$J$21="London 3",T188="D"),Rates!$F$10,IF(AND('Claim Details'!$J$21="National 1",T188="A"),Rates!$C$13,IF(AND('Claim Details'!$J$21="National 1",T188="B"),Rates!$D$13,IF(AND('Claim Details'!$J$21="National 1",T188="C"),Rates!$E$13,IF(AND('Claim Details'!$J$21="National 1",T188="D"),Rates!$F$13,IF(AND('Claim Details'!$J$21="National 2",T188="A"),Rates!$C$16,IF(AND('Claim Details'!$J$21="National 2",T188="B"),Rates!$D$16,IF(AND('Claim Details'!$J$21="National 2",T188="C"),Rates!$E$16,IF(AND('Claim Details'!$J$21="National 2",T188="D"),Rates!$F$16,"£0.00"))))))))))))))))))))</f>
        <v>£0.00</v>
      </c>
      <c r="AP188" s="45">
        <f t="shared" si="37"/>
        <v>0</v>
      </c>
      <c r="AQ188" s="45" t="str">
        <f>IF(AND('Claim Details'!$R$21="London 1",AC188="A"),Rates!$C$4,IF(AND('Claim Details'!$R$21="London 1",AC188="B"),Rates!$D$4,IF(AND('Claim Details'!$R$21="London 1",AC188="C"),Rates!$E$4,IF(AND('Claim Details'!$R$21="London 1",AC188="D"),Rates!$F$4,IF(AND('Claim Details'!$R$21="London 2",AC188="A"),Rates!$C$7,IF(AND('Claim Details'!$R$21="London 2",AC188="B"),Rates!$D$7,IF(AND('Claim Details'!$R$21="London 2",AC188="C"),Rates!$E$7,IF(AND('Claim Details'!$R$21="London 2",AC188="D"),Rates!$F$7,IF(AND('Claim Details'!$R$21="London 3",AC188="A"),Rates!$C$10,IF(AND('Claim Details'!$R$21="London 3",AC188="B"),Rates!$D$10,IF(AND('Claim Details'!$R$21="London 3",AC188="C"),Rates!$E$10,IF(AND('Claim Details'!$R$21="London 3",AC188="D"),Rates!$F$10,IF(AND('Claim Details'!$R$21="National 1",AC188="A"),Rates!$C$13,IF(AND('Claim Details'!$R$21="National 1",AC188="B"),Rates!$D$13,IF(AND('Claim Details'!$R$21="National 1",AC188="C"),Rates!$E$13,IF(AND('Claim Details'!$R$21="National 1",AC188="D"),Rates!$F$13,IF(AND('Claim Details'!$R$21="National 2",AC188="A"),Rates!$C$16,IF(AND('Claim Details'!$R$21="National 2",AC188="B"),Rates!$D$16,IF(AND('Claim Details'!$R$21="National 2",AC188="C"),Rates!$E$16,IF(AND('Claim Details'!$R$21="National 2",AC188="D"),Rates!$F$16,"£0.00"))))))))))))))))))))</f>
        <v>£0.00</v>
      </c>
      <c r="AR188" s="45">
        <f t="shared" si="38"/>
        <v>0</v>
      </c>
      <c r="AS188" s="183" t="str">
        <f t="shared" si="48"/>
        <v/>
      </c>
      <c r="AT188" s="183" t="str">
        <f t="shared" si="49"/>
        <v/>
      </c>
    </row>
    <row r="189" spans="1:46" ht="15.5">
      <c r="A189" s="178"/>
      <c r="B189" s="21"/>
      <c r="C189" s="22"/>
      <c r="D189" s="288"/>
      <c r="E189" s="290"/>
      <c r="F189" s="289"/>
      <c r="G189" s="177"/>
      <c r="H189" s="286"/>
      <c r="I189" s="95" t="str">
        <f>IF(AND('Claim Details'!$E$21="London 1",C189="A"),Rates!$C$4,IF(AND('Claim Details'!$E$21="London 1",C189="B"),Rates!$D$4,IF(AND('Claim Details'!$E$21="London 1",C189="C"),Rates!$E$4,IF(AND('Claim Details'!$E$21="London 1",C189="D"),Rates!$F$4,IF(AND('Claim Details'!$E$21="London 2",C189="A"),Rates!$C$7,IF(AND('Claim Details'!$E$21="London 2",C189="B"),Rates!$D$7,IF(AND('Claim Details'!$E$21="London 2",C189="C"),Rates!$E$7,IF(AND('Claim Details'!$E$21="London 2",C189="D"),Rates!$F$7,IF(AND('Claim Details'!$E$21="London 3",C189="A"),Rates!$C$10,IF(AND('Claim Details'!$E$21="London 3",C189="B"),Rates!$D$10,IF(AND('Claim Details'!$E$21="London 3",C189="C"),Rates!$E$10,IF(AND('Claim Details'!$E$21="London 3",C189="D"),Rates!$F$10,IF(AND('Claim Details'!$E$21="National 1",C189="A"),Rates!$C$13,IF(AND('Claim Details'!$E$21="National 1",C189="B"),Rates!$D$13,IF(AND('Claim Details'!$E$21="National 1",C189="C"),Rates!$E$13,IF(AND('Claim Details'!$E$21="National 1",C189="D"),Rates!$F$13,IF(AND('Claim Details'!$E$21="National 2",C189="A"),Rates!$C$16,IF(AND('Claim Details'!$E$21="National 2",C189="B"),Rates!$D$16,IF(AND('Claim Details'!$E$21="National 2",C189="C"),Rates!$E$16,IF(AND('Claim Details'!$E$21="National 2",C189="D"),Rates!$F$16,"£0.00"))))))))))))))))))))</f>
        <v>£0.00</v>
      </c>
      <c r="J189" s="23"/>
      <c r="K189" s="63" t="str">
        <f t="shared" si="39"/>
        <v>£0.00</v>
      </c>
      <c r="L189" s="212"/>
      <c r="M189" s="213"/>
      <c r="N189" s="20"/>
      <c r="O189" s="20"/>
      <c r="P189" s="20" t="str">
        <f t="shared" si="40"/>
        <v/>
      </c>
      <c r="Q189" s="20"/>
      <c r="R189" s="211"/>
      <c r="S189" s="28" t="str">
        <f t="shared" si="41"/>
        <v/>
      </c>
      <c r="T189" s="20" t="str">
        <f t="shared" si="42"/>
        <v/>
      </c>
      <c r="U189" s="18" t="str">
        <f t="shared" si="43"/>
        <v>£0.00</v>
      </c>
      <c r="V189" s="20"/>
      <c r="W189" s="192"/>
      <c r="X189" s="193"/>
      <c r="Y189" s="35"/>
      <c r="Z189" s="343"/>
      <c r="AA189" s="343" t="str">
        <f t="shared" si="44"/>
        <v/>
      </c>
      <c r="AB189" s="103"/>
      <c r="AC189" s="94" t="str">
        <f t="shared" si="45"/>
        <v/>
      </c>
      <c r="AD189" s="95"/>
      <c r="AE189" s="294"/>
      <c r="AF189" s="214" t="str">
        <f t="shared" si="46"/>
        <v/>
      </c>
      <c r="AG189" s="215" t="str">
        <f t="shared" si="47"/>
        <v>£0.00</v>
      </c>
      <c r="AH189" s="181"/>
      <c r="AJ189" s="183"/>
      <c r="AM189" s="183" t="str">
        <f t="shared" si="35"/>
        <v/>
      </c>
      <c r="AN189" s="45">
        <f t="shared" si="36"/>
        <v>0</v>
      </c>
      <c r="AO189" s="45" t="str">
        <f>IF(AND('Claim Details'!$J$21="London 1",T189="A"),Rates!$C$4,IF(AND('Claim Details'!$J$21="London 1",T189="B"),Rates!$D$4,IF(AND('Claim Details'!$J$21="London 1",T189="C"),Rates!$E$4,IF(AND('Claim Details'!$J$21="London 1",T189="D"),Rates!$F$4,IF(AND('Claim Details'!$J$21="London 2",T189="A"),Rates!$C$7,IF(AND('Claim Details'!$J$21="London 2",T189="B"),Rates!$D$7,IF(AND('Claim Details'!$J$21="London 2",T189="C"),Rates!$E$7,IF(AND('Claim Details'!$J$21="London 2",T189="D"),Rates!$F$7,IF(AND('Claim Details'!$J$21="London 3",T189="A"),Rates!$C$10,IF(AND('Claim Details'!$J$21="London 3",T189="B"),Rates!$D$10,IF(AND('Claim Details'!$J$21="London 3",T189="C"),Rates!$E$10,IF(AND('Claim Details'!$J$21="London 3",T189="D"),Rates!$F$10,IF(AND('Claim Details'!$J$21="National 1",T189="A"),Rates!$C$13,IF(AND('Claim Details'!$J$21="National 1",T189="B"),Rates!$D$13,IF(AND('Claim Details'!$J$21="National 1",T189="C"),Rates!$E$13,IF(AND('Claim Details'!$J$21="National 1",T189="D"),Rates!$F$13,IF(AND('Claim Details'!$J$21="National 2",T189="A"),Rates!$C$16,IF(AND('Claim Details'!$J$21="National 2",T189="B"),Rates!$D$16,IF(AND('Claim Details'!$J$21="National 2",T189="C"),Rates!$E$16,IF(AND('Claim Details'!$J$21="National 2",T189="D"),Rates!$F$16,"£0.00"))))))))))))))))))))</f>
        <v>£0.00</v>
      </c>
      <c r="AP189" s="45">
        <f t="shared" si="37"/>
        <v>0</v>
      </c>
      <c r="AQ189" s="45" t="str">
        <f>IF(AND('Claim Details'!$R$21="London 1",AC189="A"),Rates!$C$4,IF(AND('Claim Details'!$R$21="London 1",AC189="B"),Rates!$D$4,IF(AND('Claim Details'!$R$21="London 1",AC189="C"),Rates!$E$4,IF(AND('Claim Details'!$R$21="London 1",AC189="D"),Rates!$F$4,IF(AND('Claim Details'!$R$21="London 2",AC189="A"),Rates!$C$7,IF(AND('Claim Details'!$R$21="London 2",AC189="B"),Rates!$D$7,IF(AND('Claim Details'!$R$21="London 2",AC189="C"),Rates!$E$7,IF(AND('Claim Details'!$R$21="London 2",AC189="D"),Rates!$F$7,IF(AND('Claim Details'!$R$21="London 3",AC189="A"),Rates!$C$10,IF(AND('Claim Details'!$R$21="London 3",AC189="B"),Rates!$D$10,IF(AND('Claim Details'!$R$21="London 3",AC189="C"),Rates!$E$10,IF(AND('Claim Details'!$R$21="London 3",AC189="D"),Rates!$F$10,IF(AND('Claim Details'!$R$21="National 1",AC189="A"),Rates!$C$13,IF(AND('Claim Details'!$R$21="National 1",AC189="B"),Rates!$D$13,IF(AND('Claim Details'!$R$21="National 1",AC189="C"),Rates!$E$13,IF(AND('Claim Details'!$R$21="National 1",AC189="D"),Rates!$F$13,IF(AND('Claim Details'!$R$21="National 2",AC189="A"),Rates!$C$16,IF(AND('Claim Details'!$R$21="National 2",AC189="B"),Rates!$D$16,IF(AND('Claim Details'!$R$21="National 2",AC189="C"),Rates!$E$16,IF(AND('Claim Details'!$R$21="National 2",AC189="D"),Rates!$F$16,"£0.00"))))))))))))))))))))</f>
        <v>£0.00</v>
      </c>
      <c r="AR189" s="45">
        <f t="shared" si="38"/>
        <v>0</v>
      </c>
      <c r="AS189" s="183" t="str">
        <f t="shared" si="48"/>
        <v/>
      </c>
      <c r="AT189" s="183" t="str">
        <f t="shared" si="49"/>
        <v/>
      </c>
    </row>
    <row r="190" spans="1:46" ht="15.5">
      <c r="A190" s="178"/>
      <c r="B190" s="21"/>
      <c r="C190" s="22"/>
      <c r="D190" s="288"/>
      <c r="E190" s="290"/>
      <c r="F190" s="289"/>
      <c r="G190" s="177"/>
      <c r="H190" s="286"/>
      <c r="I190" s="95" t="str">
        <f>IF(AND('Claim Details'!$E$21="London 1",C190="A"),Rates!$C$4,IF(AND('Claim Details'!$E$21="London 1",C190="B"),Rates!$D$4,IF(AND('Claim Details'!$E$21="London 1",C190="C"),Rates!$E$4,IF(AND('Claim Details'!$E$21="London 1",C190="D"),Rates!$F$4,IF(AND('Claim Details'!$E$21="London 2",C190="A"),Rates!$C$7,IF(AND('Claim Details'!$E$21="London 2",C190="B"),Rates!$D$7,IF(AND('Claim Details'!$E$21="London 2",C190="C"),Rates!$E$7,IF(AND('Claim Details'!$E$21="London 2",C190="D"),Rates!$F$7,IF(AND('Claim Details'!$E$21="London 3",C190="A"),Rates!$C$10,IF(AND('Claim Details'!$E$21="London 3",C190="B"),Rates!$D$10,IF(AND('Claim Details'!$E$21="London 3",C190="C"),Rates!$E$10,IF(AND('Claim Details'!$E$21="London 3",C190="D"),Rates!$F$10,IF(AND('Claim Details'!$E$21="National 1",C190="A"),Rates!$C$13,IF(AND('Claim Details'!$E$21="National 1",C190="B"),Rates!$D$13,IF(AND('Claim Details'!$E$21="National 1",C190="C"),Rates!$E$13,IF(AND('Claim Details'!$E$21="National 1",C190="D"),Rates!$F$13,IF(AND('Claim Details'!$E$21="National 2",C190="A"),Rates!$C$16,IF(AND('Claim Details'!$E$21="National 2",C190="B"),Rates!$D$16,IF(AND('Claim Details'!$E$21="National 2",C190="C"),Rates!$E$16,IF(AND('Claim Details'!$E$21="National 2",C190="D"),Rates!$F$16,"£0.00"))))))))))))))))))))</f>
        <v>£0.00</v>
      </c>
      <c r="J190" s="23"/>
      <c r="K190" s="63" t="str">
        <f t="shared" si="39"/>
        <v>£0.00</v>
      </c>
      <c r="L190" s="212"/>
      <c r="M190" s="213"/>
      <c r="N190" s="20"/>
      <c r="O190" s="20"/>
      <c r="P190" s="20" t="str">
        <f t="shared" si="40"/>
        <v/>
      </c>
      <c r="Q190" s="20"/>
      <c r="R190" s="211"/>
      <c r="S190" s="28" t="str">
        <f t="shared" si="41"/>
        <v/>
      </c>
      <c r="T190" s="20" t="str">
        <f t="shared" si="42"/>
        <v/>
      </c>
      <c r="U190" s="18" t="str">
        <f t="shared" si="43"/>
        <v>£0.00</v>
      </c>
      <c r="V190" s="20"/>
      <c r="W190" s="192"/>
      <c r="X190" s="193"/>
      <c r="Y190" s="35"/>
      <c r="Z190" s="343"/>
      <c r="AA190" s="343" t="str">
        <f t="shared" si="44"/>
        <v/>
      </c>
      <c r="AB190" s="103"/>
      <c r="AC190" s="94" t="str">
        <f t="shared" si="45"/>
        <v/>
      </c>
      <c r="AD190" s="95"/>
      <c r="AE190" s="294"/>
      <c r="AF190" s="214" t="str">
        <f t="shared" si="46"/>
        <v/>
      </c>
      <c r="AG190" s="215" t="str">
        <f t="shared" si="47"/>
        <v>£0.00</v>
      </c>
      <c r="AH190" s="181"/>
      <c r="AJ190" s="183"/>
      <c r="AM190" s="183" t="str">
        <f t="shared" si="35"/>
        <v/>
      </c>
      <c r="AN190" s="45">
        <f t="shared" si="36"/>
        <v>0</v>
      </c>
      <c r="AO190" s="45" t="str">
        <f>IF(AND('Claim Details'!$J$21="London 1",T190="A"),Rates!$C$4,IF(AND('Claim Details'!$J$21="London 1",T190="B"),Rates!$D$4,IF(AND('Claim Details'!$J$21="London 1",T190="C"),Rates!$E$4,IF(AND('Claim Details'!$J$21="London 1",T190="D"),Rates!$F$4,IF(AND('Claim Details'!$J$21="London 2",T190="A"),Rates!$C$7,IF(AND('Claim Details'!$J$21="London 2",T190="B"),Rates!$D$7,IF(AND('Claim Details'!$J$21="London 2",T190="C"),Rates!$E$7,IF(AND('Claim Details'!$J$21="London 2",T190="D"),Rates!$F$7,IF(AND('Claim Details'!$J$21="London 3",T190="A"),Rates!$C$10,IF(AND('Claim Details'!$J$21="London 3",T190="B"),Rates!$D$10,IF(AND('Claim Details'!$J$21="London 3",T190="C"),Rates!$E$10,IF(AND('Claim Details'!$J$21="London 3",T190="D"),Rates!$F$10,IF(AND('Claim Details'!$J$21="National 1",T190="A"),Rates!$C$13,IF(AND('Claim Details'!$J$21="National 1",T190="B"),Rates!$D$13,IF(AND('Claim Details'!$J$21="National 1",T190="C"),Rates!$E$13,IF(AND('Claim Details'!$J$21="National 1",T190="D"),Rates!$F$13,IF(AND('Claim Details'!$J$21="National 2",T190="A"),Rates!$C$16,IF(AND('Claim Details'!$J$21="National 2",T190="B"),Rates!$D$16,IF(AND('Claim Details'!$J$21="National 2",T190="C"),Rates!$E$16,IF(AND('Claim Details'!$J$21="National 2",T190="D"),Rates!$F$16,"£0.00"))))))))))))))))))))</f>
        <v>£0.00</v>
      </c>
      <c r="AP190" s="45">
        <f t="shared" si="37"/>
        <v>0</v>
      </c>
      <c r="AQ190" s="45" t="str">
        <f>IF(AND('Claim Details'!$R$21="London 1",AC190="A"),Rates!$C$4,IF(AND('Claim Details'!$R$21="London 1",AC190="B"),Rates!$D$4,IF(AND('Claim Details'!$R$21="London 1",AC190="C"),Rates!$E$4,IF(AND('Claim Details'!$R$21="London 1",AC190="D"),Rates!$F$4,IF(AND('Claim Details'!$R$21="London 2",AC190="A"),Rates!$C$7,IF(AND('Claim Details'!$R$21="London 2",AC190="B"),Rates!$D$7,IF(AND('Claim Details'!$R$21="London 2",AC190="C"),Rates!$E$7,IF(AND('Claim Details'!$R$21="London 2",AC190="D"),Rates!$F$7,IF(AND('Claim Details'!$R$21="London 3",AC190="A"),Rates!$C$10,IF(AND('Claim Details'!$R$21="London 3",AC190="B"),Rates!$D$10,IF(AND('Claim Details'!$R$21="London 3",AC190="C"),Rates!$E$10,IF(AND('Claim Details'!$R$21="London 3",AC190="D"),Rates!$F$10,IF(AND('Claim Details'!$R$21="National 1",AC190="A"),Rates!$C$13,IF(AND('Claim Details'!$R$21="National 1",AC190="B"),Rates!$D$13,IF(AND('Claim Details'!$R$21="National 1",AC190="C"),Rates!$E$13,IF(AND('Claim Details'!$R$21="National 1",AC190="D"),Rates!$F$13,IF(AND('Claim Details'!$R$21="National 2",AC190="A"),Rates!$C$16,IF(AND('Claim Details'!$R$21="National 2",AC190="B"),Rates!$D$16,IF(AND('Claim Details'!$R$21="National 2",AC190="C"),Rates!$E$16,IF(AND('Claim Details'!$R$21="National 2",AC190="D"),Rates!$F$16,"£0.00"))))))))))))))))))))</f>
        <v>£0.00</v>
      </c>
      <c r="AR190" s="45">
        <f t="shared" si="38"/>
        <v>0</v>
      </c>
      <c r="AS190" s="183" t="str">
        <f t="shared" si="48"/>
        <v/>
      </c>
      <c r="AT190" s="183" t="str">
        <f t="shared" si="49"/>
        <v/>
      </c>
    </row>
    <row r="191" spans="1:46" ht="15.5">
      <c r="A191" s="178"/>
      <c r="B191" s="21"/>
      <c r="C191" s="22"/>
      <c r="D191" s="288"/>
      <c r="E191" s="290"/>
      <c r="F191" s="289"/>
      <c r="G191" s="177"/>
      <c r="H191" s="286"/>
      <c r="I191" s="95" t="str">
        <f>IF(AND('Claim Details'!$E$21="London 1",C191="A"),Rates!$C$4,IF(AND('Claim Details'!$E$21="London 1",C191="B"),Rates!$D$4,IF(AND('Claim Details'!$E$21="London 1",C191="C"),Rates!$E$4,IF(AND('Claim Details'!$E$21="London 1",C191="D"),Rates!$F$4,IF(AND('Claim Details'!$E$21="London 2",C191="A"),Rates!$C$7,IF(AND('Claim Details'!$E$21="London 2",C191="B"),Rates!$D$7,IF(AND('Claim Details'!$E$21="London 2",C191="C"),Rates!$E$7,IF(AND('Claim Details'!$E$21="London 2",C191="D"),Rates!$F$7,IF(AND('Claim Details'!$E$21="London 3",C191="A"),Rates!$C$10,IF(AND('Claim Details'!$E$21="London 3",C191="B"),Rates!$D$10,IF(AND('Claim Details'!$E$21="London 3",C191="C"),Rates!$E$10,IF(AND('Claim Details'!$E$21="London 3",C191="D"),Rates!$F$10,IF(AND('Claim Details'!$E$21="National 1",C191="A"),Rates!$C$13,IF(AND('Claim Details'!$E$21="National 1",C191="B"),Rates!$D$13,IF(AND('Claim Details'!$E$21="National 1",C191="C"),Rates!$E$13,IF(AND('Claim Details'!$E$21="National 1",C191="D"),Rates!$F$13,IF(AND('Claim Details'!$E$21="National 2",C191="A"),Rates!$C$16,IF(AND('Claim Details'!$E$21="National 2",C191="B"),Rates!$D$16,IF(AND('Claim Details'!$E$21="National 2",C191="C"),Rates!$E$16,IF(AND('Claim Details'!$E$21="National 2",C191="D"),Rates!$F$16,"£0.00"))))))))))))))))))))</f>
        <v>£0.00</v>
      </c>
      <c r="J191" s="23"/>
      <c r="K191" s="63" t="str">
        <f t="shared" si="39"/>
        <v>£0.00</v>
      </c>
      <c r="L191" s="212"/>
      <c r="M191" s="213"/>
      <c r="N191" s="20"/>
      <c r="O191" s="20"/>
      <c r="P191" s="20" t="str">
        <f t="shared" si="40"/>
        <v/>
      </c>
      <c r="Q191" s="20"/>
      <c r="R191" s="211"/>
      <c r="S191" s="28" t="str">
        <f t="shared" si="41"/>
        <v/>
      </c>
      <c r="T191" s="20" t="str">
        <f t="shared" si="42"/>
        <v/>
      </c>
      <c r="U191" s="18" t="str">
        <f t="shared" si="43"/>
        <v>£0.00</v>
      </c>
      <c r="V191" s="20"/>
      <c r="W191" s="192"/>
      <c r="X191" s="193"/>
      <c r="Y191" s="35"/>
      <c r="Z191" s="343"/>
      <c r="AA191" s="343" t="str">
        <f t="shared" si="44"/>
        <v/>
      </c>
      <c r="AB191" s="103"/>
      <c r="AC191" s="94" t="str">
        <f t="shared" si="45"/>
        <v/>
      </c>
      <c r="AD191" s="95"/>
      <c r="AE191" s="294"/>
      <c r="AF191" s="214" t="str">
        <f t="shared" si="46"/>
        <v/>
      </c>
      <c r="AG191" s="215" t="str">
        <f t="shared" si="47"/>
        <v>£0.00</v>
      </c>
      <c r="AH191" s="181"/>
      <c r="AJ191" s="183"/>
      <c r="AM191" s="183" t="str">
        <f t="shared" si="35"/>
        <v/>
      </c>
      <c r="AN191" s="45">
        <f t="shared" si="36"/>
        <v>0</v>
      </c>
      <c r="AO191" s="45" t="str">
        <f>IF(AND('Claim Details'!$J$21="London 1",T191="A"),Rates!$C$4,IF(AND('Claim Details'!$J$21="London 1",T191="B"),Rates!$D$4,IF(AND('Claim Details'!$J$21="London 1",T191="C"),Rates!$E$4,IF(AND('Claim Details'!$J$21="London 1",T191="D"),Rates!$F$4,IF(AND('Claim Details'!$J$21="London 2",T191="A"),Rates!$C$7,IF(AND('Claim Details'!$J$21="London 2",T191="B"),Rates!$D$7,IF(AND('Claim Details'!$J$21="London 2",T191="C"),Rates!$E$7,IF(AND('Claim Details'!$J$21="London 2",T191="D"),Rates!$F$7,IF(AND('Claim Details'!$J$21="London 3",T191="A"),Rates!$C$10,IF(AND('Claim Details'!$J$21="London 3",T191="B"),Rates!$D$10,IF(AND('Claim Details'!$J$21="London 3",T191="C"),Rates!$E$10,IF(AND('Claim Details'!$J$21="London 3",T191="D"),Rates!$F$10,IF(AND('Claim Details'!$J$21="National 1",T191="A"),Rates!$C$13,IF(AND('Claim Details'!$J$21="National 1",T191="B"),Rates!$D$13,IF(AND('Claim Details'!$J$21="National 1",T191="C"),Rates!$E$13,IF(AND('Claim Details'!$J$21="National 1",T191="D"),Rates!$F$13,IF(AND('Claim Details'!$J$21="National 2",T191="A"),Rates!$C$16,IF(AND('Claim Details'!$J$21="National 2",T191="B"),Rates!$D$16,IF(AND('Claim Details'!$J$21="National 2",T191="C"),Rates!$E$16,IF(AND('Claim Details'!$J$21="National 2",T191="D"),Rates!$F$16,"£0.00"))))))))))))))))))))</f>
        <v>£0.00</v>
      </c>
      <c r="AP191" s="45">
        <f t="shared" si="37"/>
        <v>0</v>
      </c>
      <c r="AQ191" s="45" t="str">
        <f>IF(AND('Claim Details'!$R$21="London 1",AC191="A"),Rates!$C$4,IF(AND('Claim Details'!$R$21="London 1",AC191="B"),Rates!$D$4,IF(AND('Claim Details'!$R$21="London 1",AC191="C"),Rates!$E$4,IF(AND('Claim Details'!$R$21="London 1",AC191="D"),Rates!$F$4,IF(AND('Claim Details'!$R$21="London 2",AC191="A"),Rates!$C$7,IF(AND('Claim Details'!$R$21="London 2",AC191="B"),Rates!$D$7,IF(AND('Claim Details'!$R$21="London 2",AC191="C"),Rates!$E$7,IF(AND('Claim Details'!$R$21="London 2",AC191="D"),Rates!$F$7,IF(AND('Claim Details'!$R$21="London 3",AC191="A"),Rates!$C$10,IF(AND('Claim Details'!$R$21="London 3",AC191="B"),Rates!$D$10,IF(AND('Claim Details'!$R$21="London 3",AC191="C"),Rates!$E$10,IF(AND('Claim Details'!$R$21="London 3",AC191="D"),Rates!$F$10,IF(AND('Claim Details'!$R$21="National 1",AC191="A"),Rates!$C$13,IF(AND('Claim Details'!$R$21="National 1",AC191="B"),Rates!$D$13,IF(AND('Claim Details'!$R$21="National 1",AC191="C"),Rates!$E$13,IF(AND('Claim Details'!$R$21="National 1",AC191="D"),Rates!$F$13,IF(AND('Claim Details'!$R$21="National 2",AC191="A"),Rates!$C$16,IF(AND('Claim Details'!$R$21="National 2",AC191="B"),Rates!$D$16,IF(AND('Claim Details'!$R$21="National 2",AC191="C"),Rates!$E$16,IF(AND('Claim Details'!$R$21="National 2",AC191="D"),Rates!$F$16,"£0.00"))))))))))))))))))))</f>
        <v>£0.00</v>
      </c>
      <c r="AR191" s="45">
        <f t="shared" si="38"/>
        <v>0</v>
      </c>
      <c r="AS191" s="183" t="str">
        <f t="shared" si="48"/>
        <v/>
      </c>
      <c r="AT191" s="183" t="str">
        <f t="shared" si="49"/>
        <v/>
      </c>
    </row>
    <row r="192" spans="1:46" ht="15.5">
      <c r="A192" s="178"/>
      <c r="B192" s="21"/>
      <c r="C192" s="22"/>
      <c r="D192" s="288"/>
      <c r="E192" s="290"/>
      <c r="F192" s="289"/>
      <c r="G192" s="177"/>
      <c r="H192" s="286"/>
      <c r="I192" s="95" t="str">
        <f>IF(AND('Claim Details'!$E$21="London 1",C192="A"),Rates!$C$4,IF(AND('Claim Details'!$E$21="London 1",C192="B"),Rates!$D$4,IF(AND('Claim Details'!$E$21="London 1",C192="C"),Rates!$E$4,IF(AND('Claim Details'!$E$21="London 1",C192="D"),Rates!$F$4,IF(AND('Claim Details'!$E$21="London 2",C192="A"),Rates!$C$7,IF(AND('Claim Details'!$E$21="London 2",C192="B"),Rates!$D$7,IF(AND('Claim Details'!$E$21="London 2",C192="C"),Rates!$E$7,IF(AND('Claim Details'!$E$21="London 2",C192="D"),Rates!$F$7,IF(AND('Claim Details'!$E$21="London 3",C192="A"),Rates!$C$10,IF(AND('Claim Details'!$E$21="London 3",C192="B"),Rates!$D$10,IF(AND('Claim Details'!$E$21="London 3",C192="C"),Rates!$E$10,IF(AND('Claim Details'!$E$21="London 3",C192="D"),Rates!$F$10,IF(AND('Claim Details'!$E$21="National 1",C192="A"),Rates!$C$13,IF(AND('Claim Details'!$E$21="National 1",C192="B"),Rates!$D$13,IF(AND('Claim Details'!$E$21="National 1",C192="C"),Rates!$E$13,IF(AND('Claim Details'!$E$21="National 1",C192="D"),Rates!$F$13,IF(AND('Claim Details'!$E$21="National 2",C192="A"),Rates!$C$16,IF(AND('Claim Details'!$E$21="National 2",C192="B"),Rates!$D$16,IF(AND('Claim Details'!$E$21="National 2",C192="C"),Rates!$E$16,IF(AND('Claim Details'!$E$21="National 2",C192="D"),Rates!$F$16,"£0.00"))))))))))))))))))))</f>
        <v>£0.00</v>
      </c>
      <c r="J192" s="23"/>
      <c r="K192" s="63" t="str">
        <f t="shared" si="39"/>
        <v>£0.00</v>
      </c>
      <c r="L192" s="212"/>
      <c r="M192" s="213"/>
      <c r="N192" s="20"/>
      <c r="O192" s="20"/>
      <c r="P192" s="20" t="str">
        <f t="shared" si="40"/>
        <v/>
      </c>
      <c r="Q192" s="20"/>
      <c r="R192" s="211"/>
      <c r="S192" s="28" t="str">
        <f t="shared" si="41"/>
        <v/>
      </c>
      <c r="T192" s="20" t="str">
        <f t="shared" si="42"/>
        <v/>
      </c>
      <c r="U192" s="18" t="str">
        <f t="shared" si="43"/>
        <v>£0.00</v>
      </c>
      <c r="V192" s="20"/>
      <c r="W192" s="192"/>
      <c r="X192" s="193"/>
      <c r="Y192" s="35"/>
      <c r="Z192" s="343"/>
      <c r="AA192" s="343" t="str">
        <f t="shared" si="44"/>
        <v/>
      </c>
      <c r="AB192" s="103"/>
      <c r="AC192" s="94" t="str">
        <f t="shared" si="45"/>
        <v/>
      </c>
      <c r="AD192" s="95"/>
      <c r="AE192" s="294"/>
      <c r="AF192" s="214" t="str">
        <f t="shared" si="46"/>
        <v/>
      </c>
      <c r="AG192" s="215" t="str">
        <f t="shared" si="47"/>
        <v>£0.00</v>
      </c>
      <c r="AH192" s="181"/>
      <c r="AJ192" s="183"/>
      <c r="AM192" s="183" t="str">
        <f t="shared" si="35"/>
        <v/>
      </c>
      <c r="AN192" s="45">
        <f t="shared" si="36"/>
        <v>0</v>
      </c>
      <c r="AO192" s="45" t="str">
        <f>IF(AND('Claim Details'!$J$21="London 1",T192="A"),Rates!$C$4,IF(AND('Claim Details'!$J$21="London 1",T192="B"),Rates!$D$4,IF(AND('Claim Details'!$J$21="London 1",T192="C"),Rates!$E$4,IF(AND('Claim Details'!$J$21="London 1",T192="D"),Rates!$F$4,IF(AND('Claim Details'!$J$21="London 2",T192="A"),Rates!$C$7,IF(AND('Claim Details'!$J$21="London 2",T192="B"),Rates!$D$7,IF(AND('Claim Details'!$J$21="London 2",T192="C"),Rates!$E$7,IF(AND('Claim Details'!$J$21="London 2",T192="D"),Rates!$F$7,IF(AND('Claim Details'!$J$21="London 3",T192="A"),Rates!$C$10,IF(AND('Claim Details'!$J$21="London 3",T192="B"),Rates!$D$10,IF(AND('Claim Details'!$J$21="London 3",T192="C"),Rates!$E$10,IF(AND('Claim Details'!$J$21="London 3",T192="D"),Rates!$F$10,IF(AND('Claim Details'!$J$21="National 1",T192="A"),Rates!$C$13,IF(AND('Claim Details'!$J$21="National 1",T192="B"),Rates!$D$13,IF(AND('Claim Details'!$J$21="National 1",T192="C"),Rates!$E$13,IF(AND('Claim Details'!$J$21="National 1",T192="D"),Rates!$F$13,IF(AND('Claim Details'!$J$21="National 2",T192="A"),Rates!$C$16,IF(AND('Claim Details'!$J$21="National 2",T192="B"),Rates!$D$16,IF(AND('Claim Details'!$J$21="National 2",T192="C"),Rates!$E$16,IF(AND('Claim Details'!$J$21="National 2",T192="D"),Rates!$F$16,"£0.00"))))))))))))))))))))</f>
        <v>£0.00</v>
      </c>
      <c r="AP192" s="45">
        <f t="shared" si="37"/>
        <v>0</v>
      </c>
      <c r="AQ192" s="45" t="str">
        <f>IF(AND('Claim Details'!$R$21="London 1",AC192="A"),Rates!$C$4,IF(AND('Claim Details'!$R$21="London 1",AC192="B"),Rates!$D$4,IF(AND('Claim Details'!$R$21="London 1",AC192="C"),Rates!$E$4,IF(AND('Claim Details'!$R$21="London 1",AC192="D"),Rates!$F$4,IF(AND('Claim Details'!$R$21="London 2",AC192="A"),Rates!$C$7,IF(AND('Claim Details'!$R$21="London 2",AC192="B"),Rates!$D$7,IF(AND('Claim Details'!$R$21="London 2",AC192="C"),Rates!$E$7,IF(AND('Claim Details'!$R$21="London 2",AC192="D"),Rates!$F$7,IF(AND('Claim Details'!$R$21="London 3",AC192="A"),Rates!$C$10,IF(AND('Claim Details'!$R$21="London 3",AC192="B"),Rates!$D$10,IF(AND('Claim Details'!$R$21="London 3",AC192="C"),Rates!$E$10,IF(AND('Claim Details'!$R$21="London 3",AC192="D"),Rates!$F$10,IF(AND('Claim Details'!$R$21="National 1",AC192="A"),Rates!$C$13,IF(AND('Claim Details'!$R$21="National 1",AC192="B"),Rates!$D$13,IF(AND('Claim Details'!$R$21="National 1",AC192="C"),Rates!$E$13,IF(AND('Claim Details'!$R$21="National 1",AC192="D"),Rates!$F$13,IF(AND('Claim Details'!$R$21="National 2",AC192="A"),Rates!$C$16,IF(AND('Claim Details'!$R$21="National 2",AC192="B"),Rates!$D$16,IF(AND('Claim Details'!$R$21="National 2",AC192="C"),Rates!$E$16,IF(AND('Claim Details'!$R$21="National 2",AC192="D"),Rates!$F$16,"£0.00"))))))))))))))))))))</f>
        <v>£0.00</v>
      </c>
      <c r="AR192" s="45">
        <f t="shared" si="38"/>
        <v>0</v>
      </c>
      <c r="AS192" s="183" t="str">
        <f t="shared" si="48"/>
        <v/>
      </c>
      <c r="AT192" s="183" t="str">
        <f t="shared" si="49"/>
        <v/>
      </c>
    </row>
    <row r="193" spans="1:46" ht="15.5">
      <c r="A193" s="178"/>
      <c r="B193" s="21"/>
      <c r="C193" s="22"/>
      <c r="D193" s="288"/>
      <c r="E193" s="290"/>
      <c r="F193" s="289"/>
      <c r="G193" s="177"/>
      <c r="H193" s="286"/>
      <c r="I193" s="95" t="str">
        <f>IF(AND('Claim Details'!$E$21="London 1",C193="A"),Rates!$C$4,IF(AND('Claim Details'!$E$21="London 1",C193="B"),Rates!$D$4,IF(AND('Claim Details'!$E$21="London 1",C193="C"),Rates!$E$4,IF(AND('Claim Details'!$E$21="London 1",C193="D"),Rates!$F$4,IF(AND('Claim Details'!$E$21="London 2",C193="A"),Rates!$C$7,IF(AND('Claim Details'!$E$21="London 2",C193="B"),Rates!$D$7,IF(AND('Claim Details'!$E$21="London 2",C193="C"),Rates!$E$7,IF(AND('Claim Details'!$E$21="London 2",C193="D"),Rates!$F$7,IF(AND('Claim Details'!$E$21="London 3",C193="A"),Rates!$C$10,IF(AND('Claim Details'!$E$21="London 3",C193="B"),Rates!$D$10,IF(AND('Claim Details'!$E$21="London 3",C193="C"),Rates!$E$10,IF(AND('Claim Details'!$E$21="London 3",C193="D"),Rates!$F$10,IF(AND('Claim Details'!$E$21="National 1",C193="A"),Rates!$C$13,IF(AND('Claim Details'!$E$21="National 1",C193="B"),Rates!$D$13,IF(AND('Claim Details'!$E$21="National 1",C193="C"),Rates!$E$13,IF(AND('Claim Details'!$E$21="National 1",C193="D"),Rates!$F$13,IF(AND('Claim Details'!$E$21="National 2",C193="A"),Rates!$C$16,IF(AND('Claim Details'!$E$21="National 2",C193="B"),Rates!$D$16,IF(AND('Claim Details'!$E$21="National 2",C193="C"),Rates!$E$16,IF(AND('Claim Details'!$E$21="National 2",C193="D"),Rates!$F$16,"£0.00"))))))))))))))))))))</f>
        <v>£0.00</v>
      </c>
      <c r="J193" s="23"/>
      <c r="K193" s="63" t="str">
        <f t="shared" si="39"/>
        <v>£0.00</v>
      </c>
      <c r="L193" s="212"/>
      <c r="M193" s="213"/>
      <c r="N193" s="20"/>
      <c r="O193" s="20"/>
      <c r="P193" s="20" t="str">
        <f t="shared" si="40"/>
        <v/>
      </c>
      <c r="Q193" s="20"/>
      <c r="R193" s="211"/>
      <c r="S193" s="28" t="str">
        <f t="shared" si="41"/>
        <v/>
      </c>
      <c r="T193" s="20" t="str">
        <f t="shared" si="42"/>
        <v/>
      </c>
      <c r="U193" s="18" t="str">
        <f t="shared" si="43"/>
        <v>£0.00</v>
      </c>
      <c r="V193" s="20"/>
      <c r="W193" s="192"/>
      <c r="X193" s="193"/>
      <c r="Y193" s="35"/>
      <c r="Z193" s="343"/>
      <c r="AA193" s="343" t="str">
        <f t="shared" si="44"/>
        <v/>
      </c>
      <c r="AB193" s="103"/>
      <c r="AC193" s="94" t="str">
        <f t="shared" si="45"/>
        <v/>
      </c>
      <c r="AD193" s="95"/>
      <c r="AE193" s="294"/>
      <c r="AF193" s="214" t="str">
        <f t="shared" si="46"/>
        <v/>
      </c>
      <c r="AG193" s="215" t="str">
        <f t="shared" si="47"/>
        <v>£0.00</v>
      </c>
      <c r="AH193" s="181"/>
      <c r="AJ193" s="183"/>
      <c r="AM193" s="183" t="str">
        <f t="shared" si="35"/>
        <v/>
      </c>
      <c r="AN193" s="45">
        <f t="shared" si="36"/>
        <v>0</v>
      </c>
      <c r="AO193" s="45" t="str">
        <f>IF(AND('Claim Details'!$J$21="London 1",T193="A"),Rates!$C$4,IF(AND('Claim Details'!$J$21="London 1",T193="B"),Rates!$D$4,IF(AND('Claim Details'!$J$21="London 1",T193="C"),Rates!$E$4,IF(AND('Claim Details'!$J$21="London 1",T193="D"),Rates!$F$4,IF(AND('Claim Details'!$J$21="London 2",T193="A"),Rates!$C$7,IF(AND('Claim Details'!$J$21="London 2",T193="B"),Rates!$D$7,IF(AND('Claim Details'!$J$21="London 2",T193="C"),Rates!$E$7,IF(AND('Claim Details'!$J$21="London 2",T193="D"),Rates!$F$7,IF(AND('Claim Details'!$J$21="London 3",T193="A"),Rates!$C$10,IF(AND('Claim Details'!$J$21="London 3",T193="B"),Rates!$D$10,IF(AND('Claim Details'!$J$21="London 3",T193="C"),Rates!$E$10,IF(AND('Claim Details'!$J$21="London 3",T193="D"),Rates!$F$10,IF(AND('Claim Details'!$J$21="National 1",T193="A"),Rates!$C$13,IF(AND('Claim Details'!$J$21="National 1",T193="B"),Rates!$D$13,IF(AND('Claim Details'!$J$21="National 1",T193="C"),Rates!$E$13,IF(AND('Claim Details'!$J$21="National 1",T193="D"),Rates!$F$13,IF(AND('Claim Details'!$J$21="National 2",T193="A"),Rates!$C$16,IF(AND('Claim Details'!$J$21="National 2",T193="B"),Rates!$D$16,IF(AND('Claim Details'!$J$21="National 2",T193="C"),Rates!$E$16,IF(AND('Claim Details'!$J$21="National 2",T193="D"),Rates!$F$16,"£0.00"))))))))))))))))))))</f>
        <v>£0.00</v>
      </c>
      <c r="AP193" s="45">
        <f t="shared" si="37"/>
        <v>0</v>
      </c>
      <c r="AQ193" s="45" t="str">
        <f>IF(AND('Claim Details'!$R$21="London 1",AC193="A"),Rates!$C$4,IF(AND('Claim Details'!$R$21="London 1",AC193="B"),Rates!$D$4,IF(AND('Claim Details'!$R$21="London 1",AC193="C"),Rates!$E$4,IF(AND('Claim Details'!$R$21="London 1",AC193="D"),Rates!$F$4,IF(AND('Claim Details'!$R$21="London 2",AC193="A"),Rates!$C$7,IF(AND('Claim Details'!$R$21="London 2",AC193="B"),Rates!$D$7,IF(AND('Claim Details'!$R$21="London 2",AC193="C"),Rates!$E$7,IF(AND('Claim Details'!$R$21="London 2",AC193="D"),Rates!$F$7,IF(AND('Claim Details'!$R$21="London 3",AC193="A"),Rates!$C$10,IF(AND('Claim Details'!$R$21="London 3",AC193="B"),Rates!$D$10,IF(AND('Claim Details'!$R$21="London 3",AC193="C"),Rates!$E$10,IF(AND('Claim Details'!$R$21="London 3",AC193="D"),Rates!$F$10,IF(AND('Claim Details'!$R$21="National 1",AC193="A"),Rates!$C$13,IF(AND('Claim Details'!$R$21="National 1",AC193="B"),Rates!$D$13,IF(AND('Claim Details'!$R$21="National 1",AC193="C"),Rates!$E$13,IF(AND('Claim Details'!$R$21="National 1",AC193="D"),Rates!$F$13,IF(AND('Claim Details'!$R$21="National 2",AC193="A"),Rates!$C$16,IF(AND('Claim Details'!$R$21="National 2",AC193="B"),Rates!$D$16,IF(AND('Claim Details'!$R$21="National 2",AC193="C"),Rates!$E$16,IF(AND('Claim Details'!$R$21="National 2",AC193="D"),Rates!$F$16,"£0.00"))))))))))))))))))))</f>
        <v>£0.00</v>
      </c>
      <c r="AR193" s="45">
        <f t="shared" si="38"/>
        <v>0</v>
      </c>
      <c r="AS193" s="183" t="str">
        <f t="shared" si="48"/>
        <v/>
      </c>
      <c r="AT193" s="183" t="str">
        <f t="shared" si="49"/>
        <v/>
      </c>
    </row>
    <row r="194" spans="1:46" ht="15.5">
      <c r="A194" s="178"/>
      <c r="B194" s="21"/>
      <c r="C194" s="22"/>
      <c r="D194" s="288"/>
      <c r="E194" s="290"/>
      <c r="F194" s="289"/>
      <c r="G194" s="177"/>
      <c r="H194" s="286"/>
      <c r="I194" s="95" t="str">
        <f>IF(AND('Claim Details'!$E$21="London 1",C194="A"),Rates!$C$4,IF(AND('Claim Details'!$E$21="London 1",C194="B"),Rates!$D$4,IF(AND('Claim Details'!$E$21="London 1",C194="C"),Rates!$E$4,IF(AND('Claim Details'!$E$21="London 1",C194="D"),Rates!$F$4,IF(AND('Claim Details'!$E$21="London 2",C194="A"),Rates!$C$7,IF(AND('Claim Details'!$E$21="London 2",C194="B"),Rates!$D$7,IF(AND('Claim Details'!$E$21="London 2",C194="C"),Rates!$E$7,IF(AND('Claim Details'!$E$21="London 2",C194="D"),Rates!$F$7,IF(AND('Claim Details'!$E$21="London 3",C194="A"),Rates!$C$10,IF(AND('Claim Details'!$E$21="London 3",C194="B"),Rates!$D$10,IF(AND('Claim Details'!$E$21="London 3",C194="C"),Rates!$E$10,IF(AND('Claim Details'!$E$21="London 3",C194="D"),Rates!$F$10,IF(AND('Claim Details'!$E$21="National 1",C194="A"),Rates!$C$13,IF(AND('Claim Details'!$E$21="National 1",C194="B"),Rates!$D$13,IF(AND('Claim Details'!$E$21="National 1",C194="C"),Rates!$E$13,IF(AND('Claim Details'!$E$21="National 1",C194="D"),Rates!$F$13,IF(AND('Claim Details'!$E$21="National 2",C194="A"),Rates!$C$16,IF(AND('Claim Details'!$E$21="National 2",C194="B"),Rates!$D$16,IF(AND('Claim Details'!$E$21="National 2",C194="C"),Rates!$E$16,IF(AND('Claim Details'!$E$21="National 2",C194="D"),Rates!$F$16,"£0.00"))))))))))))))))))))</f>
        <v>£0.00</v>
      </c>
      <c r="J194" s="23"/>
      <c r="K194" s="63" t="str">
        <f t="shared" si="39"/>
        <v>£0.00</v>
      </c>
      <c r="L194" s="212"/>
      <c r="M194" s="213"/>
      <c r="N194" s="20"/>
      <c r="O194" s="20"/>
      <c r="P194" s="20" t="str">
        <f t="shared" si="40"/>
        <v/>
      </c>
      <c r="Q194" s="20"/>
      <c r="R194" s="211"/>
      <c r="S194" s="28" t="str">
        <f t="shared" si="41"/>
        <v/>
      </c>
      <c r="T194" s="20" t="str">
        <f t="shared" si="42"/>
        <v/>
      </c>
      <c r="U194" s="18" t="str">
        <f t="shared" si="43"/>
        <v>£0.00</v>
      </c>
      <c r="V194" s="20"/>
      <c r="W194" s="192"/>
      <c r="X194" s="193"/>
      <c r="Y194" s="35"/>
      <c r="Z194" s="343"/>
      <c r="AA194" s="343" t="str">
        <f t="shared" si="44"/>
        <v/>
      </c>
      <c r="AB194" s="103"/>
      <c r="AC194" s="94" t="str">
        <f t="shared" si="45"/>
        <v/>
      </c>
      <c r="AD194" s="95"/>
      <c r="AE194" s="294"/>
      <c r="AF194" s="214" t="str">
        <f t="shared" si="46"/>
        <v/>
      </c>
      <c r="AG194" s="215" t="str">
        <f t="shared" si="47"/>
        <v>£0.00</v>
      </c>
      <c r="AH194" s="181"/>
      <c r="AJ194" s="183"/>
      <c r="AM194" s="183" t="str">
        <f t="shared" si="35"/>
        <v/>
      </c>
      <c r="AN194" s="45">
        <f t="shared" si="36"/>
        <v>0</v>
      </c>
      <c r="AO194" s="45" t="str">
        <f>IF(AND('Claim Details'!$J$21="London 1",T194="A"),Rates!$C$4,IF(AND('Claim Details'!$J$21="London 1",T194="B"),Rates!$D$4,IF(AND('Claim Details'!$J$21="London 1",T194="C"),Rates!$E$4,IF(AND('Claim Details'!$J$21="London 1",T194="D"),Rates!$F$4,IF(AND('Claim Details'!$J$21="London 2",T194="A"),Rates!$C$7,IF(AND('Claim Details'!$J$21="London 2",T194="B"),Rates!$D$7,IF(AND('Claim Details'!$J$21="London 2",T194="C"),Rates!$E$7,IF(AND('Claim Details'!$J$21="London 2",T194="D"),Rates!$F$7,IF(AND('Claim Details'!$J$21="London 3",T194="A"),Rates!$C$10,IF(AND('Claim Details'!$J$21="London 3",T194="B"),Rates!$D$10,IF(AND('Claim Details'!$J$21="London 3",T194="C"),Rates!$E$10,IF(AND('Claim Details'!$J$21="London 3",T194="D"),Rates!$F$10,IF(AND('Claim Details'!$J$21="National 1",T194="A"),Rates!$C$13,IF(AND('Claim Details'!$J$21="National 1",T194="B"),Rates!$D$13,IF(AND('Claim Details'!$J$21="National 1",T194="C"),Rates!$E$13,IF(AND('Claim Details'!$J$21="National 1",T194="D"),Rates!$F$13,IF(AND('Claim Details'!$J$21="National 2",T194="A"),Rates!$C$16,IF(AND('Claim Details'!$J$21="National 2",T194="B"),Rates!$D$16,IF(AND('Claim Details'!$J$21="National 2",T194="C"),Rates!$E$16,IF(AND('Claim Details'!$J$21="National 2",T194="D"),Rates!$F$16,"£0.00"))))))))))))))))))))</f>
        <v>£0.00</v>
      </c>
      <c r="AP194" s="45">
        <f t="shared" si="37"/>
        <v>0</v>
      </c>
      <c r="AQ194" s="45" t="str">
        <f>IF(AND('Claim Details'!$R$21="London 1",AC194="A"),Rates!$C$4,IF(AND('Claim Details'!$R$21="London 1",AC194="B"),Rates!$D$4,IF(AND('Claim Details'!$R$21="London 1",AC194="C"),Rates!$E$4,IF(AND('Claim Details'!$R$21="London 1",AC194="D"),Rates!$F$4,IF(AND('Claim Details'!$R$21="London 2",AC194="A"),Rates!$C$7,IF(AND('Claim Details'!$R$21="London 2",AC194="B"),Rates!$D$7,IF(AND('Claim Details'!$R$21="London 2",AC194="C"),Rates!$E$7,IF(AND('Claim Details'!$R$21="London 2",AC194="D"),Rates!$F$7,IF(AND('Claim Details'!$R$21="London 3",AC194="A"),Rates!$C$10,IF(AND('Claim Details'!$R$21="London 3",AC194="B"),Rates!$D$10,IF(AND('Claim Details'!$R$21="London 3",AC194="C"),Rates!$E$10,IF(AND('Claim Details'!$R$21="London 3",AC194="D"),Rates!$F$10,IF(AND('Claim Details'!$R$21="National 1",AC194="A"),Rates!$C$13,IF(AND('Claim Details'!$R$21="National 1",AC194="B"),Rates!$D$13,IF(AND('Claim Details'!$R$21="National 1",AC194="C"),Rates!$E$13,IF(AND('Claim Details'!$R$21="National 1",AC194="D"),Rates!$F$13,IF(AND('Claim Details'!$R$21="National 2",AC194="A"),Rates!$C$16,IF(AND('Claim Details'!$R$21="National 2",AC194="B"),Rates!$D$16,IF(AND('Claim Details'!$R$21="National 2",AC194="C"),Rates!$E$16,IF(AND('Claim Details'!$R$21="National 2",AC194="D"),Rates!$F$16,"£0.00"))))))))))))))))))))</f>
        <v>£0.00</v>
      </c>
      <c r="AR194" s="45">
        <f t="shared" si="38"/>
        <v>0</v>
      </c>
      <c r="AS194" s="183" t="str">
        <f t="shared" si="48"/>
        <v/>
      </c>
      <c r="AT194" s="183" t="str">
        <f t="shared" si="49"/>
        <v/>
      </c>
    </row>
    <row r="195" spans="1:46" ht="15.5">
      <c r="A195" s="178"/>
      <c r="B195" s="21"/>
      <c r="C195" s="22"/>
      <c r="D195" s="288"/>
      <c r="E195" s="290"/>
      <c r="F195" s="289"/>
      <c r="G195" s="177"/>
      <c r="H195" s="286"/>
      <c r="I195" s="95" t="str">
        <f>IF(AND('Claim Details'!$E$21="London 1",C195="A"),Rates!$C$4,IF(AND('Claim Details'!$E$21="London 1",C195="B"),Rates!$D$4,IF(AND('Claim Details'!$E$21="London 1",C195="C"),Rates!$E$4,IF(AND('Claim Details'!$E$21="London 1",C195="D"),Rates!$F$4,IF(AND('Claim Details'!$E$21="London 2",C195="A"),Rates!$C$7,IF(AND('Claim Details'!$E$21="London 2",C195="B"),Rates!$D$7,IF(AND('Claim Details'!$E$21="London 2",C195="C"),Rates!$E$7,IF(AND('Claim Details'!$E$21="London 2",C195="D"),Rates!$F$7,IF(AND('Claim Details'!$E$21="London 3",C195="A"),Rates!$C$10,IF(AND('Claim Details'!$E$21="London 3",C195="B"),Rates!$D$10,IF(AND('Claim Details'!$E$21="London 3",C195="C"),Rates!$E$10,IF(AND('Claim Details'!$E$21="London 3",C195="D"),Rates!$F$10,IF(AND('Claim Details'!$E$21="National 1",C195="A"),Rates!$C$13,IF(AND('Claim Details'!$E$21="National 1",C195="B"),Rates!$D$13,IF(AND('Claim Details'!$E$21="National 1",C195="C"),Rates!$E$13,IF(AND('Claim Details'!$E$21="National 1",C195="D"),Rates!$F$13,IF(AND('Claim Details'!$E$21="National 2",C195="A"),Rates!$C$16,IF(AND('Claim Details'!$E$21="National 2",C195="B"),Rates!$D$16,IF(AND('Claim Details'!$E$21="National 2",C195="C"),Rates!$E$16,IF(AND('Claim Details'!$E$21="National 2",C195="D"),Rates!$F$16,"£0.00"))))))))))))))))))))</f>
        <v>£0.00</v>
      </c>
      <c r="J195" s="23"/>
      <c r="K195" s="63" t="str">
        <f t="shared" si="39"/>
        <v>£0.00</v>
      </c>
      <c r="L195" s="212"/>
      <c r="M195" s="213"/>
      <c r="N195" s="20"/>
      <c r="O195" s="20"/>
      <c r="P195" s="20" t="str">
        <f t="shared" si="40"/>
        <v/>
      </c>
      <c r="Q195" s="20"/>
      <c r="R195" s="211"/>
      <c r="S195" s="28" t="str">
        <f t="shared" si="41"/>
        <v/>
      </c>
      <c r="T195" s="20" t="str">
        <f t="shared" si="42"/>
        <v/>
      </c>
      <c r="U195" s="18" t="str">
        <f t="shared" si="43"/>
        <v>£0.00</v>
      </c>
      <c r="V195" s="20"/>
      <c r="W195" s="192"/>
      <c r="X195" s="193"/>
      <c r="Y195" s="35"/>
      <c r="Z195" s="343"/>
      <c r="AA195" s="343" t="str">
        <f t="shared" si="44"/>
        <v/>
      </c>
      <c r="AB195" s="103"/>
      <c r="AC195" s="94" t="str">
        <f t="shared" si="45"/>
        <v/>
      </c>
      <c r="AD195" s="95"/>
      <c r="AE195" s="294"/>
      <c r="AF195" s="214" t="str">
        <f t="shared" si="46"/>
        <v/>
      </c>
      <c r="AG195" s="215" t="str">
        <f t="shared" si="47"/>
        <v>£0.00</v>
      </c>
      <c r="AH195" s="181"/>
      <c r="AJ195" s="183"/>
      <c r="AM195" s="183" t="str">
        <f t="shared" si="35"/>
        <v/>
      </c>
      <c r="AN195" s="45">
        <f t="shared" si="36"/>
        <v>0</v>
      </c>
      <c r="AO195" s="45" t="str">
        <f>IF(AND('Claim Details'!$J$21="London 1",T195="A"),Rates!$C$4,IF(AND('Claim Details'!$J$21="London 1",T195="B"),Rates!$D$4,IF(AND('Claim Details'!$J$21="London 1",T195="C"),Rates!$E$4,IF(AND('Claim Details'!$J$21="London 1",T195="D"),Rates!$F$4,IF(AND('Claim Details'!$J$21="London 2",T195="A"),Rates!$C$7,IF(AND('Claim Details'!$J$21="London 2",T195="B"),Rates!$D$7,IF(AND('Claim Details'!$J$21="London 2",T195="C"),Rates!$E$7,IF(AND('Claim Details'!$J$21="London 2",T195="D"),Rates!$F$7,IF(AND('Claim Details'!$J$21="London 3",T195="A"),Rates!$C$10,IF(AND('Claim Details'!$J$21="London 3",T195="B"),Rates!$D$10,IF(AND('Claim Details'!$J$21="London 3",T195="C"),Rates!$E$10,IF(AND('Claim Details'!$J$21="London 3",T195="D"),Rates!$F$10,IF(AND('Claim Details'!$J$21="National 1",T195="A"),Rates!$C$13,IF(AND('Claim Details'!$J$21="National 1",T195="B"),Rates!$D$13,IF(AND('Claim Details'!$J$21="National 1",T195="C"),Rates!$E$13,IF(AND('Claim Details'!$J$21="National 1",T195="D"),Rates!$F$13,IF(AND('Claim Details'!$J$21="National 2",T195="A"),Rates!$C$16,IF(AND('Claim Details'!$J$21="National 2",T195="B"),Rates!$D$16,IF(AND('Claim Details'!$J$21="National 2",T195="C"),Rates!$E$16,IF(AND('Claim Details'!$J$21="National 2",T195="D"),Rates!$F$16,"£0.00"))))))))))))))))))))</f>
        <v>£0.00</v>
      </c>
      <c r="AP195" s="45">
        <f t="shared" si="37"/>
        <v>0</v>
      </c>
      <c r="AQ195" s="45" t="str">
        <f>IF(AND('Claim Details'!$R$21="London 1",AC195="A"),Rates!$C$4,IF(AND('Claim Details'!$R$21="London 1",AC195="B"),Rates!$D$4,IF(AND('Claim Details'!$R$21="London 1",AC195="C"),Rates!$E$4,IF(AND('Claim Details'!$R$21="London 1",AC195="D"),Rates!$F$4,IF(AND('Claim Details'!$R$21="London 2",AC195="A"),Rates!$C$7,IF(AND('Claim Details'!$R$21="London 2",AC195="B"),Rates!$D$7,IF(AND('Claim Details'!$R$21="London 2",AC195="C"),Rates!$E$7,IF(AND('Claim Details'!$R$21="London 2",AC195="D"),Rates!$F$7,IF(AND('Claim Details'!$R$21="London 3",AC195="A"),Rates!$C$10,IF(AND('Claim Details'!$R$21="London 3",AC195="B"),Rates!$D$10,IF(AND('Claim Details'!$R$21="London 3",AC195="C"),Rates!$E$10,IF(AND('Claim Details'!$R$21="London 3",AC195="D"),Rates!$F$10,IF(AND('Claim Details'!$R$21="National 1",AC195="A"),Rates!$C$13,IF(AND('Claim Details'!$R$21="National 1",AC195="B"),Rates!$D$13,IF(AND('Claim Details'!$R$21="National 1",AC195="C"),Rates!$E$13,IF(AND('Claim Details'!$R$21="National 1",AC195="D"),Rates!$F$13,IF(AND('Claim Details'!$R$21="National 2",AC195="A"),Rates!$C$16,IF(AND('Claim Details'!$R$21="National 2",AC195="B"),Rates!$D$16,IF(AND('Claim Details'!$R$21="National 2",AC195="C"),Rates!$E$16,IF(AND('Claim Details'!$R$21="National 2",AC195="D"),Rates!$F$16,"£0.00"))))))))))))))))))))</f>
        <v>£0.00</v>
      </c>
      <c r="AR195" s="45">
        <f t="shared" si="38"/>
        <v>0</v>
      </c>
      <c r="AS195" s="183" t="str">
        <f t="shared" si="48"/>
        <v/>
      </c>
      <c r="AT195" s="183" t="str">
        <f t="shared" si="49"/>
        <v/>
      </c>
    </row>
    <row r="196" spans="1:46" ht="15.5">
      <c r="A196" s="178"/>
      <c r="B196" s="21"/>
      <c r="C196" s="22"/>
      <c r="D196" s="288"/>
      <c r="E196" s="290"/>
      <c r="F196" s="289"/>
      <c r="G196" s="177"/>
      <c r="H196" s="286"/>
      <c r="I196" s="95" t="str">
        <f>IF(AND('Claim Details'!$E$21="London 1",C196="A"),Rates!$C$4,IF(AND('Claim Details'!$E$21="London 1",C196="B"),Rates!$D$4,IF(AND('Claim Details'!$E$21="London 1",C196="C"),Rates!$E$4,IF(AND('Claim Details'!$E$21="London 1",C196="D"),Rates!$F$4,IF(AND('Claim Details'!$E$21="London 2",C196="A"),Rates!$C$7,IF(AND('Claim Details'!$E$21="London 2",C196="B"),Rates!$D$7,IF(AND('Claim Details'!$E$21="London 2",C196="C"),Rates!$E$7,IF(AND('Claim Details'!$E$21="London 2",C196="D"),Rates!$F$7,IF(AND('Claim Details'!$E$21="London 3",C196="A"),Rates!$C$10,IF(AND('Claim Details'!$E$21="London 3",C196="B"),Rates!$D$10,IF(AND('Claim Details'!$E$21="London 3",C196="C"),Rates!$E$10,IF(AND('Claim Details'!$E$21="London 3",C196="D"),Rates!$F$10,IF(AND('Claim Details'!$E$21="National 1",C196="A"),Rates!$C$13,IF(AND('Claim Details'!$E$21="National 1",C196="B"),Rates!$D$13,IF(AND('Claim Details'!$E$21="National 1",C196="C"),Rates!$E$13,IF(AND('Claim Details'!$E$21="National 1",C196="D"),Rates!$F$13,IF(AND('Claim Details'!$E$21="National 2",C196="A"),Rates!$C$16,IF(AND('Claim Details'!$E$21="National 2",C196="B"),Rates!$D$16,IF(AND('Claim Details'!$E$21="National 2",C196="C"),Rates!$E$16,IF(AND('Claim Details'!$E$21="National 2",C196="D"),Rates!$F$16,"£0.00"))))))))))))))))))))</f>
        <v>£0.00</v>
      </c>
      <c r="J196" s="23"/>
      <c r="K196" s="63" t="str">
        <f t="shared" si="39"/>
        <v>£0.00</v>
      </c>
      <c r="L196" s="212"/>
      <c r="M196" s="213"/>
      <c r="N196" s="20"/>
      <c r="O196" s="20"/>
      <c r="P196" s="20" t="str">
        <f t="shared" si="40"/>
        <v/>
      </c>
      <c r="Q196" s="20"/>
      <c r="R196" s="211"/>
      <c r="S196" s="28" t="str">
        <f t="shared" si="41"/>
        <v/>
      </c>
      <c r="T196" s="20" t="str">
        <f t="shared" si="42"/>
        <v/>
      </c>
      <c r="U196" s="18" t="str">
        <f t="shared" si="43"/>
        <v>£0.00</v>
      </c>
      <c r="V196" s="20"/>
      <c r="W196" s="192"/>
      <c r="X196" s="193"/>
      <c r="Y196" s="35"/>
      <c r="Z196" s="343"/>
      <c r="AA196" s="343" t="str">
        <f t="shared" si="44"/>
        <v/>
      </c>
      <c r="AB196" s="103"/>
      <c r="AC196" s="94" t="str">
        <f t="shared" si="45"/>
        <v/>
      </c>
      <c r="AD196" s="95"/>
      <c r="AE196" s="294"/>
      <c r="AF196" s="214" t="str">
        <f t="shared" si="46"/>
        <v/>
      </c>
      <c r="AG196" s="215" t="str">
        <f t="shared" si="47"/>
        <v>£0.00</v>
      </c>
      <c r="AH196" s="181"/>
      <c r="AJ196" s="183"/>
      <c r="AM196" s="183" t="str">
        <f t="shared" si="35"/>
        <v/>
      </c>
      <c r="AN196" s="45">
        <f t="shared" si="36"/>
        <v>0</v>
      </c>
      <c r="AO196" s="45" t="str">
        <f>IF(AND('Claim Details'!$J$21="London 1",T196="A"),Rates!$C$4,IF(AND('Claim Details'!$J$21="London 1",T196="B"),Rates!$D$4,IF(AND('Claim Details'!$J$21="London 1",T196="C"),Rates!$E$4,IF(AND('Claim Details'!$J$21="London 1",T196="D"),Rates!$F$4,IF(AND('Claim Details'!$J$21="London 2",T196="A"),Rates!$C$7,IF(AND('Claim Details'!$J$21="London 2",T196="B"),Rates!$D$7,IF(AND('Claim Details'!$J$21="London 2",T196="C"),Rates!$E$7,IF(AND('Claim Details'!$J$21="London 2",T196="D"),Rates!$F$7,IF(AND('Claim Details'!$J$21="London 3",T196="A"),Rates!$C$10,IF(AND('Claim Details'!$J$21="London 3",T196="B"),Rates!$D$10,IF(AND('Claim Details'!$J$21="London 3",T196="C"),Rates!$E$10,IF(AND('Claim Details'!$J$21="London 3",T196="D"),Rates!$F$10,IF(AND('Claim Details'!$J$21="National 1",T196="A"),Rates!$C$13,IF(AND('Claim Details'!$J$21="National 1",T196="B"),Rates!$D$13,IF(AND('Claim Details'!$J$21="National 1",T196="C"),Rates!$E$13,IF(AND('Claim Details'!$J$21="National 1",T196="D"),Rates!$F$13,IF(AND('Claim Details'!$J$21="National 2",T196="A"),Rates!$C$16,IF(AND('Claim Details'!$J$21="National 2",T196="B"),Rates!$D$16,IF(AND('Claim Details'!$J$21="National 2",T196="C"),Rates!$E$16,IF(AND('Claim Details'!$J$21="National 2",T196="D"),Rates!$F$16,"£0.00"))))))))))))))))))))</f>
        <v>£0.00</v>
      </c>
      <c r="AP196" s="45">
        <f t="shared" si="37"/>
        <v>0</v>
      </c>
      <c r="AQ196" s="45" t="str">
        <f>IF(AND('Claim Details'!$R$21="London 1",AC196="A"),Rates!$C$4,IF(AND('Claim Details'!$R$21="London 1",AC196="B"),Rates!$D$4,IF(AND('Claim Details'!$R$21="London 1",AC196="C"),Rates!$E$4,IF(AND('Claim Details'!$R$21="London 1",AC196="D"),Rates!$F$4,IF(AND('Claim Details'!$R$21="London 2",AC196="A"),Rates!$C$7,IF(AND('Claim Details'!$R$21="London 2",AC196="B"),Rates!$D$7,IF(AND('Claim Details'!$R$21="London 2",AC196="C"),Rates!$E$7,IF(AND('Claim Details'!$R$21="London 2",AC196="D"),Rates!$F$7,IF(AND('Claim Details'!$R$21="London 3",AC196="A"),Rates!$C$10,IF(AND('Claim Details'!$R$21="London 3",AC196="B"),Rates!$D$10,IF(AND('Claim Details'!$R$21="London 3",AC196="C"),Rates!$E$10,IF(AND('Claim Details'!$R$21="London 3",AC196="D"),Rates!$F$10,IF(AND('Claim Details'!$R$21="National 1",AC196="A"),Rates!$C$13,IF(AND('Claim Details'!$R$21="National 1",AC196="B"),Rates!$D$13,IF(AND('Claim Details'!$R$21="National 1",AC196="C"),Rates!$E$13,IF(AND('Claim Details'!$R$21="National 1",AC196="D"),Rates!$F$13,IF(AND('Claim Details'!$R$21="National 2",AC196="A"),Rates!$C$16,IF(AND('Claim Details'!$R$21="National 2",AC196="B"),Rates!$D$16,IF(AND('Claim Details'!$R$21="National 2",AC196="C"),Rates!$E$16,IF(AND('Claim Details'!$R$21="National 2",AC196="D"),Rates!$F$16,"£0.00"))))))))))))))))))))</f>
        <v>£0.00</v>
      </c>
      <c r="AR196" s="45">
        <f t="shared" si="38"/>
        <v>0</v>
      </c>
      <c r="AS196" s="183" t="str">
        <f t="shared" si="48"/>
        <v/>
      </c>
      <c r="AT196" s="183" t="str">
        <f t="shared" si="49"/>
        <v/>
      </c>
    </row>
    <row r="197" spans="1:46" ht="15.5">
      <c r="A197" s="178"/>
      <c r="B197" s="21"/>
      <c r="C197" s="22"/>
      <c r="D197" s="288"/>
      <c r="E197" s="290"/>
      <c r="F197" s="289"/>
      <c r="G197" s="177"/>
      <c r="H197" s="286"/>
      <c r="I197" s="95" t="str">
        <f>IF(AND('Claim Details'!$E$21="London 1",C197="A"),Rates!$C$4,IF(AND('Claim Details'!$E$21="London 1",C197="B"),Rates!$D$4,IF(AND('Claim Details'!$E$21="London 1",C197="C"),Rates!$E$4,IF(AND('Claim Details'!$E$21="London 1",C197="D"),Rates!$F$4,IF(AND('Claim Details'!$E$21="London 2",C197="A"),Rates!$C$7,IF(AND('Claim Details'!$E$21="London 2",C197="B"),Rates!$D$7,IF(AND('Claim Details'!$E$21="London 2",C197="C"),Rates!$E$7,IF(AND('Claim Details'!$E$21="London 2",C197="D"),Rates!$F$7,IF(AND('Claim Details'!$E$21="London 3",C197="A"),Rates!$C$10,IF(AND('Claim Details'!$E$21="London 3",C197="B"),Rates!$D$10,IF(AND('Claim Details'!$E$21="London 3",C197="C"),Rates!$E$10,IF(AND('Claim Details'!$E$21="London 3",C197="D"),Rates!$F$10,IF(AND('Claim Details'!$E$21="National 1",C197="A"),Rates!$C$13,IF(AND('Claim Details'!$E$21="National 1",C197="B"),Rates!$D$13,IF(AND('Claim Details'!$E$21="National 1",C197="C"),Rates!$E$13,IF(AND('Claim Details'!$E$21="National 1",C197="D"),Rates!$F$13,IF(AND('Claim Details'!$E$21="National 2",C197="A"),Rates!$C$16,IF(AND('Claim Details'!$E$21="National 2",C197="B"),Rates!$D$16,IF(AND('Claim Details'!$E$21="National 2",C197="C"),Rates!$E$16,IF(AND('Claim Details'!$E$21="National 2",C197="D"),Rates!$F$16,"£0.00"))))))))))))))))))))</f>
        <v>£0.00</v>
      </c>
      <c r="J197" s="23"/>
      <c r="K197" s="63" t="str">
        <f t="shared" si="39"/>
        <v>£0.00</v>
      </c>
      <c r="L197" s="212"/>
      <c r="M197" s="213"/>
      <c r="N197" s="20"/>
      <c r="O197" s="20"/>
      <c r="P197" s="20" t="str">
        <f t="shared" si="40"/>
        <v/>
      </c>
      <c r="Q197" s="20"/>
      <c r="R197" s="211"/>
      <c r="S197" s="28" t="str">
        <f t="shared" si="41"/>
        <v/>
      </c>
      <c r="T197" s="20" t="str">
        <f t="shared" si="42"/>
        <v/>
      </c>
      <c r="U197" s="18" t="str">
        <f t="shared" si="43"/>
        <v>£0.00</v>
      </c>
      <c r="V197" s="20"/>
      <c r="W197" s="192"/>
      <c r="X197" s="193"/>
      <c r="Y197" s="35"/>
      <c r="Z197" s="343"/>
      <c r="AA197" s="343" t="str">
        <f t="shared" si="44"/>
        <v/>
      </c>
      <c r="AB197" s="103"/>
      <c r="AC197" s="94" t="str">
        <f t="shared" si="45"/>
        <v/>
      </c>
      <c r="AD197" s="95"/>
      <c r="AE197" s="294"/>
      <c r="AF197" s="214" t="str">
        <f t="shared" si="46"/>
        <v/>
      </c>
      <c r="AG197" s="215" t="str">
        <f t="shared" si="47"/>
        <v>£0.00</v>
      </c>
      <c r="AH197" s="181"/>
      <c r="AJ197" s="183"/>
      <c r="AM197" s="183" t="str">
        <f t="shared" ref="AM197:AM260" si="50">IF(E197="","",IF(E197="Travel","1",IF(E197="Waiting","1",IF(E197="Advocacy","2",IF(E197="Attend: Court hearing","3","4")))))</f>
        <v/>
      </c>
      <c r="AN197" s="45">
        <f t="shared" ref="AN197:AN260" si="51">J197</f>
        <v>0</v>
      </c>
      <c r="AO197" s="45" t="str">
        <f>IF(AND('Claim Details'!$J$21="London 1",T197="A"),Rates!$C$4,IF(AND('Claim Details'!$J$21="London 1",T197="B"),Rates!$D$4,IF(AND('Claim Details'!$J$21="London 1",T197="C"),Rates!$E$4,IF(AND('Claim Details'!$J$21="London 1",T197="D"),Rates!$F$4,IF(AND('Claim Details'!$J$21="London 2",T197="A"),Rates!$C$7,IF(AND('Claim Details'!$J$21="London 2",T197="B"),Rates!$D$7,IF(AND('Claim Details'!$J$21="London 2",T197="C"),Rates!$E$7,IF(AND('Claim Details'!$J$21="London 2",T197="D"),Rates!$F$7,IF(AND('Claim Details'!$J$21="London 3",T197="A"),Rates!$C$10,IF(AND('Claim Details'!$J$21="London 3",T197="B"),Rates!$D$10,IF(AND('Claim Details'!$J$21="London 3",T197="C"),Rates!$E$10,IF(AND('Claim Details'!$J$21="London 3",T197="D"),Rates!$F$10,IF(AND('Claim Details'!$J$21="National 1",T197="A"),Rates!$C$13,IF(AND('Claim Details'!$J$21="National 1",T197="B"),Rates!$D$13,IF(AND('Claim Details'!$J$21="National 1",T197="C"),Rates!$E$13,IF(AND('Claim Details'!$J$21="National 1",T197="D"),Rates!$F$13,IF(AND('Claim Details'!$J$21="National 2",T197="A"),Rates!$C$16,IF(AND('Claim Details'!$J$21="National 2",T197="B"),Rates!$D$16,IF(AND('Claim Details'!$J$21="National 2",T197="C"),Rates!$E$16,IF(AND('Claim Details'!$J$21="National 2",T197="D"),Rates!$F$16,"£0.00"))))))))))))))))))))</f>
        <v>£0.00</v>
      </c>
      <c r="AP197" s="45">
        <f t="shared" ref="AP197:AP260" si="52">IF(R197&gt;0,MIN(R197,J197,AO197),MIN(J197, AO197))</f>
        <v>0</v>
      </c>
      <c r="AQ197" s="45" t="str">
        <f>IF(AND('Claim Details'!$R$21="London 1",AC197="A"),Rates!$C$4,IF(AND('Claim Details'!$R$21="London 1",AC197="B"),Rates!$D$4,IF(AND('Claim Details'!$R$21="London 1",AC197="C"),Rates!$E$4,IF(AND('Claim Details'!$R$21="London 1",AC197="D"),Rates!$F$4,IF(AND('Claim Details'!$R$21="London 2",AC197="A"),Rates!$C$7,IF(AND('Claim Details'!$R$21="London 2",AC197="B"),Rates!$D$7,IF(AND('Claim Details'!$R$21="London 2",AC197="C"),Rates!$E$7,IF(AND('Claim Details'!$R$21="London 2",AC197="D"),Rates!$F$7,IF(AND('Claim Details'!$R$21="London 3",AC197="A"),Rates!$C$10,IF(AND('Claim Details'!$R$21="London 3",AC197="B"),Rates!$D$10,IF(AND('Claim Details'!$R$21="London 3",AC197="C"),Rates!$E$10,IF(AND('Claim Details'!$R$21="London 3",AC197="D"),Rates!$F$10,IF(AND('Claim Details'!$R$21="National 1",AC197="A"),Rates!$C$13,IF(AND('Claim Details'!$R$21="National 1",AC197="B"),Rates!$D$13,IF(AND('Claim Details'!$R$21="National 1",AC197="C"),Rates!$E$13,IF(AND('Claim Details'!$R$21="National 1",AC197="D"),Rates!$F$13,IF(AND('Claim Details'!$R$21="National 2",AC197="A"),Rates!$C$16,IF(AND('Claim Details'!$R$21="National 2",AC197="B"),Rates!$D$16,IF(AND('Claim Details'!$R$21="National 2",AC197="C"),Rates!$E$16,IF(AND('Claim Details'!$R$21="National 2",AC197="D"),Rates!$F$16,"£0.00"))))))))))))))))))))</f>
        <v>£0.00</v>
      </c>
      <c r="AR197" s="45">
        <f t="shared" ref="AR197:AR260" si="53">IF(AD197&gt;0,MIN(AD197,J197,AQ197),MIN(J197, AQ197))</f>
        <v>0</v>
      </c>
      <c r="AS197" s="183" t="str">
        <f t="shared" si="48"/>
        <v/>
      </c>
      <c r="AT197" s="183" t="str">
        <f t="shared" si="49"/>
        <v/>
      </c>
    </row>
    <row r="198" spans="1:46" ht="15.5">
      <c r="A198" s="178"/>
      <c r="B198" s="21"/>
      <c r="C198" s="22"/>
      <c r="D198" s="288"/>
      <c r="E198" s="290"/>
      <c r="F198" s="289"/>
      <c r="G198" s="177"/>
      <c r="H198" s="286"/>
      <c r="I198" s="95" t="str">
        <f>IF(AND('Claim Details'!$E$21="London 1",C198="A"),Rates!$C$4,IF(AND('Claim Details'!$E$21="London 1",C198="B"),Rates!$D$4,IF(AND('Claim Details'!$E$21="London 1",C198="C"),Rates!$E$4,IF(AND('Claim Details'!$E$21="London 1",C198="D"),Rates!$F$4,IF(AND('Claim Details'!$E$21="London 2",C198="A"),Rates!$C$7,IF(AND('Claim Details'!$E$21="London 2",C198="B"),Rates!$D$7,IF(AND('Claim Details'!$E$21="London 2",C198="C"),Rates!$E$7,IF(AND('Claim Details'!$E$21="London 2",C198="D"),Rates!$F$7,IF(AND('Claim Details'!$E$21="London 3",C198="A"),Rates!$C$10,IF(AND('Claim Details'!$E$21="London 3",C198="B"),Rates!$D$10,IF(AND('Claim Details'!$E$21="London 3",C198="C"),Rates!$E$10,IF(AND('Claim Details'!$E$21="London 3",C198="D"),Rates!$F$10,IF(AND('Claim Details'!$E$21="National 1",C198="A"),Rates!$C$13,IF(AND('Claim Details'!$E$21="National 1",C198="B"),Rates!$D$13,IF(AND('Claim Details'!$E$21="National 1",C198="C"),Rates!$E$13,IF(AND('Claim Details'!$E$21="National 1",C198="D"),Rates!$F$13,IF(AND('Claim Details'!$E$21="National 2",C198="A"),Rates!$C$16,IF(AND('Claim Details'!$E$21="National 2",C198="B"),Rates!$D$16,IF(AND('Claim Details'!$E$21="National 2",C198="C"),Rates!$E$16,IF(AND('Claim Details'!$E$21="National 2",C198="D"),Rates!$F$16,"£0.00"))))))))))))))))))))</f>
        <v>£0.00</v>
      </c>
      <c r="J198" s="23"/>
      <c r="K198" s="63" t="str">
        <f t="shared" ref="K198:K261" si="54">IF(J198="","£0.00",(AN198*H198))</f>
        <v>£0.00</v>
      </c>
      <c r="L198" s="212"/>
      <c r="M198" s="213"/>
      <c r="N198" s="20"/>
      <c r="O198" s="20"/>
      <c r="P198" s="20" t="str">
        <f t="shared" ref="P198:P261" si="55">IF(E198="", "", E198)</f>
        <v/>
      </c>
      <c r="Q198" s="20"/>
      <c r="R198" s="211"/>
      <c r="S198" s="28" t="str">
        <f t="shared" ref="S198:S261" si="56">IF(N198="Yes",H198,IF(N198="Part Pay",O198, IF(N198="No", "£0.00","")))</f>
        <v/>
      </c>
      <c r="T198" s="20" t="str">
        <f t="shared" ref="T198:T261" si="57">IF(N198="Yes",C198,IF(N198="Part Pay",Q198,""))</f>
        <v/>
      </c>
      <c r="U198" s="18" t="str">
        <f t="shared" ref="U198:U261" si="58">IF(H198="","£0.00",IF(N198="Yes", (S198*AP198), IF(N198="No", "£0.00", IF(N198="Part Pay",(O198*AP198), 0))))</f>
        <v>£0.00</v>
      </c>
      <c r="V198" s="20"/>
      <c r="W198" s="192"/>
      <c r="X198" s="193"/>
      <c r="Y198" s="35"/>
      <c r="Z198" s="343"/>
      <c r="AA198" s="343" t="str">
        <f t="shared" ref="AA198:AA261" si="59">IF(P198="", "", P198)</f>
        <v/>
      </c>
      <c r="AB198" s="103"/>
      <c r="AC198" s="94" t="str">
        <f t="shared" ref="AC198:AC261" si="60">IF(AB198&gt;=0,T198,"")</f>
        <v/>
      </c>
      <c r="AD198" s="95"/>
      <c r="AE198" s="294"/>
      <c r="AF198" s="214" t="str">
        <f t="shared" ref="AF198:AF261" si="61">IF(AB198="",S198,IF(S198="",AB198,AB198+S198))</f>
        <v/>
      </c>
      <c r="AG198" s="215" t="str">
        <f t="shared" ref="AG198:AG261" si="62">IF(H198="", "£0.00", (AF198*AR198))</f>
        <v>£0.00</v>
      </c>
      <c r="AH198" s="181"/>
      <c r="AJ198" s="183"/>
      <c r="AM198" s="183" t="str">
        <f t="shared" si="50"/>
        <v/>
      </c>
      <c r="AN198" s="45">
        <f t="shared" si="51"/>
        <v>0</v>
      </c>
      <c r="AO198" s="45" t="str">
        <f>IF(AND('Claim Details'!$J$21="London 1",T198="A"),Rates!$C$4,IF(AND('Claim Details'!$J$21="London 1",T198="B"),Rates!$D$4,IF(AND('Claim Details'!$J$21="London 1",T198="C"),Rates!$E$4,IF(AND('Claim Details'!$J$21="London 1",T198="D"),Rates!$F$4,IF(AND('Claim Details'!$J$21="London 2",T198="A"),Rates!$C$7,IF(AND('Claim Details'!$J$21="London 2",T198="B"),Rates!$D$7,IF(AND('Claim Details'!$J$21="London 2",T198="C"),Rates!$E$7,IF(AND('Claim Details'!$J$21="London 2",T198="D"),Rates!$F$7,IF(AND('Claim Details'!$J$21="London 3",T198="A"),Rates!$C$10,IF(AND('Claim Details'!$J$21="London 3",T198="B"),Rates!$D$10,IF(AND('Claim Details'!$J$21="London 3",T198="C"),Rates!$E$10,IF(AND('Claim Details'!$J$21="London 3",T198="D"),Rates!$F$10,IF(AND('Claim Details'!$J$21="National 1",T198="A"),Rates!$C$13,IF(AND('Claim Details'!$J$21="National 1",T198="B"),Rates!$D$13,IF(AND('Claim Details'!$J$21="National 1",T198="C"),Rates!$E$13,IF(AND('Claim Details'!$J$21="National 1",T198="D"),Rates!$F$13,IF(AND('Claim Details'!$J$21="National 2",T198="A"),Rates!$C$16,IF(AND('Claim Details'!$J$21="National 2",T198="B"),Rates!$D$16,IF(AND('Claim Details'!$J$21="National 2",T198="C"),Rates!$E$16,IF(AND('Claim Details'!$J$21="National 2",T198="D"),Rates!$F$16,"£0.00"))))))))))))))))))))</f>
        <v>£0.00</v>
      </c>
      <c r="AP198" s="45">
        <f t="shared" si="52"/>
        <v>0</v>
      </c>
      <c r="AQ198" s="45" t="str">
        <f>IF(AND('Claim Details'!$R$21="London 1",AC198="A"),Rates!$C$4,IF(AND('Claim Details'!$R$21="London 1",AC198="B"),Rates!$D$4,IF(AND('Claim Details'!$R$21="London 1",AC198="C"),Rates!$E$4,IF(AND('Claim Details'!$R$21="London 1",AC198="D"),Rates!$F$4,IF(AND('Claim Details'!$R$21="London 2",AC198="A"),Rates!$C$7,IF(AND('Claim Details'!$R$21="London 2",AC198="B"),Rates!$D$7,IF(AND('Claim Details'!$R$21="London 2",AC198="C"),Rates!$E$7,IF(AND('Claim Details'!$R$21="London 2",AC198="D"),Rates!$F$7,IF(AND('Claim Details'!$R$21="London 3",AC198="A"),Rates!$C$10,IF(AND('Claim Details'!$R$21="London 3",AC198="B"),Rates!$D$10,IF(AND('Claim Details'!$R$21="London 3",AC198="C"),Rates!$E$10,IF(AND('Claim Details'!$R$21="London 3",AC198="D"),Rates!$F$10,IF(AND('Claim Details'!$R$21="National 1",AC198="A"),Rates!$C$13,IF(AND('Claim Details'!$R$21="National 1",AC198="B"),Rates!$D$13,IF(AND('Claim Details'!$R$21="National 1",AC198="C"),Rates!$E$13,IF(AND('Claim Details'!$R$21="National 1",AC198="D"),Rates!$F$13,IF(AND('Claim Details'!$R$21="National 2",AC198="A"),Rates!$C$16,IF(AND('Claim Details'!$R$21="National 2",AC198="B"),Rates!$D$16,IF(AND('Claim Details'!$R$21="National 2",AC198="C"),Rates!$E$16,IF(AND('Claim Details'!$R$21="National 2",AC198="D"),Rates!$F$16,"£0.00"))))))))))))))))))))</f>
        <v>£0.00</v>
      </c>
      <c r="AR198" s="45">
        <f t="shared" si="53"/>
        <v>0</v>
      </c>
      <c r="AS198" s="183" t="str">
        <f t="shared" ref="AS198:AS261" si="63">IF($P198="","",IF($P198="Travel","1",IF($P198="Waiting","1",IF($P198="Advocacy","2",IF($P198="Attend: Court hearing","3","4")))))</f>
        <v/>
      </c>
      <c r="AT198" s="183" t="str">
        <f t="shared" ref="AT198:AT261" si="64">IF($AA198="","",IF($AA198="Travel","1",IF($AA198="Waiting","1",IF($AA198="Advocacy","2",IF($AA198="Attend: Court hearing","3","4")))))</f>
        <v/>
      </c>
    </row>
    <row r="199" spans="1:46" ht="15.5">
      <c r="A199" s="178"/>
      <c r="B199" s="21"/>
      <c r="C199" s="22"/>
      <c r="D199" s="288"/>
      <c r="E199" s="290"/>
      <c r="F199" s="289"/>
      <c r="G199" s="177"/>
      <c r="H199" s="286"/>
      <c r="I199" s="95" t="str">
        <f>IF(AND('Claim Details'!$E$21="London 1",C199="A"),Rates!$C$4,IF(AND('Claim Details'!$E$21="London 1",C199="B"),Rates!$D$4,IF(AND('Claim Details'!$E$21="London 1",C199="C"),Rates!$E$4,IF(AND('Claim Details'!$E$21="London 1",C199="D"),Rates!$F$4,IF(AND('Claim Details'!$E$21="London 2",C199="A"),Rates!$C$7,IF(AND('Claim Details'!$E$21="London 2",C199="B"),Rates!$D$7,IF(AND('Claim Details'!$E$21="London 2",C199="C"),Rates!$E$7,IF(AND('Claim Details'!$E$21="London 2",C199="D"),Rates!$F$7,IF(AND('Claim Details'!$E$21="London 3",C199="A"),Rates!$C$10,IF(AND('Claim Details'!$E$21="London 3",C199="B"),Rates!$D$10,IF(AND('Claim Details'!$E$21="London 3",C199="C"),Rates!$E$10,IF(AND('Claim Details'!$E$21="London 3",C199="D"),Rates!$F$10,IF(AND('Claim Details'!$E$21="National 1",C199="A"),Rates!$C$13,IF(AND('Claim Details'!$E$21="National 1",C199="B"),Rates!$D$13,IF(AND('Claim Details'!$E$21="National 1",C199="C"),Rates!$E$13,IF(AND('Claim Details'!$E$21="National 1",C199="D"),Rates!$F$13,IF(AND('Claim Details'!$E$21="National 2",C199="A"),Rates!$C$16,IF(AND('Claim Details'!$E$21="National 2",C199="B"),Rates!$D$16,IF(AND('Claim Details'!$E$21="National 2",C199="C"),Rates!$E$16,IF(AND('Claim Details'!$E$21="National 2",C199="D"),Rates!$F$16,"£0.00"))))))))))))))))))))</f>
        <v>£0.00</v>
      </c>
      <c r="J199" s="23"/>
      <c r="K199" s="63" t="str">
        <f t="shared" si="54"/>
        <v>£0.00</v>
      </c>
      <c r="L199" s="212"/>
      <c r="M199" s="213"/>
      <c r="N199" s="20"/>
      <c r="O199" s="20"/>
      <c r="P199" s="20" t="str">
        <f t="shared" si="55"/>
        <v/>
      </c>
      <c r="Q199" s="20"/>
      <c r="R199" s="211"/>
      <c r="S199" s="28" t="str">
        <f t="shared" si="56"/>
        <v/>
      </c>
      <c r="T199" s="20" t="str">
        <f t="shared" si="57"/>
        <v/>
      </c>
      <c r="U199" s="18" t="str">
        <f t="shared" si="58"/>
        <v>£0.00</v>
      </c>
      <c r="V199" s="20"/>
      <c r="W199" s="192"/>
      <c r="X199" s="193"/>
      <c r="Y199" s="35"/>
      <c r="Z199" s="343"/>
      <c r="AA199" s="343" t="str">
        <f t="shared" si="59"/>
        <v/>
      </c>
      <c r="AB199" s="103"/>
      <c r="AC199" s="94" t="str">
        <f t="shared" si="60"/>
        <v/>
      </c>
      <c r="AD199" s="95"/>
      <c r="AE199" s="294"/>
      <c r="AF199" s="214" t="str">
        <f t="shared" si="61"/>
        <v/>
      </c>
      <c r="AG199" s="215" t="str">
        <f t="shared" si="62"/>
        <v>£0.00</v>
      </c>
      <c r="AH199" s="181"/>
      <c r="AJ199" s="183"/>
      <c r="AM199" s="183" t="str">
        <f t="shared" si="50"/>
        <v/>
      </c>
      <c r="AN199" s="45">
        <f t="shared" si="51"/>
        <v>0</v>
      </c>
      <c r="AO199" s="45" t="str">
        <f>IF(AND('Claim Details'!$J$21="London 1",T199="A"),Rates!$C$4,IF(AND('Claim Details'!$J$21="London 1",T199="B"),Rates!$D$4,IF(AND('Claim Details'!$J$21="London 1",T199="C"),Rates!$E$4,IF(AND('Claim Details'!$J$21="London 1",T199="D"),Rates!$F$4,IF(AND('Claim Details'!$J$21="London 2",T199="A"),Rates!$C$7,IF(AND('Claim Details'!$J$21="London 2",T199="B"),Rates!$D$7,IF(AND('Claim Details'!$J$21="London 2",T199="C"),Rates!$E$7,IF(AND('Claim Details'!$J$21="London 2",T199="D"),Rates!$F$7,IF(AND('Claim Details'!$J$21="London 3",T199="A"),Rates!$C$10,IF(AND('Claim Details'!$J$21="London 3",T199="B"),Rates!$D$10,IF(AND('Claim Details'!$J$21="London 3",T199="C"),Rates!$E$10,IF(AND('Claim Details'!$J$21="London 3",T199="D"),Rates!$F$10,IF(AND('Claim Details'!$J$21="National 1",T199="A"),Rates!$C$13,IF(AND('Claim Details'!$J$21="National 1",T199="B"),Rates!$D$13,IF(AND('Claim Details'!$J$21="National 1",T199="C"),Rates!$E$13,IF(AND('Claim Details'!$J$21="National 1",T199="D"),Rates!$F$13,IF(AND('Claim Details'!$J$21="National 2",T199="A"),Rates!$C$16,IF(AND('Claim Details'!$J$21="National 2",T199="B"),Rates!$D$16,IF(AND('Claim Details'!$J$21="National 2",T199="C"),Rates!$E$16,IF(AND('Claim Details'!$J$21="National 2",T199="D"),Rates!$F$16,"£0.00"))))))))))))))))))))</f>
        <v>£0.00</v>
      </c>
      <c r="AP199" s="45">
        <f t="shared" si="52"/>
        <v>0</v>
      </c>
      <c r="AQ199" s="45" t="str">
        <f>IF(AND('Claim Details'!$R$21="London 1",AC199="A"),Rates!$C$4,IF(AND('Claim Details'!$R$21="London 1",AC199="B"),Rates!$D$4,IF(AND('Claim Details'!$R$21="London 1",AC199="C"),Rates!$E$4,IF(AND('Claim Details'!$R$21="London 1",AC199="D"),Rates!$F$4,IF(AND('Claim Details'!$R$21="London 2",AC199="A"),Rates!$C$7,IF(AND('Claim Details'!$R$21="London 2",AC199="B"),Rates!$D$7,IF(AND('Claim Details'!$R$21="London 2",AC199="C"),Rates!$E$7,IF(AND('Claim Details'!$R$21="London 2",AC199="D"),Rates!$F$7,IF(AND('Claim Details'!$R$21="London 3",AC199="A"),Rates!$C$10,IF(AND('Claim Details'!$R$21="London 3",AC199="B"),Rates!$D$10,IF(AND('Claim Details'!$R$21="London 3",AC199="C"),Rates!$E$10,IF(AND('Claim Details'!$R$21="London 3",AC199="D"),Rates!$F$10,IF(AND('Claim Details'!$R$21="National 1",AC199="A"),Rates!$C$13,IF(AND('Claim Details'!$R$21="National 1",AC199="B"),Rates!$D$13,IF(AND('Claim Details'!$R$21="National 1",AC199="C"),Rates!$E$13,IF(AND('Claim Details'!$R$21="National 1",AC199="D"),Rates!$F$13,IF(AND('Claim Details'!$R$21="National 2",AC199="A"),Rates!$C$16,IF(AND('Claim Details'!$R$21="National 2",AC199="B"),Rates!$D$16,IF(AND('Claim Details'!$R$21="National 2",AC199="C"),Rates!$E$16,IF(AND('Claim Details'!$R$21="National 2",AC199="D"),Rates!$F$16,"£0.00"))))))))))))))))))))</f>
        <v>£0.00</v>
      </c>
      <c r="AR199" s="45">
        <f t="shared" si="53"/>
        <v>0</v>
      </c>
      <c r="AS199" s="183" t="str">
        <f t="shared" si="63"/>
        <v/>
      </c>
      <c r="AT199" s="183" t="str">
        <f t="shared" si="64"/>
        <v/>
      </c>
    </row>
    <row r="200" spans="1:46" ht="15.5">
      <c r="A200" s="178"/>
      <c r="B200" s="21"/>
      <c r="C200" s="22"/>
      <c r="D200" s="288"/>
      <c r="E200" s="290"/>
      <c r="F200" s="289"/>
      <c r="G200" s="177"/>
      <c r="H200" s="286"/>
      <c r="I200" s="95" t="str">
        <f>IF(AND('Claim Details'!$E$21="London 1",C200="A"),Rates!$C$4,IF(AND('Claim Details'!$E$21="London 1",C200="B"),Rates!$D$4,IF(AND('Claim Details'!$E$21="London 1",C200="C"),Rates!$E$4,IF(AND('Claim Details'!$E$21="London 1",C200="D"),Rates!$F$4,IF(AND('Claim Details'!$E$21="London 2",C200="A"),Rates!$C$7,IF(AND('Claim Details'!$E$21="London 2",C200="B"),Rates!$D$7,IF(AND('Claim Details'!$E$21="London 2",C200="C"),Rates!$E$7,IF(AND('Claim Details'!$E$21="London 2",C200="D"),Rates!$F$7,IF(AND('Claim Details'!$E$21="London 3",C200="A"),Rates!$C$10,IF(AND('Claim Details'!$E$21="London 3",C200="B"),Rates!$D$10,IF(AND('Claim Details'!$E$21="London 3",C200="C"),Rates!$E$10,IF(AND('Claim Details'!$E$21="London 3",C200="D"),Rates!$F$10,IF(AND('Claim Details'!$E$21="National 1",C200="A"),Rates!$C$13,IF(AND('Claim Details'!$E$21="National 1",C200="B"),Rates!$D$13,IF(AND('Claim Details'!$E$21="National 1",C200="C"),Rates!$E$13,IF(AND('Claim Details'!$E$21="National 1",C200="D"),Rates!$F$13,IF(AND('Claim Details'!$E$21="National 2",C200="A"),Rates!$C$16,IF(AND('Claim Details'!$E$21="National 2",C200="B"),Rates!$D$16,IF(AND('Claim Details'!$E$21="National 2",C200="C"),Rates!$E$16,IF(AND('Claim Details'!$E$21="National 2",C200="D"),Rates!$F$16,"£0.00"))))))))))))))))))))</f>
        <v>£0.00</v>
      </c>
      <c r="J200" s="23"/>
      <c r="K200" s="63" t="str">
        <f t="shared" si="54"/>
        <v>£0.00</v>
      </c>
      <c r="L200" s="212"/>
      <c r="M200" s="213"/>
      <c r="N200" s="20"/>
      <c r="O200" s="20"/>
      <c r="P200" s="20" t="str">
        <f t="shared" si="55"/>
        <v/>
      </c>
      <c r="Q200" s="20"/>
      <c r="R200" s="211"/>
      <c r="S200" s="28" t="str">
        <f t="shared" si="56"/>
        <v/>
      </c>
      <c r="T200" s="20" t="str">
        <f t="shared" si="57"/>
        <v/>
      </c>
      <c r="U200" s="18" t="str">
        <f t="shared" si="58"/>
        <v>£0.00</v>
      </c>
      <c r="V200" s="20"/>
      <c r="W200" s="192"/>
      <c r="X200" s="193"/>
      <c r="Y200" s="35"/>
      <c r="Z200" s="343"/>
      <c r="AA200" s="343" t="str">
        <f t="shared" si="59"/>
        <v/>
      </c>
      <c r="AB200" s="103"/>
      <c r="AC200" s="94" t="str">
        <f t="shared" si="60"/>
        <v/>
      </c>
      <c r="AD200" s="95"/>
      <c r="AE200" s="294"/>
      <c r="AF200" s="214" t="str">
        <f t="shared" si="61"/>
        <v/>
      </c>
      <c r="AG200" s="215" t="str">
        <f t="shared" si="62"/>
        <v>£0.00</v>
      </c>
      <c r="AH200" s="181"/>
      <c r="AJ200" s="183"/>
      <c r="AM200" s="183" t="str">
        <f t="shared" si="50"/>
        <v/>
      </c>
      <c r="AN200" s="45">
        <f t="shared" si="51"/>
        <v>0</v>
      </c>
      <c r="AO200" s="45" t="str">
        <f>IF(AND('Claim Details'!$J$21="London 1",T200="A"),Rates!$C$4,IF(AND('Claim Details'!$J$21="London 1",T200="B"),Rates!$D$4,IF(AND('Claim Details'!$J$21="London 1",T200="C"),Rates!$E$4,IF(AND('Claim Details'!$J$21="London 1",T200="D"),Rates!$F$4,IF(AND('Claim Details'!$J$21="London 2",T200="A"),Rates!$C$7,IF(AND('Claim Details'!$J$21="London 2",T200="B"),Rates!$D$7,IF(AND('Claim Details'!$J$21="London 2",T200="C"),Rates!$E$7,IF(AND('Claim Details'!$J$21="London 2",T200="D"),Rates!$F$7,IF(AND('Claim Details'!$J$21="London 3",T200="A"),Rates!$C$10,IF(AND('Claim Details'!$J$21="London 3",T200="B"),Rates!$D$10,IF(AND('Claim Details'!$J$21="London 3",T200="C"),Rates!$E$10,IF(AND('Claim Details'!$J$21="London 3",T200="D"),Rates!$F$10,IF(AND('Claim Details'!$J$21="National 1",T200="A"),Rates!$C$13,IF(AND('Claim Details'!$J$21="National 1",T200="B"),Rates!$D$13,IF(AND('Claim Details'!$J$21="National 1",T200="C"),Rates!$E$13,IF(AND('Claim Details'!$J$21="National 1",T200="D"),Rates!$F$13,IF(AND('Claim Details'!$J$21="National 2",T200="A"),Rates!$C$16,IF(AND('Claim Details'!$J$21="National 2",T200="B"),Rates!$D$16,IF(AND('Claim Details'!$J$21="National 2",T200="C"),Rates!$E$16,IF(AND('Claim Details'!$J$21="National 2",T200="D"),Rates!$F$16,"£0.00"))))))))))))))))))))</f>
        <v>£0.00</v>
      </c>
      <c r="AP200" s="45">
        <f t="shared" si="52"/>
        <v>0</v>
      </c>
      <c r="AQ200" s="45" t="str">
        <f>IF(AND('Claim Details'!$R$21="London 1",AC200="A"),Rates!$C$4,IF(AND('Claim Details'!$R$21="London 1",AC200="B"),Rates!$D$4,IF(AND('Claim Details'!$R$21="London 1",AC200="C"),Rates!$E$4,IF(AND('Claim Details'!$R$21="London 1",AC200="D"),Rates!$F$4,IF(AND('Claim Details'!$R$21="London 2",AC200="A"),Rates!$C$7,IF(AND('Claim Details'!$R$21="London 2",AC200="B"),Rates!$D$7,IF(AND('Claim Details'!$R$21="London 2",AC200="C"),Rates!$E$7,IF(AND('Claim Details'!$R$21="London 2",AC200="D"),Rates!$F$7,IF(AND('Claim Details'!$R$21="London 3",AC200="A"),Rates!$C$10,IF(AND('Claim Details'!$R$21="London 3",AC200="B"),Rates!$D$10,IF(AND('Claim Details'!$R$21="London 3",AC200="C"),Rates!$E$10,IF(AND('Claim Details'!$R$21="London 3",AC200="D"),Rates!$F$10,IF(AND('Claim Details'!$R$21="National 1",AC200="A"),Rates!$C$13,IF(AND('Claim Details'!$R$21="National 1",AC200="B"),Rates!$D$13,IF(AND('Claim Details'!$R$21="National 1",AC200="C"),Rates!$E$13,IF(AND('Claim Details'!$R$21="National 1",AC200="D"),Rates!$F$13,IF(AND('Claim Details'!$R$21="National 2",AC200="A"),Rates!$C$16,IF(AND('Claim Details'!$R$21="National 2",AC200="B"),Rates!$D$16,IF(AND('Claim Details'!$R$21="National 2",AC200="C"),Rates!$E$16,IF(AND('Claim Details'!$R$21="National 2",AC200="D"),Rates!$F$16,"£0.00"))))))))))))))))))))</f>
        <v>£0.00</v>
      </c>
      <c r="AR200" s="45">
        <f t="shared" si="53"/>
        <v>0</v>
      </c>
      <c r="AS200" s="183" t="str">
        <f t="shared" si="63"/>
        <v/>
      </c>
      <c r="AT200" s="183" t="str">
        <f t="shared" si="64"/>
        <v/>
      </c>
    </row>
    <row r="201" spans="1:46" ht="15.5">
      <c r="A201" s="178"/>
      <c r="B201" s="21"/>
      <c r="C201" s="22"/>
      <c r="D201" s="288"/>
      <c r="E201" s="290"/>
      <c r="F201" s="289"/>
      <c r="G201" s="177"/>
      <c r="H201" s="286"/>
      <c r="I201" s="95" t="str">
        <f>IF(AND('Claim Details'!$E$21="London 1",C201="A"),Rates!$C$4,IF(AND('Claim Details'!$E$21="London 1",C201="B"),Rates!$D$4,IF(AND('Claim Details'!$E$21="London 1",C201="C"),Rates!$E$4,IF(AND('Claim Details'!$E$21="London 1",C201="D"),Rates!$F$4,IF(AND('Claim Details'!$E$21="London 2",C201="A"),Rates!$C$7,IF(AND('Claim Details'!$E$21="London 2",C201="B"),Rates!$D$7,IF(AND('Claim Details'!$E$21="London 2",C201="C"),Rates!$E$7,IF(AND('Claim Details'!$E$21="London 2",C201="D"),Rates!$F$7,IF(AND('Claim Details'!$E$21="London 3",C201="A"),Rates!$C$10,IF(AND('Claim Details'!$E$21="London 3",C201="B"),Rates!$D$10,IF(AND('Claim Details'!$E$21="London 3",C201="C"),Rates!$E$10,IF(AND('Claim Details'!$E$21="London 3",C201="D"),Rates!$F$10,IF(AND('Claim Details'!$E$21="National 1",C201="A"),Rates!$C$13,IF(AND('Claim Details'!$E$21="National 1",C201="B"),Rates!$D$13,IF(AND('Claim Details'!$E$21="National 1",C201="C"),Rates!$E$13,IF(AND('Claim Details'!$E$21="National 1",C201="D"),Rates!$F$13,IF(AND('Claim Details'!$E$21="National 2",C201="A"),Rates!$C$16,IF(AND('Claim Details'!$E$21="National 2",C201="B"),Rates!$D$16,IF(AND('Claim Details'!$E$21="National 2",C201="C"),Rates!$E$16,IF(AND('Claim Details'!$E$21="National 2",C201="D"),Rates!$F$16,"£0.00"))))))))))))))))))))</f>
        <v>£0.00</v>
      </c>
      <c r="J201" s="23"/>
      <c r="K201" s="63" t="str">
        <f t="shared" si="54"/>
        <v>£0.00</v>
      </c>
      <c r="L201" s="212"/>
      <c r="M201" s="213"/>
      <c r="N201" s="20"/>
      <c r="O201" s="20"/>
      <c r="P201" s="20" t="str">
        <f t="shared" si="55"/>
        <v/>
      </c>
      <c r="Q201" s="20"/>
      <c r="R201" s="211"/>
      <c r="S201" s="28" t="str">
        <f t="shared" si="56"/>
        <v/>
      </c>
      <c r="T201" s="20" t="str">
        <f t="shared" si="57"/>
        <v/>
      </c>
      <c r="U201" s="18" t="str">
        <f t="shared" si="58"/>
        <v>£0.00</v>
      </c>
      <c r="V201" s="20"/>
      <c r="W201" s="192"/>
      <c r="X201" s="193"/>
      <c r="Y201" s="35"/>
      <c r="Z201" s="343"/>
      <c r="AA201" s="343" t="str">
        <f t="shared" si="59"/>
        <v/>
      </c>
      <c r="AB201" s="103"/>
      <c r="AC201" s="94" t="str">
        <f t="shared" si="60"/>
        <v/>
      </c>
      <c r="AD201" s="95"/>
      <c r="AE201" s="294"/>
      <c r="AF201" s="214" t="str">
        <f t="shared" si="61"/>
        <v/>
      </c>
      <c r="AG201" s="215" t="str">
        <f t="shared" si="62"/>
        <v>£0.00</v>
      </c>
      <c r="AH201" s="181"/>
      <c r="AJ201" s="183"/>
      <c r="AM201" s="183" t="str">
        <f t="shared" si="50"/>
        <v/>
      </c>
      <c r="AN201" s="45">
        <f t="shared" si="51"/>
        <v>0</v>
      </c>
      <c r="AO201" s="45" t="str">
        <f>IF(AND('Claim Details'!$J$21="London 1",T201="A"),Rates!$C$4,IF(AND('Claim Details'!$J$21="London 1",T201="B"),Rates!$D$4,IF(AND('Claim Details'!$J$21="London 1",T201="C"),Rates!$E$4,IF(AND('Claim Details'!$J$21="London 1",T201="D"),Rates!$F$4,IF(AND('Claim Details'!$J$21="London 2",T201="A"),Rates!$C$7,IF(AND('Claim Details'!$J$21="London 2",T201="B"),Rates!$D$7,IF(AND('Claim Details'!$J$21="London 2",T201="C"),Rates!$E$7,IF(AND('Claim Details'!$J$21="London 2",T201="D"),Rates!$F$7,IF(AND('Claim Details'!$J$21="London 3",T201="A"),Rates!$C$10,IF(AND('Claim Details'!$J$21="London 3",T201="B"),Rates!$D$10,IF(AND('Claim Details'!$J$21="London 3",T201="C"),Rates!$E$10,IF(AND('Claim Details'!$J$21="London 3",T201="D"),Rates!$F$10,IF(AND('Claim Details'!$J$21="National 1",T201="A"),Rates!$C$13,IF(AND('Claim Details'!$J$21="National 1",T201="B"),Rates!$D$13,IF(AND('Claim Details'!$J$21="National 1",T201="C"),Rates!$E$13,IF(AND('Claim Details'!$J$21="National 1",T201="D"),Rates!$F$13,IF(AND('Claim Details'!$J$21="National 2",T201="A"),Rates!$C$16,IF(AND('Claim Details'!$J$21="National 2",T201="B"),Rates!$D$16,IF(AND('Claim Details'!$J$21="National 2",T201="C"),Rates!$E$16,IF(AND('Claim Details'!$J$21="National 2",T201="D"),Rates!$F$16,"£0.00"))))))))))))))))))))</f>
        <v>£0.00</v>
      </c>
      <c r="AP201" s="45">
        <f t="shared" si="52"/>
        <v>0</v>
      </c>
      <c r="AQ201" s="45" t="str">
        <f>IF(AND('Claim Details'!$R$21="London 1",AC201="A"),Rates!$C$4,IF(AND('Claim Details'!$R$21="London 1",AC201="B"),Rates!$D$4,IF(AND('Claim Details'!$R$21="London 1",AC201="C"),Rates!$E$4,IF(AND('Claim Details'!$R$21="London 1",AC201="D"),Rates!$F$4,IF(AND('Claim Details'!$R$21="London 2",AC201="A"),Rates!$C$7,IF(AND('Claim Details'!$R$21="London 2",AC201="B"),Rates!$D$7,IF(AND('Claim Details'!$R$21="London 2",AC201="C"),Rates!$E$7,IF(AND('Claim Details'!$R$21="London 2",AC201="D"),Rates!$F$7,IF(AND('Claim Details'!$R$21="London 3",AC201="A"),Rates!$C$10,IF(AND('Claim Details'!$R$21="London 3",AC201="B"),Rates!$D$10,IF(AND('Claim Details'!$R$21="London 3",AC201="C"),Rates!$E$10,IF(AND('Claim Details'!$R$21="London 3",AC201="D"),Rates!$F$10,IF(AND('Claim Details'!$R$21="National 1",AC201="A"),Rates!$C$13,IF(AND('Claim Details'!$R$21="National 1",AC201="B"),Rates!$D$13,IF(AND('Claim Details'!$R$21="National 1",AC201="C"),Rates!$E$13,IF(AND('Claim Details'!$R$21="National 1",AC201="D"),Rates!$F$13,IF(AND('Claim Details'!$R$21="National 2",AC201="A"),Rates!$C$16,IF(AND('Claim Details'!$R$21="National 2",AC201="B"),Rates!$D$16,IF(AND('Claim Details'!$R$21="National 2",AC201="C"),Rates!$E$16,IF(AND('Claim Details'!$R$21="National 2",AC201="D"),Rates!$F$16,"£0.00"))))))))))))))))))))</f>
        <v>£0.00</v>
      </c>
      <c r="AR201" s="45">
        <f t="shared" si="53"/>
        <v>0</v>
      </c>
      <c r="AS201" s="183" t="str">
        <f t="shared" si="63"/>
        <v/>
      </c>
      <c r="AT201" s="183" t="str">
        <f t="shared" si="64"/>
        <v/>
      </c>
    </row>
    <row r="202" spans="1:46" ht="15.5">
      <c r="A202" s="178"/>
      <c r="B202" s="21"/>
      <c r="C202" s="22"/>
      <c r="D202" s="288"/>
      <c r="E202" s="290"/>
      <c r="F202" s="289"/>
      <c r="G202" s="177"/>
      <c r="H202" s="286"/>
      <c r="I202" s="95" t="str">
        <f>IF(AND('Claim Details'!$E$21="London 1",C202="A"),Rates!$C$4,IF(AND('Claim Details'!$E$21="London 1",C202="B"),Rates!$D$4,IF(AND('Claim Details'!$E$21="London 1",C202="C"),Rates!$E$4,IF(AND('Claim Details'!$E$21="London 1",C202="D"),Rates!$F$4,IF(AND('Claim Details'!$E$21="London 2",C202="A"),Rates!$C$7,IF(AND('Claim Details'!$E$21="London 2",C202="B"),Rates!$D$7,IF(AND('Claim Details'!$E$21="London 2",C202="C"),Rates!$E$7,IF(AND('Claim Details'!$E$21="London 2",C202="D"),Rates!$F$7,IF(AND('Claim Details'!$E$21="London 3",C202="A"),Rates!$C$10,IF(AND('Claim Details'!$E$21="London 3",C202="B"),Rates!$D$10,IF(AND('Claim Details'!$E$21="London 3",C202="C"),Rates!$E$10,IF(AND('Claim Details'!$E$21="London 3",C202="D"),Rates!$F$10,IF(AND('Claim Details'!$E$21="National 1",C202="A"),Rates!$C$13,IF(AND('Claim Details'!$E$21="National 1",C202="B"),Rates!$D$13,IF(AND('Claim Details'!$E$21="National 1",C202="C"),Rates!$E$13,IF(AND('Claim Details'!$E$21="National 1",C202="D"),Rates!$F$13,IF(AND('Claim Details'!$E$21="National 2",C202="A"),Rates!$C$16,IF(AND('Claim Details'!$E$21="National 2",C202="B"),Rates!$D$16,IF(AND('Claim Details'!$E$21="National 2",C202="C"),Rates!$E$16,IF(AND('Claim Details'!$E$21="National 2",C202="D"),Rates!$F$16,"£0.00"))))))))))))))))))))</f>
        <v>£0.00</v>
      </c>
      <c r="J202" s="23"/>
      <c r="K202" s="63" t="str">
        <f t="shared" si="54"/>
        <v>£0.00</v>
      </c>
      <c r="L202" s="212"/>
      <c r="M202" s="213"/>
      <c r="N202" s="20"/>
      <c r="O202" s="20"/>
      <c r="P202" s="20" t="str">
        <f t="shared" si="55"/>
        <v/>
      </c>
      <c r="Q202" s="20"/>
      <c r="R202" s="211"/>
      <c r="S202" s="28" t="str">
        <f t="shared" si="56"/>
        <v/>
      </c>
      <c r="T202" s="20" t="str">
        <f t="shared" si="57"/>
        <v/>
      </c>
      <c r="U202" s="18" t="str">
        <f t="shared" si="58"/>
        <v>£0.00</v>
      </c>
      <c r="V202" s="20"/>
      <c r="W202" s="192"/>
      <c r="X202" s="193"/>
      <c r="Y202" s="35"/>
      <c r="Z202" s="343"/>
      <c r="AA202" s="343" t="str">
        <f t="shared" si="59"/>
        <v/>
      </c>
      <c r="AB202" s="103"/>
      <c r="AC202" s="94" t="str">
        <f t="shared" si="60"/>
        <v/>
      </c>
      <c r="AD202" s="95"/>
      <c r="AE202" s="294"/>
      <c r="AF202" s="214" t="str">
        <f t="shared" si="61"/>
        <v/>
      </c>
      <c r="AG202" s="215" t="str">
        <f t="shared" si="62"/>
        <v>£0.00</v>
      </c>
      <c r="AH202" s="181"/>
      <c r="AJ202" s="183"/>
      <c r="AM202" s="183" t="str">
        <f t="shared" si="50"/>
        <v/>
      </c>
      <c r="AN202" s="45">
        <f t="shared" si="51"/>
        <v>0</v>
      </c>
      <c r="AO202" s="45" t="str">
        <f>IF(AND('Claim Details'!$J$21="London 1",T202="A"),Rates!$C$4,IF(AND('Claim Details'!$J$21="London 1",T202="B"),Rates!$D$4,IF(AND('Claim Details'!$J$21="London 1",T202="C"),Rates!$E$4,IF(AND('Claim Details'!$J$21="London 1",T202="D"),Rates!$F$4,IF(AND('Claim Details'!$J$21="London 2",T202="A"),Rates!$C$7,IF(AND('Claim Details'!$J$21="London 2",T202="B"),Rates!$D$7,IF(AND('Claim Details'!$J$21="London 2",T202="C"),Rates!$E$7,IF(AND('Claim Details'!$J$21="London 2",T202="D"),Rates!$F$7,IF(AND('Claim Details'!$J$21="London 3",T202="A"),Rates!$C$10,IF(AND('Claim Details'!$J$21="London 3",T202="B"),Rates!$D$10,IF(AND('Claim Details'!$J$21="London 3",T202="C"),Rates!$E$10,IF(AND('Claim Details'!$J$21="London 3",T202="D"),Rates!$F$10,IF(AND('Claim Details'!$J$21="National 1",T202="A"),Rates!$C$13,IF(AND('Claim Details'!$J$21="National 1",T202="B"),Rates!$D$13,IF(AND('Claim Details'!$J$21="National 1",T202="C"),Rates!$E$13,IF(AND('Claim Details'!$J$21="National 1",T202="D"),Rates!$F$13,IF(AND('Claim Details'!$J$21="National 2",T202="A"),Rates!$C$16,IF(AND('Claim Details'!$J$21="National 2",T202="B"),Rates!$D$16,IF(AND('Claim Details'!$J$21="National 2",T202="C"),Rates!$E$16,IF(AND('Claim Details'!$J$21="National 2",T202="D"),Rates!$F$16,"£0.00"))))))))))))))))))))</f>
        <v>£0.00</v>
      </c>
      <c r="AP202" s="45">
        <f t="shared" si="52"/>
        <v>0</v>
      </c>
      <c r="AQ202" s="45" t="str">
        <f>IF(AND('Claim Details'!$R$21="London 1",AC202="A"),Rates!$C$4,IF(AND('Claim Details'!$R$21="London 1",AC202="B"),Rates!$D$4,IF(AND('Claim Details'!$R$21="London 1",AC202="C"),Rates!$E$4,IF(AND('Claim Details'!$R$21="London 1",AC202="D"),Rates!$F$4,IF(AND('Claim Details'!$R$21="London 2",AC202="A"),Rates!$C$7,IF(AND('Claim Details'!$R$21="London 2",AC202="B"),Rates!$D$7,IF(AND('Claim Details'!$R$21="London 2",AC202="C"),Rates!$E$7,IF(AND('Claim Details'!$R$21="London 2",AC202="D"),Rates!$F$7,IF(AND('Claim Details'!$R$21="London 3",AC202="A"),Rates!$C$10,IF(AND('Claim Details'!$R$21="London 3",AC202="B"),Rates!$D$10,IF(AND('Claim Details'!$R$21="London 3",AC202="C"),Rates!$E$10,IF(AND('Claim Details'!$R$21="London 3",AC202="D"),Rates!$F$10,IF(AND('Claim Details'!$R$21="National 1",AC202="A"),Rates!$C$13,IF(AND('Claim Details'!$R$21="National 1",AC202="B"),Rates!$D$13,IF(AND('Claim Details'!$R$21="National 1",AC202="C"),Rates!$E$13,IF(AND('Claim Details'!$R$21="National 1",AC202="D"),Rates!$F$13,IF(AND('Claim Details'!$R$21="National 2",AC202="A"),Rates!$C$16,IF(AND('Claim Details'!$R$21="National 2",AC202="B"),Rates!$D$16,IF(AND('Claim Details'!$R$21="National 2",AC202="C"),Rates!$E$16,IF(AND('Claim Details'!$R$21="National 2",AC202="D"),Rates!$F$16,"£0.00"))))))))))))))))))))</f>
        <v>£0.00</v>
      </c>
      <c r="AR202" s="45">
        <f t="shared" si="53"/>
        <v>0</v>
      </c>
      <c r="AS202" s="183" t="str">
        <f t="shared" si="63"/>
        <v/>
      </c>
      <c r="AT202" s="183" t="str">
        <f t="shared" si="64"/>
        <v/>
      </c>
    </row>
    <row r="203" spans="1:46" ht="15.5">
      <c r="A203" s="178"/>
      <c r="B203" s="21"/>
      <c r="C203" s="22"/>
      <c r="D203" s="288"/>
      <c r="E203" s="290"/>
      <c r="F203" s="289"/>
      <c r="G203" s="177"/>
      <c r="H203" s="286"/>
      <c r="I203" s="95" t="str">
        <f>IF(AND('Claim Details'!$E$21="London 1",C203="A"),Rates!$C$4,IF(AND('Claim Details'!$E$21="London 1",C203="B"),Rates!$D$4,IF(AND('Claim Details'!$E$21="London 1",C203="C"),Rates!$E$4,IF(AND('Claim Details'!$E$21="London 1",C203="D"),Rates!$F$4,IF(AND('Claim Details'!$E$21="London 2",C203="A"),Rates!$C$7,IF(AND('Claim Details'!$E$21="London 2",C203="B"),Rates!$D$7,IF(AND('Claim Details'!$E$21="London 2",C203="C"),Rates!$E$7,IF(AND('Claim Details'!$E$21="London 2",C203="D"),Rates!$F$7,IF(AND('Claim Details'!$E$21="London 3",C203="A"),Rates!$C$10,IF(AND('Claim Details'!$E$21="London 3",C203="B"),Rates!$D$10,IF(AND('Claim Details'!$E$21="London 3",C203="C"),Rates!$E$10,IF(AND('Claim Details'!$E$21="London 3",C203="D"),Rates!$F$10,IF(AND('Claim Details'!$E$21="National 1",C203="A"),Rates!$C$13,IF(AND('Claim Details'!$E$21="National 1",C203="B"),Rates!$D$13,IF(AND('Claim Details'!$E$21="National 1",C203="C"),Rates!$E$13,IF(AND('Claim Details'!$E$21="National 1",C203="D"),Rates!$F$13,IF(AND('Claim Details'!$E$21="National 2",C203="A"),Rates!$C$16,IF(AND('Claim Details'!$E$21="National 2",C203="B"),Rates!$D$16,IF(AND('Claim Details'!$E$21="National 2",C203="C"),Rates!$E$16,IF(AND('Claim Details'!$E$21="National 2",C203="D"),Rates!$F$16,"£0.00"))))))))))))))))))))</f>
        <v>£0.00</v>
      </c>
      <c r="J203" s="23"/>
      <c r="K203" s="63" t="str">
        <f t="shared" si="54"/>
        <v>£0.00</v>
      </c>
      <c r="L203" s="212"/>
      <c r="M203" s="213"/>
      <c r="N203" s="20"/>
      <c r="O203" s="20"/>
      <c r="P203" s="20" t="str">
        <f t="shared" si="55"/>
        <v/>
      </c>
      <c r="Q203" s="20"/>
      <c r="R203" s="211"/>
      <c r="S203" s="28" t="str">
        <f t="shared" si="56"/>
        <v/>
      </c>
      <c r="T203" s="20" t="str">
        <f t="shared" si="57"/>
        <v/>
      </c>
      <c r="U203" s="18" t="str">
        <f t="shared" si="58"/>
        <v>£0.00</v>
      </c>
      <c r="V203" s="20"/>
      <c r="W203" s="192"/>
      <c r="X203" s="193"/>
      <c r="Y203" s="35"/>
      <c r="Z203" s="343"/>
      <c r="AA203" s="343" t="str">
        <f t="shared" si="59"/>
        <v/>
      </c>
      <c r="AB203" s="103"/>
      <c r="AC203" s="94" t="str">
        <f t="shared" si="60"/>
        <v/>
      </c>
      <c r="AD203" s="95"/>
      <c r="AE203" s="294"/>
      <c r="AF203" s="214" t="str">
        <f t="shared" si="61"/>
        <v/>
      </c>
      <c r="AG203" s="215" t="str">
        <f t="shared" si="62"/>
        <v>£0.00</v>
      </c>
      <c r="AH203" s="181"/>
      <c r="AJ203" s="183"/>
      <c r="AM203" s="183" t="str">
        <f t="shared" si="50"/>
        <v/>
      </c>
      <c r="AN203" s="45">
        <f t="shared" si="51"/>
        <v>0</v>
      </c>
      <c r="AO203" s="45" t="str">
        <f>IF(AND('Claim Details'!$J$21="London 1",T203="A"),Rates!$C$4,IF(AND('Claim Details'!$J$21="London 1",T203="B"),Rates!$D$4,IF(AND('Claim Details'!$J$21="London 1",T203="C"),Rates!$E$4,IF(AND('Claim Details'!$J$21="London 1",T203="D"),Rates!$F$4,IF(AND('Claim Details'!$J$21="London 2",T203="A"),Rates!$C$7,IF(AND('Claim Details'!$J$21="London 2",T203="B"),Rates!$D$7,IF(AND('Claim Details'!$J$21="London 2",T203="C"),Rates!$E$7,IF(AND('Claim Details'!$J$21="London 2",T203="D"),Rates!$F$7,IF(AND('Claim Details'!$J$21="London 3",T203="A"),Rates!$C$10,IF(AND('Claim Details'!$J$21="London 3",T203="B"),Rates!$D$10,IF(AND('Claim Details'!$J$21="London 3",T203="C"),Rates!$E$10,IF(AND('Claim Details'!$J$21="London 3",T203="D"),Rates!$F$10,IF(AND('Claim Details'!$J$21="National 1",T203="A"),Rates!$C$13,IF(AND('Claim Details'!$J$21="National 1",T203="B"),Rates!$D$13,IF(AND('Claim Details'!$J$21="National 1",T203="C"),Rates!$E$13,IF(AND('Claim Details'!$J$21="National 1",T203="D"),Rates!$F$13,IF(AND('Claim Details'!$J$21="National 2",T203="A"),Rates!$C$16,IF(AND('Claim Details'!$J$21="National 2",T203="B"),Rates!$D$16,IF(AND('Claim Details'!$J$21="National 2",T203="C"),Rates!$E$16,IF(AND('Claim Details'!$J$21="National 2",T203="D"),Rates!$F$16,"£0.00"))))))))))))))))))))</f>
        <v>£0.00</v>
      </c>
      <c r="AP203" s="45">
        <f t="shared" si="52"/>
        <v>0</v>
      </c>
      <c r="AQ203" s="45" t="str">
        <f>IF(AND('Claim Details'!$R$21="London 1",AC203="A"),Rates!$C$4,IF(AND('Claim Details'!$R$21="London 1",AC203="B"),Rates!$D$4,IF(AND('Claim Details'!$R$21="London 1",AC203="C"),Rates!$E$4,IF(AND('Claim Details'!$R$21="London 1",AC203="D"),Rates!$F$4,IF(AND('Claim Details'!$R$21="London 2",AC203="A"),Rates!$C$7,IF(AND('Claim Details'!$R$21="London 2",AC203="B"),Rates!$D$7,IF(AND('Claim Details'!$R$21="London 2",AC203="C"),Rates!$E$7,IF(AND('Claim Details'!$R$21="London 2",AC203="D"),Rates!$F$7,IF(AND('Claim Details'!$R$21="London 3",AC203="A"),Rates!$C$10,IF(AND('Claim Details'!$R$21="London 3",AC203="B"),Rates!$D$10,IF(AND('Claim Details'!$R$21="London 3",AC203="C"),Rates!$E$10,IF(AND('Claim Details'!$R$21="London 3",AC203="D"),Rates!$F$10,IF(AND('Claim Details'!$R$21="National 1",AC203="A"),Rates!$C$13,IF(AND('Claim Details'!$R$21="National 1",AC203="B"),Rates!$D$13,IF(AND('Claim Details'!$R$21="National 1",AC203="C"),Rates!$E$13,IF(AND('Claim Details'!$R$21="National 1",AC203="D"),Rates!$F$13,IF(AND('Claim Details'!$R$21="National 2",AC203="A"),Rates!$C$16,IF(AND('Claim Details'!$R$21="National 2",AC203="B"),Rates!$D$16,IF(AND('Claim Details'!$R$21="National 2",AC203="C"),Rates!$E$16,IF(AND('Claim Details'!$R$21="National 2",AC203="D"),Rates!$F$16,"£0.00"))))))))))))))))))))</f>
        <v>£0.00</v>
      </c>
      <c r="AR203" s="45">
        <f t="shared" si="53"/>
        <v>0</v>
      </c>
      <c r="AS203" s="183" t="str">
        <f t="shared" si="63"/>
        <v/>
      </c>
      <c r="AT203" s="183" t="str">
        <f t="shared" si="64"/>
        <v/>
      </c>
    </row>
    <row r="204" spans="1:46" ht="15.5">
      <c r="A204" s="178"/>
      <c r="B204" s="21"/>
      <c r="C204" s="22"/>
      <c r="D204" s="288"/>
      <c r="E204" s="290"/>
      <c r="F204" s="289"/>
      <c r="G204" s="177"/>
      <c r="H204" s="286"/>
      <c r="I204" s="95" t="str">
        <f>IF(AND('Claim Details'!$E$21="London 1",C204="A"),Rates!$C$4,IF(AND('Claim Details'!$E$21="London 1",C204="B"),Rates!$D$4,IF(AND('Claim Details'!$E$21="London 1",C204="C"),Rates!$E$4,IF(AND('Claim Details'!$E$21="London 1",C204="D"),Rates!$F$4,IF(AND('Claim Details'!$E$21="London 2",C204="A"),Rates!$C$7,IF(AND('Claim Details'!$E$21="London 2",C204="B"),Rates!$D$7,IF(AND('Claim Details'!$E$21="London 2",C204="C"),Rates!$E$7,IF(AND('Claim Details'!$E$21="London 2",C204="D"),Rates!$F$7,IF(AND('Claim Details'!$E$21="London 3",C204="A"),Rates!$C$10,IF(AND('Claim Details'!$E$21="London 3",C204="B"),Rates!$D$10,IF(AND('Claim Details'!$E$21="London 3",C204="C"),Rates!$E$10,IF(AND('Claim Details'!$E$21="London 3",C204="D"),Rates!$F$10,IF(AND('Claim Details'!$E$21="National 1",C204="A"),Rates!$C$13,IF(AND('Claim Details'!$E$21="National 1",C204="B"),Rates!$D$13,IF(AND('Claim Details'!$E$21="National 1",C204="C"),Rates!$E$13,IF(AND('Claim Details'!$E$21="National 1",C204="D"),Rates!$F$13,IF(AND('Claim Details'!$E$21="National 2",C204="A"),Rates!$C$16,IF(AND('Claim Details'!$E$21="National 2",C204="B"),Rates!$D$16,IF(AND('Claim Details'!$E$21="National 2",C204="C"),Rates!$E$16,IF(AND('Claim Details'!$E$21="National 2",C204="D"),Rates!$F$16,"£0.00"))))))))))))))))))))</f>
        <v>£0.00</v>
      </c>
      <c r="J204" s="23"/>
      <c r="K204" s="63" t="str">
        <f t="shared" si="54"/>
        <v>£0.00</v>
      </c>
      <c r="L204" s="212"/>
      <c r="M204" s="213"/>
      <c r="N204" s="20"/>
      <c r="O204" s="20"/>
      <c r="P204" s="20" t="str">
        <f t="shared" si="55"/>
        <v/>
      </c>
      <c r="Q204" s="20"/>
      <c r="R204" s="211"/>
      <c r="S204" s="28" t="str">
        <f t="shared" si="56"/>
        <v/>
      </c>
      <c r="T204" s="20" t="str">
        <f t="shared" si="57"/>
        <v/>
      </c>
      <c r="U204" s="18" t="str">
        <f t="shared" si="58"/>
        <v>£0.00</v>
      </c>
      <c r="V204" s="20"/>
      <c r="W204" s="192"/>
      <c r="X204" s="193"/>
      <c r="Y204" s="35"/>
      <c r="Z204" s="343"/>
      <c r="AA204" s="343" t="str">
        <f t="shared" si="59"/>
        <v/>
      </c>
      <c r="AB204" s="103"/>
      <c r="AC204" s="94" t="str">
        <f t="shared" si="60"/>
        <v/>
      </c>
      <c r="AD204" s="95"/>
      <c r="AE204" s="294"/>
      <c r="AF204" s="214" t="str">
        <f t="shared" si="61"/>
        <v/>
      </c>
      <c r="AG204" s="215" t="str">
        <f t="shared" si="62"/>
        <v>£0.00</v>
      </c>
      <c r="AH204" s="181"/>
      <c r="AJ204" s="183"/>
      <c r="AM204" s="183" t="str">
        <f t="shared" si="50"/>
        <v/>
      </c>
      <c r="AN204" s="45">
        <f t="shared" si="51"/>
        <v>0</v>
      </c>
      <c r="AO204" s="45" t="str">
        <f>IF(AND('Claim Details'!$J$21="London 1",T204="A"),Rates!$C$4,IF(AND('Claim Details'!$J$21="London 1",T204="B"),Rates!$D$4,IF(AND('Claim Details'!$J$21="London 1",T204="C"),Rates!$E$4,IF(AND('Claim Details'!$J$21="London 1",T204="D"),Rates!$F$4,IF(AND('Claim Details'!$J$21="London 2",T204="A"),Rates!$C$7,IF(AND('Claim Details'!$J$21="London 2",T204="B"),Rates!$D$7,IF(AND('Claim Details'!$J$21="London 2",T204="C"),Rates!$E$7,IF(AND('Claim Details'!$J$21="London 2",T204="D"),Rates!$F$7,IF(AND('Claim Details'!$J$21="London 3",T204="A"),Rates!$C$10,IF(AND('Claim Details'!$J$21="London 3",T204="B"),Rates!$D$10,IF(AND('Claim Details'!$J$21="London 3",T204="C"),Rates!$E$10,IF(AND('Claim Details'!$J$21="London 3",T204="D"),Rates!$F$10,IF(AND('Claim Details'!$J$21="National 1",T204="A"),Rates!$C$13,IF(AND('Claim Details'!$J$21="National 1",T204="B"),Rates!$D$13,IF(AND('Claim Details'!$J$21="National 1",T204="C"),Rates!$E$13,IF(AND('Claim Details'!$J$21="National 1",T204="D"),Rates!$F$13,IF(AND('Claim Details'!$J$21="National 2",T204="A"),Rates!$C$16,IF(AND('Claim Details'!$J$21="National 2",T204="B"),Rates!$D$16,IF(AND('Claim Details'!$J$21="National 2",T204="C"),Rates!$E$16,IF(AND('Claim Details'!$J$21="National 2",T204="D"),Rates!$F$16,"£0.00"))))))))))))))))))))</f>
        <v>£0.00</v>
      </c>
      <c r="AP204" s="45">
        <f t="shared" si="52"/>
        <v>0</v>
      </c>
      <c r="AQ204" s="45" t="str">
        <f>IF(AND('Claim Details'!$R$21="London 1",AC204="A"),Rates!$C$4,IF(AND('Claim Details'!$R$21="London 1",AC204="B"),Rates!$D$4,IF(AND('Claim Details'!$R$21="London 1",AC204="C"),Rates!$E$4,IF(AND('Claim Details'!$R$21="London 1",AC204="D"),Rates!$F$4,IF(AND('Claim Details'!$R$21="London 2",AC204="A"),Rates!$C$7,IF(AND('Claim Details'!$R$21="London 2",AC204="B"),Rates!$D$7,IF(AND('Claim Details'!$R$21="London 2",AC204="C"),Rates!$E$7,IF(AND('Claim Details'!$R$21="London 2",AC204="D"),Rates!$F$7,IF(AND('Claim Details'!$R$21="London 3",AC204="A"),Rates!$C$10,IF(AND('Claim Details'!$R$21="London 3",AC204="B"),Rates!$D$10,IF(AND('Claim Details'!$R$21="London 3",AC204="C"),Rates!$E$10,IF(AND('Claim Details'!$R$21="London 3",AC204="D"),Rates!$F$10,IF(AND('Claim Details'!$R$21="National 1",AC204="A"),Rates!$C$13,IF(AND('Claim Details'!$R$21="National 1",AC204="B"),Rates!$D$13,IF(AND('Claim Details'!$R$21="National 1",AC204="C"),Rates!$E$13,IF(AND('Claim Details'!$R$21="National 1",AC204="D"),Rates!$F$13,IF(AND('Claim Details'!$R$21="National 2",AC204="A"),Rates!$C$16,IF(AND('Claim Details'!$R$21="National 2",AC204="B"),Rates!$D$16,IF(AND('Claim Details'!$R$21="National 2",AC204="C"),Rates!$E$16,IF(AND('Claim Details'!$R$21="National 2",AC204="D"),Rates!$F$16,"£0.00"))))))))))))))))))))</f>
        <v>£0.00</v>
      </c>
      <c r="AR204" s="45">
        <f t="shared" si="53"/>
        <v>0</v>
      </c>
      <c r="AS204" s="183" t="str">
        <f t="shared" si="63"/>
        <v/>
      </c>
      <c r="AT204" s="183" t="str">
        <f t="shared" si="64"/>
        <v/>
      </c>
    </row>
    <row r="205" spans="1:46" ht="15.5">
      <c r="A205" s="178"/>
      <c r="B205" s="21"/>
      <c r="C205" s="22"/>
      <c r="D205" s="288"/>
      <c r="E205" s="290"/>
      <c r="F205" s="289"/>
      <c r="G205" s="177"/>
      <c r="H205" s="286"/>
      <c r="I205" s="95" t="str">
        <f>IF(AND('Claim Details'!$E$21="London 1",C205="A"),Rates!$C$4,IF(AND('Claim Details'!$E$21="London 1",C205="B"),Rates!$D$4,IF(AND('Claim Details'!$E$21="London 1",C205="C"),Rates!$E$4,IF(AND('Claim Details'!$E$21="London 1",C205="D"),Rates!$F$4,IF(AND('Claim Details'!$E$21="London 2",C205="A"),Rates!$C$7,IF(AND('Claim Details'!$E$21="London 2",C205="B"),Rates!$D$7,IF(AND('Claim Details'!$E$21="London 2",C205="C"),Rates!$E$7,IF(AND('Claim Details'!$E$21="London 2",C205="D"),Rates!$F$7,IF(AND('Claim Details'!$E$21="London 3",C205="A"),Rates!$C$10,IF(AND('Claim Details'!$E$21="London 3",C205="B"),Rates!$D$10,IF(AND('Claim Details'!$E$21="London 3",C205="C"),Rates!$E$10,IF(AND('Claim Details'!$E$21="London 3",C205="D"),Rates!$F$10,IF(AND('Claim Details'!$E$21="National 1",C205="A"),Rates!$C$13,IF(AND('Claim Details'!$E$21="National 1",C205="B"),Rates!$D$13,IF(AND('Claim Details'!$E$21="National 1",C205="C"),Rates!$E$13,IF(AND('Claim Details'!$E$21="National 1",C205="D"),Rates!$F$13,IF(AND('Claim Details'!$E$21="National 2",C205="A"),Rates!$C$16,IF(AND('Claim Details'!$E$21="National 2",C205="B"),Rates!$D$16,IF(AND('Claim Details'!$E$21="National 2",C205="C"),Rates!$E$16,IF(AND('Claim Details'!$E$21="National 2",C205="D"),Rates!$F$16,"£0.00"))))))))))))))))))))</f>
        <v>£0.00</v>
      </c>
      <c r="J205" s="23"/>
      <c r="K205" s="63" t="str">
        <f t="shared" si="54"/>
        <v>£0.00</v>
      </c>
      <c r="L205" s="212"/>
      <c r="M205" s="213"/>
      <c r="N205" s="20"/>
      <c r="O205" s="20"/>
      <c r="P205" s="20" t="str">
        <f t="shared" si="55"/>
        <v/>
      </c>
      <c r="Q205" s="20"/>
      <c r="R205" s="211"/>
      <c r="S205" s="28" t="str">
        <f t="shared" si="56"/>
        <v/>
      </c>
      <c r="T205" s="20" t="str">
        <f t="shared" si="57"/>
        <v/>
      </c>
      <c r="U205" s="18" t="str">
        <f t="shared" si="58"/>
        <v>£0.00</v>
      </c>
      <c r="V205" s="20"/>
      <c r="W205" s="192"/>
      <c r="X205" s="193"/>
      <c r="Y205" s="35"/>
      <c r="Z205" s="343"/>
      <c r="AA205" s="343" t="str">
        <f t="shared" si="59"/>
        <v/>
      </c>
      <c r="AB205" s="103"/>
      <c r="AC205" s="94" t="str">
        <f t="shared" si="60"/>
        <v/>
      </c>
      <c r="AD205" s="95"/>
      <c r="AE205" s="294"/>
      <c r="AF205" s="214" t="str">
        <f t="shared" si="61"/>
        <v/>
      </c>
      <c r="AG205" s="215" t="str">
        <f t="shared" si="62"/>
        <v>£0.00</v>
      </c>
      <c r="AH205" s="181"/>
      <c r="AJ205" s="183"/>
      <c r="AM205" s="183" t="str">
        <f t="shared" si="50"/>
        <v/>
      </c>
      <c r="AN205" s="45">
        <f t="shared" si="51"/>
        <v>0</v>
      </c>
      <c r="AO205" s="45" t="str">
        <f>IF(AND('Claim Details'!$J$21="London 1",T205="A"),Rates!$C$4,IF(AND('Claim Details'!$J$21="London 1",T205="B"),Rates!$D$4,IF(AND('Claim Details'!$J$21="London 1",T205="C"),Rates!$E$4,IF(AND('Claim Details'!$J$21="London 1",T205="D"),Rates!$F$4,IF(AND('Claim Details'!$J$21="London 2",T205="A"),Rates!$C$7,IF(AND('Claim Details'!$J$21="London 2",T205="B"),Rates!$D$7,IF(AND('Claim Details'!$J$21="London 2",T205="C"),Rates!$E$7,IF(AND('Claim Details'!$J$21="London 2",T205="D"),Rates!$F$7,IF(AND('Claim Details'!$J$21="London 3",T205="A"),Rates!$C$10,IF(AND('Claim Details'!$J$21="London 3",T205="B"),Rates!$D$10,IF(AND('Claim Details'!$J$21="London 3",T205="C"),Rates!$E$10,IF(AND('Claim Details'!$J$21="London 3",T205="D"),Rates!$F$10,IF(AND('Claim Details'!$J$21="National 1",T205="A"),Rates!$C$13,IF(AND('Claim Details'!$J$21="National 1",T205="B"),Rates!$D$13,IF(AND('Claim Details'!$J$21="National 1",T205="C"),Rates!$E$13,IF(AND('Claim Details'!$J$21="National 1",T205="D"),Rates!$F$13,IF(AND('Claim Details'!$J$21="National 2",T205="A"),Rates!$C$16,IF(AND('Claim Details'!$J$21="National 2",T205="B"),Rates!$D$16,IF(AND('Claim Details'!$J$21="National 2",T205="C"),Rates!$E$16,IF(AND('Claim Details'!$J$21="National 2",T205="D"),Rates!$F$16,"£0.00"))))))))))))))))))))</f>
        <v>£0.00</v>
      </c>
      <c r="AP205" s="45">
        <f t="shared" si="52"/>
        <v>0</v>
      </c>
      <c r="AQ205" s="45" t="str">
        <f>IF(AND('Claim Details'!$R$21="London 1",AC205="A"),Rates!$C$4,IF(AND('Claim Details'!$R$21="London 1",AC205="B"),Rates!$D$4,IF(AND('Claim Details'!$R$21="London 1",AC205="C"),Rates!$E$4,IF(AND('Claim Details'!$R$21="London 1",AC205="D"),Rates!$F$4,IF(AND('Claim Details'!$R$21="London 2",AC205="A"),Rates!$C$7,IF(AND('Claim Details'!$R$21="London 2",AC205="B"),Rates!$D$7,IF(AND('Claim Details'!$R$21="London 2",AC205="C"),Rates!$E$7,IF(AND('Claim Details'!$R$21="London 2",AC205="D"),Rates!$F$7,IF(AND('Claim Details'!$R$21="London 3",AC205="A"),Rates!$C$10,IF(AND('Claim Details'!$R$21="London 3",AC205="B"),Rates!$D$10,IF(AND('Claim Details'!$R$21="London 3",AC205="C"),Rates!$E$10,IF(AND('Claim Details'!$R$21="London 3",AC205="D"),Rates!$F$10,IF(AND('Claim Details'!$R$21="National 1",AC205="A"),Rates!$C$13,IF(AND('Claim Details'!$R$21="National 1",AC205="B"),Rates!$D$13,IF(AND('Claim Details'!$R$21="National 1",AC205="C"),Rates!$E$13,IF(AND('Claim Details'!$R$21="National 1",AC205="D"),Rates!$F$13,IF(AND('Claim Details'!$R$21="National 2",AC205="A"),Rates!$C$16,IF(AND('Claim Details'!$R$21="National 2",AC205="B"),Rates!$D$16,IF(AND('Claim Details'!$R$21="National 2",AC205="C"),Rates!$E$16,IF(AND('Claim Details'!$R$21="National 2",AC205="D"),Rates!$F$16,"£0.00"))))))))))))))))))))</f>
        <v>£0.00</v>
      </c>
      <c r="AR205" s="45">
        <f t="shared" si="53"/>
        <v>0</v>
      </c>
      <c r="AS205" s="183" t="str">
        <f t="shared" si="63"/>
        <v/>
      </c>
      <c r="AT205" s="183" t="str">
        <f t="shared" si="64"/>
        <v/>
      </c>
    </row>
    <row r="206" spans="1:46" ht="15.5">
      <c r="A206" s="178"/>
      <c r="B206" s="21"/>
      <c r="C206" s="22"/>
      <c r="D206" s="288"/>
      <c r="E206" s="290"/>
      <c r="F206" s="289"/>
      <c r="G206" s="177"/>
      <c r="H206" s="286"/>
      <c r="I206" s="95" t="str">
        <f>IF(AND('Claim Details'!$E$21="London 1",C206="A"),Rates!$C$4,IF(AND('Claim Details'!$E$21="London 1",C206="B"),Rates!$D$4,IF(AND('Claim Details'!$E$21="London 1",C206="C"),Rates!$E$4,IF(AND('Claim Details'!$E$21="London 1",C206="D"),Rates!$F$4,IF(AND('Claim Details'!$E$21="London 2",C206="A"),Rates!$C$7,IF(AND('Claim Details'!$E$21="London 2",C206="B"),Rates!$D$7,IF(AND('Claim Details'!$E$21="London 2",C206="C"),Rates!$E$7,IF(AND('Claim Details'!$E$21="London 2",C206="D"),Rates!$F$7,IF(AND('Claim Details'!$E$21="London 3",C206="A"),Rates!$C$10,IF(AND('Claim Details'!$E$21="London 3",C206="B"),Rates!$D$10,IF(AND('Claim Details'!$E$21="London 3",C206="C"),Rates!$E$10,IF(AND('Claim Details'!$E$21="London 3",C206="D"),Rates!$F$10,IF(AND('Claim Details'!$E$21="National 1",C206="A"),Rates!$C$13,IF(AND('Claim Details'!$E$21="National 1",C206="B"),Rates!$D$13,IF(AND('Claim Details'!$E$21="National 1",C206="C"),Rates!$E$13,IF(AND('Claim Details'!$E$21="National 1",C206="D"),Rates!$F$13,IF(AND('Claim Details'!$E$21="National 2",C206="A"),Rates!$C$16,IF(AND('Claim Details'!$E$21="National 2",C206="B"),Rates!$D$16,IF(AND('Claim Details'!$E$21="National 2",C206="C"),Rates!$E$16,IF(AND('Claim Details'!$E$21="National 2",C206="D"),Rates!$F$16,"£0.00"))))))))))))))))))))</f>
        <v>£0.00</v>
      </c>
      <c r="J206" s="23"/>
      <c r="K206" s="63" t="str">
        <f t="shared" si="54"/>
        <v>£0.00</v>
      </c>
      <c r="L206" s="212"/>
      <c r="M206" s="213"/>
      <c r="N206" s="20"/>
      <c r="O206" s="20"/>
      <c r="P206" s="20" t="str">
        <f t="shared" si="55"/>
        <v/>
      </c>
      <c r="Q206" s="20"/>
      <c r="R206" s="211"/>
      <c r="S206" s="28" t="str">
        <f t="shared" si="56"/>
        <v/>
      </c>
      <c r="T206" s="20" t="str">
        <f t="shared" si="57"/>
        <v/>
      </c>
      <c r="U206" s="18" t="str">
        <f t="shared" si="58"/>
        <v>£0.00</v>
      </c>
      <c r="V206" s="20"/>
      <c r="W206" s="192"/>
      <c r="X206" s="193"/>
      <c r="Y206" s="35"/>
      <c r="Z206" s="343"/>
      <c r="AA206" s="343" t="str">
        <f t="shared" si="59"/>
        <v/>
      </c>
      <c r="AB206" s="103"/>
      <c r="AC206" s="94" t="str">
        <f t="shared" si="60"/>
        <v/>
      </c>
      <c r="AD206" s="95"/>
      <c r="AE206" s="294"/>
      <c r="AF206" s="214" t="str">
        <f t="shared" si="61"/>
        <v/>
      </c>
      <c r="AG206" s="215" t="str">
        <f t="shared" si="62"/>
        <v>£0.00</v>
      </c>
      <c r="AH206" s="181"/>
      <c r="AJ206" s="183"/>
      <c r="AM206" s="183" t="str">
        <f t="shared" si="50"/>
        <v/>
      </c>
      <c r="AN206" s="45">
        <f t="shared" si="51"/>
        <v>0</v>
      </c>
      <c r="AO206" s="45" t="str">
        <f>IF(AND('Claim Details'!$J$21="London 1",T206="A"),Rates!$C$4,IF(AND('Claim Details'!$J$21="London 1",T206="B"),Rates!$D$4,IF(AND('Claim Details'!$J$21="London 1",T206="C"),Rates!$E$4,IF(AND('Claim Details'!$J$21="London 1",T206="D"),Rates!$F$4,IF(AND('Claim Details'!$J$21="London 2",T206="A"),Rates!$C$7,IF(AND('Claim Details'!$J$21="London 2",T206="B"),Rates!$D$7,IF(AND('Claim Details'!$J$21="London 2",T206="C"),Rates!$E$7,IF(AND('Claim Details'!$J$21="London 2",T206="D"),Rates!$F$7,IF(AND('Claim Details'!$J$21="London 3",T206="A"),Rates!$C$10,IF(AND('Claim Details'!$J$21="London 3",T206="B"),Rates!$D$10,IF(AND('Claim Details'!$J$21="London 3",T206="C"),Rates!$E$10,IF(AND('Claim Details'!$J$21="London 3",T206="D"),Rates!$F$10,IF(AND('Claim Details'!$J$21="National 1",T206="A"),Rates!$C$13,IF(AND('Claim Details'!$J$21="National 1",T206="B"),Rates!$D$13,IF(AND('Claim Details'!$J$21="National 1",T206="C"),Rates!$E$13,IF(AND('Claim Details'!$J$21="National 1",T206="D"),Rates!$F$13,IF(AND('Claim Details'!$J$21="National 2",T206="A"),Rates!$C$16,IF(AND('Claim Details'!$J$21="National 2",T206="B"),Rates!$D$16,IF(AND('Claim Details'!$J$21="National 2",T206="C"),Rates!$E$16,IF(AND('Claim Details'!$J$21="National 2",T206="D"),Rates!$F$16,"£0.00"))))))))))))))))))))</f>
        <v>£0.00</v>
      </c>
      <c r="AP206" s="45">
        <f t="shared" si="52"/>
        <v>0</v>
      </c>
      <c r="AQ206" s="45" t="str">
        <f>IF(AND('Claim Details'!$R$21="London 1",AC206="A"),Rates!$C$4,IF(AND('Claim Details'!$R$21="London 1",AC206="B"),Rates!$D$4,IF(AND('Claim Details'!$R$21="London 1",AC206="C"),Rates!$E$4,IF(AND('Claim Details'!$R$21="London 1",AC206="D"),Rates!$F$4,IF(AND('Claim Details'!$R$21="London 2",AC206="A"),Rates!$C$7,IF(AND('Claim Details'!$R$21="London 2",AC206="B"),Rates!$D$7,IF(AND('Claim Details'!$R$21="London 2",AC206="C"),Rates!$E$7,IF(AND('Claim Details'!$R$21="London 2",AC206="D"),Rates!$F$7,IF(AND('Claim Details'!$R$21="London 3",AC206="A"),Rates!$C$10,IF(AND('Claim Details'!$R$21="London 3",AC206="B"),Rates!$D$10,IF(AND('Claim Details'!$R$21="London 3",AC206="C"),Rates!$E$10,IF(AND('Claim Details'!$R$21="London 3",AC206="D"),Rates!$F$10,IF(AND('Claim Details'!$R$21="National 1",AC206="A"),Rates!$C$13,IF(AND('Claim Details'!$R$21="National 1",AC206="B"),Rates!$D$13,IF(AND('Claim Details'!$R$21="National 1",AC206="C"),Rates!$E$13,IF(AND('Claim Details'!$R$21="National 1",AC206="D"),Rates!$F$13,IF(AND('Claim Details'!$R$21="National 2",AC206="A"),Rates!$C$16,IF(AND('Claim Details'!$R$21="National 2",AC206="B"),Rates!$D$16,IF(AND('Claim Details'!$R$21="National 2",AC206="C"),Rates!$E$16,IF(AND('Claim Details'!$R$21="National 2",AC206="D"),Rates!$F$16,"£0.00"))))))))))))))))))))</f>
        <v>£0.00</v>
      </c>
      <c r="AR206" s="45">
        <f t="shared" si="53"/>
        <v>0</v>
      </c>
      <c r="AS206" s="183" t="str">
        <f t="shared" si="63"/>
        <v/>
      </c>
      <c r="AT206" s="183" t="str">
        <f t="shared" si="64"/>
        <v/>
      </c>
    </row>
    <row r="207" spans="1:46" ht="15.5">
      <c r="A207" s="178"/>
      <c r="B207" s="21"/>
      <c r="C207" s="22"/>
      <c r="D207" s="288"/>
      <c r="E207" s="290"/>
      <c r="F207" s="289"/>
      <c r="G207" s="177"/>
      <c r="H207" s="286"/>
      <c r="I207" s="95" t="str">
        <f>IF(AND('Claim Details'!$E$21="London 1",C207="A"),Rates!$C$4,IF(AND('Claim Details'!$E$21="London 1",C207="B"),Rates!$D$4,IF(AND('Claim Details'!$E$21="London 1",C207="C"),Rates!$E$4,IF(AND('Claim Details'!$E$21="London 1",C207="D"),Rates!$F$4,IF(AND('Claim Details'!$E$21="London 2",C207="A"),Rates!$C$7,IF(AND('Claim Details'!$E$21="London 2",C207="B"),Rates!$D$7,IF(AND('Claim Details'!$E$21="London 2",C207="C"),Rates!$E$7,IF(AND('Claim Details'!$E$21="London 2",C207="D"),Rates!$F$7,IF(AND('Claim Details'!$E$21="London 3",C207="A"),Rates!$C$10,IF(AND('Claim Details'!$E$21="London 3",C207="B"),Rates!$D$10,IF(AND('Claim Details'!$E$21="London 3",C207="C"),Rates!$E$10,IF(AND('Claim Details'!$E$21="London 3",C207="D"),Rates!$F$10,IF(AND('Claim Details'!$E$21="National 1",C207="A"),Rates!$C$13,IF(AND('Claim Details'!$E$21="National 1",C207="B"),Rates!$D$13,IF(AND('Claim Details'!$E$21="National 1",C207="C"),Rates!$E$13,IF(AND('Claim Details'!$E$21="National 1",C207="D"),Rates!$F$13,IF(AND('Claim Details'!$E$21="National 2",C207="A"),Rates!$C$16,IF(AND('Claim Details'!$E$21="National 2",C207="B"),Rates!$D$16,IF(AND('Claim Details'!$E$21="National 2",C207="C"),Rates!$E$16,IF(AND('Claim Details'!$E$21="National 2",C207="D"),Rates!$F$16,"£0.00"))))))))))))))))))))</f>
        <v>£0.00</v>
      </c>
      <c r="J207" s="23"/>
      <c r="K207" s="63" t="str">
        <f t="shared" si="54"/>
        <v>£0.00</v>
      </c>
      <c r="L207" s="212"/>
      <c r="M207" s="213"/>
      <c r="N207" s="20"/>
      <c r="O207" s="20"/>
      <c r="P207" s="20" t="str">
        <f t="shared" si="55"/>
        <v/>
      </c>
      <c r="Q207" s="20"/>
      <c r="R207" s="211"/>
      <c r="S207" s="28" t="str">
        <f t="shared" si="56"/>
        <v/>
      </c>
      <c r="T207" s="20" t="str">
        <f t="shared" si="57"/>
        <v/>
      </c>
      <c r="U207" s="18" t="str">
        <f t="shared" si="58"/>
        <v>£0.00</v>
      </c>
      <c r="V207" s="20"/>
      <c r="W207" s="192"/>
      <c r="X207" s="193"/>
      <c r="Y207" s="35"/>
      <c r="Z207" s="343"/>
      <c r="AA207" s="343" t="str">
        <f t="shared" si="59"/>
        <v/>
      </c>
      <c r="AB207" s="103"/>
      <c r="AC207" s="94" t="str">
        <f t="shared" si="60"/>
        <v/>
      </c>
      <c r="AD207" s="95"/>
      <c r="AE207" s="294"/>
      <c r="AF207" s="214" t="str">
        <f t="shared" si="61"/>
        <v/>
      </c>
      <c r="AG207" s="215" t="str">
        <f t="shared" si="62"/>
        <v>£0.00</v>
      </c>
      <c r="AH207" s="181"/>
      <c r="AJ207" s="183"/>
      <c r="AM207" s="183" t="str">
        <f t="shared" si="50"/>
        <v/>
      </c>
      <c r="AN207" s="45">
        <f t="shared" si="51"/>
        <v>0</v>
      </c>
      <c r="AO207" s="45" t="str">
        <f>IF(AND('Claim Details'!$J$21="London 1",T207="A"),Rates!$C$4,IF(AND('Claim Details'!$J$21="London 1",T207="B"),Rates!$D$4,IF(AND('Claim Details'!$J$21="London 1",T207="C"),Rates!$E$4,IF(AND('Claim Details'!$J$21="London 1",T207="D"),Rates!$F$4,IF(AND('Claim Details'!$J$21="London 2",T207="A"),Rates!$C$7,IF(AND('Claim Details'!$J$21="London 2",T207="B"),Rates!$D$7,IF(AND('Claim Details'!$J$21="London 2",T207="C"),Rates!$E$7,IF(AND('Claim Details'!$J$21="London 2",T207="D"),Rates!$F$7,IF(AND('Claim Details'!$J$21="London 3",T207="A"),Rates!$C$10,IF(AND('Claim Details'!$J$21="London 3",T207="B"),Rates!$D$10,IF(AND('Claim Details'!$J$21="London 3",T207="C"),Rates!$E$10,IF(AND('Claim Details'!$J$21="London 3",T207="D"),Rates!$F$10,IF(AND('Claim Details'!$J$21="National 1",T207="A"),Rates!$C$13,IF(AND('Claim Details'!$J$21="National 1",T207="B"),Rates!$D$13,IF(AND('Claim Details'!$J$21="National 1",T207="C"),Rates!$E$13,IF(AND('Claim Details'!$J$21="National 1",T207="D"),Rates!$F$13,IF(AND('Claim Details'!$J$21="National 2",T207="A"),Rates!$C$16,IF(AND('Claim Details'!$J$21="National 2",T207="B"),Rates!$D$16,IF(AND('Claim Details'!$J$21="National 2",T207="C"),Rates!$E$16,IF(AND('Claim Details'!$J$21="National 2",T207="D"),Rates!$F$16,"£0.00"))))))))))))))))))))</f>
        <v>£0.00</v>
      </c>
      <c r="AP207" s="45">
        <f t="shared" si="52"/>
        <v>0</v>
      </c>
      <c r="AQ207" s="45" t="str">
        <f>IF(AND('Claim Details'!$R$21="London 1",AC207="A"),Rates!$C$4,IF(AND('Claim Details'!$R$21="London 1",AC207="B"),Rates!$D$4,IF(AND('Claim Details'!$R$21="London 1",AC207="C"),Rates!$E$4,IF(AND('Claim Details'!$R$21="London 1",AC207="D"),Rates!$F$4,IF(AND('Claim Details'!$R$21="London 2",AC207="A"),Rates!$C$7,IF(AND('Claim Details'!$R$21="London 2",AC207="B"),Rates!$D$7,IF(AND('Claim Details'!$R$21="London 2",AC207="C"),Rates!$E$7,IF(AND('Claim Details'!$R$21="London 2",AC207="D"),Rates!$F$7,IF(AND('Claim Details'!$R$21="London 3",AC207="A"),Rates!$C$10,IF(AND('Claim Details'!$R$21="London 3",AC207="B"),Rates!$D$10,IF(AND('Claim Details'!$R$21="London 3",AC207="C"),Rates!$E$10,IF(AND('Claim Details'!$R$21="London 3",AC207="D"),Rates!$F$10,IF(AND('Claim Details'!$R$21="National 1",AC207="A"),Rates!$C$13,IF(AND('Claim Details'!$R$21="National 1",AC207="B"),Rates!$D$13,IF(AND('Claim Details'!$R$21="National 1",AC207="C"),Rates!$E$13,IF(AND('Claim Details'!$R$21="National 1",AC207="D"),Rates!$F$13,IF(AND('Claim Details'!$R$21="National 2",AC207="A"),Rates!$C$16,IF(AND('Claim Details'!$R$21="National 2",AC207="B"),Rates!$D$16,IF(AND('Claim Details'!$R$21="National 2",AC207="C"),Rates!$E$16,IF(AND('Claim Details'!$R$21="National 2",AC207="D"),Rates!$F$16,"£0.00"))))))))))))))))))))</f>
        <v>£0.00</v>
      </c>
      <c r="AR207" s="45">
        <f t="shared" si="53"/>
        <v>0</v>
      </c>
      <c r="AS207" s="183" t="str">
        <f t="shared" si="63"/>
        <v/>
      </c>
      <c r="AT207" s="183" t="str">
        <f t="shared" si="64"/>
        <v/>
      </c>
    </row>
    <row r="208" spans="1:46" ht="15.5">
      <c r="A208" s="178"/>
      <c r="B208" s="21"/>
      <c r="C208" s="22"/>
      <c r="D208" s="288"/>
      <c r="E208" s="290"/>
      <c r="F208" s="289"/>
      <c r="G208" s="177"/>
      <c r="H208" s="286"/>
      <c r="I208" s="95" t="str">
        <f>IF(AND('Claim Details'!$E$21="London 1",C208="A"),Rates!$C$4,IF(AND('Claim Details'!$E$21="London 1",C208="B"),Rates!$D$4,IF(AND('Claim Details'!$E$21="London 1",C208="C"),Rates!$E$4,IF(AND('Claim Details'!$E$21="London 1",C208="D"),Rates!$F$4,IF(AND('Claim Details'!$E$21="London 2",C208="A"),Rates!$C$7,IF(AND('Claim Details'!$E$21="London 2",C208="B"),Rates!$D$7,IF(AND('Claim Details'!$E$21="London 2",C208="C"),Rates!$E$7,IF(AND('Claim Details'!$E$21="London 2",C208="D"),Rates!$F$7,IF(AND('Claim Details'!$E$21="London 3",C208="A"),Rates!$C$10,IF(AND('Claim Details'!$E$21="London 3",C208="B"),Rates!$D$10,IF(AND('Claim Details'!$E$21="London 3",C208="C"),Rates!$E$10,IF(AND('Claim Details'!$E$21="London 3",C208="D"),Rates!$F$10,IF(AND('Claim Details'!$E$21="National 1",C208="A"),Rates!$C$13,IF(AND('Claim Details'!$E$21="National 1",C208="B"),Rates!$D$13,IF(AND('Claim Details'!$E$21="National 1",C208="C"),Rates!$E$13,IF(AND('Claim Details'!$E$21="National 1",C208="D"),Rates!$F$13,IF(AND('Claim Details'!$E$21="National 2",C208="A"),Rates!$C$16,IF(AND('Claim Details'!$E$21="National 2",C208="B"),Rates!$D$16,IF(AND('Claim Details'!$E$21="National 2",C208="C"),Rates!$E$16,IF(AND('Claim Details'!$E$21="National 2",C208="D"),Rates!$F$16,"£0.00"))))))))))))))))))))</f>
        <v>£0.00</v>
      </c>
      <c r="J208" s="23"/>
      <c r="K208" s="63" t="str">
        <f t="shared" si="54"/>
        <v>£0.00</v>
      </c>
      <c r="L208" s="212"/>
      <c r="M208" s="213"/>
      <c r="N208" s="20"/>
      <c r="O208" s="20"/>
      <c r="P208" s="20" t="str">
        <f t="shared" si="55"/>
        <v/>
      </c>
      <c r="Q208" s="20"/>
      <c r="R208" s="211"/>
      <c r="S208" s="28" t="str">
        <f t="shared" si="56"/>
        <v/>
      </c>
      <c r="T208" s="20" t="str">
        <f t="shared" si="57"/>
        <v/>
      </c>
      <c r="U208" s="18" t="str">
        <f t="shared" si="58"/>
        <v>£0.00</v>
      </c>
      <c r="V208" s="20"/>
      <c r="W208" s="192"/>
      <c r="X208" s="193"/>
      <c r="Y208" s="35"/>
      <c r="Z208" s="343"/>
      <c r="AA208" s="343" t="str">
        <f t="shared" si="59"/>
        <v/>
      </c>
      <c r="AB208" s="103"/>
      <c r="AC208" s="94" t="str">
        <f t="shared" si="60"/>
        <v/>
      </c>
      <c r="AD208" s="95"/>
      <c r="AE208" s="294"/>
      <c r="AF208" s="214" t="str">
        <f t="shared" si="61"/>
        <v/>
      </c>
      <c r="AG208" s="215" t="str">
        <f t="shared" si="62"/>
        <v>£0.00</v>
      </c>
      <c r="AH208" s="181"/>
      <c r="AJ208" s="183"/>
      <c r="AM208" s="183" t="str">
        <f t="shared" si="50"/>
        <v/>
      </c>
      <c r="AN208" s="45">
        <f t="shared" si="51"/>
        <v>0</v>
      </c>
      <c r="AO208" s="45" t="str">
        <f>IF(AND('Claim Details'!$J$21="London 1",T208="A"),Rates!$C$4,IF(AND('Claim Details'!$J$21="London 1",T208="B"),Rates!$D$4,IF(AND('Claim Details'!$J$21="London 1",T208="C"),Rates!$E$4,IF(AND('Claim Details'!$J$21="London 1",T208="D"),Rates!$F$4,IF(AND('Claim Details'!$J$21="London 2",T208="A"),Rates!$C$7,IF(AND('Claim Details'!$J$21="London 2",T208="B"),Rates!$D$7,IF(AND('Claim Details'!$J$21="London 2",T208="C"),Rates!$E$7,IF(AND('Claim Details'!$J$21="London 2",T208="D"),Rates!$F$7,IF(AND('Claim Details'!$J$21="London 3",T208="A"),Rates!$C$10,IF(AND('Claim Details'!$J$21="London 3",T208="B"),Rates!$D$10,IF(AND('Claim Details'!$J$21="London 3",T208="C"),Rates!$E$10,IF(AND('Claim Details'!$J$21="London 3",T208="D"),Rates!$F$10,IF(AND('Claim Details'!$J$21="National 1",T208="A"),Rates!$C$13,IF(AND('Claim Details'!$J$21="National 1",T208="B"),Rates!$D$13,IF(AND('Claim Details'!$J$21="National 1",T208="C"),Rates!$E$13,IF(AND('Claim Details'!$J$21="National 1",T208="D"),Rates!$F$13,IF(AND('Claim Details'!$J$21="National 2",T208="A"),Rates!$C$16,IF(AND('Claim Details'!$J$21="National 2",T208="B"),Rates!$D$16,IF(AND('Claim Details'!$J$21="National 2",T208="C"),Rates!$E$16,IF(AND('Claim Details'!$J$21="National 2",T208="D"),Rates!$F$16,"£0.00"))))))))))))))))))))</f>
        <v>£0.00</v>
      </c>
      <c r="AP208" s="45">
        <f t="shared" si="52"/>
        <v>0</v>
      </c>
      <c r="AQ208" s="45" t="str">
        <f>IF(AND('Claim Details'!$R$21="London 1",AC208="A"),Rates!$C$4,IF(AND('Claim Details'!$R$21="London 1",AC208="B"),Rates!$D$4,IF(AND('Claim Details'!$R$21="London 1",AC208="C"),Rates!$E$4,IF(AND('Claim Details'!$R$21="London 1",AC208="D"),Rates!$F$4,IF(AND('Claim Details'!$R$21="London 2",AC208="A"),Rates!$C$7,IF(AND('Claim Details'!$R$21="London 2",AC208="B"),Rates!$D$7,IF(AND('Claim Details'!$R$21="London 2",AC208="C"),Rates!$E$7,IF(AND('Claim Details'!$R$21="London 2",AC208="D"),Rates!$F$7,IF(AND('Claim Details'!$R$21="London 3",AC208="A"),Rates!$C$10,IF(AND('Claim Details'!$R$21="London 3",AC208="B"),Rates!$D$10,IF(AND('Claim Details'!$R$21="London 3",AC208="C"),Rates!$E$10,IF(AND('Claim Details'!$R$21="London 3",AC208="D"),Rates!$F$10,IF(AND('Claim Details'!$R$21="National 1",AC208="A"),Rates!$C$13,IF(AND('Claim Details'!$R$21="National 1",AC208="B"),Rates!$D$13,IF(AND('Claim Details'!$R$21="National 1",AC208="C"),Rates!$E$13,IF(AND('Claim Details'!$R$21="National 1",AC208="D"),Rates!$F$13,IF(AND('Claim Details'!$R$21="National 2",AC208="A"),Rates!$C$16,IF(AND('Claim Details'!$R$21="National 2",AC208="B"),Rates!$D$16,IF(AND('Claim Details'!$R$21="National 2",AC208="C"),Rates!$E$16,IF(AND('Claim Details'!$R$21="National 2",AC208="D"),Rates!$F$16,"£0.00"))))))))))))))))))))</f>
        <v>£0.00</v>
      </c>
      <c r="AR208" s="45">
        <f t="shared" si="53"/>
        <v>0</v>
      </c>
      <c r="AS208" s="183" t="str">
        <f t="shared" si="63"/>
        <v/>
      </c>
      <c r="AT208" s="183" t="str">
        <f t="shared" si="64"/>
        <v/>
      </c>
    </row>
    <row r="209" spans="1:46" ht="15.5">
      <c r="A209" s="178"/>
      <c r="B209" s="21"/>
      <c r="C209" s="22"/>
      <c r="D209" s="288"/>
      <c r="E209" s="290"/>
      <c r="F209" s="289"/>
      <c r="G209" s="177"/>
      <c r="H209" s="286"/>
      <c r="I209" s="95" t="str">
        <f>IF(AND('Claim Details'!$E$21="London 1",C209="A"),Rates!$C$4,IF(AND('Claim Details'!$E$21="London 1",C209="B"),Rates!$D$4,IF(AND('Claim Details'!$E$21="London 1",C209="C"),Rates!$E$4,IF(AND('Claim Details'!$E$21="London 1",C209="D"),Rates!$F$4,IF(AND('Claim Details'!$E$21="London 2",C209="A"),Rates!$C$7,IF(AND('Claim Details'!$E$21="London 2",C209="B"),Rates!$D$7,IF(AND('Claim Details'!$E$21="London 2",C209="C"),Rates!$E$7,IF(AND('Claim Details'!$E$21="London 2",C209="D"),Rates!$F$7,IF(AND('Claim Details'!$E$21="London 3",C209="A"),Rates!$C$10,IF(AND('Claim Details'!$E$21="London 3",C209="B"),Rates!$D$10,IF(AND('Claim Details'!$E$21="London 3",C209="C"),Rates!$E$10,IF(AND('Claim Details'!$E$21="London 3",C209="D"),Rates!$F$10,IF(AND('Claim Details'!$E$21="National 1",C209="A"),Rates!$C$13,IF(AND('Claim Details'!$E$21="National 1",C209="B"),Rates!$D$13,IF(AND('Claim Details'!$E$21="National 1",C209="C"),Rates!$E$13,IF(AND('Claim Details'!$E$21="National 1",C209="D"),Rates!$F$13,IF(AND('Claim Details'!$E$21="National 2",C209="A"),Rates!$C$16,IF(AND('Claim Details'!$E$21="National 2",C209="B"),Rates!$D$16,IF(AND('Claim Details'!$E$21="National 2",C209="C"),Rates!$E$16,IF(AND('Claim Details'!$E$21="National 2",C209="D"),Rates!$F$16,"£0.00"))))))))))))))))))))</f>
        <v>£0.00</v>
      </c>
      <c r="J209" s="23"/>
      <c r="K209" s="63" t="str">
        <f t="shared" si="54"/>
        <v>£0.00</v>
      </c>
      <c r="L209" s="212"/>
      <c r="M209" s="213"/>
      <c r="N209" s="20"/>
      <c r="O209" s="20"/>
      <c r="P209" s="20" t="str">
        <f t="shared" si="55"/>
        <v/>
      </c>
      <c r="Q209" s="20"/>
      <c r="R209" s="211"/>
      <c r="S209" s="28" t="str">
        <f t="shared" si="56"/>
        <v/>
      </c>
      <c r="T209" s="20" t="str">
        <f t="shared" si="57"/>
        <v/>
      </c>
      <c r="U209" s="18" t="str">
        <f t="shared" si="58"/>
        <v>£0.00</v>
      </c>
      <c r="V209" s="20"/>
      <c r="W209" s="192"/>
      <c r="X209" s="193"/>
      <c r="Y209" s="35"/>
      <c r="Z209" s="343"/>
      <c r="AA209" s="343" t="str">
        <f t="shared" si="59"/>
        <v/>
      </c>
      <c r="AB209" s="103"/>
      <c r="AC209" s="94" t="str">
        <f t="shared" si="60"/>
        <v/>
      </c>
      <c r="AD209" s="95"/>
      <c r="AE209" s="294"/>
      <c r="AF209" s="214" t="str">
        <f t="shared" si="61"/>
        <v/>
      </c>
      <c r="AG209" s="215" t="str">
        <f t="shared" si="62"/>
        <v>£0.00</v>
      </c>
      <c r="AH209" s="181"/>
      <c r="AJ209" s="183"/>
      <c r="AM209" s="183" t="str">
        <f t="shared" si="50"/>
        <v/>
      </c>
      <c r="AN209" s="45">
        <f t="shared" si="51"/>
        <v>0</v>
      </c>
      <c r="AO209" s="45" t="str">
        <f>IF(AND('Claim Details'!$J$21="London 1",T209="A"),Rates!$C$4,IF(AND('Claim Details'!$J$21="London 1",T209="B"),Rates!$D$4,IF(AND('Claim Details'!$J$21="London 1",T209="C"),Rates!$E$4,IF(AND('Claim Details'!$J$21="London 1",T209="D"),Rates!$F$4,IF(AND('Claim Details'!$J$21="London 2",T209="A"),Rates!$C$7,IF(AND('Claim Details'!$J$21="London 2",T209="B"),Rates!$D$7,IF(AND('Claim Details'!$J$21="London 2",T209="C"),Rates!$E$7,IF(AND('Claim Details'!$J$21="London 2",T209="D"),Rates!$F$7,IF(AND('Claim Details'!$J$21="London 3",T209="A"),Rates!$C$10,IF(AND('Claim Details'!$J$21="London 3",T209="B"),Rates!$D$10,IF(AND('Claim Details'!$J$21="London 3",T209="C"),Rates!$E$10,IF(AND('Claim Details'!$J$21="London 3",T209="D"),Rates!$F$10,IF(AND('Claim Details'!$J$21="National 1",T209="A"),Rates!$C$13,IF(AND('Claim Details'!$J$21="National 1",T209="B"),Rates!$D$13,IF(AND('Claim Details'!$J$21="National 1",T209="C"),Rates!$E$13,IF(AND('Claim Details'!$J$21="National 1",T209="D"),Rates!$F$13,IF(AND('Claim Details'!$J$21="National 2",T209="A"),Rates!$C$16,IF(AND('Claim Details'!$J$21="National 2",T209="B"),Rates!$D$16,IF(AND('Claim Details'!$J$21="National 2",T209="C"),Rates!$E$16,IF(AND('Claim Details'!$J$21="National 2",T209="D"),Rates!$F$16,"£0.00"))))))))))))))))))))</f>
        <v>£0.00</v>
      </c>
      <c r="AP209" s="45">
        <f t="shared" si="52"/>
        <v>0</v>
      </c>
      <c r="AQ209" s="45" t="str">
        <f>IF(AND('Claim Details'!$R$21="London 1",AC209="A"),Rates!$C$4,IF(AND('Claim Details'!$R$21="London 1",AC209="B"),Rates!$D$4,IF(AND('Claim Details'!$R$21="London 1",AC209="C"),Rates!$E$4,IF(AND('Claim Details'!$R$21="London 1",AC209="D"),Rates!$F$4,IF(AND('Claim Details'!$R$21="London 2",AC209="A"),Rates!$C$7,IF(AND('Claim Details'!$R$21="London 2",AC209="B"),Rates!$D$7,IF(AND('Claim Details'!$R$21="London 2",AC209="C"),Rates!$E$7,IF(AND('Claim Details'!$R$21="London 2",AC209="D"),Rates!$F$7,IF(AND('Claim Details'!$R$21="London 3",AC209="A"),Rates!$C$10,IF(AND('Claim Details'!$R$21="London 3",AC209="B"),Rates!$D$10,IF(AND('Claim Details'!$R$21="London 3",AC209="C"),Rates!$E$10,IF(AND('Claim Details'!$R$21="London 3",AC209="D"),Rates!$F$10,IF(AND('Claim Details'!$R$21="National 1",AC209="A"),Rates!$C$13,IF(AND('Claim Details'!$R$21="National 1",AC209="B"),Rates!$D$13,IF(AND('Claim Details'!$R$21="National 1",AC209="C"),Rates!$E$13,IF(AND('Claim Details'!$R$21="National 1",AC209="D"),Rates!$F$13,IF(AND('Claim Details'!$R$21="National 2",AC209="A"),Rates!$C$16,IF(AND('Claim Details'!$R$21="National 2",AC209="B"),Rates!$D$16,IF(AND('Claim Details'!$R$21="National 2",AC209="C"),Rates!$E$16,IF(AND('Claim Details'!$R$21="National 2",AC209="D"),Rates!$F$16,"£0.00"))))))))))))))))))))</f>
        <v>£0.00</v>
      </c>
      <c r="AR209" s="45">
        <f t="shared" si="53"/>
        <v>0</v>
      </c>
      <c r="AS209" s="183" t="str">
        <f t="shared" si="63"/>
        <v/>
      </c>
      <c r="AT209" s="183" t="str">
        <f t="shared" si="64"/>
        <v/>
      </c>
    </row>
    <row r="210" spans="1:46" ht="15.5">
      <c r="A210" s="178"/>
      <c r="B210" s="21"/>
      <c r="C210" s="22"/>
      <c r="D210" s="288"/>
      <c r="E210" s="290"/>
      <c r="F210" s="289"/>
      <c r="G210" s="177"/>
      <c r="H210" s="286"/>
      <c r="I210" s="95" t="str">
        <f>IF(AND('Claim Details'!$E$21="London 1",C210="A"),Rates!$C$4,IF(AND('Claim Details'!$E$21="London 1",C210="B"),Rates!$D$4,IF(AND('Claim Details'!$E$21="London 1",C210="C"),Rates!$E$4,IF(AND('Claim Details'!$E$21="London 1",C210="D"),Rates!$F$4,IF(AND('Claim Details'!$E$21="London 2",C210="A"),Rates!$C$7,IF(AND('Claim Details'!$E$21="London 2",C210="B"),Rates!$D$7,IF(AND('Claim Details'!$E$21="London 2",C210="C"),Rates!$E$7,IF(AND('Claim Details'!$E$21="London 2",C210="D"),Rates!$F$7,IF(AND('Claim Details'!$E$21="London 3",C210="A"),Rates!$C$10,IF(AND('Claim Details'!$E$21="London 3",C210="B"),Rates!$D$10,IF(AND('Claim Details'!$E$21="London 3",C210="C"),Rates!$E$10,IF(AND('Claim Details'!$E$21="London 3",C210="D"),Rates!$F$10,IF(AND('Claim Details'!$E$21="National 1",C210="A"),Rates!$C$13,IF(AND('Claim Details'!$E$21="National 1",C210="B"),Rates!$D$13,IF(AND('Claim Details'!$E$21="National 1",C210="C"),Rates!$E$13,IF(AND('Claim Details'!$E$21="National 1",C210="D"),Rates!$F$13,IF(AND('Claim Details'!$E$21="National 2",C210="A"),Rates!$C$16,IF(AND('Claim Details'!$E$21="National 2",C210="B"),Rates!$D$16,IF(AND('Claim Details'!$E$21="National 2",C210="C"),Rates!$E$16,IF(AND('Claim Details'!$E$21="National 2",C210="D"),Rates!$F$16,"£0.00"))))))))))))))))))))</f>
        <v>£0.00</v>
      </c>
      <c r="J210" s="23"/>
      <c r="K210" s="63" t="str">
        <f t="shared" si="54"/>
        <v>£0.00</v>
      </c>
      <c r="L210" s="212"/>
      <c r="M210" s="213"/>
      <c r="N210" s="20"/>
      <c r="O210" s="20"/>
      <c r="P210" s="20" t="str">
        <f t="shared" si="55"/>
        <v/>
      </c>
      <c r="Q210" s="20"/>
      <c r="R210" s="211"/>
      <c r="S210" s="28" t="str">
        <f t="shared" si="56"/>
        <v/>
      </c>
      <c r="T210" s="20" t="str">
        <f t="shared" si="57"/>
        <v/>
      </c>
      <c r="U210" s="18" t="str">
        <f t="shared" si="58"/>
        <v>£0.00</v>
      </c>
      <c r="V210" s="20"/>
      <c r="W210" s="192"/>
      <c r="X210" s="193"/>
      <c r="Y210" s="35"/>
      <c r="Z210" s="343"/>
      <c r="AA210" s="343" t="str">
        <f t="shared" si="59"/>
        <v/>
      </c>
      <c r="AB210" s="103"/>
      <c r="AC210" s="94" t="str">
        <f t="shared" si="60"/>
        <v/>
      </c>
      <c r="AD210" s="95"/>
      <c r="AE210" s="294"/>
      <c r="AF210" s="214" t="str">
        <f t="shared" si="61"/>
        <v/>
      </c>
      <c r="AG210" s="215" t="str">
        <f t="shared" si="62"/>
        <v>£0.00</v>
      </c>
      <c r="AH210" s="181"/>
      <c r="AJ210" s="183"/>
      <c r="AM210" s="183" t="str">
        <f t="shared" si="50"/>
        <v/>
      </c>
      <c r="AN210" s="45">
        <f t="shared" si="51"/>
        <v>0</v>
      </c>
      <c r="AO210" s="45" t="str">
        <f>IF(AND('Claim Details'!$J$21="London 1",T210="A"),Rates!$C$4,IF(AND('Claim Details'!$J$21="London 1",T210="B"),Rates!$D$4,IF(AND('Claim Details'!$J$21="London 1",T210="C"),Rates!$E$4,IF(AND('Claim Details'!$J$21="London 1",T210="D"),Rates!$F$4,IF(AND('Claim Details'!$J$21="London 2",T210="A"),Rates!$C$7,IF(AND('Claim Details'!$J$21="London 2",T210="B"),Rates!$D$7,IF(AND('Claim Details'!$J$21="London 2",T210="C"),Rates!$E$7,IF(AND('Claim Details'!$J$21="London 2",T210="D"),Rates!$F$7,IF(AND('Claim Details'!$J$21="London 3",T210="A"),Rates!$C$10,IF(AND('Claim Details'!$J$21="London 3",T210="B"),Rates!$D$10,IF(AND('Claim Details'!$J$21="London 3",T210="C"),Rates!$E$10,IF(AND('Claim Details'!$J$21="London 3",T210="D"),Rates!$F$10,IF(AND('Claim Details'!$J$21="National 1",T210="A"),Rates!$C$13,IF(AND('Claim Details'!$J$21="National 1",T210="B"),Rates!$D$13,IF(AND('Claim Details'!$J$21="National 1",T210="C"),Rates!$E$13,IF(AND('Claim Details'!$J$21="National 1",T210="D"),Rates!$F$13,IF(AND('Claim Details'!$J$21="National 2",T210="A"),Rates!$C$16,IF(AND('Claim Details'!$J$21="National 2",T210="B"),Rates!$D$16,IF(AND('Claim Details'!$J$21="National 2",T210="C"),Rates!$E$16,IF(AND('Claim Details'!$J$21="National 2",T210="D"),Rates!$F$16,"£0.00"))))))))))))))))))))</f>
        <v>£0.00</v>
      </c>
      <c r="AP210" s="45">
        <f t="shared" si="52"/>
        <v>0</v>
      </c>
      <c r="AQ210" s="45" t="str">
        <f>IF(AND('Claim Details'!$R$21="London 1",AC210="A"),Rates!$C$4,IF(AND('Claim Details'!$R$21="London 1",AC210="B"),Rates!$D$4,IF(AND('Claim Details'!$R$21="London 1",AC210="C"),Rates!$E$4,IF(AND('Claim Details'!$R$21="London 1",AC210="D"),Rates!$F$4,IF(AND('Claim Details'!$R$21="London 2",AC210="A"),Rates!$C$7,IF(AND('Claim Details'!$R$21="London 2",AC210="B"),Rates!$D$7,IF(AND('Claim Details'!$R$21="London 2",AC210="C"),Rates!$E$7,IF(AND('Claim Details'!$R$21="London 2",AC210="D"),Rates!$F$7,IF(AND('Claim Details'!$R$21="London 3",AC210="A"),Rates!$C$10,IF(AND('Claim Details'!$R$21="London 3",AC210="B"),Rates!$D$10,IF(AND('Claim Details'!$R$21="London 3",AC210="C"),Rates!$E$10,IF(AND('Claim Details'!$R$21="London 3",AC210="D"),Rates!$F$10,IF(AND('Claim Details'!$R$21="National 1",AC210="A"),Rates!$C$13,IF(AND('Claim Details'!$R$21="National 1",AC210="B"),Rates!$D$13,IF(AND('Claim Details'!$R$21="National 1",AC210="C"),Rates!$E$13,IF(AND('Claim Details'!$R$21="National 1",AC210="D"),Rates!$F$13,IF(AND('Claim Details'!$R$21="National 2",AC210="A"),Rates!$C$16,IF(AND('Claim Details'!$R$21="National 2",AC210="B"),Rates!$D$16,IF(AND('Claim Details'!$R$21="National 2",AC210="C"),Rates!$E$16,IF(AND('Claim Details'!$R$21="National 2",AC210="D"),Rates!$F$16,"£0.00"))))))))))))))))))))</f>
        <v>£0.00</v>
      </c>
      <c r="AR210" s="45">
        <f t="shared" si="53"/>
        <v>0</v>
      </c>
      <c r="AS210" s="183" t="str">
        <f t="shared" si="63"/>
        <v/>
      </c>
      <c r="AT210" s="183" t="str">
        <f t="shared" si="64"/>
        <v/>
      </c>
    </row>
    <row r="211" spans="1:46" ht="15.5">
      <c r="A211" s="178"/>
      <c r="B211" s="21"/>
      <c r="C211" s="22"/>
      <c r="D211" s="288"/>
      <c r="E211" s="290"/>
      <c r="F211" s="289"/>
      <c r="G211" s="177"/>
      <c r="H211" s="286"/>
      <c r="I211" s="95" t="str">
        <f>IF(AND('Claim Details'!$E$21="London 1",C211="A"),Rates!$C$4,IF(AND('Claim Details'!$E$21="London 1",C211="B"),Rates!$D$4,IF(AND('Claim Details'!$E$21="London 1",C211="C"),Rates!$E$4,IF(AND('Claim Details'!$E$21="London 1",C211="D"),Rates!$F$4,IF(AND('Claim Details'!$E$21="London 2",C211="A"),Rates!$C$7,IF(AND('Claim Details'!$E$21="London 2",C211="B"),Rates!$D$7,IF(AND('Claim Details'!$E$21="London 2",C211="C"),Rates!$E$7,IF(AND('Claim Details'!$E$21="London 2",C211="D"),Rates!$F$7,IF(AND('Claim Details'!$E$21="London 3",C211="A"),Rates!$C$10,IF(AND('Claim Details'!$E$21="London 3",C211="B"),Rates!$D$10,IF(AND('Claim Details'!$E$21="London 3",C211="C"),Rates!$E$10,IF(AND('Claim Details'!$E$21="London 3",C211="D"),Rates!$F$10,IF(AND('Claim Details'!$E$21="National 1",C211="A"),Rates!$C$13,IF(AND('Claim Details'!$E$21="National 1",C211="B"),Rates!$D$13,IF(AND('Claim Details'!$E$21="National 1",C211="C"),Rates!$E$13,IF(AND('Claim Details'!$E$21="National 1",C211="D"),Rates!$F$13,IF(AND('Claim Details'!$E$21="National 2",C211="A"),Rates!$C$16,IF(AND('Claim Details'!$E$21="National 2",C211="B"),Rates!$D$16,IF(AND('Claim Details'!$E$21="National 2",C211="C"),Rates!$E$16,IF(AND('Claim Details'!$E$21="National 2",C211="D"),Rates!$F$16,"£0.00"))))))))))))))))))))</f>
        <v>£0.00</v>
      </c>
      <c r="J211" s="23"/>
      <c r="K211" s="63" t="str">
        <f t="shared" si="54"/>
        <v>£0.00</v>
      </c>
      <c r="L211" s="212"/>
      <c r="M211" s="213"/>
      <c r="N211" s="20"/>
      <c r="O211" s="20"/>
      <c r="P211" s="20" t="str">
        <f t="shared" si="55"/>
        <v/>
      </c>
      <c r="Q211" s="20"/>
      <c r="R211" s="211"/>
      <c r="S211" s="28" t="str">
        <f t="shared" si="56"/>
        <v/>
      </c>
      <c r="T211" s="20" t="str">
        <f t="shared" si="57"/>
        <v/>
      </c>
      <c r="U211" s="18" t="str">
        <f t="shared" si="58"/>
        <v>£0.00</v>
      </c>
      <c r="V211" s="20"/>
      <c r="W211" s="192"/>
      <c r="X211" s="193"/>
      <c r="Y211" s="35"/>
      <c r="Z211" s="343"/>
      <c r="AA211" s="343" t="str">
        <f t="shared" si="59"/>
        <v/>
      </c>
      <c r="AB211" s="103"/>
      <c r="AC211" s="94" t="str">
        <f t="shared" si="60"/>
        <v/>
      </c>
      <c r="AD211" s="95"/>
      <c r="AE211" s="294"/>
      <c r="AF211" s="214" t="str">
        <f t="shared" si="61"/>
        <v/>
      </c>
      <c r="AG211" s="215" t="str">
        <f t="shared" si="62"/>
        <v>£0.00</v>
      </c>
      <c r="AH211" s="181"/>
      <c r="AJ211" s="183"/>
      <c r="AM211" s="183" t="str">
        <f t="shared" si="50"/>
        <v/>
      </c>
      <c r="AN211" s="45">
        <f t="shared" si="51"/>
        <v>0</v>
      </c>
      <c r="AO211" s="45" t="str">
        <f>IF(AND('Claim Details'!$J$21="London 1",T211="A"),Rates!$C$4,IF(AND('Claim Details'!$J$21="London 1",T211="B"),Rates!$D$4,IF(AND('Claim Details'!$J$21="London 1",T211="C"),Rates!$E$4,IF(AND('Claim Details'!$J$21="London 1",T211="D"),Rates!$F$4,IF(AND('Claim Details'!$J$21="London 2",T211="A"),Rates!$C$7,IF(AND('Claim Details'!$J$21="London 2",T211="B"),Rates!$D$7,IF(AND('Claim Details'!$J$21="London 2",T211="C"),Rates!$E$7,IF(AND('Claim Details'!$J$21="London 2",T211="D"),Rates!$F$7,IF(AND('Claim Details'!$J$21="London 3",T211="A"),Rates!$C$10,IF(AND('Claim Details'!$J$21="London 3",T211="B"),Rates!$D$10,IF(AND('Claim Details'!$J$21="London 3",T211="C"),Rates!$E$10,IF(AND('Claim Details'!$J$21="London 3",T211="D"),Rates!$F$10,IF(AND('Claim Details'!$J$21="National 1",T211="A"),Rates!$C$13,IF(AND('Claim Details'!$J$21="National 1",T211="B"),Rates!$D$13,IF(AND('Claim Details'!$J$21="National 1",T211="C"),Rates!$E$13,IF(AND('Claim Details'!$J$21="National 1",T211="D"),Rates!$F$13,IF(AND('Claim Details'!$J$21="National 2",T211="A"),Rates!$C$16,IF(AND('Claim Details'!$J$21="National 2",T211="B"),Rates!$D$16,IF(AND('Claim Details'!$J$21="National 2",T211="C"),Rates!$E$16,IF(AND('Claim Details'!$J$21="National 2",T211="D"),Rates!$F$16,"£0.00"))))))))))))))))))))</f>
        <v>£0.00</v>
      </c>
      <c r="AP211" s="45">
        <f t="shared" si="52"/>
        <v>0</v>
      </c>
      <c r="AQ211" s="45" t="str">
        <f>IF(AND('Claim Details'!$R$21="London 1",AC211="A"),Rates!$C$4,IF(AND('Claim Details'!$R$21="London 1",AC211="B"),Rates!$D$4,IF(AND('Claim Details'!$R$21="London 1",AC211="C"),Rates!$E$4,IF(AND('Claim Details'!$R$21="London 1",AC211="D"),Rates!$F$4,IF(AND('Claim Details'!$R$21="London 2",AC211="A"),Rates!$C$7,IF(AND('Claim Details'!$R$21="London 2",AC211="B"),Rates!$D$7,IF(AND('Claim Details'!$R$21="London 2",AC211="C"),Rates!$E$7,IF(AND('Claim Details'!$R$21="London 2",AC211="D"),Rates!$F$7,IF(AND('Claim Details'!$R$21="London 3",AC211="A"),Rates!$C$10,IF(AND('Claim Details'!$R$21="London 3",AC211="B"),Rates!$D$10,IF(AND('Claim Details'!$R$21="London 3",AC211="C"),Rates!$E$10,IF(AND('Claim Details'!$R$21="London 3",AC211="D"),Rates!$F$10,IF(AND('Claim Details'!$R$21="National 1",AC211="A"),Rates!$C$13,IF(AND('Claim Details'!$R$21="National 1",AC211="B"),Rates!$D$13,IF(AND('Claim Details'!$R$21="National 1",AC211="C"),Rates!$E$13,IF(AND('Claim Details'!$R$21="National 1",AC211="D"),Rates!$F$13,IF(AND('Claim Details'!$R$21="National 2",AC211="A"),Rates!$C$16,IF(AND('Claim Details'!$R$21="National 2",AC211="B"),Rates!$D$16,IF(AND('Claim Details'!$R$21="National 2",AC211="C"),Rates!$E$16,IF(AND('Claim Details'!$R$21="National 2",AC211="D"),Rates!$F$16,"£0.00"))))))))))))))))))))</f>
        <v>£0.00</v>
      </c>
      <c r="AR211" s="45">
        <f t="shared" si="53"/>
        <v>0</v>
      </c>
      <c r="AS211" s="183" t="str">
        <f t="shared" si="63"/>
        <v/>
      </c>
      <c r="AT211" s="183" t="str">
        <f t="shared" si="64"/>
        <v/>
      </c>
    </row>
    <row r="212" spans="1:46" ht="15.5">
      <c r="A212" s="178"/>
      <c r="B212" s="21"/>
      <c r="C212" s="22"/>
      <c r="D212" s="288"/>
      <c r="E212" s="290"/>
      <c r="F212" s="289"/>
      <c r="G212" s="177"/>
      <c r="H212" s="286"/>
      <c r="I212" s="95" t="str">
        <f>IF(AND('Claim Details'!$E$21="London 1",C212="A"),Rates!$C$4,IF(AND('Claim Details'!$E$21="London 1",C212="B"),Rates!$D$4,IF(AND('Claim Details'!$E$21="London 1",C212="C"),Rates!$E$4,IF(AND('Claim Details'!$E$21="London 1",C212="D"),Rates!$F$4,IF(AND('Claim Details'!$E$21="London 2",C212="A"),Rates!$C$7,IF(AND('Claim Details'!$E$21="London 2",C212="B"),Rates!$D$7,IF(AND('Claim Details'!$E$21="London 2",C212="C"),Rates!$E$7,IF(AND('Claim Details'!$E$21="London 2",C212="D"),Rates!$F$7,IF(AND('Claim Details'!$E$21="London 3",C212="A"),Rates!$C$10,IF(AND('Claim Details'!$E$21="London 3",C212="B"),Rates!$D$10,IF(AND('Claim Details'!$E$21="London 3",C212="C"),Rates!$E$10,IF(AND('Claim Details'!$E$21="London 3",C212="D"),Rates!$F$10,IF(AND('Claim Details'!$E$21="National 1",C212="A"),Rates!$C$13,IF(AND('Claim Details'!$E$21="National 1",C212="B"),Rates!$D$13,IF(AND('Claim Details'!$E$21="National 1",C212="C"),Rates!$E$13,IF(AND('Claim Details'!$E$21="National 1",C212="D"),Rates!$F$13,IF(AND('Claim Details'!$E$21="National 2",C212="A"),Rates!$C$16,IF(AND('Claim Details'!$E$21="National 2",C212="B"),Rates!$D$16,IF(AND('Claim Details'!$E$21="National 2",C212="C"),Rates!$E$16,IF(AND('Claim Details'!$E$21="National 2",C212="D"),Rates!$F$16,"£0.00"))))))))))))))))))))</f>
        <v>£0.00</v>
      </c>
      <c r="J212" s="23"/>
      <c r="K212" s="63" t="str">
        <f t="shared" si="54"/>
        <v>£0.00</v>
      </c>
      <c r="L212" s="212"/>
      <c r="M212" s="213"/>
      <c r="N212" s="20"/>
      <c r="O212" s="20"/>
      <c r="P212" s="20" t="str">
        <f t="shared" si="55"/>
        <v/>
      </c>
      <c r="Q212" s="20"/>
      <c r="R212" s="211"/>
      <c r="S212" s="28" t="str">
        <f t="shared" si="56"/>
        <v/>
      </c>
      <c r="T212" s="20" t="str">
        <f t="shared" si="57"/>
        <v/>
      </c>
      <c r="U212" s="18" t="str">
        <f t="shared" si="58"/>
        <v>£0.00</v>
      </c>
      <c r="V212" s="20"/>
      <c r="W212" s="192"/>
      <c r="X212" s="193"/>
      <c r="Y212" s="35"/>
      <c r="Z212" s="343"/>
      <c r="AA212" s="343" t="str">
        <f t="shared" si="59"/>
        <v/>
      </c>
      <c r="AB212" s="103"/>
      <c r="AC212" s="94" t="str">
        <f t="shared" si="60"/>
        <v/>
      </c>
      <c r="AD212" s="95"/>
      <c r="AE212" s="294"/>
      <c r="AF212" s="214" t="str">
        <f t="shared" si="61"/>
        <v/>
      </c>
      <c r="AG212" s="215" t="str">
        <f t="shared" si="62"/>
        <v>£0.00</v>
      </c>
      <c r="AH212" s="181"/>
      <c r="AJ212" s="183"/>
      <c r="AM212" s="183" t="str">
        <f t="shared" si="50"/>
        <v/>
      </c>
      <c r="AN212" s="45">
        <f t="shared" si="51"/>
        <v>0</v>
      </c>
      <c r="AO212" s="45" t="str">
        <f>IF(AND('Claim Details'!$J$21="London 1",T212="A"),Rates!$C$4,IF(AND('Claim Details'!$J$21="London 1",T212="B"),Rates!$D$4,IF(AND('Claim Details'!$J$21="London 1",T212="C"),Rates!$E$4,IF(AND('Claim Details'!$J$21="London 1",T212="D"),Rates!$F$4,IF(AND('Claim Details'!$J$21="London 2",T212="A"),Rates!$C$7,IF(AND('Claim Details'!$J$21="London 2",T212="B"),Rates!$D$7,IF(AND('Claim Details'!$J$21="London 2",T212="C"),Rates!$E$7,IF(AND('Claim Details'!$J$21="London 2",T212="D"),Rates!$F$7,IF(AND('Claim Details'!$J$21="London 3",T212="A"),Rates!$C$10,IF(AND('Claim Details'!$J$21="London 3",T212="B"),Rates!$D$10,IF(AND('Claim Details'!$J$21="London 3",T212="C"),Rates!$E$10,IF(AND('Claim Details'!$J$21="London 3",T212="D"),Rates!$F$10,IF(AND('Claim Details'!$J$21="National 1",T212="A"),Rates!$C$13,IF(AND('Claim Details'!$J$21="National 1",T212="B"),Rates!$D$13,IF(AND('Claim Details'!$J$21="National 1",T212="C"),Rates!$E$13,IF(AND('Claim Details'!$J$21="National 1",T212="D"),Rates!$F$13,IF(AND('Claim Details'!$J$21="National 2",T212="A"),Rates!$C$16,IF(AND('Claim Details'!$J$21="National 2",T212="B"),Rates!$D$16,IF(AND('Claim Details'!$J$21="National 2",T212="C"),Rates!$E$16,IF(AND('Claim Details'!$J$21="National 2",T212="D"),Rates!$F$16,"£0.00"))))))))))))))))))))</f>
        <v>£0.00</v>
      </c>
      <c r="AP212" s="45">
        <f t="shared" si="52"/>
        <v>0</v>
      </c>
      <c r="AQ212" s="45" t="str">
        <f>IF(AND('Claim Details'!$R$21="London 1",AC212="A"),Rates!$C$4,IF(AND('Claim Details'!$R$21="London 1",AC212="B"),Rates!$D$4,IF(AND('Claim Details'!$R$21="London 1",AC212="C"),Rates!$E$4,IF(AND('Claim Details'!$R$21="London 1",AC212="D"),Rates!$F$4,IF(AND('Claim Details'!$R$21="London 2",AC212="A"),Rates!$C$7,IF(AND('Claim Details'!$R$21="London 2",AC212="B"),Rates!$D$7,IF(AND('Claim Details'!$R$21="London 2",AC212="C"),Rates!$E$7,IF(AND('Claim Details'!$R$21="London 2",AC212="D"),Rates!$F$7,IF(AND('Claim Details'!$R$21="London 3",AC212="A"),Rates!$C$10,IF(AND('Claim Details'!$R$21="London 3",AC212="B"),Rates!$D$10,IF(AND('Claim Details'!$R$21="London 3",AC212="C"),Rates!$E$10,IF(AND('Claim Details'!$R$21="London 3",AC212="D"),Rates!$F$10,IF(AND('Claim Details'!$R$21="National 1",AC212="A"),Rates!$C$13,IF(AND('Claim Details'!$R$21="National 1",AC212="B"),Rates!$D$13,IF(AND('Claim Details'!$R$21="National 1",AC212="C"),Rates!$E$13,IF(AND('Claim Details'!$R$21="National 1",AC212="D"),Rates!$F$13,IF(AND('Claim Details'!$R$21="National 2",AC212="A"),Rates!$C$16,IF(AND('Claim Details'!$R$21="National 2",AC212="B"),Rates!$D$16,IF(AND('Claim Details'!$R$21="National 2",AC212="C"),Rates!$E$16,IF(AND('Claim Details'!$R$21="National 2",AC212="D"),Rates!$F$16,"£0.00"))))))))))))))))))))</f>
        <v>£0.00</v>
      </c>
      <c r="AR212" s="45">
        <f t="shared" si="53"/>
        <v>0</v>
      </c>
      <c r="AS212" s="183" t="str">
        <f t="shared" si="63"/>
        <v/>
      </c>
      <c r="AT212" s="183" t="str">
        <f t="shared" si="64"/>
        <v/>
      </c>
    </row>
    <row r="213" spans="1:46" ht="15.5">
      <c r="A213" s="178"/>
      <c r="B213" s="21"/>
      <c r="C213" s="22"/>
      <c r="D213" s="288"/>
      <c r="E213" s="290"/>
      <c r="F213" s="289"/>
      <c r="G213" s="177"/>
      <c r="H213" s="286"/>
      <c r="I213" s="95" t="str">
        <f>IF(AND('Claim Details'!$E$21="London 1",C213="A"),Rates!$C$4,IF(AND('Claim Details'!$E$21="London 1",C213="B"),Rates!$D$4,IF(AND('Claim Details'!$E$21="London 1",C213="C"),Rates!$E$4,IF(AND('Claim Details'!$E$21="London 1",C213="D"),Rates!$F$4,IF(AND('Claim Details'!$E$21="London 2",C213="A"),Rates!$C$7,IF(AND('Claim Details'!$E$21="London 2",C213="B"),Rates!$D$7,IF(AND('Claim Details'!$E$21="London 2",C213="C"),Rates!$E$7,IF(AND('Claim Details'!$E$21="London 2",C213="D"),Rates!$F$7,IF(AND('Claim Details'!$E$21="London 3",C213="A"),Rates!$C$10,IF(AND('Claim Details'!$E$21="London 3",C213="B"),Rates!$D$10,IF(AND('Claim Details'!$E$21="London 3",C213="C"),Rates!$E$10,IF(AND('Claim Details'!$E$21="London 3",C213="D"),Rates!$F$10,IF(AND('Claim Details'!$E$21="National 1",C213="A"),Rates!$C$13,IF(AND('Claim Details'!$E$21="National 1",C213="B"),Rates!$D$13,IF(AND('Claim Details'!$E$21="National 1",C213="C"),Rates!$E$13,IF(AND('Claim Details'!$E$21="National 1",C213="D"),Rates!$F$13,IF(AND('Claim Details'!$E$21="National 2",C213="A"),Rates!$C$16,IF(AND('Claim Details'!$E$21="National 2",C213="B"),Rates!$D$16,IF(AND('Claim Details'!$E$21="National 2",C213="C"),Rates!$E$16,IF(AND('Claim Details'!$E$21="National 2",C213="D"),Rates!$F$16,"£0.00"))))))))))))))))))))</f>
        <v>£0.00</v>
      </c>
      <c r="J213" s="23"/>
      <c r="K213" s="63" t="str">
        <f t="shared" si="54"/>
        <v>£0.00</v>
      </c>
      <c r="L213" s="212"/>
      <c r="M213" s="213"/>
      <c r="N213" s="20"/>
      <c r="O213" s="20"/>
      <c r="P213" s="20" t="str">
        <f t="shared" si="55"/>
        <v/>
      </c>
      <c r="Q213" s="20"/>
      <c r="R213" s="211"/>
      <c r="S213" s="28" t="str">
        <f t="shared" si="56"/>
        <v/>
      </c>
      <c r="T213" s="20" t="str">
        <f t="shared" si="57"/>
        <v/>
      </c>
      <c r="U213" s="18" t="str">
        <f t="shared" si="58"/>
        <v>£0.00</v>
      </c>
      <c r="V213" s="20"/>
      <c r="W213" s="192"/>
      <c r="X213" s="193"/>
      <c r="Y213" s="35"/>
      <c r="Z213" s="343"/>
      <c r="AA213" s="343" t="str">
        <f t="shared" si="59"/>
        <v/>
      </c>
      <c r="AB213" s="103"/>
      <c r="AC213" s="94" t="str">
        <f t="shared" si="60"/>
        <v/>
      </c>
      <c r="AD213" s="95"/>
      <c r="AE213" s="294"/>
      <c r="AF213" s="214" t="str">
        <f t="shared" si="61"/>
        <v/>
      </c>
      <c r="AG213" s="215" t="str">
        <f t="shared" si="62"/>
        <v>£0.00</v>
      </c>
      <c r="AH213" s="181"/>
      <c r="AJ213" s="183"/>
      <c r="AM213" s="183" t="str">
        <f t="shared" si="50"/>
        <v/>
      </c>
      <c r="AN213" s="45">
        <f t="shared" si="51"/>
        <v>0</v>
      </c>
      <c r="AO213" s="45" t="str">
        <f>IF(AND('Claim Details'!$J$21="London 1",T213="A"),Rates!$C$4,IF(AND('Claim Details'!$J$21="London 1",T213="B"),Rates!$D$4,IF(AND('Claim Details'!$J$21="London 1",T213="C"),Rates!$E$4,IF(AND('Claim Details'!$J$21="London 1",T213="D"),Rates!$F$4,IF(AND('Claim Details'!$J$21="London 2",T213="A"),Rates!$C$7,IF(AND('Claim Details'!$J$21="London 2",T213="B"),Rates!$D$7,IF(AND('Claim Details'!$J$21="London 2",T213="C"),Rates!$E$7,IF(AND('Claim Details'!$J$21="London 2",T213="D"),Rates!$F$7,IF(AND('Claim Details'!$J$21="London 3",T213="A"),Rates!$C$10,IF(AND('Claim Details'!$J$21="London 3",T213="B"),Rates!$D$10,IF(AND('Claim Details'!$J$21="London 3",T213="C"),Rates!$E$10,IF(AND('Claim Details'!$J$21="London 3",T213="D"),Rates!$F$10,IF(AND('Claim Details'!$J$21="National 1",T213="A"),Rates!$C$13,IF(AND('Claim Details'!$J$21="National 1",T213="B"),Rates!$D$13,IF(AND('Claim Details'!$J$21="National 1",T213="C"),Rates!$E$13,IF(AND('Claim Details'!$J$21="National 1",T213="D"),Rates!$F$13,IF(AND('Claim Details'!$J$21="National 2",T213="A"),Rates!$C$16,IF(AND('Claim Details'!$J$21="National 2",T213="B"),Rates!$D$16,IF(AND('Claim Details'!$J$21="National 2",T213="C"),Rates!$E$16,IF(AND('Claim Details'!$J$21="National 2",T213="D"),Rates!$F$16,"£0.00"))))))))))))))))))))</f>
        <v>£0.00</v>
      </c>
      <c r="AP213" s="45">
        <f t="shared" si="52"/>
        <v>0</v>
      </c>
      <c r="AQ213" s="45" t="str">
        <f>IF(AND('Claim Details'!$R$21="London 1",AC213="A"),Rates!$C$4,IF(AND('Claim Details'!$R$21="London 1",AC213="B"),Rates!$D$4,IF(AND('Claim Details'!$R$21="London 1",AC213="C"),Rates!$E$4,IF(AND('Claim Details'!$R$21="London 1",AC213="D"),Rates!$F$4,IF(AND('Claim Details'!$R$21="London 2",AC213="A"),Rates!$C$7,IF(AND('Claim Details'!$R$21="London 2",AC213="B"),Rates!$D$7,IF(AND('Claim Details'!$R$21="London 2",AC213="C"),Rates!$E$7,IF(AND('Claim Details'!$R$21="London 2",AC213="D"),Rates!$F$7,IF(AND('Claim Details'!$R$21="London 3",AC213="A"),Rates!$C$10,IF(AND('Claim Details'!$R$21="London 3",AC213="B"),Rates!$D$10,IF(AND('Claim Details'!$R$21="London 3",AC213="C"),Rates!$E$10,IF(AND('Claim Details'!$R$21="London 3",AC213="D"),Rates!$F$10,IF(AND('Claim Details'!$R$21="National 1",AC213="A"),Rates!$C$13,IF(AND('Claim Details'!$R$21="National 1",AC213="B"),Rates!$D$13,IF(AND('Claim Details'!$R$21="National 1",AC213="C"),Rates!$E$13,IF(AND('Claim Details'!$R$21="National 1",AC213="D"),Rates!$F$13,IF(AND('Claim Details'!$R$21="National 2",AC213="A"),Rates!$C$16,IF(AND('Claim Details'!$R$21="National 2",AC213="B"),Rates!$D$16,IF(AND('Claim Details'!$R$21="National 2",AC213="C"),Rates!$E$16,IF(AND('Claim Details'!$R$21="National 2",AC213="D"),Rates!$F$16,"£0.00"))))))))))))))))))))</f>
        <v>£0.00</v>
      </c>
      <c r="AR213" s="45">
        <f t="shared" si="53"/>
        <v>0</v>
      </c>
      <c r="AS213" s="183" t="str">
        <f t="shared" si="63"/>
        <v/>
      </c>
      <c r="AT213" s="183" t="str">
        <f t="shared" si="64"/>
        <v/>
      </c>
    </row>
    <row r="214" spans="1:46" ht="15.5">
      <c r="A214" s="178"/>
      <c r="B214" s="21"/>
      <c r="C214" s="22"/>
      <c r="D214" s="288"/>
      <c r="E214" s="290"/>
      <c r="F214" s="289"/>
      <c r="G214" s="177"/>
      <c r="H214" s="286"/>
      <c r="I214" s="95" t="str">
        <f>IF(AND('Claim Details'!$E$21="London 1",C214="A"),Rates!$C$4,IF(AND('Claim Details'!$E$21="London 1",C214="B"),Rates!$D$4,IF(AND('Claim Details'!$E$21="London 1",C214="C"),Rates!$E$4,IF(AND('Claim Details'!$E$21="London 1",C214="D"),Rates!$F$4,IF(AND('Claim Details'!$E$21="London 2",C214="A"),Rates!$C$7,IF(AND('Claim Details'!$E$21="London 2",C214="B"),Rates!$D$7,IF(AND('Claim Details'!$E$21="London 2",C214="C"),Rates!$E$7,IF(AND('Claim Details'!$E$21="London 2",C214="D"),Rates!$F$7,IF(AND('Claim Details'!$E$21="London 3",C214="A"),Rates!$C$10,IF(AND('Claim Details'!$E$21="London 3",C214="B"),Rates!$D$10,IF(AND('Claim Details'!$E$21="London 3",C214="C"),Rates!$E$10,IF(AND('Claim Details'!$E$21="London 3",C214="D"),Rates!$F$10,IF(AND('Claim Details'!$E$21="National 1",C214="A"),Rates!$C$13,IF(AND('Claim Details'!$E$21="National 1",C214="B"),Rates!$D$13,IF(AND('Claim Details'!$E$21="National 1",C214="C"),Rates!$E$13,IF(AND('Claim Details'!$E$21="National 1",C214="D"),Rates!$F$13,IF(AND('Claim Details'!$E$21="National 2",C214="A"),Rates!$C$16,IF(AND('Claim Details'!$E$21="National 2",C214="B"),Rates!$D$16,IF(AND('Claim Details'!$E$21="National 2",C214="C"),Rates!$E$16,IF(AND('Claim Details'!$E$21="National 2",C214="D"),Rates!$F$16,"£0.00"))))))))))))))))))))</f>
        <v>£0.00</v>
      </c>
      <c r="J214" s="23"/>
      <c r="K214" s="63" t="str">
        <f t="shared" si="54"/>
        <v>£0.00</v>
      </c>
      <c r="L214" s="212"/>
      <c r="M214" s="213"/>
      <c r="N214" s="20"/>
      <c r="O214" s="20"/>
      <c r="P214" s="20" t="str">
        <f t="shared" si="55"/>
        <v/>
      </c>
      <c r="Q214" s="20"/>
      <c r="R214" s="211"/>
      <c r="S214" s="28" t="str">
        <f t="shared" si="56"/>
        <v/>
      </c>
      <c r="T214" s="20" t="str">
        <f t="shared" si="57"/>
        <v/>
      </c>
      <c r="U214" s="18" t="str">
        <f t="shared" si="58"/>
        <v>£0.00</v>
      </c>
      <c r="V214" s="20"/>
      <c r="W214" s="192"/>
      <c r="X214" s="193"/>
      <c r="Y214" s="35"/>
      <c r="Z214" s="343"/>
      <c r="AA214" s="343" t="str">
        <f t="shared" si="59"/>
        <v/>
      </c>
      <c r="AB214" s="103"/>
      <c r="AC214" s="94" t="str">
        <f t="shared" si="60"/>
        <v/>
      </c>
      <c r="AD214" s="95"/>
      <c r="AE214" s="294"/>
      <c r="AF214" s="214" t="str">
        <f t="shared" si="61"/>
        <v/>
      </c>
      <c r="AG214" s="215" t="str">
        <f t="shared" si="62"/>
        <v>£0.00</v>
      </c>
      <c r="AH214" s="181"/>
      <c r="AJ214" s="183"/>
      <c r="AM214" s="183" t="str">
        <f t="shared" si="50"/>
        <v/>
      </c>
      <c r="AN214" s="45">
        <f t="shared" si="51"/>
        <v>0</v>
      </c>
      <c r="AO214" s="45" t="str">
        <f>IF(AND('Claim Details'!$J$21="London 1",T214="A"),Rates!$C$4,IF(AND('Claim Details'!$J$21="London 1",T214="B"),Rates!$D$4,IF(AND('Claim Details'!$J$21="London 1",T214="C"),Rates!$E$4,IF(AND('Claim Details'!$J$21="London 1",T214="D"),Rates!$F$4,IF(AND('Claim Details'!$J$21="London 2",T214="A"),Rates!$C$7,IF(AND('Claim Details'!$J$21="London 2",T214="B"),Rates!$D$7,IF(AND('Claim Details'!$J$21="London 2",T214="C"),Rates!$E$7,IF(AND('Claim Details'!$J$21="London 2",T214="D"),Rates!$F$7,IF(AND('Claim Details'!$J$21="London 3",T214="A"),Rates!$C$10,IF(AND('Claim Details'!$J$21="London 3",T214="B"),Rates!$D$10,IF(AND('Claim Details'!$J$21="London 3",T214="C"),Rates!$E$10,IF(AND('Claim Details'!$J$21="London 3",T214="D"),Rates!$F$10,IF(AND('Claim Details'!$J$21="National 1",T214="A"),Rates!$C$13,IF(AND('Claim Details'!$J$21="National 1",T214="B"),Rates!$D$13,IF(AND('Claim Details'!$J$21="National 1",T214="C"),Rates!$E$13,IF(AND('Claim Details'!$J$21="National 1",T214="D"),Rates!$F$13,IF(AND('Claim Details'!$J$21="National 2",T214="A"),Rates!$C$16,IF(AND('Claim Details'!$J$21="National 2",T214="B"),Rates!$D$16,IF(AND('Claim Details'!$J$21="National 2",T214="C"),Rates!$E$16,IF(AND('Claim Details'!$J$21="National 2",T214="D"),Rates!$F$16,"£0.00"))))))))))))))))))))</f>
        <v>£0.00</v>
      </c>
      <c r="AP214" s="45">
        <f t="shared" si="52"/>
        <v>0</v>
      </c>
      <c r="AQ214" s="45" t="str">
        <f>IF(AND('Claim Details'!$R$21="London 1",AC214="A"),Rates!$C$4,IF(AND('Claim Details'!$R$21="London 1",AC214="B"),Rates!$D$4,IF(AND('Claim Details'!$R$21="London 1",AC214="C"),Rates!$E$4,IF(AND('Claim Details'!$R$21="London 1",AC214="D"),Rates!$F$4,IF(AND('Claim Details'!$R$21="London 2",AC214="A"),Rates!$C$7,IF(AND('Claim Details'!$R$21="London 2",AC214="B"),Rates!$D$7,IF(AND('Claim Details'!$R$21="London 2",AC214="C"),Rates!$E$7,IF(AND('Claim Details'!$R$21="London 2",AC214="D"),Rates!$F$7,IF(AND('Claim Details'!$R$21="London 3",AC214="A"),Rates!$C$10,IF(AND('Claim Details'!$R$21="London 3",AC214="B"),Rates!$D$10,IF(AND('Claim Details'!$R$21="London 3",AC214="C"),Rates!$E$10,IF(AND('Claim Details'!$R$21="London 3",AC214="D"),Rates!$F$10,IF(AND('Claim Details'!$R$21="National 1",AC214="A"),Rates!$C$13,IF(AND('Claim Details'!$R$21="National 1",AC214="B"),Rates!$D$13,IF(AND('Claim Details'!$R$21="National 1",AC214="C"),Rates!$E$13,IF(AND('Claim Details'!$R$21="National 1",AC214="D"),Rates!$F$13,IF(AND('Claim Details'!$R$21="National 2",AC214="A"),Rates!$C$16,IF(AND('Claim Details'!$R$21="National 2",AC214="B"),Rates!$D$16,IF(AND('Claim Details'!$R$21="National 2",AC214="C"),Rates!$E$16,IF(AND('Claim Details'!$R$21="National 2",AC214="D"),Rates!$F$16,"£0.00"))))))))))))))))))))</f>
        <v>£0.00</v>
      </c>
      <c r="AR214" s="45">
        <f t="shared" si="53"/>
        <v>0</v>
      </c>
      <c r="AS214" s="183" t="str">
        <f t="shared" si="63"/>
        <v/>
      </c>
      <c r="AT214" s="183" t="str">
        <f t="shared" si="64"/>
        <v/>
      </c>
    </row>
    <row r="215" spans="1:46" ht="15.5">
      <c r="A215" s="178"/>
      <c r="B215" s="21"/>
      <c r="C215" s="22"/>
      <c r="D215" s="288"/>
      <c r="E215" s="290"/>
      <c r="F215" s="289"/>
      <c r="G215" s="177"/>
      <c r="H215" s="286"/>
      <c r="I215" s="95" t="str">
        <f>IF(AND('Claim Details'!$E$21="London 1",C215="A"),Rates!$C$4,IF(AND('Claim Details'!$E$21="London 1",C215="B"),Rates!$D$4,IF(AND('Claim Details'!$E$21="London 1",C215="C"),Rates!$E$4,IF(AND('Claim Details'!$E$21="London 1",C215="D"),Rates!$F$4,IF(AND('Claim Details'!$E$21="London 2",C215="A"),Rates!$C$7,IF(AND('Claim Details'!$E$21="London 2",C215="B"),Rates!$D$7,IF(AND('Claim Details'!$E$21="London 2",C215="C"),Rates!$E$7,IF(AND('Claim Details'!$E$21="London 2",C215="D"),Rates!$F$7,IF(AND('Claim Details'!$E$21="London 3",C215="A"),Rates!$C$10,IF(AND('Claim Details'!$E$21="London 3",C215="B"),Rates!$D$10,IF(AND('Claim Details'!$E$21="London 3",C215="C"),Rates!$E$10,IF(AND('Claim Details'!$E$21="London 3",C215="D"),Rates!$F$10,IF(AND('Claim Details'!$E$21="National 1",C215="A"),Rates!$C$13,IF(AND('Claim Details'!$E$21="National 1",C215="B"),Rates!$D$13,IF(AND('Claim Details'!$E$21="National 1",C215="C"),Rates!$E$13,IF(AND('Claim Details'!$E$21="National 1",C215="D"),Rates!$F$13,IF(AND('Claim Details'!$E$21="National 2",C215="A"),Rates!$C$16,IF(AND('Claim Details'!$E$21="National 2",C215="B"),Rates!$D$16,IF(AND('Claim Details'!$E$21="National 2",C215="C"),Rates!$E$16,IF(AND('Claim Details'!$E$21="National 2",C215="D"),Rates!$F$16,"£0.00"))))))))))))))))))))</f>
        <v>£0.00</v>
      </c>
      <c r="J215" s="23"/>
      <c r="K215" s="63" t="str">
        <f t="shared" si="54"/>
        <v>£0.00</v>
      </c>
      <c r="L215" s="212"/>
      <c r="M215" s="213"/>
      <c r="N215" s="20"/>
      <c r="O215" s="20"/>
      <c r="P215" s="20" t="str">
        <f t="shared" si="55"/>
        <v/>
      </c>
      <c r="Q215" s="20"/>
      <c r="R215" s="211"/>
      <c r="S215" s="28" t="str">
        <f t="shared" si="56"/>
        <v/>
      </c>
      <c r="T215" s="20" t="str">
        <f t="shared" si="57"/>
        <v/>
      </c>
      <c r="U215" s="18" t="str">
        <f t="shared" si="58"/>
        <v>£0.00</v>
      </c>
      <c r="V215" s="20"/>
      <c r="W215" s="192"/>
      <c r="X215" s="193"/>
      <c r="Y215" s="35"/>
      <c r="Z215" s="343"/>
      <c r="AA215" s="343" t="str">
        <f t="shared" si="59"/>
        <v/>
      </c>
      <c r="AB215" s="103"/>
      <c r="AC215" s="94" t="str">
        <f t="shared" si="60"/>
        <v/>
      </c>
      <c r="AD215" s="95"/>
      <c r="AE215" s="294"/>
      <c r="AF215" s="214" t="str">
        <f t="shared" si="61"/>
        <v/>
      </c>
      <c r="AG215" s="215" t="str">
        <f t="shared" si="62"/>
        <v>£0.00</v>
      </c>
      <c r="AH215" s="181"/>
      <c r="AJ215" s="183"/>
      <c r="AM215" s="183" t="str">
        <f t="shared" si="50"/>
        <v/>
      </c>
      <c r="AN215" s="45">
        <f t="shared" si="51"/>
        <v>0</v>
      </c>
      <c r="AO215" s="45" t="str">
        <f>IF(AND('Claim Details'!$J$21="London 1",T215="A"),Rates!$C$4,IF(AND('Claim Details'!$J$21="London 1",T215="B"),Rates!$D$4,IF(AND('Claim Details'!$J$21="London 1",T215="C"),Rates!$E$4,IF(AND('Claim Details'!$J$21="London 1",T215="D"),Rates!$F$4,IF(AND('Claim Details'!$J$21="London 2",T215="A"),Rates!$C$7,IF(AND('Claim Details'!$J$21="London 2",T215="B"),Rates!$D$7,IF(AND('Claim Details'!$J$21="London 2",T215="C"),Rates!$E$7,IF(AND('Claim Details'!$J$21="London 2",T215="D"),Rates!$F$7,IF(AND('Claim Details'!$J$21="London 3",T215="A"),Rates!$C$10,IF(AND('Claim Details'!$J$21="London 3",T215="B"),Rates!$D$10,IF(AND('Claim Details'!$J$21="London 3",T215="C"),Rates!$E$10,IF(AND('Claim Details'!$J$21="London 3",T215="D"),Rates!$F$10,IF(AND('Claim Details'!$J$21="National 1",T215="A"),Rates!$C$13,IF(AND('Claim Details'!$J$21="National 1",T215="B"),Rates!$D$13,IF(AND('Claim Details'!$J$21="National 1",T215="C"),Rates!$E$13,IF(AND('Claim Details'!$J$21="National 1",T215="D"),Rates!$F$13,IF(AND('Claim Details'!$J$21="National 2",T215="A"),Rates!$C$16,IF(AND('Claim Details'!$J$21="National 2",T215="B"),Rates!$D$16,IF(AND('Claim Details'!$J$21="National 2",T215="C"),Rates!$E$16,IF(AND('Claim Details'!$J$21="National 2",T215="D"),Rates!$F$16,"£0.00"))))))))))))))))))))</f>
        <v>£0.00</v>
      </c>
      <c r="AP215" s="45">
        <f t="shared" si="52"/>
        <v>0</v>
      </c>
      <c r="AQ215" s="45" t="str">
        <f>IF(AND('Claim Details'!$R$21="London 1",AC215="A"),Rates!$C$4,IF(AND('Claim Details'!$R$21="London 1",AC215="B"),Rates!$D$4,IF(AND('Claim Details'!$R$21="London 1",AC215="C"),Rates!$E$4,IF(AND('Claim Details'!$R$21="London 1",AC215="D"),Rates!$F$4,IF(AND('Claim Details'!$R$21="London 2",AC215="A"),Rates!$C$7,IF(AND('Claim Details'!$R$21="London 2",AC215="B"),Rates!$D$7,IF(AND('Claim Details'!$R$21="London 2",AC215="C"),Rates!$E$7,IF(AND('Claim Details'!$R$21="London 2",AC215="D"),Rates!$F$7,IF(AND('Claim Details'!$R$21="London 3",AC215="A"),Rates!$C$10,IF(AND('Claim Details'!$R$21="London 3",AC215="B"),Rates!$D$10,IF(AND('Claim Details'!$R$21="London 3",AC215="C"),Rates!$E$10,IF(AND('Claim Details'!$R$21="London 3",AC215="D"),Rates!$F$10,IF(AND('Claim Details'!$R$21="National 1",AC215="A"),Rates!$C$13,IF(AND('Claim Details'!$R$21="National 1",AC215="B"),Rates!$D$13,IF(AND('Claim Details'!$R$21="National 1",AC215="C"),Rates!$E$13,IF(AND('Claim Details'!$R$21="National 1",AC215="D"),Rates!$F$13,IF(AND('Claim Details'!$R$21="National 2",AC215="A"),Rates!$C$16,IF(AND('Claim Details'!$R$21="National 2",AC215="B"),Rates!$D$16,IF(AND('Claim Details'!$R$21="National 2",AC215="C"),Rates!$E$16,IF(AND('Claim Details'!$R$21="National 2",AC215="D"),Rates!$F$16,"£0.00"))))))))))))))))))))</f>
        <v>£0.00</v>
      </c>
      <c r="AR215" s="45">
        <f t="shared" si="53"/>
        <v>0</v>
      </c>
      <c r="AS215" s="183" t="str">
        <f t="shared" si="63"/>
        <v/>
      </c>
      <c r="AT215" s="183" t="str">
        <f t="shared" si="64"/>
        <v/>
      </c>
    </row>
    <row r="216" spans="1:46" ht="15.5">
      <c r="A216" s="178"/>
      <c r="B216" s="21"/>
      <c r="C216" s="22"/>
      <c r="D216" s="288"/>
      <c r="E216" s="290"/>
      <c r="F216" s="289"/>
      <c r="G216" s="177"/>
      <c r="H216" s="286"/>
      <c r="I216" s="95" t="str">
        <f>IF(AND('Claim Details'!$E$21="London 1",C216="A"),Rates!$C$4,IF(AND('Claim Details'!$E$21="London 1",C216="B"),Rates!$D$4,IF(AND('Claim Details'!$E$21="London 1",C216="C"),Rates!$E$4,IF(AND('Claim Details'!$E$21="London 1",C216="D"),Rates!$F$4,IF(AND('Claim Details'!$E$21="London 2",C216="A"),Rates!$C$7,IF(AND('Claim Details'!$E$21="London 2",C216="B"),Rates!$D$7,IF(AND('Claim Details'!$E$21="London 2",C216="C"),Rates!$E$7,IF(AND('Claim Details'!$E$21="London 2",C216="D"),Rates!$F$7,IF(AND('Claim Details'!$E$21="London 3",C216="A"),Rates!$C$10,IF(AND('Claim Details'!$E$21="London 3",C216="B"),Rates!$D$10,IF(AND('Claim Details'!$E$21="London 3",C216="C"),Rates!$E$10,IF(AND('Claim Details'!$E$21="London 3",C216="D"),Rates!$F$10,IF(AND('Claim Details'!$E$21="National 1",C216="A"),Rates!$C$13,IF(AND('Claim Details'!$E$21="National 1",C216="B"),Rates!$D$13,IF(AND('Claim Details'!$E$21="National 1",C216="C"),Rates!$E$13,IF(AND('Claim Details'!$E$21="National 1",C216="D"),Rates!$F$13,IF(AND('Claim Details'!$E$21="National 2",C216="A"),Rates!$C$16,IF(AND('Claim Details'!$E$21="National 2",C216="B"),Rates!$D$16,IF(AND('Claim Details'!$E$21="National 2",C216="C"),Rates!$E$16,IF(AND('Claim Details'!$E$21="National 2",C216="D"),Rates!$F$16,"£0.00"))))))))))))))))))))</f>
        <v>£0.00</v>
      </c>
      <c r="J216" s="23"/>
      <c r="K216" s="63" t="str">
        <f t="shared" si="54"/>
        <v>£0.00</v>
      </c>
      <c r="L216" s="212"/>
      <c r="M216" s="213"/>
      <c r="N216" s="20"/>
      <c r="O216" s="20"/>
      <c r="P216" s="20" t="str">
        <f t="shared" si="55"/>
        <v/>
      </c>
      <c r="Q216" s="20"/>
      <c r="R216" s="211"/>
      <c r="S216" s="28" t="str">
        <f t="shared" si="56"/>
        <v/>
      </c>
      <c r="T216" s="20" t="str">
        <f t="shared" si="57"/>
        <v/>
      </c>
      <c r="U216" s="18" t="str">
        <f t="shared" si="58"/>
        <v>£0.00</v>
      </c>
      <c r="V216" s="20"/>
      <c r="W216" s="192"/>
      <c r="X216" s="193"/>
      <c r="Y216" s="35"/>
      <c r="Z216" s="343"/>
      <c r="AA216" s="343" t="str">
        <f t="shared" si="59"/>
        <v/>
      </c>
      <c r="AB216" s="103"/>
      <c r="AC216" s="94" t="str">
        <f t="shared" si="60"/>
        <v/>
      </c>
      <c r="AD216" s="95"/>
      <c r="AE216" s="294"/>
      <c r="AF216" s="214" t="str">
        <f t="shared" si="61"/>
        <v/>
      </c>
      <c r="AG216" s="215" t="str">
        <f t="shared" si="62"/>
        <v>£0.00</v>
      </c>
      <c r="AH216" s="181"/>
      <c r="AJ216" s="183"/>
      <c r="AM216" s="183" t="str">
        <f t="shared" si="50"/>
        <v/>
      </c>
      <c r="AN216" s="45">
        <f t="shared" si="51"/>
        <v>0</v>
      </c>
      <c r="AO216" s="45" t="str">
        <f>IF(AND('Claim Details'!$J$21="London 1",T216="A"),Rates!$C$4,IF(AND('Claim Details'!$J$21="London 1",T216="B"),Rates!$D$4,IF(AND('Claim Details'!$J$21="London 1",T216="C"),Rates!$E$4,IF(AND('Claim Details'!$J$21="London 1",T216="D"),Rates!$F$4,IF(AND('Claim Details'!$J$21="London 2",T216="A"),Rates!$C$7,IF(AND('Claim Details'!$J$21="London 2",T216="B"),Rates!$D$7,IF(AND('Claim Details'!$J$21="London 2",T216="C"),Rates!$E$7,IF(AND('Claim Details'!$J$21="London 2",T216="D"),Rates!$F$7,IF(AND('Claim Details'!$J$21="London 3",T216="A"),Rates!$C$10,IF(AND('Claim Details'!$J$21="London 3",T216="B"),Rates!$D$10,IF(AND('Claim Details'!$J$21="London 3",T216="C"),Rates!$E$10,IF(AND('Claim Details'!$J$21="London 3",T216="D"),Rates!$F$10,IF(AND('Claim Details'!$J$21="National 1",T216="A"),Rates!$C$13,IF(AND('Claim Details'!$J$21="National 1",T216="B"),Rates!$D$13,IF(AND('Claim Details'!$J$21="National 1",T216="C"),Rates!$E$13,IF(AND('Claim Details'!$J$21="National 1",T216="D"),Rates!$F$13,IF(AND('Claim Details'!$J$21="National 2",T216="A"),Rates!$C$16,IF(AND('Claim Details'!$J$21="National 2",T216="B"),Rates!$D$16,IF(AND('Claim Details'!$J$21="National 2",T216="C"),Rates!$E$16,IF(AND('Claim Details'!$J$21="National 2",T216="D"),Rates!$F$16,"£0.00"))))))))))))))))))))</f>
        <v>£0.00</v>
      </c>
      <c r="AP216" s="45">
        <f t="shared" si="52"/>
        <v>0</v>
      </c>
      <c r="AQ216" s="45" t="str">
        <f>IF(AND('Claim Details'!$R$21="London 1",AC216="A"),Rates!$C$4,IF(AND('Claim Details'!$R$21="London 1",AC216="B"),Rates!$D$4,IF(AND('Claim Details'!$R$21="London 1",AC216="C"),Rates!$E$4,IF(AND('Claim Details'!$R$21="London 1",AC216="D"),Rates!$F$4,IF(AND('Claim Details'!$R$21="London 2",AC216="A"),Rates!$C$7,IF(AND('Claim Details'!$R$21="London 2",AC216="B"),Rates!$D$7,IF(AND('Claim Details'!$R$21="London 2",AC216="C"),Rates!$E$7,IF(AND('Claim Details'!$R$21="London 2",AC216="D"),Rates!$F$7,IF(AND('Claim Details'!$R$21="London 3",AC216="A"),Rates!$C$10,IF(AND('Claim Details'!$R$21="London 3",AC216="B"),Rates!$D$10,IF(AND('Claim Details'!$R$21="London 3",AC216="C"),Rates!$E$10,IF(AND('Claim Details'!$R$21="London 3",AC216="D"),Rates!$F$10,IF(AND('Claim Details'!$R$21="National 1",AC216="A"),Rates!$C$13,IF(AND('Claim Details'!$R$21="National 1",AC216="B"),Rates!$D$13,IF(AND('Claim Details'!$R$21="National 1",AC216="C"),Rates!$E$13,IF(AND('Claim Details'!$R$21="National 1",AC216="D"),Rates!$F$13,IF(AND('Claim Details'!$R$21="National 2",AC216="A"),Rates!$C$16,IF(AND('Claim Details'!$R$21="National 2",AC216="B"),Rates!$D$16,IF(AND('Claim Details'!$R$21="National 2",AC216="C"),Rates!$E$16,IF(AND('Claim Details'!$R$21="National 2",AC216="D"),Rates!$F$16,"£0.00"))))))))))))))))))))</f>
        <v>£0.00</v>
      </c>
      <c r="AR216" s="45">
        <f t="shared" si="53"/>
        <v>0</v>
      </c>
      <c r="AS216" s="183" t="str">
        <f t="shared" si="63"/>
        <v/>
      </c>
      <c r="AT216" s="183" t="str">
        <f t="shared" si="64"/>
        <v/>
      </c>
    </row>
    <row r="217" spans="1:46" ht="15.5">
      <c r="A217" s="178"/>
      <c r="B217" s="21"/>
      <c r="C217" s="22"/>
      <c r="D217" s="288"/>
      <c r="E217" s="290"/>
      <c r="F217" s="289"/>
      <c r="G217" s="177"/>
      <c r="H217" s="286"/>
      <c r="I217" s="95" t="str">
        <f>IF(AND('Claim Details'!$E$21="London 1",C217="A"),Rates!$C$4,IF(AND('Claim Details'!$E$21="London 1",C217="B"),Rates!$D$4,IF(AND('Claim Details'!$E$21="London 1",C217="C"),Rates!$E$4,IF(AND('Claim Details'!$E$21="London 1",C217="D"),Rates!$F$4,IF(AND('Claim Details'!$E$21="London 2",C217="A"),Rates!$C$7,IF(AND('Claim Details'!$E$21="London 2",C217="B"),Rates!$D$7,IF(AND('Claim Details'!$E$21="London 2",C217="C"),Rates!$E$7,IF(AND('Claim Details'!$E$21="London 2",C217="D"),Rates!$F$7,IF(AND('Claim Details'!$E$21="London 3",C217="A"),Rates!$C$10,IF(AND('Claim Details'!$E$21="London 3",C217="B"),Rates!$D$10,IF(AND('Claim Details'!$E$21="London 3",C217="C"),Rates!$E$10,IF(AND('Claim Details'!$E$21="London 3",C217="D"),Rates!$F$10,IF(AND('Claim Details'!$E$21="National 1",C217="A"),Rates!$C$13,IF(AND('Claim Details'!$E$21="National 1",C217="B"),Rates!$D$13,IF(AND('Claim Details'!$E$21="National 1",C217="C"),Rates!$E$13,IF(AND('Claim Details'!$E$21="National 1",C217="D"),Rates!$F$13,IF(AND('Claim Details'!$E$21="National 2",C217="A"),Rates!$C$16,IF(AND('Claim Details'!$E$21="National 2",C217="B"),Rates!$D$16,IF(AND('Claim Details'!$E$21="National 2",C217="C"),Rates!$E$16,IF(AND('Claim Details'!$E$21="National 2",C217="D"),Rates!$F$16,"£0.00"))))))))))))))))))))</f>
        <v>£0.00</v>
      </c>
      <c r="J217" s="23"/>
      <c r="K217" s="63" t="str">
        <f t="shared" si="54"/>
        <v>£0.00</v>
      </c>
      <c r="L217" s="212"/>
      <c r="M217" s="213"/>
      <c r="N217" s="20"/>
      <c r="O217" s="20"/>
      <c r="P217" s="20" t="str">
        <f t="shared" si="55"/>
        <v/>
      </c>
      <c r="Q217" s="20"/>
      <c r="R217" s="211"/>
      <c r="S217" s="28" t="str">
        <f t="shared" si="56"/>
        <v/>
      </c>
      <c r="T217" s="20" t="str">
        <f t="shared" si="57"/>
        <v/>
      </c>
      <c r="U217" s="18" t="str">
        <f t="shared" si="58"/>
        <v>£0.00</v>
      </c>
      <c r="V217" s="20"/>
      <c r="W217" s="192"/>
      <c r="X217" s="193"/>
      <c r="Y217" s="35"/>
      <c r="Z217" s="343"/>
      <c r="AA217" s="343" t="str">
        <f t="shared" si="59"/>
        <v/>
      </c>
      <c r="AB217" s="103"/>
      <c r="AC217" s="94" t="str">
        <f t="shared" si="60"/>
        <v/>
      </c>
      <c r="AD217" s="95"/>
      <c r="AE217" s="294"/>
      <c r="AF217" s="214" t="str">
        <f t="shared" si="61"/>
        <v/>
      </c>
      <c r="AG217" s="215" t="str">
        <f t="shared" si="62"/>
        <v>£0.00</v>
      </c>
      <c r="AH217" s="181"/>
      <c r="AJ217" s="183"/>
      <c r="AM217" s="183" t="str">
        <f t="shared" si="50"/>
        <v/>
      </c>
      <c r="AN217" s="45">
        <f t="shared" si="51"/>
        <v>0</v>
      </c>
      <c r="AO217" s="45" t="str">
        <f>IF(AND('Claim Details'!$J$21="London 1",T217="A"),Rates!$C$4,IF(AND('Claim Details'!$J$21="London 1",T217="B"),Rates!$D$4,IF(AND('Claim Details'!$J$21="London 1",T217="C"),Rates!$E$4,IF(AND('Claim Details'!$J$21="London 1",T217="D"),Rates!$F$4,IF(AND('Claim Details'!$J$21="London 2",T217="A"),Rates!$C$7,IF(AND('Claim Details'!$J$21="London 2",T217="B"),Rates!$D$7,IF(AND('Claim Details'!$J$21="London 2",T217="C"),Rates!$E$7,IF(AND('Claim Details'!$J$21="London 2",T217="D"),Rates!$F$7,IF(AND('Claim Details'!$J$21="London 3",T217="A"),Rates!$C$10,IF(AND('Claim Details'!$J$21="London 3",T217="B"),Rates!$D$10,IF(AND('Claim Details'!$J$21="London 3",T217="C"),Rates!$E$10,IF(AND('Claim Details'!$J$21="London 3",T217="D"),Rates!$F$10,IF(AND('Claim Details'!$J$21="National 1",T217="A"),Rates!$C$13,IF(AND('Claim Details'!$J$21="National 1",T217="B"),Rates!$D$13,IF(AND('Claim Details'!$J$21="National 1",T217="C"),Rates!$E$13,IF(AND('Claim Details'!$J$21="National 1",T217="D"),Rates!$F$13,IF(AND('Claim Details'!$J$21="National 2",T217="A"),Rates!$C$16,IF(AND('Claim Details'!$J$21="National 2",T217="B"),Rates!$D$16,IF(AND('Claim Details'!$J$21="National 2",T217="C"),Rates!$E$16,IF(AND('Claim Details'!$J$21="National 2",T217="D"),Rates!$F$16,"£0.00"))))))))))))))))))))</f>
        <v>£0.00</v>
      </c>
      <c r="AP217" s="45">
        <f t="shared" si="52"/>
        <v>0</v>
      </c>
      <c r="AQ217" s="45" t="str">
        <f>IF(AND('Claim Details'!$R$21="London 1",AC217="A"),Rates!$C$4,IF(AND('Claim Details'!$R$21="London 1",AC217="B"),Rates!$D$4,IF(AND('Claim Details'!$R$21="London 1",AC217="C"),Rates!$E$4,IF(AND('Claim Details'!$R$21="London 1",AC217="D"),Rates!$F$4,IF(AND('Claim Details'!$R$21="London 2",AC217="A"),Rates!$C$7,IF(AND('Claim Details'!$R$21="London 2",AC217="B"),Rates!$D$7,IF(AND('Claim Details'!$R$21="London 2",AC217="C"),Rates!$E$7,IF(AND('Claim Details'!$R$21="London 2",AC217="D"),Rates!$F$7,IF(AND('Claim Details'!$R$21="London 3",AC217="A"),Rates!$C$10,IF(AND('Claim Details'!$R$21="London 3",AC217="B"),Rates!$D$10,IF(AND('Claim Details'!$R$21="London 3",AC217="C"),Rates!$E$10,IF(AND('Claim Details'!$R$21="London 3",AC217="D"),Rates!$F$10,IF(AND('Claim Details'!$R$21="National 1",AC217="A"),Rates!$C$13,IF(AND('Claim Details'!$R$21="National 1",AC217="B"),Rates!$D$13,IF(AND('Claim Details'!$R$21="National 1",AC217="C"),Rates!$E$13,IF(AND('Claim Details'!$R$21="National 1",AC217="D"),Rates!$F$13,IF(AND('Claim Details'!$R$21="National 2",AC217="A"),Rates!$C$16,IF(AND('Claim Details'!$R$21="National 2",AC217="B"),Rates!$D$16,IF(AND('Claim Details'!$R$21="National 2",AC217="C"),Rates!$E$16,IF(AND('Claim Details'!$R$21="National 2",AC217="D"),Rates!$F$16,"£0.00"))))))))))))))))))))</f>
        <v>£0.00</v>
      </c>
      <c r="AR217" s="45">
        <f t="shared" si="53"/>
        <v>0</v>
      </c>
      <c r="AS217" s="183" t="str">
        <f t="shared" si="63"/>
        <v/>
      </c>
      <c r="AT217" s="183" t="str">
        <f t="shared" si="64"/>
        <v/>
      </c>
    </row>
    <row r="218" spans="1:46" ht="15.5">
      <c r="A218" s="178"/>
      <c r="B218" s="21"/>
      <c r="C218" s="22"/>
      <c r="D218" s="288"/>
      <c r="E218" s="290"/>
      <c r="F218" s="289"/>
      <c r="G218" s="177"/>
      <c r="H218" s="286"/>
      <c r="I218" s="95" t="str">
        <f>IF(AND('Claim Details'!$E$21="London 1",C218="A"),Rates!$C$4,IF(AND('Claim Details'!$E$21="London 1",C218="B"),Rates!$D$4,IF(AND('Claim Details'!$E$21="London 1",C218="C"),Rates!$E$4,IF(AND('Claim Details'!$E$21="London 1",C218="D"),Rates!$F$4,IF(AND('Claim Details'!$E$21="London 2",C218="A"),Rates!$C$7,IF(AND('Claim Details'!$E$21="London 2",C218="B"),Rates!$D$7,IF(AND('Claim Details'!$E$21="London 2",C218="C"),Rates!$E$7,IF(AND('Claim Details'!$E$21="London 2",C218="D"),Rates!$F$7,IF(AND('Claim Details'!$E$21="London 3",C218="A"),Rates!$C$10,IF(AND('Claim Details'!$E$21="London 3",C218="B"),Rates!$D$10,IF(AND('Claim Details'!$E$21="London 3",C218="C"),Rates!$E$10,IF(AND('Claim Details'!$E$21="London 3",C218="D"),Rates!$F$10,IF(AND('Claim Details'!$E$21="National 1",C218="A"),Rates!$C$13,IF(AND('Claim Details'!$E$21="National 1",C218="B"),Rates!$D$13,IF(AND('Claim Details'!$E$21="National 1",C218="C"),Rates!$E$13,IF(AND('Claim Details'!$E$21="National 1",C218="D"),Rates!$F$13,IF(AND('Claim Details'!$E$21="National 2",C218="A"),Rates!$C$16,IF(AND('Claim Details'!$E$21="National 2",C218="B"),Rates!$D$16,IF(AND('Claim Details'!$E$21="National 2",C218="C"),Rates!$E$16,IF(AND('Claim Details'!$E$21="National 2",C218="D"),Rates!$F$16,"£0.00"))))))))))))))))))))</f>
        <v>£0.00</v>
      </c>
      <c r="J218" s="23"/>
      <c r="K218" s="63" t="str">
        <f t="shared" si="54"/>
        <v>£0.00</v>
      </c>
      <c r="L218" s="212"/>
      <c r="M218" s="213"/>
      <c r="N218" s="20"/>
      <c r="O218" s="20"/>
      <c r="P218" s="20" t="str">
        <f t="shared" si="55"/>
        <v/>
      </c>
      <c r="Q218" s="20"/>
      <c r="R218" s="211"/>
      <c r="S218" s="28" t="str">
        <f t="shared" si="56"/>
        <v/>
      </c>
      <c r="T218" s="20" t="str">
        <f t="shared" si="57"/>
        <v/>
      </c>
      <c r="U218" s="18" t="str">
        <f t="shared" si="58"/>
        <v>£0.00</v>
      </c>
      <c r="V218" s="20"/>
      <c r="W218" s="192"/>
      <c r="X218" s="193"/>
      <c r="Y218" s="35"/>
      <c r="Z218" s="343"/>
      <c r="AA218" s="343" t="str">
        <f t="shared" si="59"/>
        <v/>
      </c>
      <c r="AB218" s="103"/>
      <c r="AC218" s="94" t="str">
        <f t="shared" si="60"/>
        <v/>
      </c>
      <c r="AD218" s="95"/>
      <c r="AE218" s="294"/>
      <c r="AF218" s="214" t="str">
        <f t="shared" si="61"/>
        <v/>
      </c>
      <c r="AG218" s="215" t="str">
        <f t="shared" si="62"/>
        <v>£0.00</v>
      </c>
      <c r="AH218" s="181"/>
      <c r="AJ218" s="183"/>
      <c r="AM218" s="183" t="str">
        <f t="shared" si="50"/>
        <v/>
      </c>
      <c r="AN218" s="45">
        <f t="shared" si="51"/>
        <v>0</v>
      </c>
      <c r="AO218" s="45" t="str">
        <f>IF(AND('Claim Details'!$J$21="London 1",T218="A"),Rates!$C$4,IF(AND('Claim Details'!$J$21="London 1",T218="B"),Rates!$D$4,IF(AND('Claim Details'!$J$21="London 1",T218="C"),Rates!$E$4,IF(AND('Claim Details'!$J$21="London 1",T218="D"),Rates!$F$4,IF(AND('Claim Details'!$J$21="London 2",T218="A"),Rates!$C$7,IF(AND('Claim Details'!$J$21="London 2",T218="B"),Rates!$D$7,IF(AND('Claim Details'!$J$21="London 2",T218="C"),Rates!$E$7,IF(AND('Claim Details'!$J$21="London 2",T218="D"),Rates!$F$7,IF(AND('Claim Details'!$J$21="London 3",T218="A"),Rates!$C$10,IF(AND('Claim Details'!$J$21="London 3",T218="B"),Rates!$D$10,IF(AND('Claim Details'!$J$21="London 3",T218="C"),Rates!$E$10,IF(AND('Claim Details'!$J$21="London 3",T218="D"),Rates!$F$10,IF(AND('Claim Details'!$J$21="National 1",T218="A"),Rates!$C$13,IF(AND('Claim Details'!$J$21="National 1",T218="B"),Rates!$D$13,IF(AND('Claim Details'!$J$21="National 1",T218="C"),Rates!$E$13,IF(AND('Claim Details'!$J$21="National 1",T218="D"),Rates!$F$13,IF(AND('Claim Details'!$J$21="National 2",T218="A"),Rates!$C$16,IF(AND('Claim Details'!$J$21="National 2",T218="B"),Rates!$D$16,IF(AND('Claim Details'!$J$21="National 2",T218="C"),Rates!$E$16,IF(AND('Claim Details'!$J$21="National 2",T218="D"),Rates!$F$16,"£0.00"))))))))))))))))))))</f>
        <v>£0.00</v>
      </c>
      <c r="AP218" s="45">
        <f t="shared" si="52"/>
        <v>0</v>
      </c>
      <c r="AQ218" s="45" t="str">
        <f>IF(AND('Claim Details'!$R$21="London 1",AC218="A"),Rates!$C$4,IF(AND('Claim Details'!$R$21="London 1",AC218="B"),Rates!$D$4,IF(AND('Claim Details'!$R$21="London 1",AC218="C"),Rates!$E$4,IF(AND('Claim Details'!$R$21="London 1",AC218="D"),Rates!$F$4,IF(AND('Claim Details'!$R$21="London 2",AC218="A"),Rates!$C$7,IF(AND('Claim Details'!$R$21="London 2",AC218="B"),Rates!$D$7,IF(AND('Claim Details'!$R$21="London 2",AC218="C"),Rates!$E$7,IF(AND('Claim Details'!$R$21="London 2",AC218="D"),Rates!$F$7,IF(AND('Claim Details'!$R$21="London 3",AC218="A"),Rates!$C$10,IF(AND('Claim Details'!$R$21="London 3",AC218="B"),Rates!$D$10,IF(AND('Claim Details'!$R$21="London 3",AC218="C"),Rates!$E$10,IF(AND('Claim Details'!$R$21="London 3",AC218="D"),Rates!$F$10,IF(AND('Claim Details'!$R$21="National 1",AC218="A"),Rates!$C$13,IF(AND('Claim Details'!$R$21="National 1",AC218="B"),Rates!$D$13,IF(AND('Claim Details'!$R$21="National 1",AC218="C"),Rates!$E$13,IF(AND('Claim Details'!$R$21="National 1",AC218="D"),Rates!$F$13,IF(AND('Claim Details'!$R$21="National 2",AC218="A"),Rates!$C$16,IF(AND('Claim Details'!$R$21="National 2",AC218="B"),Rates!$D$16,IF(AND('Claim Details'!$R$21="National 2",AC218="C"),Rates!$E$16,IF(AND('Claim Details'!$R$21="National 2",AC218="D"),Rates!$F$16,"£0.00"))))))))))))))))))))</f>
        <v>£0.00</v>
      </c>
      <c r="AR218" s="45">
        <f t="shared" si="53"/>
        <v>0</v>
      </c>
      <c r="AS218" s="183" t="str">
        <f t="shared" si="63"/>
        <v/>
      </c>
      <c r="AT218" s="183" t="str">
        <f t="shared" si="64"/>
        <v/>
      </c>
    </row>
    <row r="219" spans="1:46" ht="15.5">
      <c r="A219" s="178"/>
      <c r="B219" s="21"/>
      <c r="C219" s="22"/>
      <c r="D219" s="288"/>
      <c r="E219" s="290"/>
      <c r="F219" s="289"/>
      <c r="G219" s="177"/>
      <c r="H219" s="286"/>
      <c r="I219" s="95" t="str">
        <f>IF(AND('Claim Details'!$E$21="London 1",C219="A"),Rates!$C$4,IF(AND('Claim Details'!$E$21="London 1",C219="B"),Rates!$D$4,IF(AND('Claim Details'!$E$21="London 1",C219="C"),Rates!$E$4,IF(AND('Claim Details'!$E$21="London 1",C219="D"),Rates!$F$4,IF(AND('Claim Details'!$E$21="London 2",C219="A"),Rates!$C$7,IF(AND('Claim Details'!$E$21="London 2",C219="B"),Rates!$D$7,IF(AND('Claim Details'!$E$21="London 2",C219="C"),Rates!$E$7,IF(AND('Claim Details'!$E$21="London 2",C219="D"),Rates!$F$7,IF(AND('Claim Details'!$E$21="London 3",C219="A"),Rates!$C$10,IF(AND('Claim Details'!$E$21="London 3",C219="B"),Rates!$D$10,IF(AND('Claim Details'!$E$21="London 3",C219="C"),Rates!$E$10,IF(AND('Claim Details'!$E$21="London 3",C219="D"),Rates!$F$10,IF(AND('Claim Details'!$E$21="National 1",C219="A"),Rates!$C$13,IF(AND('Claim Details'!$E$21="National 1",C219="B"),Rates!$D$13,IF(AND('Claim Details'!$E$21="National 1",C219="C"),Rates!$E$13,IF(AND('Claim Details'!$E$21="National 1",C219="D"),Rates!$F$13,IF(AND('Claim Details'!$E$21="National 2",C219="A"),Rates!$C$16,IF(AND('Claim Details'!$E$21="National 2",C219="B"),Rates!$D$16,IF(AND('Claim Details'!$E$21="National 2",C219="C"),Rates!$E$16,IF(AND('Claim Details'!$E$21="National 2",C219="D"),Rates!$F$16,"£0.00"))))))))))))))))))))</f>
        <v>£0.00</v>
      </c>
      <c r="J219" s="23"/>
      <c r="K219" s="63" t="str">
        <f t="shared" si="54"/>
        <v>£0.00</v>
      </c>
      <c r="L219" s="212"/>
      <c r="M219" s="213"/>
      <c r="N219" s="20"/>
      <c r="O219" s="20"/>
      <c r="P219" s="20" t="str">
        <f t="shared" si="55"/>
        <v/>
      </c>
      <c r="Q219" s="20"/>
      <c r="R219" s="211"/>
      <c r="S219" s="28" t="str">
        <f t="shared" si="56"/>
        <v/>
      </c>
      <c r="T219" s="20" t="str">
        <f t="shared" si="57"/>
        <v/>
      </c>
      <c r="U219" s="18" t="str">
        <f t="shared" si="58"/>
        <v>£0.00</v>
      </c>
      <c r="V219" s="20"/>
      <c r="W219" s="192"/>
      <c r="X219" s="193"/>
      <c r="Y219" s="35"/>
      <c r="Z219" s="343"/>
      <c r="AA219" s="343" t="str">
        <f t="shared" si="59"/>
        <v/>
      </c>
      <c r="AB219" s="103"/>
      <c r="AC219" s="94" t="str">
        <f t="shared" si="60"/>
        <v/>
      </c>
      <c r="AD219" s="95"/>
      <c r="AE219" s="294"/>
      <c r="AF219" s="214" t="str">
        <f t="shared" si="61"/>
        <v/>
      </c>
      <c r="AG219" s="215" t="str">
        <f t="shared" si="62"/>
        <v>£0.00</v>
      </c>
      <c r="AH219" s="181"/>
      <c r="AJ219" s="183"/>
      <c r="AM219" s="183" t="str">
        <f t="shared" si="50"/>
        <v/>
      </c>
      <c r="AN219" s="45">
        <f t="shared" si="51"/>
        <v>0</v>
      </c>
      <c r="AO219" s="45" t="str">
        <f>IF(AND('Claim Details'!$J$21="London 1",T219="A"),Rates!$C$4,IF(AND('Claim Details'!$J$21="London 1",T219="B"),Rates!$D$4,IF(AND('Claim Details'!$J$21="London 1",T219="C"),Rates!$E$4,IF(AND('Claim Details'!$J$21="London 1",T219="D"),Rates!$F$4,IF(AND('Claim Details'!$J$21="London 2",T219="A"),Rates!$C$7,IF(AND('Claim Details'!$J$21="London 2",T219="B"),Rates!$D$7,IF(AND('Claim Details'!$J$21="London 2",T219="C"),Rates!$E$7,IF(AND('Claim Details'!$J$21="London 2",T219="D"),Rates!$F$7,IF(AND('Claim Details'!$J$21="London 3",T219="A"),Rates!$C$10,IF(AND('Claim Details'!$J$21="London 3",T219="B"),Rates!$D$10,IF(AND('Claim Details'!$J$21="London 3",T219="C"),Rates!$E$10,IF(AND('Claim Details'!$J$21="London 3",T219="D"),Rates!$F$10,IF(AND('Claim Details'!$J$21="National 1",T219="A"),Rates!$C$13,IF(AND('Claim Details'!$J$21="National 1",T219="B"),Rates!$D$13,IF(AND('Claim Details'!$J$21="National 1",T219="C"),Rates!$E$13,IF(AND('Claim Details'!$J$21="National 1",T219="D"),Rates!$F$13,IF(AND('Claim Details'!$J$21="National 2",T219="A"),Rates!$C$16,IF(AND('Claim Details'!$J$21="National 2",T219="B"),Rates!$D$16,IF(AND('Claim Details'!$J$21="National 2",T219="C"),Rates!$E$16,IF(AND('Claim Details'!$J$21="National 2",T219="D"),Rates!$F$16,"£0.00"))))))))))))))))))))</f>
        <v>£0.00</v>
      </c>
      <c r="AP219" s="45">
        <f t="shared" si="52"/>
        <v>0</v>
      </c>
      <c r="AQ219" s="45" t="str">
        <f>IF(AND('Claim Details'!$R$21="London 1",AC219="A"),Rates!$C$4,IF(AND('Claim Details'!$R$21="London 1",AC219="B"),Rates!$D$4,IF(AND('Claim Details'!$R$21="London 1",AC219="C"),Rates!$E$4,IF(AND('Claim Details'!$R$21="London 1",AC219="D"),Rates!$F$4,IF(AND('Claim Details'!$R$21="London 2",AC219="A"),Rates!$C$7,IF(AND('Claim Details'!$R$21="London 2",AC219="B"),Rates!$D$7,IF(AND('Claim Details'!$R$21="London 2",AC219="C"),Rates!$E$7,IF(AND('Claim Details'!$R$21="London 2",AC219="D"),Rates!$F$7,IF(AND('Claim Details'!$R$21="London 3",AC219="A"),Rates!$C$10,IF(AND('Claim Details'!$R$21="London 3",AC219="B"),Rates!$D$10,IF(AND('Claim Details'!$R$21="London 3",AC219="C"),Rates!$E$10,IF(AND('Claim Details'!$R$21="London 3",AC219="D"),Rates!$F$10,IF(AND('Claim Details'!$R$21="National 1",AC219="A"),Rates!$C$13,IF(AND('Claim Details'!$R$21="National 1",AC219="B"),Rates!$D$13,IF(AND('Claim Details'!$R$21="National 1",AC219="C"),Rates!$E$13,IF(AND('Claim Details'!$R$21="National 1",AC219="D"),Rates!$F$13,IF(AND('Claim Details'!$R$21="National 2",AC219="A"),Rates!$C$16,IF(AND('Claim Details'!$R$21="National 2",AC219="B"),Rates!$D$16,IF(AND('Claim Details'!$R$21="National 2",AC219="C"),Rates!$E$16,IF(AND('Claim Details'!$R$21="National 2",AC219="D"),Rates!$F$16,"£0.00"))))))))))))))))))))</f>
        <v>£0.00</v>
      </c>
      <c r="AR219" s="45">
        <f t="shared" si="53"/>
        <v>0</v>
      </c>
      <c r="AS219" s="183" t="str">
        <f t="shared" si="63"/>
        <v/>
      </c>
      <c r="AT219" s="183" t="str">
        <f t="shared" si="64"/>
        <v/>
      </c>
    </row>
    <row r="220" spans="1:46" ht="15.5">
      <c r="A220" s="178"/>
      <c r="B220" s="21"/>
      <c r="C220" s="22"/>
      <c r="D220" s="288"/>
      <c r="E220" s="290"/>
      <c r="F220" s="289"/>
      <c r="G220" s="177"/>
      <c r="H220" s="286"/>
      <c r="I220" s="95" t="str">
        <f>IF(AND('Claim Details'!$E$21="London 1",C220="A"),Rates!$C$4,IF(AND('Claim Details'!$E$21="London 1",C220="B"),Rates!$D$4,IF(AND('Claim Details'!$E$21="London 1",C220="C"),Rates!$E$4,IF(AND('Claim Details'!$E$21="London 1",C220="D"),Rates!$F$4,IF(AND('Claim Details'!$E$21="London 2",C220="A"),Rates!$C$7,IF(AND('Claim Details'!$E$21="London 2",C220="B"),Rates!$D$7,IF(AND('Claim Details'!$E$21="London 2",C220="C"),Rates!$E$7,IF(AND('Claim Details'!$E$21="London 2",C220="D"),Rates!$F$7,IF(AND('Claim Details'!$E$21="London 3",C220="A"),Rates!$C$10,IF(AND('Claim Details'!$E$21="London 3",C220="B"),Rates!$D$10,IF(AND('Claim Details'!$E$21="London 3",C220="C"),Rates!$E$10,IF(AND('Claim Details'!$E$21="London 3",C220="D"),Rates!$F$10,IF(AND('Claim Details'!$E$21="National 1",C220="A"),Rates!$C$13,IF(AND('Claim Details'!$E$21="National 1",C220="B"),Rates!$D$13,IF(AND('Claim Details'!$E$21="National 1",C220="C"),Rates!$E$13,IF(AND('Claim Details'!$E$21="National 1",C220="D"),Rates!$F$13,IF(AND('Claim Details'!$E$21="National 2",C220="A"),Rates!$C$16,IF(AND('Claim Details'!$E$21="National 2",C220="B"),Rates!$D$16,IF(AND('Claim Details'!$E$21="National 2",C220="C"),Rates!$E$16,IF(AND('Claim Details'!$E$21="National 2",C220="D"),Rates!$F$16,"£0.00"))))))))))))))))))))</f>
        <v>£0.00</v>
      </c>
      <c r="J220" s="23"/>
      <c r="K220" s="63" t="str">
        <f t="shared" si="54"/>
        <v>£0.00</v>
      </c>
      <c r="L220" s="212"/>
      <c r="M220" s="213"/>
      <c r="N220" s="20"/>
      <c r="O220" s="20"/>
      <c r="P220" s="20" t="str">
        <f t="shared" si="55"/>
        <v/>
      </c>
      <c r="Q220" s="20"/>
      <c r="R220" s="211"/>
      <c r="S220" s="28" t="str">
        <f t="shared" si="56"/>
        <v/>
      </c>
      <c r="T220" s="20" t="str">
        <f t="shared" si="57"/>
        <v/>
      </c>
      <c r="U220" s="18" t="str">
        <f t="shared" si="58"/>
        <v>£0.00</v>
      </c>
      <c r="V220" s="20"/>
      <c r="W220" s="192"/>
      <c r="X220" s="193"/>
      <c r="Y220" s="35"/>
      <c r="Z220" s="343"/>
      <c r="AA220" s="343" t="str">
        <f t="shared" si="59"/>
        <v/>
      </c>
      <c r="AB220" s="103"/>
      <c r="AC220" s="94" t="str">
        <f t="shared" si="60"/>
        <v/>
      </c>
      <c r="AD220" s="95"/>
      <c r="AE220" s="294"/>
      <c r="AF220" s="214" t="str">
        <f t="shared" si="61"/>
        <v/>
      </c>
      <c r="AG220" s="215" t="str">
        <f t="shared" si="62"/>
        <v>£0.00</v>
      </c>
      <c r="AH220" s="181"/>
      <c r="AJ220" s="183"/>
      <c r="AM220" s="183" t="str">
        <f t="shared" si="50"/>
        <v/>
      </c>
      <c r="AN220" s="45">
        <f t="shared" si="51"/>
        <v>0</v>
      </c>
      <c r="AO220" s="45" t="str">
        <f>IF(AND('Claim Details'!$J$21="London 1",T220="A"),Rates!$C$4,IF(AND('Claim Details'!$J$21="London 1",T220="B"),Rates!$D$4,IF(AND('Claim Details'!$J$21="London 1",T220="C"),Rates!$E$4,IF(AND('Claim Details'!$J$21="London 1",T220="D"),Rates!$F$4,IF(AND('Claim Details'!$J$21="London 2",T220="A"),Rates!$C$7,IF(AND('Claim Details'!$J$21="London 2",T220="B"),Rates!$D$7,IF(AND('Claim Details'!$J$21="London 2",T220="C"),Rates!$E$7,IF(AND('Claim Details'!$J$21="London 2",T220="D"),Rates!$F$7,IF(AND('Claim Details'!$J$21="London 3",T220="A"),Rates!$C$10,IF(AND('Claim Details'!$J$21="London 3",T220="B"),Rates!$D$10,IF(AND('Claim Details'!$J$21="London 3",T220="C"),Rates!$E$10,IF(AND('Claim Details'!$J$21="London 3",T220="D"),Rates!$F$10,IF(AND('Claim Details'!$J$21="National 1",T220="A"),Rates!$C$13,IF(AND('Claim Details'!$J$21="National 1",T220="B"),Rates!$D$13,IF(AND('Claim Details'!$J$21="National 1",T220="C"),Rates!$E$13,IF(AND('Claim Details'!$J$21="National 1",T220="D"),Rates!$F$13,IF(AND('Claim Details'!$J$21="National 2",T220="A"),Rates!$C$16,IF(AND('Claim Details'!$J$21="National 2",T220="B"),Rates!$D$16,IF(AND('Claim Details'!$J$21="National 2",T220="C"),Rates!$E$16,IF(AND('Claim Details'!$J$21="National 2",T220="D"),Rates!$F$16,"£0.00"))))))))))))))))))))</f>
        <v>£0.00</v>
      </c>
      <c r="AP220" s="45">
        <f t="shared" si="52"/>
        <v>0</v>
      </c>
      <c r="AQ220" s="45" t="str">
        <f>IF(AND('Claim Details'!$R$21="London 1",AC220="A"),Rates!$C$4,IF(AND('Claim Details'!$R$21="London 1",AC220="B"),Rates!$D$4,IF(AND('Claim Details'!$R$21="London 1",AC220="C"),Rates!$E$4,IF(AND('Claim Details'!$R$21="London 1",AC220="D"),Rates!$F$4,IF(AND('Claim Details'!$R$21="London 2",AC220="A"),Rates!$C$7,IF(AND('Claim Details'!$R$21="London 2",AC220="B"),Rates!$D$7,IF(AND('Claim Details'!$R$21="London 2",AC220="C"),Rates!$E$7,IF(AND('Claim Details'!$R$21="London 2",AC220="D"),Rates!$F$7,IF(AND('Claim Details'!$R$21="London 3",AC220="A"),Rates!$C$10,IF(AND('Claim Details'!$R$21="London 3",AC220="B"),Rates!$D$10,IF(AND('Claim Details'!$R$21="London 3",AC220="C"),Rates!$E$10,IF(AND('Claim Details'!$R$21="London 3",AC220="D"),Rates!$F$10,IF(AND('Claim Details'!$R$21="National 1",AC220="A"),Rates!$C$13,IF(AND('Claim Details'!$R$21="National 1",AC220="B"),Rates!$D$13,IF(AND('Claim Details'!$R$21="National 1",AC220="C"),Rates!$E$13,IF(AND('Claim Details'!$R$21="National 1",AC220="D"),Rates!$F$13,IF(AND('Claim Details'!$R$21="National 2",AC220="A"),Rates!$C$16,IF(AND('Claim Details'!$R$21="National 2",AC220="B"),Rates!$D$16,IF(AND('Claim Details'!$R$21="National 2",AC220="C"),Rates!$E$16,IF(AND('Claim Details'!$R$21="National 2",AC220="D"),Rates!$F$16,"£0.00"))))))))))))))))))))</f>
        <v>£0.00</v>
      </c>
      <c r="AR220" s="45">
        <f t="shared" si="53"/>
        <v>0</v>
      </c>
      <c r="AS220" s="183" t="str">
        <f t="shared" si="63"/>
        <v/>
      </c>
      <c r="AT220" s="183" t="str">
        <f t="shared" si="64"/>
        <v/>
      </c>
    </row>
    <row r="221" spans="1:46" ht="15.5">
      <c r="A221" s="178"/>
      <c r="B221" s="21"/>
      <c r="C221" s="22"/>
      <c r="D221" s="288"/>
      <c r="E221" s="290"/>
      <c r="F221" s="289"/>
      <c r="G221" s="177"/>
      <c r="H221" s="286"/>
      <c r="I221" s="95" t="str">
        <f>IF(AND('Claim Details'!$E$21="London 1",C221="A"),Rates!$C$4,IF(AND('Claim Details'!$E$21="London 1",C221="B"),Rates!$D$4,IF(AND('Claim Details'!$E$21="London 1",C221="C"),Rates!$E$4,IF(AND('Claim Details'!$E$21="London 1",C221="D"),Rates!$F$4,IF(AND('Claim Details'!$E$21="London 2",C221="A"),Rates!$C$7,IF(AND('Claim Details'!$E$21="London 2",C221="B"),Rates!$D$7,IF(AND('Claim Details'!$E$21="London 2",C221="C"),Rates!$E$7,IF(AND('Claim Details'!$E$21="London 2",C221="D"),Rates!$F$7,IF(AND('Claim Details'!$E$21="London 3",C221="A"),Rates!$C$10,IF(AND('Claim Details'!$E$21="London 3",C221="B"),Rates!$D$10,IF(AND('Claim Details'!$E$21="London 3",C221="C"),Rates!$E$10,IF(AND('Claim Details'!$E$21="London 3",C221="D"),Rates!$F$10,IF(AND('Claim Details'!$E$21="National 1",C221="A"),Rates!$C$13,IF(AND('Claim Details'!$E$21="National 1",C221="B"),Rates!$D$13,IF(AND('Claim Details'!$E$21="National 1",C221="C"),Rates!$E$13,IF(AND('Claim Details'!$E$21="National 1",C221="D"),Rates!$F$13,IF(AND('Claim Details'!$E$21="National 2",C221="A"),Rates!$C$16,IF(AND('Claim Details'!$E$21="National 2",C221="B"),Rates!$D$16,IF(AND('Claim Details'!$E$21="National 2",C221="C"),Rates!$E$16,IF(AND('Claim Details'!$E$21="National 2",C221="D"),Rates!$F$16,"£0.00"))))))))))))))))))))</f>
        <v>£0.00</v>
      </c>
      <c r="J221" s="23"/>
      <c r="K221" s="63" t="str">
        <f t="shared" si="54"/>
        <v>£0.00</v>
      </c>
      <c r="L221" s="212"/>
      <c r="M221" s="213"/>
      <c r="N221" s="20"/>
      <c r="O221" s="20"/>
      <c r="P221" s="20" t="str">
        <f t="shared" si="55"/>
        <v/>
      </c>
      <c r="Q221" s="20"/>
      <c r="R221" s="211"/>
      <c r="S221" s="28" t="str">
        <f t="shared" si="56"/>
        <v/>
      </c>
      <c r="T221" s="20" t="str">
        <f t="shared" si="57"/>
        <v/>
      </c>
      <c r="U221" s="18" t="str">
        <f t="shared" si="58"/>
        <v>£0.00</v>
      </c>
      <c r="V221" s="20"/>
      <c r="W221" s="192"/>
      <c r="X221" s="193"/>
      <c r="Y221" s="35"/>
      <c r="Z221" s="343"/>
      <c r="AA221" s="343" t="str">
        <f t="shared" si="59"/>
        <v/>
      </c>
      <c r="AB221" s="103"/>
      <c r="AC221" s="94" t="str">
        <f t="shared" si="60"/>
        <v/>
      </c>
      <c r="AD221" s="95"/>
      <c r="AE221" s="294"/>
      <c r="AF221" s="214" t="str">
        <f t="shared" si="61"/>
        <v/>
      </c>
      <c r="AG221" s="215" t="str">
        <f t="shared" si="62"/>
        <v>£0.00</v>
      </c>
      <c r="AH221" s="181"/>
      <c r="AJ221" s="183"/>
      <c r="AM221" s="183" t="str">
        <f t="shared" si="50"/>
        <v/>
      </c>
      <c r="AN221" s="45">
        <f t="shared" si="51"/>
        <v>0</v>
      </c>
      <c r="AO221" s="45" t="str">
        <f>IF(AND('Claim Details'!$J$21="London 1",T221="A"),Rates!$C$4,IF(AND('Claim Details'!$J$21="London 1",T221="B"),Rates!$D$4,IF(AND('Claim Details'!$J$21="London 1",T221="C"),Rates!$E$4,IF(AND('Claim Details'!$J$21="London 1",T221="D"),Rates!$F$4,IF(AND('Claim Details'!$J$21="London 2",T221="A"),Rates!$C$7,IF(AND('Claim Details'!$J$21="London 2",T221="B"),Rates!$D$7,IF(AND('Claim Details'!$J$21="London 2",T221="C"),Rates!$E$7,IF(AND('Claim Details'!$J$21="London 2",T221="D"),Rates!$F$7,IF(AND('Claim Details'!$J$21="London 3",T221="A"),Rates!$C$10,IF(AND('Claim Details'!$J$21="London 3",T221="B"),Rates!$D$10,IF(AND('Claim Details'!$J$21="London 3",T221="C"),Rates!$E$10,IF(AND('Claim Details'!$J$21="London 3",T221="D"),Rates!$F$10,IF(AND('Claim Details'!$J$21="National 1",T221="A"),Rates!$C$13,IF(AND('Claim Details'!$J$21="National 1",T221="B"),Rates!$D$13,IF(AND('Claim Details'!$J$21="National 1",T221="C"),Rates!$E$13,IF(AND('Claim Details'!$J$21="National 1",T221="D"),Rates!$F$13,IF(AND('Claim Details'!$J$21="National 2",T221="A"),Rates!$C$16,IF(AND('Claim Details'!$J$21="National 2",T221="B"),Rates!$D$16,IF(AND('Claim Details'!$J$21="National 2",T221="C"),Rates!$E$16,IF(AND('Claim Details'!$J$21="National 2",T221="D"),Rates!$F$16,"£0.00"))))))))))))))))))))</f>
        <v>£0.00</v>
      </c>
      <c r="AP221" s="45">
        <f t="shared" si="52"/>
        <v>0</v>
      </c>
      <c r="AQ221" s="45" t="str">
        <f>IF(AND('Claim Details'!$R$21="London 1",AC221="A"),Rates!$C$4,IF(AND('Claim Details'!$R$21="London 1",AC221="B"),Rates!$D$4,IF(AND('Claim Details'!$R$21="London 1",AC221="C"),Rates!$E$4,IF(AND('Claim Details'!$R$21="London 1",AC221="D"),Rates!$F$4,IF(AND('Claim Details'!$R$21="London 2",AC221="A"),Rates!$C$7,IF(AND('Claim Details'!$R$21="London 2",AC221="B"),Rates!$D$7,IF(AND('Claim Details'!$R$21="London 2",AC221="C"),Rates!$E$7,IF(AND('Claim Details'!$R$21="London 2",AC221="D"),Rates!$F$7,IF(AND('Claim Details'!$R$21="London 3",AC221="A"),Rates!$C$10,IF(AND('Claim Details'!$R$21="London 3",AC221="B"),Rates!$D$10,IF(AND('Claim Details'!$R$21="London 3",AC221="C"),Rates!$E$10,IF(AND('Claim Details'!$R$21="London 3",AC221="D"),Rates!$F$10,IF(AND('Claim Details'!$R$21="National 1",AC221="A"),Rates!$C$13,IF(AND('Claim Details'!$R$21="National 1",AC221="B"),Rates!$D$13,IF(AND('Claim Details'!$R$21="National 1",AC221="C"),Rates!$E$13,IF(AND('Claim Details'!$R$21="National 1",AC221="D"),Rates!$F$13,IF(AND('Claim Details'!$R$21="National 2",AC221="A"),Rates!$C$16,IF(AND('Claim Details'!$R$21="National 2",AC221="B"),Rates!$D$16,IF(AND('Claim Details'!$R$21="National 2",AC221="C"),Rates!$E$16,IF(AND('Claim Details'!$R$21="National 2",AC221="D"),Rates!$F$16,"£0.00"))))))))))))))))))))</f>
        <v>£0.00</v>
      </c>
      <c r="AR221" s="45">
        <f t="shared" si="53"/>
        <v>0</v>
      </c>
      <c r="AS221" s="183" t="str">
        <f t="shared" si="63"/>
        <v/>
      </c>
      <c r="AT221" s="183" t="str">
        <f t="shared" si="64"/>
        <v/>
      </c>
    </row>
    <row r="222" spans="1:46" ht="15.5">
      <c r="A222" s="178"/>
      <c r="B222" s="21"/>
      <c r="C222" s="22"/>
      <c r="D222" s="288"/>
      <c r="E222" s="290"/>
      <c r="F222" s="289"/>
      <c r="G222" s="177"/>
      <c r="H222" s="286"/>
      <c r="I222" s="95" t="str">
        <f>IF(AND('Claim Details'!$E$21="London 1",C222="A"),Rates!$C$4,IF(AND('Claim Details'!$E$21="London 1",C222="B"),Rates!$D$4,IF(AND('Claim Details'!$E$21="London 1",C222="C"),Rates!$E$4,IF(AND('Claim Details'!$E$21="London 1",C222="D"),Rates!$F$4,IF(AND('Claim Details'!$E$21="London 2",C222="A"),Rates!$C$7,IF(AND('Claim Details'!$E$21="London 2",C222="B"),Rates!$D$7,IF(AND('Claim Details'!$E$21="London 2",C222="C"),Rates!$E$7,IF(AND('Claim Details'!$E$21="London 2",C222="D"),Rates!$F$7,IF(AND('Claim Details'!$E$21="London 3",C222="A"),Rates!$C$10,IF(AND('Claim Details'!$E$21="London 3",C222="B"),Rates!$D$10,IF(AND('Claim Details'!$E$21="London 3",C222="C"),Rates!$E$10,IF(AND('Claim Details'!$E$21="London 3",C222="D"),Rates!$F$10,IF(AND('Claim Details'!$E$21="National 1",C222="A"),Rates!$C$13,IF(AND('Claim Details'!$E$21="National 1",C222="B"),Rates!$D$13,IF(AND('Claim Details'!$E$21="National 1",C222="C"),Rates!$E$13,IF(AND('Claim Details'!$E$21="National 1",C222="D"),Rates!$F$13,IF(AND('Claim Details'!$E$21="National 2",C222="A"),Rates!$C$16,IF(AND('Claim Details'!$E$21="National 2",C222="B"),Rates!$D$16,IF(AND('Claim Details'!$E$21="National 2",C222="C"),Rates!$E$16,IF(AND('Claim Details'!$E$21="National 2",C222="D"),Rates!$F$16,"£0.00"))))))))))))))))))))</f>
        <v>£0.00</v>
      </c>
      <c r="J222" s="23"/>
      <c r="K222" s="63" t="str">
        <f t="shared" si="54"/>
        <v>£0.00</v>
      </c>
      <c r="L222" s="212"/>
      <c r="M222" s="213"/>
      <c r="N222" s="20"/>
      <c r="O222" s="20"/>
      <c r="P222" s="20" t="str">
        <f t="shared" si="55"/>
        <v/>
      </c>
      <c r="Q222" s="20"/>
      <c r="R222" s="211"/>
      <c r="S222" s="28" t="str">
        <f t="shared" si="56"/>
        <v/>
      </c>
      <c r="T222" s="20" t="str">
        <f t="shared" si="57"/>
        <v/>
      </c>
      <c r="U222" s="18" t="str">
        <f t="shared" si="58"/>
        <v>£0.00</v>
      </c>
      <c r="V222" s="20"/>
      <c r="W222" s="192"/>
      <c r="X222" s="193"/>
      <c r="Y222" s="35"/>
      <c r="Z222" s="343"/>
      <c r="AA222" s="343" t="str">
        <f t="shared" si="59"/>
        <v/>
      </c>
      <c r="AB222" s="103"/>
      <c r="AC222" s="94" t="str">
        <f t="shared" si="60"/>
        <v/>
      </c>
      <c r="AD222" s="95"/>
      <c r="AE222" s="294"/>
      <c r="AF222" s="214" t="str">
        <f t="shared" si="61"/>
        <v/>
      </c>
      <c r="AG222" s="215" t="str">
        <f t="shared" si="62"/>
        <v>£0.00</v>
      </c>
      <c r="AH222" s="181"/>
      <c r="AJ222" s="183"/>
      <c r="AM222" s="183" t="str">
        <f t="shared" si="50"/>
        <v/>
      </c>
      <c r="AN222" s="45">
        <f t="shared" si="51"/>
        <v>0</v>
      </c>
      <c r="AO222" s="45" t="str">
        <f>IF(AND('Claim Details'!$J$21="London 1",T222="A"),Rates!$C$4,IF(AND('Claim Details'!$J$21="London 1",T222="B"),Rates!$D$4,IF(AND('Claim Details'!$J$21="London 1",T222="C"),Rates!$E$4,IF(AND('Claim Details'!$J$21="London 1",T222="D"),Rates!$F$4,IF(AND('Claim Details'!$J$21="London 2",T222="A"),Rates!$C$7,IF(AND('Claim Details'!$J$21="London 2",T222="B"),Rates!$D$7,IF(AND('Claim Details'!$J$21="London 2",T222="C"),Rates!$E$7,IF(AND('Claim Details'!$J$21="London 2",T222="D"),Rates!$F$7,IF(AND('Claim Details'!$J$21="London 3",T222="A"),Rates!$C$10,IF(AND('Claim Details'!$J$21="London 3",T222="B"),Rates!$D$10,IF(AND('Claim Details'!$J$21="London 3",T222="C"),Rates!$E$10,IF(AND('Claim Details'!$J$21="London 3",T222="D"),Rates!$F$10,IF(AND('Claim Details'!$J$21="National 1",T222="A"),Rates!$C$13,IF(AND('Claim Details'!$J$21="National 1",T222="B"),Rates!$D$13,IF(AND('Claim Details'!$J$21="National 1",T222="C"),Rates!$E$13,IF(AND('Claim Details'!$J$21="National 1",T222="D"),Rates!$F$13,IF(AND('Claim Details'!$J$21="National 2",T222="A"),Rates!$C$16,IF(AND('Claim Details'!$J$21="National 2",T222="B"),Rates!$D$16,IF(AND('Claim Details'!$J$21="National 2",T222="C"),Rates!$E$16,IF(AND('Claim Details'!$J$21="National 2",T222="D"),Rates!$F$16,"£0.00"))))))))))))))))))))</f>
        <v>£0.00</v>
      </c>
      <c r="AP222" s="45">
        <f t="shared" si="52"/>
        <v>0</v>
      </c>
      <c r="AQ222" s="45" t="str">
        <f>IF(AND('Claim Details'!$R$21="London 1",AC222="A"),Rates!$C$4,IF(AND('Claim Details'!$R$21="London 1",AC222="B"),Rates!$D$4,IF(AND('Claim Details'!$R$21="London 1",AC222="C"),Rates!$E$4,IF(AND('Claim Details'!$R$21="London 1",AC222="D"),Rates!$F$4,IF(AND('Claim Details'!$R$21="London 2",AC222="A"),Rates!$C$7,IF(AND('Claim Details'!$R$21="London 2",AC222="B"),Rates!$D$7,IF(AND('Claim Details'!$R$21="London 2",AC222="C"),Rates!$E$7,IF(AND('Claim Details'!$R$21="London 2",AC222="D"),Rates!$F$7,IF(AND('Claim Details'!$R$21="London 3",AC222="A"),Rates!$C$10,IF(AND('Claim Details'!$R$21="London 3",AC222="B"),Rates!$D$10,IF(AND('Claim Details'!$R$21="London 3",AC222="C"),Rates!$E$10,IF(AND('Claim Details'!$R$21="London 3",AC222="D"),Rates!$F$10,IF(AND('Claim Details'!$R$21="National 1",AC222="A"),Rates!$C$13,IF(AND('Claim Details'!$R$21="National 1",AC222="B"),Rates!$D$13,IF(AND('Claim Details'!$R$21="National 1",AC222="C"),Rates!$E$13,IF(AND('Claim Details'!$R$21="National 1",AC222="D"),Rates!$F$13,IF(AND('Claim Details'!$R$21="National 2",AC222="A"),Rates!$C$16,IF(AND('Claim Details'!$R$21="National 2",AC222="B"),Rates!$D$16,IF(AND('Claim Details'!$R$21="National 2",AC222="C"),Rates!$E$16,IF(AND('Claim Details'!$R$21="National 2",AC222="D"),Rates!$F$16,"£0.00"))))))))))))))))))))</f>
        <v>£0.00</v>
      </c>
      <c r="AR222" s="45">
        <f t="shared" si="53"/>
        <v>0</v>
      </c>
      <c r="AS222" s="183" t="str">
        <f t="shared" si="63"/>
        <v/>
      </c>
      <c r="AT222" s="183" t="str">
        <f t="shared" si="64"/>
        <v/>
      </c>
    </row>
    <row r="223" spans="1:46" ht="15.5">
      <c r="A223" s="178"/>
      <c r="B223" s="21"/>
      <c r="C223" s="22"/>
      <c r="D223" s="288"/>
      <c r="E223" s="290"/>
      <c r="F223" s="289"/>
      <c r="G223" s="177"/>
      <c r="H223" s="286"/>
      <c r="I223" s="95" t="str">
        <f>IF(AND('Claim Details'!$E$21="London 1",C223="A"),Rates!$C$4,IF(AND('Claim Details'!$E$21="London 1",C223="B"),Rates!$D$4,IF(AND('Claim Details'!$E$21="London 1",C223="C"),Rates!$E$4,IF(AND('Claim Details'!$E$21="London 1",C223="D"),Rates!$F$4,IF(AND('Claim Details'!$E$21="London 2",C223="A"),Rates!$C$7,IF(AND('Claim Details'!$E$21="London 2",C223="B"),Rates!$D$7,IF(AND('Claim Details'!$E$21="London 2",C223="C"),Rates!$E$7,IF(AND('Claim Details'!$E$21="London 2",C223="D"),Rates!$F$7,IF(AND('Claim Details'!$E$21="London 3",C223="A"),Rates!$C$10,IF(AND('Claim Details'!$E$21="London 3",C223="B"),Rates!$D$10,IF(AND('Claim Details'!$E$21="London 3",C223="C"),Rates!$E$10,IF(AND('Claim Details'!$E$21="London 3",C223="D"),Rates!$F$10,IF(AND('Claim Details'!$E$21="National 1",C223="A"),Rates!$C$13,IF(AND('Claim Details'!$E$21="National 1",C223="B"),Rates!$D$13,IF(AND('Claim Details'!$E$21="National 1",C223="C"),Rates!$E$13,IF(AND('Claim Details'!$E$21="National 1",C223="D"),Rates!$F$13,IF(AND('Claim Details'!$E$21="National 2",C223="A"),Rates!$C$16,IF(AND('Claim Details'!$E$21="National 2",C223="B"),Rates!$D$16,IF(AND('Claim Details'!$E$21="National 2",C223="C"),Rates!$E$16,IF(AND('Claim Details'!$E$21="National 2",C223="D"),Rates!$F$16,"£0.00"))))))))))))))))))))</f>
        <v>£0.00</v>
      </c>
      <c r="J223" s="23"/>
      <c r="K223" s="63" t="str">
        <f t="shared" si="54"/>
        <v>£0.00</v>
      </c>
      <c r="L223" s="212"/>
      <c r="M223" s="213"/>
      <c r="N223" s="20"/>
      <c r="O223" s="20"/>
      <c r="P223" s="20" t="str">
        <f t="shared" si="55"/>
        <v/>
      </c>
      <c r="Q223" s="20"/>
      <c r="R223" s="211"/>
      <c r="S223" s="28" t="str">
        <f t="shared" si="56"/>
        <v/>
      </c>
      <c r="T223" s="20" t="str">
        <f t="shared" si="57"/>
        <v/>
      </c>
      <c r="U223" s="18" t="str">
        <f t="shared" si="58"/>
        <v>£0.00</v>
      </c>
      <c r="V223" s="20"/>
      <c r="W223" s="192"/>
      <c r="X223" s="193"/>
      <c r="Y223" s="35"/>
      <c r="Z223" s="343"/>
      <c r="AA223" s="343" t="str">
        <f t="shared" si="59"/>
        <v/>
      </c>
      <c r="AB223" s="103"/>
      <c r="AC223" s="94" t="str">
        <f t="shared" si="60"/>
        <v/>
      </c>
      <c r="AD223" s="95"/>
      <c r="AE223" s="294"/>
      <c r="AF223" s="214" t="str">
        <f t="shared" si="61"/>
        <v/>
      </c>
      <c r="AG223" s="215" t="str">
        <f t="shared" si="62"/>
        <v>£0.00</v>
      </c>
      <c r="AH223" s="181"/>
      <c r="AJ223" s="183"/>
      <c r="AM223" s="183" t="str">
        <f t="shared" si="50"/>
        <v/>
      </c>
      <c r="AN223" s="45">
        <f t="shared" si="51"/>
        <v>0</v>
      </c>
      <c r="AO223" s="45" t="str">
        <f>IF(AND('Claim Details'!$J$21="London 1",T223="A"),Rates!$C$4,IF(AND('Claim Details'!$J$21="London 1",T223="B"),Rates!$D$4,IF(AND('Claim Details'!$J$21="London 1",T223="C"),Rates!$E$4,IF(AND('Claim Details'!$J$21="London 1",T223="D"),Rates!$F$4,IF(AND('Claim Details'!$J$21="London 2",T223="A"),Rates!$C$7,IF(AND('Claim Details'!$J$21="London 2",T223="B"),Rates!$D$7,IF(AND('Claim Details'!$J$21="London 2",T223="C"),Rates!$E$7,IF(AND('Claim Details'!$J$21="London 2",T223="D"),Rates!$F$7,IF(AND('Claim Details'!$J$21="London 3",T223="A"),Rates!$C$10,IF(AND('Claim Details'!$J$21="London 3",T223="B"),Rates!$D$10,IF(AND('Claim Details'!$J$21="London 3",T223="C"),Rates!$E$10,IF(AND('Claim Details'!$J$21="London 3",T223="D"),Rates!$F$10,IF(AND('Claim Details'!$J$21="National 1",T223="A"),Rates!$C$13,IF(AND('Claim Details'!$J$21="National 1",T223="B"),Rates!$D$13,IF(AND('Claim Details'!$J$21="National 1",T223="C"),Rates!$E$13,IF(AND('Claim Details'!$J$21="National 1",T223="D"),Rates!$F$13,IF(AND('Claim Details'!$J$21="National 2",T223="A"),Rates!$C$16,IF(AND('Claim Details'!$J$21="National 2",T223="B"),Rates!$D$16,IF(AND('Claim Details'!$J$21="National 2",T223="C"),Rates!$E$16,IF(AND('Claim Details'!$J$21="National 2",T223="D"),Rates!$F$16,"£0.00"))))))))))))))))))))</f>
        <v>£0.00</v>
      </c>
      <c r="AP223" s="45">
        <f t="shared" si="52"/>
        <v>0</v>
      </c>
      <c r="AQ223" s="45" t="str">
        <f>IF(AND('Claim Details'!$R$21="London 1",AC223="A"),Rates!$C$4,IF(AND('Claim Details'!$R$21="London 1",AC223="B"),Rates!$D$4,IF(AND('Claim Details'!$R$21="London 1",AC223="C"),Rates!$E$4,IF(AND('Claim Details'!$R$21="London 1",AC223="D"),Rates!$F$4,IF(AND('Claim Details'!$R$21="London 2",AC223="A"),Rates!$C$7,IF(AND('Claim Details'!$R$21="London 2",AC223="B"),Rates!$D$7,IF(AND('Claim Details'!$R$21="London 2",AC223="C"),Rates!$E$7,IF(AND('Claim Details'!$R$21="London 2",AC223="D"),Rates!$F$7,IF(AND('Claim Details'!$R$21="London 3",AC223="A"),Rates!$C$10,IF(AND('Claim Details'!$R$21="London 3",AC223="B"),Rates!$D$10,IF(AND('Claim Details'!$R$21="London 3",AC223="C"),Rates!$E$10,IF(AND('Claim Details'!$R$21="London 3",AC223="D"),Rates!$F$10,IF(AND('Claim Details'!$R$21="National 1",AC223="A"),Rates!$C$13,IF(AND('Claim Details'!$R$21="National 1",AC223="B"),Rates!$D$13,IF(AND('Claim Details'!$R$21="National 1",AC223="C"),Rates!$E$13,IF(AND('Claim Details'!$R$21="National 1",AC223="D"),Rates!$F$13,IF(AND('Claim Details'!$R$21="National 2",AC223="A"),Rates!$C$16,IF(AND('Claim Details'!$R$21="National 2",AC223="B"),Rates!$D$16,IF(AND('Claim Details'!$R$21="National 2",AC223="C"),Rates!$E$16,IF(AND('Claim Details'!$R$21="National 2",AC223="D"),Rates!$F$16,"£0.00"))))))))))))))))))))</f>
        <v>£0.00</v>
      </c>
      <c r="AR223" s="45">
        <f t="shared" si="53"/>
        <v>0</v>
      </c>
      <c r="AS223" s="183" t="str">
        <f t="shared" si="63"/>
        <v/>
      </c>
      <c r="AT223" s="183" t="str">
        <f t="shared" si="64"/>
        <v/>
      </c>
    </row>
    <row r="224" spans="1:46" ht="15.5">
      <c r="A224" s="178"/>
      <c r="B224" s="21"/>
      <c r="C224" s="22"/>
      <c r="D224" s="288"/>
      <c r="E224" s="290"/>
      <c r="F224" s="289"/>
      <c r="G224" s="177"/>
      <c r="H224" s="286"/>
      <c r="I224" s="95" t="str">
        <f>IF(AND('Claim Details'!$E$21="London 1",C224="A"),Rates!$C$4,IF(AND('Claim Details'!$E$21="London 1",C224="B"),Rates!$D$4,IF(AND('Claim Details'!$E$21="London 1",C224="C"),Rates!$E$4,IF(AND('Claim Details'!$E$21="London 1",C224="D"),Rates!$F$4,IF(AND('Claim Details'!$E$21="London 2",C224="A"),Rates!$C$7,IF(AND('Claim Details'!$E$21="London 2",C224="B"),Rates!$D$7,IF(AND('Claim Details'!$E$21="London 2",C224="C"),Rates!$E$7,IF(AND('Claim Details'!$E$21="London 2",C224="D"),Rates!$F$7,IF(AND('Claim Details'!$E$21="London 3",C224="A"),Rates!$C$10,IF(AND('Claim Details'!$E$21="London 3",C224="B"),Rates!$D$10,IF(AND('Claim Details'!$E$21="London 3",C224="C"),Rates!$E$10,IF(AND('Claim Details'!$E$21="London 3",C224="D"),Rates!$F$10,IF(AND('Claim Details'!$E$21="National 1",C224="A"),Rates!$C$13,IF(AND('Claim Details'!$E$21="National 1",C224="B"),Rates!$D$13,IF(AND('Claim Details'!$E$21="National 1",C224="C"),Rates!$E$13,IF(AND('Claim Details'!$E$21="National 1",C224="D"),Rates!$F$13,IF(AND('Claim Details'!$E$21="National 2",C224="A"),Rates!$C$16,IF(AND('Claim Details'!$E$21="National 2",C224="B"),Rates!$D$16,IF(AND('Claim Details'!$E$21="National 2",C224="C"),Rates!$E$16,IF(AND('Claim Details'!$E$21="National 2",C224="D"),Rates!$F$16,"£0.00"))))))))))))))))))))</f>
        <v>£0.00</v>
      </c>
      <c r="J224" s="23"/>
      <c r="K224" s="63" t="str">
        <f t="shared" si="54"/>
        <v>£0.00</v>
      </c>
      <c r="L224" s="212"/>
      <c r="M224" s="213"/>
      <c r="N224" s="20"/>
      <c r="O224" s="20"/>
      <c r="P224" s="20" t="str">
        <f t="shared" si="55"/>
        <v/>
      </c>
      <c r="Q224" s="20"/>
      <c r="R224" s="211"/>
      <c r="S224" s="28" t="str">
        <f t="shared" si="56"/>
        <v/>
      </c>
      <c r="T224" s="20" t="str">
        <f t="shared" si="57"/>
        <v/>
      </c>
      <c r="U224" s="18" t="str">
        <f t="shared" si="58"/>
        <v>£0.00</v>
      </c>
      <c r="V224" s="20"/>
      <c r="W224" s="192"/>
      <c r="X224" s="193"/>
      <c r="Y224" s="35"/>
      <c r="Z224" s="343"/>
      <c r="AA224" s="343" t="str">
        <f t="shared" si="59"/>
        <v/>
      </c>
      <c r="AB224" s="103"/>
      <c r="AC224" s="94" t="str">
        <f t="shared" si="60"/>
        <v/>
      </c>
      <c r="AD224" s="95"/>
      <c r="AE224" s="294"/>
      <c r="AF224" s="214" t="str">
        <f t="shared" si="61"/>
        <v/>
      </c>
      <c r="AG224" s="215" t="str">
        <f t="shared" si="62"/>
        <v>£0.00</v>
      </c>
      <c r="AH224" s="181"/>
      <c r="AJ224" s="183"/>
      <c r="AM224" s="183" t="str">
        <f t="shared" si="50"/>
        <v/>
      </c>
      <c r="AN224" s="45">
        <f t="shared" si="51"/>
        <v>0</v>
      </c>
      <c r="AO224" s="45" t="str">
        <f>IF(AND('Claim Details'!$J$21="London 1",T224="A"),Rates!$C$4,IF(AND('Claim Details'!$J$21="London 1",T224="B"),Rates!$D$4,IF(AND('Claim Details'!$J$21="London 1",T224="C"),Rates!$E$4,IF(AND('Claim Details'!$J$21="London 1",T224="D"),Rates!$F$4,IF(AND('Claim Details'!$J$21="London 2",T224="A"),Rates!$C$7,IF(AND('Claim Details'!$J$21="London 2",T224="B"),Rates!$D$7,IF(AND('Claim Details'!$J$21="London 2",T224="C"),Rates!$E$7,IF(AND('Claim Details'!$J$21="London 2",T224="D"),Rates!$F$7,IF(AND('Claim Details'!$J$21="London 3",T224="A"),Rates!$C$10,IF(AND('Claim Details'!$J$21="London 3",T224="B"),Rates!$D$10,IF(AND('Claim Details'!$J$21="London 3",T224="C"),Rates!$E$10,IF(AND('Claim Details'!$J$21="London 3",T224="D"),Rates!$F$10,IF(AND('Claim Details'!$J$21="National 1",T224="A"),Rates!$C$13,IF(AND('Claim Details'!$J$21="National 1",T224="B"),Rates!$D$13,IF(AND('Claim Details'!$J$21="National 1",T224="C"),Rates!$E$13,IF(AND('Claim Details'!$J$21="National 1",T224="D"),Rates!$F$13,IF(AND('Claim Details'!$J$21="National 2",T224="A"),Rates!$C$16,IF(AND('Claim Details'!$J$21="National 2",T224="B"),Rates!$D$16,IF(AND('Claim Details'!$J$21="National 2",T224="C"),Rates!$E$16,IF(AND('Claim Details'!$J$21="National 2",T224="D"),Rates!$F$16,"£0.00"))))))))))))))))))))</f>
        <v>£0.00</v>
      </c>
      <c r="AP224" s="45">
        <f t="shared" si="52"/>
        <v>0</v>
      </c>
      <c r="AQ224" s="45" t="str">
        <f>IF(AND('Claim Details'!$R$21="London 1",AC224="A"),Rates!$C$4,IF(AND('Claim Details'!$R$21="London 1",AC224="B"),Rates!$D$4,IF(AND('Claim Details'!$R$21="London 1",AC224="C"),Rates!$E$4,IF(AND('Claim Details'!$R$21="London 1",AC224="D"),Rates!$F$4,IF(AND('Claim Details'!$R$21="London 2",AC224="A"),Rates!$C$7,IF(AND('Claim Details'!$R$21="London 2",AC224="B"),Rates!$D$7,IF(AND('Claim Details'!$R$21="London 2",AC224="C"),Rates!$E$7,IF(AND('Claim Details'!$R$21="London 2",AC224="D"),Rates!$F$7,IF(AND('Claim Details'!$R$21="London 3",AC224="A"),Rates!$C$10,IF(AND('Claim Details'!$R$21="London 3",AC224="B"),Rates!$D$10,IF(AND('Claim Details'!$R$21="London 3",AC224="C"),Rates!$E$10,IF(AND('Claim Details'!$R$21="London 3",AC224="D"),Rates!$F$10,IF(AND('Claim Details'!$R$21="National 1",AC224="A"),Rates!$C$13,IF(AND('Claim Details'!$R$21="National 1",AC224="B"),Rates!$D$13,IF(AND('Claim Details'!$R$21="National 1",AC224="C"),Rates!$E$13,IF(AND('Claim Details'!$R$21="National 1",AC224="D"),Rates!$F$13,IF(AND('Claim Details'!$R$21="National 2",AC224="A"),Rates!$C$16,IF(AND('Claim Details'!$R$21="National 2",AC224="B"),Rates!$D$16,IF(AND('Claim Details'!$R$21="National 2",AC224="C"),Rates!$E$16,IF(AND('Claim Details'!$R$21="National 2",AC224="D"),Rates!$F$16,"£0.00"))))))))))))))))))))</f>
        <v>£0.00</v>
      </c>
      <c r="AR224" s="45">
        <f t="shared" si="53"/>
        <v>0</v>
      </c>
      <c r="AS224" s="183" t="str">
        <f t="shared" si="63"/>
        <v/>
      </c>
      <c r="AT224" s="183" t="str">
        <f t="shared" si="64"/>
        <v/>
      </c>
    </row>
    <row r="225" spans="1:46" ht="15.5">
      <c r="A225" s="178"/>
      <c r="B225" s="21"/>
      <c r="C225" s="22"/>
      <c r="D225" s="288"/>
      <c r="E225" s="290"/>
      <c r="F225" s="289"/>
      <c r="G225" s="177"/>
      <c r="H225" s="286"/>
      <c r="I225" s="95" t="str">
        <f>IF(AND('Claim Details'!$E$21="London 1",C225="A"),Rates!$C$4,IF(AND('Claim Details'!$E$21="London 1",C225="B"),Rates!$D$4,IF(AND('Claim Details'!$E$21="London 1",C225="C"),Rates!$E$4,IF(AND('Claim Details'!$E$21="London 1",C225="D"),Rates!$F$4,IF(AND('Claim Details'!$E$21="London 2",C225="A"),Rates!$C$7,IF(AND('Claim Details'!$E$21="London 2",C225="B"),Rates!$D$7,IF(AND('Claim Details'!$E$21="London 2",C225="C"),Rates!$E$7,IF(AND('Claim Details'!$E$21="London 2",C225="D"),Rates!$F$7,IF(AND('Claim Details'!$E$21="London 3",C225="A"),Rates!$C$10,IF(AND('Claim Details'!$E$21="London 3",C225="B"),Rates!$D$10,IF(AND('Claim Details'!$E$21="London 3",C225="C"),Rates!$E$10,IF(AND('Claim Details'!$E$21="London 3",C225="D"),Rates!$F$10,IF(AND('Claim Details'!$E$21="National 1",C225="A"),Rates!$C$13,IF(AND('Claim Details'!$E$21="National 1",C225="B"),Rates!$D$13,IF(AND('Claim Details'!$E$21="National 1",C225="C"),Rates!$E$13,IF(AND('Claim Details'!$E$21="National 1",C225="D"),Rates!$F$13,IF(AND('Claim Details'!$E$21="National 2",C225="A"),Rates!$C$16,IF(AND('Claim Details'!$E$21="National 2",C225="B"),Rates!$D$16,IF(AND('Claim Details'!$E$21="National 2",C225="C"),Rates!$E$16,IF(AND('Claim Details'!$E$21="National 2",C225="D"),Rates!$F$16,"£0.00"))))))))))))))))))))</f>
        <v>£0.00</v>
      </c>
      <c r="J225" s="23"/>
      <c r="K225" s="63" t="str">
        <f t="shared" si="54"/>
        <v>£0.00</v>
      </c>
      <c r="L225" s="212"/>
      <c r="M225" s="213"/>
      <c r="N225" s="20"/>
      <c r="O225" s="20"/>
      <c r="P225" s="20" t="str">
        <f t="shared" si="55"/>
        <v/>
      </c>
      <c r="Q225" s="20"/>
      <c r="R225" s="211"/>
      <c r="S225" s="28" t="str">
        <f t="shared" si="56"/>
        <v/>
      </c>
      <c r="T225" s="20" t="str">
        <f t="shared" si="57"/>
        <v/>
      </c>
      <c r="U225" s="18" t="str">
        <f t="shared" si="58"/>
        <v>£0.00</v>
      </c>
      <c r="V225" s="20"/>
      <c r="W225" s="192"/>
      <c r="X225" s="193"/>
      <c r="Y225" s="35"/>
      <c r="Z225" s="343"/>
      <c r="AA225" s="343" t="str">
        <f t="shared" si="59"/>
        <v/>
      </c>
      <c r="AB225" s="103"/>
      <c r="AC225" s="94" t="str">
        <f t="shared" si="60"/>
        <v/>
      </c>
      <c r="AD225" s="95"/>
      <c r="AE225" s="294"/>
      <c r="AF225" s="214" t="str">
        <f t="shared" si="61"/>
        <v/>
      </c>
      <c r="AG225" s="215" t="str">
        <f t="shared" si="62"/>
        <v>£0.00</v>
      </c>
      <c r="AH225" s="181"/>
      <c r="AJ225" s="183"/>
      <c r="AM225" s="183" t="str">
        <f t="shared" si="50"/>
        <v/>
      </c>
      <c r="AN225" s="45">
        <f t="shared" si="51"/>
        <v>0</v>
      </c>
      <c r="AO225" s="45" t="str">
        <f>IF(AND('Claim Details'!$J$21="London 1",T225="A"),Rates!$C$4,IF(AND('Claim Details'!$J$21="London 1",T225="B"),Rates!$D$4,IF(AND('Claim Details'!$J$21="London 1",T225="C"),Rates!$E$4,IF(AND('Claim Details'!$J$21="London 1",T225="D"),Rates!$F$4,IF(AND('Claim Details'!$J$21="London 2",T225="A"),Rates!$C$7,IF(AND('Claim Details'!$J$21="London 2",T225="B"),Rates!$D$7,IF(AND('Claim Details'!$J$21="London 2",T225="C"),Rates!$E$7,IF(AND('Claim Details'!$J$21="London 2",T225="D"),Rates!$F$7,IF(AND('Claim Details'!$J$21="London 3",T225="A"),Rates!$C$10,IF(AND('Claim Details'!$J$21="London 3",T225="B"),Rates!$D$10,IF(AND('Claim Details'!$J$21="London 3",T225="C"),Rates!$E$10,IF(AND('Claim Details'!$J$21="London 3",T225="D"),Rates!$F$10,IF(AND('Claim Details'!$J$21="National 1",T225="A"),Rates!$C$13,IF(AND('Claim Details'!$J$21="National 1",T225="B"),Rates!$D$13,IF(AND('Claim Details'!$J$21="National 1",T225="C"),Rates!$E$13,IF(AND('Claim Details'!$J$21="National 1",T225="D"),Rates!$F$13,IF(AND('Claim Details'!$J$21="National 2",T225="A"),Rates!$C$16,IF(AND('Claim Details'!$J$21="National 2",T225="B"),Rates!$D$16,IF(AND('Claim Details'!$J$21="National 2",T225="C"),Rates!$E$16,IF(AND('Claim Details'!$J$21="National 2",T225="D"),Rates!$F$16,"£0.00"))))))))))))))))))))</f>
        <v>£0.00</v>
      </c>
      <c r="AP225" s="45">
        <f t="shared" si="52"/>
        <v>0</v>
      </c>
      <c r="AQ225" s="45" t="str">
        <f>IF(AND('Claim Details'!$R$21="London 1",AC225="A"),Rates!$C$4,IF(AND('Claim Details'!$R$21="London 1",AC225="B"),Rates!$D$4,IF(AND('Claim Details'!$R$21="London 1",AC225="C"),Rates!$E$4,IF(AND('Claim Details'!$R$21="London 1",AC225="D"),Rates!$F$4,IF(AND('Claim Details'!$R$21="London 2",AC225="A"),Rates!$C$7,IF(AND('Claim Details'!$R$21="London 2",AC225="B"),Rates!$D$7,IF(AND('Claim Details'!$R$21="London 2",AC225="C"),Rates!$E$7,IF(AND('Claim Details'!$R$21="London 2",AC225="D"),Rates!$F$7,IF(AND('Claim Details'!$R$21="London 3",AC225="A"),Rates!$C$10,IF(AND('Claim Details'!$R$21="London 3",AC225="B"),Rates!$D$10,IF(AND('Claim Details'!$R$21="London 3",AC225="C"),Rates!$E$10,IF(AND('Claim Details'!$R$21="London 3",AC225="D"),Rates!$F$10,IF(AND('Claim Details'!$R$21="National 1",AC225="A"),Rates!$C$13,IF(AND('Claim Details'!$R$21="National 1",AC225="B"),Rates!$D$13,IF(AND('Claim Details'!$R$21="National 1",AC225="C"),Rates!$E$13,IF(AND('Claim Details'!$R$21="National 1",AC225="D"),Rates!$F$13,IF(AND('Claim Details'!$R$21="National 2",AC225="A"),Rates!$C$16,IF(AND('Claim Details'!$R$21="National 2",AC225="B"),Rates!$D$16,IF(AND('Claim Details'!$R$21="National 2",AC225="C"),Rates!$E$16,IF(AND('Claim Details'!$R$21="National 2",AC225="D"),Rates!$F$16,"£0.00"))))))))))))))))))))</f>
        <v>£0.00</v>
      </c>
      <c r="AR225" s="45">
        <f t="shared" si="53"/>
        <v>0</v>
      </c>
      <c r="AS225" s="183" t="str">
        <f t="shared" si="63"/>
        <v/>
      </c>
      <c r="AT225" s="183" t="str">
        <f t="shared" si="64"/>
        <v/>
      </c>
    </row>
    <row r="226" spans="1:46" ht="15.5">
      <c r="A226" s="178"/>
      <c r="B226" s="21"/>
      <c r="C226" s="22"/>
      <c r="D226" s="288"/>
      <c r="E226" s="290"/>
      <c r="F226" s="289"/>
      <c r="G226" s="177"/>
      <c r="H226" s="286"/>
      <c r="I226" s="95" t="str">
        <f>IF(AND('Claim Details'!$E$21="London 1",C226="A"),Rates!$C$4,IF(AND('Claim Details'!$E$21="London 1",C226="B"),Rates!$D$4,IF(AND('Claim Details'!$E$21="London 1",C226="C"),Rates!$E$4,IF(AND('Claim Details'!$E$21="London 1",C226="D"),Rates!$F$4,IF(AND('Claim Details'!$E$21="London 2",C226="A"),Rates!$C$7,IF(AND('Claim Details'!$E$21="London 2",C226="B"),Rates!$D$7,IF(AND('Claim Details'!$E$21="London 2",C226="C"),Rates!$E$7,IF(AND('Claim Details'!$E$21="London 2",C226="D"),Rates!$F$7,IF(AND('Claim Details'!$E$21="London 3",C226="A"),Rates!$C$10,IF(AND('Claim Details'!$E$21="London 3",C226="B"),Rates!$D$10,IF(AND('Claim Details'!$E$21="London 3",C226="C"),Rates!$E$10,IF(AND('Claim Details'!$E$21="London 3",C226="D"),Rates!$F$10,IF(AND('Claim Details'!$E$21="National 1",C226="A"),Rates!$C$13,IF(AND('Claim Details'!$E$21="National 1",C226="B"),Rates!$D$13,IF(AND('Claim Details'!$E$21="National 1",C226="C"),Rates!$E$13,IF(AND('Claim Details'!$E$21="National 1",C226="D"),Rates!$F$13,IF(AND('Claim Details'!$E$21="National 2",C226="A"),Rates!$C$16,IF(AND('Claim Details'!$E$21="National 2",C226="B"),Rates!$D$16,IF(AND('Claim Details'!$E$21="National 2",C226="C"),Rates!$E$16,IF(AND('Claim Details'!$E$21="National 2",C226="D"),Rates!$F$16,"£0.00"))))))))))))))))))))</f>
        <v>£0.00</v>
      </c>
      <c r="J226" s="23"/>
      <c r="K226" s="63" t="str">
        <f t="shared" si="54"/>
        <v>£0.00</v>
      </c>
      <c r="L226" s="212"/>
      <c r="M226" s="213"/>
      <c r="N226" s="20"/>
      <c r="O226" s="20"/>
      <c r="P226" s="20" t="str">
        <f t="shared" si="55"/>
        <v/>
      </c>
      <c r="Q226" s="20"/>
      <c r="R226" s="211"/>
      <c r="S226" s="28" t="str">
        <f t="shared" si="56"/>
        <v/>
      </c>
      <c r="T226" s="20" t="str">
        <f t="shared" si="57"/>
        <v/>
      </c>
      <c r="U226" s="18" t="str">
        <f t="shared" si="58"/>
        <v>£0.00</v>
      </c>
      <c r="V226" s="20"/>
      <c r="W226" s="192"/>
      <c r="X226" s="193"/>
      <c r="Y226" s="35"/>
      <c r="Z226" s="343"/>
      <c r="AA226" s="343" t="str">
        <f t="shared" si="59"/>
        <v/>
      </c>
      <c r="AB226" s="103"/>
      <c r="AC226" s="94" t="str">
        <f t="shared" si="60"/>
        <v/>
      </c>
      <c r="AD226" s="95"/>
      <c r="AE226" s="294"/>
      <c r="AF226" s="214" t="str">
        <f t="shared" si="61"/>
        <v/>
      </c>
      <c r="AG226" s="215" t="str">
        <f t="shared" si="62"/>
        <v>£0.00</v>
      </c>
      <c r="AH226" s="181"/>
      <c r="AJ226" s="183"/>
      <c r="AM226" s="183" t="str">
        <f t="shared" si="50"/>
        <v/>
      </c>
      <c r="AN226" s="45">
        <f t="shared" si="51"/>
        <v>0</v>
      </c>
      <c r="AO226" s="45" t="str">
        <f>IF(AND('Claim Details'!$J$21="London 1",T226="A"),Rates!$C$4,IF(AND('Claim Details'!$J$21="London 1",T226="B"),Rates!$D$4,IF(AND('Claim Details'!$J$21="London 1",T226="C"),Rates!$E$4,IF(AND('Claim Details'!$J$21="London 1",T226="D"),Rates!$F$4,IF(AND('Claim Details'!$J$21="London 2",T226="A"),Rates!$C$7,IF(AND('Claim Details'!$J$21="London 2",T226="B"),Rates!$D$7,IF(AND('Claim Details'!$J$21="London 2",T226="C"),Rates!$E$7,IF(AND('Claim Details'!$J$21="London 2",T226="D"),Rates!$F$7,IF(AND('Claim Details'!$J$21="London 3",T226="A"),Rates!$C$10,IF(AND('Claim Details'!$J$21="London 3",T226="B"),Rates!$D$10,IF(AND('Claim Details'!$J$21="London 3",T226="C"),Rates!$E$10,IF(AND('Claim Details'!$J$21="London 3",T226="D"),Rates!$F$10,IF(AND('Claim Details'!$J$21="National 1",T226="A"),Rates!$C$13,IF(AND('Claim Details'!$J$21="National 1",T226="B"),Rates!$D$13,IF(AND('Claim Details'!$J$21="National 1",T226="C"),Rates!$E$13,IF(AND('Claim Details'!$J$21="National 1",T226="D"),Rates!$F$13,IF(AND('Claim Details'!$J$21="National 2",T226="A"),Rates!$C$16,IF(AND('Claim Details'!$J$21="National 2",T226="B"),Rates!$D$16,IF(AND('Claim Details'!$J$21="National 2",T226="C"),Rates!$E$16,IF(AND('Claim Details'!$J$21="National 2",T226="D"),Rates!$F$16,"£0.00"))))))))))))))))))))</f>
        <v>£0.00</v>
      </c>
      <c r="AP226" s="45">
        <f t="shared" si="52"/>
        <v>0</v>
      </c>
      <c r="AQ226" s="45" t="str">
        <f>IF(AND('Claim Details'!$R$21="London 1",AC226="A"),Rates!$C$4,IF(AND('Claim Details'!$R$21="London 1",AC226="B"),Rates!$D$4,IF(AND('Claim Details'!$R$21="London 1",AC226="C"),Rates!$E$4,IF(AND('Claim Details'!$R$21="London 1",AC226="D"),Rates!$F$4,IF(AND('Claim Details'!$R$21="London 2",AC226="A"),Rates!$C$7,IF(AND('Claim Details'!$R$21="London 2",AC226="B"),Rates!$D$7,IF(AND('Claim Details'!$R$21="London 2",AC226="C"),Rates!$E$7,IF(AND('Claim Details'!$R$21="London 2",AC226="D"),Rates!$F$7,IF(AND('Claim Details'!$R$21="London 3",AC226="A"),Rates!$C$10,IF(AND('Claim Details'!$R$21="London 3",AC226="B"),Rates!$D$10,IF(AND('Claim Details'!$R$21="London 3",AC226="C"),Rates!$E$10,IF(AND('Claim Details'!$R$21="London 3",AC226="D"),Rates!$F$10,IF(AND('Claim Details'!$R$21="National 1",AC226="A"),Rates!$C$13,IF(AND('Claim Details'!$R$21="National 1",AC226="B"),Rates!$D$13,IF(AND('Claim Details'!$R$21="National 1",AC226="C"),Rates!$E$13,IF(AND('Claim Details'!$R$21="National 1",AC226="D"),Rates!$F$13,IF(AND('Claim Details'!$R$21="National 2",AC226="A"),Rates!$C$16,IF(AND('Claim Details'!$R$21="National 2",AC226="B"),Rates!$D$16,IF(AND('Claim Details'!$R$21="National 2",AC226="C"),Rates!$E$16,IF(AND('Claim Details'!$R$21="National 2",AC226="D"),Rates!$F$16,"£0.00"))))))))))))))))))))</f>
        <v>£0.00</v>
      </c>
      <c r="AR226" s="45">
        <f t="shared" si="53"/>
        <v>0</v>
      </c>
      <c r="AS226" s="183" t="str">
        <f t="shared" si="63"/>
        <v/>
      </c>
      <c r="AT226" s="183" t="str">
        <f t="shared" si="64"/>
        <v/>
      </c>
    </row>
    <row r="227" spans="1:46" ht="15.5">
      <c r="A227" s="178"/>
      <c r="B227" s="21"/>
      <c r="C227" s="22"/>
      <c r="D227" s="288"/>
      <c r="E227" s="290"/>
      <c r="F227" s="289"/>
      <c r="G227" s="177"/>
      <c r="H227" s="286"/>
      <c r="I227" s="95" t="str">
        <f>IF(AND('Claim Details'!$E$21="London 1",C227="A"),Rates!$C$4,IF(AND('Claim Details'!$E$21="London 1",C227="B"),Rates!$D$4,IF(AND('Claim Details'!$E$21="London 1",C227="C"),Rates!$E$4,IF(AND('Claim Details'!$E$21="London 1",C227="D"),Rates!$F$4,IF(AND('Claim Details'!$E$21="London 2",C227="A"),Rates!$C$7,IF(AND('Claim Details'!$E$21="London 2",C227="B"),Rates!$D$7,IF(AND('Claim Details'!$E$21="London 2",C227="C"),Rates!$E$7,IF(AND('Claim Details'!$E$21="London 2",C227="D"),Rates!$F$7,IF(AND('Claim Details'!$E$21="London 3",C227="A"),Rates!$C$10,IF(AND('Claim Details'!$E$21="London 3",C227="B"),Rates!$D$10,IF(AND('Claim Details'!$E$21="London 3",C227="C"),Rates!$E$10,IF(AND('Claim Details'!$E$21="London 3",C227="D"),Rates!$F$10,IF(AND('Claim Details'!$E$21="National 1",C227="A"),Rates!$C$13,IF(AND('Claim Details'!$E$21="National 1",C227="B"),Rates!$D$13,IF(AND('Claim Details'!$E$21="National 1",C227="C"),Rates!$E$13,IF(AND('Claim Details'!$E$21="National 1",C227="D"),Rates!$F$13,IF(AND('Claim Details'!$E$21="National 2",C227="A"),Rates!$C$16,IF(AND('Claim Details'!$E$21="National 2",C227="B"),Rates!$D$16,IF(AND('Claim Details'!$E$21="National 2",C227="C"),Rates!$E$16,IF(AND('Claim Details'!$E$21="National 2",C227="D"),Rates!$F$16,"£0.00"))))))))))))))))))))</f>
        <v>£0.00</v>
      </c>
      <c r="J227" s="23"/>
      <c r="K227" s="63" t="str">
        <f t="shared" si="54"/>
        <v>£0.00</v>
      </c>
      <c r="L227" s="212"/>
      <c r="M227" s="213"/>
      <c r="N227" s="20"/>
      <c r="O227" s="20"/>
      <c r="P227" s="20" t="str">
        <f t="shared" si="55"/>
        <v/>
      </c>
      <c r="Q227" s="20"/>
      <c r="R227" s="211"/>
      <c r="S227" s="28" t="str">
        <f t="shared" si="56"/>
        <v/>
      </c>
      <c r="T227" s="20" t="str">
        <f t="shared" si="57"/>
        <v/>
      </c>
      <c r="U227" s="18" t="str">
        <f t="shared" si="58"/>
        <v>£0.00</v>
      </c>
      <c r="V227" s="20"/>
      <c r="W227" s="192"/>
      <c r="X227" s="193"/>
      <c r="Y227" s="35"/>
      <c r="Z227" s="343"/>
      <c r="AA227" s="343" t="str">
        <f t="shared" si="59"/>
        <v/>
      </c>
      <c r="AB227" s="103"/>
      <c r="AC227" s="94" t="str">
        <f t="shared" si="60"/>
        <v/>
      </c>
      <c r="AD227" s="95"/>
      <c r="AE227" s="294"/>
      <c r="AF227" s="214" t="str">
        <f t="shared" si="61"/>
        <v/>
      </c>
      <c r="AG227" s="215" t="str">
        <f t="shared" si="62"/>
        <v>£0.00</v>
      </c>
      <c r="AH227" s="181"/>
      <c r="AJ227" s="183"/>
      <c r="AM227" s="183" t="str">
        <f t="shared" si="50"/>
        <v/>
      </c>
      <c r="AN227" s="45">
        <f t="shared" si="51"/>
        <v>0</v>
      </c>
      <c r="AO227" s="45" t="str">
        <f>IF(AND('Claim Details'!$J$21="London 1",T227="A"),Rates!$C$4,IF(AND('Claim Details'!$J$21="London 1",T227="B"),Rates!$D$4,IF(AND('Claim Details'!$J$21="London 1",T227="C"),Rates!$E$4,IF(AND('Claim Details'!$J$21="London 1",T227="D"),Rates!$F$4,IF(AND('Claim Details'!$J$21="London 2",T227="A"),Rates!$C$7,IF(AND('Claim Details'!$J$21="London 2",T227="B"),Rates!$D$7,IF(AND('Claim Details'!$J$21="London 2",T227="C"),Rates!$E$7,IF(AND('Claim Details'!$J$21="London 2",T227="D"),Rates!$F$7,IF(AND('Claim Details'!$J$21="London 3",T227="A"),Rates!$C$10,IF(AND('Claim Details'!$J$21="London 3",T227="B"),Rates!$D$10,IF(AND('Claim Details'!$J$21="London 3",T227="C"),Rates!$E$10,IF(AND('Claim Details'!$J$21="London 3",T227="D"),Rates!$F$10,IF(AND('Claim Details'!$J$21="National 1",T227="A"),Rates!$C$13,IF(AND('Claim Details'!$J$21="National 1",T227="B"),Rates!$D$13,IF(AND('Claim Details'!$J$21="National 1",T227="C"),Rates!$E$13,IF(AND('Claim Details'!$J$21="National 1",T227="D"),Rates!$F$13,IF(AND('Claim Details'!$J$21="National 2",T227="A"),Rates!$C$16,IF(AND('Claim Details'!$J$21="National 2",T227="B"),Rates!$D$16,IF(AND('Claim Details'!$J$21="National 2",T227="C"),Rates!$E$16,IF(AND('Claim Details'!$J$21="National 2",T227="D"),Rates!$F$16,"£0.00"))))))))))))))))))))</f>
        <v>£0.00</v>
      </c>
      <c r="AP227" s="45">
        <f t="shared" si="52"/>
        <v>0</v>
      </c>
      <c r="AQ227" s="45" t="str">
        <f>IF(AND('Claim Details'!$R$21="London 1",AC227="A"),Rates!$C$4,IF(AND('Claim Details'!$R$21="London 1",AC227="B"),Rates!$D$4,IF(AND('Claim Details'!$R$21="London 1",AC227="C"),Rates!$E$4,IF(AND('Claim Details'!$R$21="London 1",AC227="D"),Rates!$F$4,IF(AND('Claim Details'!$R$21="London 2",AC227="A"),Rates!$C$7,IF(AND('Claim Details'!$R$21="London 2",AC227="B"),Rates!$D$7,IF(AND('Claim Details'!$R$21="London 2",AC227="C"),Rates!$E$7,IF(AND('Claim Details'!$R$21="London 2",AC227="D"),Rates!$F$7,IF(AND('Claim Details'!$R$21="London 3",AC227="A"),Rates!$C$10,IF(AND('Claim Details'!$R$21="London 3",AC227="B"),Rates!$D$10,IF(AND('Claim Details'!$R$21="London 3",AC227="C"),Rates!$E$10,IF(AND('Claim Details'!$R$21="London 3",AC227="D"),Rates!$F$10,IF(AND('Claim Details'!$R$21="National 1",AC227="A"),Rates!$C$13,IF(AND('Claim Details'!$R$21="National 1",AC227="B"),Rates!$D$13,IF(AND('Claim Details'!$R$21="National 1",AC227="C"),Rates!$E$13,IF(AND('Claim Details'!$R$21="National 1",AC227="D"),Rates!$F$13,IF(AND('Claim Details'!$R$21="National 2",AC227="A"),Rates!$C$16,IF(AND('Claim Details'!$R$21="National 2",AC227="B"),Rates!$D$16,IF(AND('Claim Details'!$R$21="National 2",AC227="C"),Rates!$E$16,IF(AND('Claim Details'!$R$21="National 2",AC227="D"),Rates!$F$16,"£0.00"))))))))))))))))))))</f>
        <v>£0.00</v>
      </c>
      <c r="AR227" s="45">
        <f t="shared" si="53"/>
        <v>0</v>
      </c>
      <c r="AS227" s="183" t="str">
        <f t="shared" si="63"/>
        <v/>
      </c>
      <c r="AT227" s="183" t="str">
        <f t="shared" si="64"/>
        <v/>
      </c>
    </row>
    <row r="228" spans="1:46" ht="15.5">
      <c r="A228" s="178"/>
      <c r="B228" s="21"/>
      <c r="C228" s="22"/>
      <c r="D228" s="288"/>
      <c r="E228" s="290"/>
      <c r="F228" s="289"/>
      <c r="G228" s="177"/>
      <c r="H228" s="286"/>
      <c r="I228" s="95" t="str">
        <f>IF(AND('Claim Details'!$E$21="London 1",C228="A"),Rates!$C$4,IF(AND('Claim Details'!$E$21="London 1",C228="B"),Rates!$D$4,IF(AND('Claim Details'!$E$21="London 1",C228="C"),Rates!$E$4,IF(AND('Claim Details'!$E$21="London 1",C228="D"),Rates!$F$4,IF(AND('Claim Details'!$E$21="London 2",C228="A"),Rates!$C$7,IF(AND('Claim Details'!$E$21="London 2",C228="B"),Rates!$D$7,IF(AND('Claim Details'!$E$21="London 2",C228="C"),Rates!$E$7,IF(AND('Claim Details'!$E$21="London 2",C228="D"),Rates!$F$7,IF(AND('Claim Details'!$E$21="London 3",C228="A"),Rates!$C$10,IF(AND('Claim Details'!$E$21="London 3",C228="B"),Rates!$D$10,IF(AND('Claim Details'!$E$21="London 3",C228="C"),Rates!$E$10,IF(AND('Claim Details'!$E$21="London 3",C228="D"),Rates!$F$10,IF(AND('Claim Details'!$E$21="National 1",C228="A"),Rates!$C$13,IF(AND('Claim Details'!$E$21="National 1",C228="B"),Rates!$D$13,IF(AND('Claim Details'!$E$21="National 1",C228="C"),Rates!$E$13,IF(AND('Claim Details'!$E$21="National 1",C228="D"),Rates!$F$13,IF(AND('Claim Details'!$E$21="National 2",C228="A"),Rates!$C$16,IF(AND('Claim Details'!$E$21="National 2",C228="B"),Rates!$D$16,IF(AND('Claim Details'!$E$21="National 2",C228="C"),Rates!$E$16,IF(AND('Claim Details'!$E$21="National 2",C228="D"),Rates!$F$16,"£0.00"))))))))))))))))))))</f>
        <v>£0.00</v>
      </c>
      <c r="J228" s="23"/>
      <c r="K228" s="63" t="str">
        <f t="shared" si="54"/>
        <v>£0.00</v>
      </c>
      <c r="L228" s="212"/>
      <c r="M228" s="213"/>
      <c r="N228" s="20"/>
      <c r="O228" s="20"/>
      <c r="P228" s="20" t="str">
        <f t="shared" si="55"/>
        <v/>
      </c>
      <c r="Q228" s="20"/>
      <c r="R228" s="211"/>
      <c r="S228" s="28" t="str">
        <f t="shared" si="56"/>
        <v/>
      </c>
      <c r="T228" s="20" t="str">
        <f t="shared" si="57"/>
        <v/>
      </c>
      <c r="U228" s="18" t="str">
        <f t="shared" si="58"/>
        <v>£0.00</v>
      </c>
      <c r="V228" s="20"/>
      <c r="W228" s="192"/>
      <c r="X228" s="193"/>
      <c r="Y228" s="35"/>
      <c r="Z228" s="343"/>
      <c r="AA228" s="343" t="str">
        <f t="shared" si="59"/>
        <v/>
      </c>
      <c r="AB228" s="103"/>
      <c r="AC228" s="94" t="str">
        <f t="shared" si="60"/>
        <v/>
      </c>
      <c r="AD228" s="95"/>
      <c r="AE228" s="294"/>
      <c r="AF228" s="214" t="str">
        <f t="shared" si="61"/>
        <v/>
      </c>
      <c r="AG228" s="215" t="str">
        <f t="shared" si="62"/>
        <v>£0.00</v>
      </c>
      <c r="AH228" s="181"/>
      <c r="AJ228" s="183"/>
      <c r="AM228" s="183" t="str">
        <f t="shared" si="50"/>
        <v/>
      </c>
      <c r="AN228" s="45">
        <f t="shared" si="51"/>
        <v>0</v>
      </c>
      <c r="AO228" s="45" t="str">
        <f>IF(AND('Claim Details'!$J$21="London 1",T228="A"),Rates!$C$4,IF(AND('Claim Details'!$J$21="London 1",T228="B"),Rates!$D$4,IF(AND('Claim Details'!$J$21="London 1",T228="C"),Rates!$E$4,IF(AND('Claim Details'!$J$21="London 1",T228="D"),Rates!$F$4,IF(AND('Claim Details'!$J$21="London 2",T228="A"),Rates!$C$7,IF(AND('Claim Details'!$J$21="London 2",T228="B"),Rates!$D$7,IF(AND('Claim Details'!$J$21="London 2",T228="C"),Rates!$E$7,IF(AND('Claim Details'!$J$21="London 2",T228="D"),Rates!$F$7,IF(AND('Claim Details'!$J$21="London 3",T228="A"),Rates!$C$10,IF(AND('Claim Details'!$J$21="London 3",T228="B"),Rates!$D$10,IF(AND('Claim Details'!$J$21="London 3",T228="C"),Rates!$E$10,IF(AND('Claim Details'!$J$21="London 3",T228="D"),Rates!$F$10,IF(AND('Claim Details'!$J$21="National 1",T228="A"),Rates!$C$13,IF(AND('Claim Details'!$J$21="National 1",T228="B"),Rates!$D$13,IF(AND('Claim Details'!$J$21="National 1",T228="C"),Rates!$E$13,IF(AND('Claim Details'!$J$21="National 1",T228="D"),Rates!$F$13,IF(AND('Claim Details'!$J$21="National 2",T228="A"),Rates!$C$16,IF(AND('Claim Details'!$J$21="National 2",T228="B"),Rates!$D$16,IF(AND('Claim Details'!$J$21="National 2",T228="C"),Rates!$E$16,IF(AND('Claim Details'!$J$21="National 2",T228="D"),Rates!$F$16,"£0.00"))))))))))))))))))))</f>
        <v>£0.00</v>
      </c>
      <c r="AP228" s="45">
        <f t="shared" si="52"/>
        <v>0</v>
      </c>
      <c r="AQ228" s="45" t="str">
        <f>IF(AND('Claim Details'!$R$21="London 1",AC228="A"),Rates!$C$4,IF(AND('Claim Details'!$R$21="London 1",AC228="B"),Rates!$D$4,IF(AND('Claim Details'!$R$21="London 1",AC228="C"),Rates!$E$4,IF(AND('Claim Details'!$R$21="London 1",AC228="D"),Rates!$F$4,IF(AND('Claim Details'!$R$21="London 2",AC228="A"),Rates!$C$7,IF(AND('Claim Details'!$R$21="London 2",AC228="B"),Rates!$D$7,IF(AND('Claim Details'!$R$21="London 2",AC228="C"),Rates!$E$7,IF(AND('Claim Details'!$R$21="London 2",AC228="D"),Rates!$F$7,IF(AND('Claim Details'!$R$21="London 3",AC228="A"),Rates!$C$10,IF(AND('Claim Details'!$R$21="London 3",AC228="B"),Rates!$D$10,IF(AND('Claim Details'!$R$21="London 3",AC228="C"),Rates!$E$10,IF(AND('Claim Details'!$R$21="London 3",AC228="D"),Rates!$F$10,IF(AND('Claim Details'!$R$21="National 1",AC228="A"),Rates!$C$13,IF(AND('Claim Details'!$R$21="National 1",AC228="B"),Rates!$D$13,IF(AND('Claim Details'!$R$21="National 1",AC228="C"),Rates!$E$13,IF(AND('Claim Details'!$R$21="National 1",AC228="D"),Rates!$F$13,IF(AND('Claim Details'!$R$21="National 2",AC228="A"),Rates!$C$16,IF(AND('Claim Details'!$R$21="National 2",AC228="B"),Rates!$D$16,IF(AND('Claim Details'!$R$21="National 2",AC228="C"),Rates!$E$16,IF(AND('Claim Details'!$R$21="National 2",AC228="D"),Rates!$F$16,"£0.00"))))))))))))))))))))</f>
        <v>£0.00</v>
      </c>
      <c r="AR228" s="45">
        <f t="shared" si="53"/>
        <v>0</v>
      </c>
      <c r="AS228" s="183" t="str">
        <f t="shared" si="63"/>
        <v/>
      </c>
      <c r="AT228" s="183" t="str">
        <f t="shared" si="64"/>
        <v/>
      </c>
    </row>
    <row r="229" spans="1:46" ht="15.5">
      <c r="A229" s="178"/>
      <c r="B229" s="21"/>
      <c r="C229" s="22"/>
      <c r="D229" s="288"/>
      <c r="E229" s="290"/>
      <c r="F229" s="289"/>
      <c r="G229" s="177"/>
      <c r="H229" s="286"/>
      <c r="I229" s="95" t="str">
        <f>IF(AND('Claim Details'!$E$21="London 1",C229="A"),Rates!$C$4,IF(AND('Claim Details'!$E$21="London 1",C229="B"),Rates!$D$4,IF(AND('Claim Details'!$E$21="London 1",C229="C"),Rates!$E$4,IF(AND('Claim Details'!$E$21="London 1",C229="D"),Rates!$F$4,IF(AND('Claim Details'!$E$21="London 2",C229="A"),Rates!$C$7,IF(AND('Claim Details'!$E$21="London 2",C229="B"),Rates!$D$7,IF(AND('Claim Details'!$E$21="London 2",C229="C"),Rates!$E$7,IF(AND('Claim Details'!$E$21="London 2",C229="D"),Rates!$F$7,IF(AND('Claim Details'!$E$21="London 3",C229="A"),Rates!$C$10,IF(AND('Claim Details'!$E$21="London 3",C229="B"),Rates!$D$10,IF(AND('Claim Details'!$E$21="London 3",C229="C"),Rates!$E$10,IF(AND('Claim Details'!$E$21="London 3",C229="D"),Rates!$F$10,IF(AND('Claim Details'!$E$21="National 1",C229="A"),Rates!$C$13,IF(AND('Claim Details'!$E$21="National 1",C229="B"),Rates!$D$13,IF(AND('Claim Details'!$E$21="National 1",C229="C"),Rates!$E$13,IF(AND('Claim Details'!$E$21="National 1",C229="D"),Rates!$F$13,IF(AND('Claim Details'!$E$21="National 2",C229="A"),Rates!$C$16,IF(AND('Claim Details'!$E$21="National 2",C229="B"),Rates!$D$16,IF(AND('Claim Details'!$E$21="National 2",C229="C"),Rates!$E$16,IF(AND('Claim Details'!$E$21="National 2",C229="D"),Rates!$F$16,"£0.00"))))))))))))))))))))</f>
        <v>£0.00</v>
      </c>
      <c r="J229" s="23"/>
      <c r="K229" s="63" t="str">
        <f t="shared" si="54"/>
        <v>£0.00</v>
      </c>
      <c r="L229" s="212"/>
      <c r="M229" s="213"/>
      <c r="N229" s="20"/>
      <c r="O229" s="20"/>
      <c r="P229" s="20" t="str">
        <f t="shared" si="55"/>
        <v/>
      </c>
      <c r="Q229" s="20"/>
      <c r="R229" s="211"/>
      <c r="S229" s="28" t="str">
        <f t="shared" si="56"/>
        <v/>
      </c>
      <c r="T229" s="20" t="str">
        <f t="shared" si="57"/>
        <v/>
      </c>
      <c r="U229" s="18" t="str">
        <f t="shared" si="58"/>
        <v>£0.00</v>
      </c>
      <c r="V229" s="20"/>
      <c r="W229" s="192"/>
      <c r="X229" s="193"/>
      <c r="Y229" s="35"/>
      <c r="Z229" s="343"/>
      <c r="AA229" s="343" t="str">
        <f t="shared" si="59"/>
        <v/>
      </c>
      <c r="AB229" s="103"/>
      <c r="AC229" s="94" t="str">
        <f t="shared" si="60"/>
        <v/>
      </c>
      <c r="AD229" s="95"/>
      <c r="AE229" s="294"/>
      <c r="AF229" s="214" t="str">
        <f t="shared" si="61"/>
        <v/>
      </c>
      <c r="AG229" s="215" t="str">
        <f t="shared" si="62"/>
        <v>£0.00</v>
      </c>
      <c r="AH229" s="181"/>
      <c r="AJ229" s="183"/>
      <c r="AM229" s="183" t="str">
        <f t="shared" si="50"/>
        <v/>
      </c>
      <c r="AN229" s="45">
        <f t="shared" si="51"/>
        <v>0</v>
      </c>
      <c r="AO229" s="45" t="str">
        <f>IF(AND('Claim Details'!$J$21="London 1",T229="A"),Rates!$C$4,IF(AND('Claim Details'!$J$21="London 1",T229="B"),Rates!$D$4,IF(AND('Claim Details'!$J$21="London 1",T229="C"),Rates!$E$4,IF(AND('Claim Details'!$J$21="London 1",T229="D"),Rates!$F$4,IF(AND('Claim Details'!$J$21="London 2",T229="A"),Rates!$C$7,IF(AND('Claim Details'!$J$21="London 2",T229="B"),Rates!$D$7,IF(AND('Claim Details'!$J$21="London 2",T229="C"),Rates!$E$7,IF(AND('Claim Details'!$J$21="London 2",T229="D"),Rates!$F$7,IF(AND('Claim Details'!$J$21="London 3",T229="A"),Rates!$C$10,IF(AND('Claim Details'!$J$21="London 3",T229="B"),Rates!$D$10,IF(AND('Claim Details'!$J$21="London 3",T229="C"),Rates!$E$10,IF(AND('Claim Details'!$J$21="London 3",T229="D"),Rates!$F$10,IF(AND('Claim Details'!$J$21="National 1",T229="A"),Rates!$C$13,IF(AND('Claim Details'!$J$21="National 1",T229="B"),Rates!$D$13,IF(AND('Claim Details'!$J$21="National 1",T229="C"),Rates!$E$13,IF(AND('Claim Details'!$J$21="National 1",T229="D"),Rates!$F$13,IF(AND('Claim Details'!$J$21="National 2",T229="A"),Rates!$C$16,IF(AND('Claim Details'!$J$21="National 2",T229="B"),Rates!$D$16,IF(AND('Claim Details'!$J$21="National 2",T229="C"),Rates!$E$16,IF(AND('Claim Details'!$J$21="National 2",T229="D"),Rates!$F$16,"£0.00"))))))))))))))))))))</f>
        <v>£0.00</v>
      </c>
      <c r="AP229" s="45">
        <f t="shared" si="52"/>
        <v>0</v>
      </c>
      <c r="AQ229" s="45" t="str">
        <f>IF(AND('Claim Details'!$R$21="London 1",AC229="A"),Rates!$C$4,IF(AND('Claim Details'!$R$21="London 1",AC229="B"),Rates!$D$4,IF(AND('Claim Details'!$R$21="London 1",AC229="C"),Rates!$E$4,IF(AND('Claim Details'!$R$21="London 1",AC229="D"),Rates!$F$4,IF(AND('Claim Details'!$R$21="London 2",AC229="A"),Rates!$C$7,IF(AND('Claim Details'!$R$21="London 2",AC229="B"),Rates!$D$7,IF(AND('Claim Details'!$R$21="London 2",AC229="C"),Rates!$E$7,IF(AND('Claim Details'!$R$21="London 2",AC229="D"),Rates!$F$7,IF(AND('Claim Details'!$R$21="London 3",AC229="A"),Rates!$C$10,IF(AND('Claim Details'!$R$21="London 3",AC229="B"),Rates!$D$10,IF(AND('Claim Details'!$R$21="London 3",AC229="C"),Rates!$E$10,IF(AND('Claim Details'!$R$21="London 3",AC229="D"),Rates!$F$10,IF(AND('Claim Details'!$R$21="National 1",AC229="A"),Rates!$C$13,IF(AND('Claim Details'!$R$21="National 1",AC229="B"),Rates!$D$13,IF(AND('Claim Details'!$R$21="National 1",AC229="C"),Rates!$E$13,IF(AND('Claim Details'!$R$21="National 1",AC229="D"),Rates!$F$13,IF(AND('Claim Details'!$R$21="National 2",AC229="A"),Rates!$C$16,IF(AND('Claim Details'!$R$21="National 2",AC229="B"),Rates!$D$16,IF(AND('Claim Details'!$R$21="National 2",AC229="C"),Rates!$E$16,IF(AND('Claim Details'!$R$21="National 2",AC229="D"),Rates!$F$16,"£0.00"))))))))))))))))))))</f>
        <v>£0.00</v>
      </c>
      <c r="AR229" s="45">
        <f t="shared" si="53"/>
        <v>0</v>
      </c>
      <c r="AS229" s="183" t="str">
        <f t="shared" si="63"/>
        <v/>
      </c>
      <c r="AT229" s="183" t="str">
        <f t="shared" si="64"/>
        <v/>
      </c>
    </row>
    <row r="230" spans="1:46" ht="15.5">
      <c r="A230" s="178"/>
      <c r="B230" s="21"/>
      <c r="C230" s="22"/>
      <c r="D230" s="288"/>
      <c r="E230" s="290"/>
      <c r="F230" s="289"/>
      <c r="G230" s="177"/>
      <c r="H230" s="286"/>
      <c r="I230" s="95" t="str">
        <f>IF(AND('Claim Details'!$E$21="London 1",C230="A"),Rates!$C$4,IF(AND('Claim Details'!$E$21="London 1",C230="B"),Rates!$D$4,IF(AND('Claim Details'!$E$21="London 1",C230="C"),Rates!$E$4,IF(AND('Claim Details'!$E$21="London 1",C230="D"),Rates!$F$4,IF(AND('Claim Details'!$E$21="London 2",C230="A"),Rates!$C$7,IF(AND('Claim Details'!$E$21="London 2",C230="B"),Rates!$D$7,IF(AND('Claim Details'!$E$21="London 2",C230="C"),Rates!$E$7,IF(AND('Claim Details'!$E$21="London 2",C230="D"),Rates!$F$7,IF(AND('Claim Details'!$E$21="London 3",C230="A"),Rates!$C$10,IF(AND('Claim Details'!$E$21="London 3",C230="B"),Rates!$D$10,IF(AND('Claim Details'!$E$21="London 3",C230="C"),Rates!$E$10,IF(AND('Claim Details'!$E$21="London 3",C230="D"),Rates!$F$10,IF(AND('Claim Details'!$E$21="National 1",C230="A"),Rates!$C$13,IF(AND('Claim Details'!$E$21="National 1",C230="B"),Rates!$D$13,IF(AND('Claim Details'!$E$21="National 1",C230="C"),Rates!$E$13,IF(AND('Claim Details'!$E$21="National 1",C230="D"),Rates!$F$13,IF(AND('Claim Details'!$E$21="National 2",C230="A"),Rates!$C$16,IF(AND('Claim Details'!$E$21="National 2",C230="B"),Rates!$D$16,IF(AND('Claim Details'!$E$21="National 2",C230="C"),Rates!$E$16,IF(AND('Claim Details'!$E$21="National 2",C230="D"),Rates!$F$16,"£0.00"))))))))))))))))))))</f>
        <v>£0.00</v>
      </c>
      <c r="J230" s="23"/>
      <c r="K230" s="63" t="str">
        <f t="shared" si="54"/>
        <v>£0.00</v>
      </c>
      <c r="L230" s="212"/>
      <c r="M230" s="213"/>
      <c r="N230" s="20"/>
      <c r="O230" s="20"/>
      <c r="P230" s="20" t="str">
        <f t="shared" si="55"/>
        <v/>
      </c>
      <c r="Q230" s="20"/>
      <c r="R230" s="211"/>
      <c r="S230" s="28" t="str">
        <f t="shared" si="56"/>
        <v/>
      </c>
      <c r="T230" s="20" t="str">
        <f t="shared" si="57"/>
        <v/>
      </c>
      <c r="U230" s="18" t="str">
        <f t="shared" si="58"/>
        <v>£0.00</v>
      </c>
      <c r="V230" s="20"/>
      <c r="W230" s="192"/>
      <c r="X230" s="193"/>
      <c r="Y230" s="35"/>
      <c r="Z230" s="343"/>
      <c r="AA230" s="343" t="str">
        <f t="shared" si="59"/>
        <v/>
      </c>
      <c r="AB230" s="103"/>
      <c r="AC230" s="94" t="str">
        <f t="shared" si="60"/>
        <v/>
      </c>
      <c r="AD230" s="95"/>
      <c r="AE230" s="294"/>
      <c r="AF230" s="214" t="str">
        <f t="shared" si="61"/>
        <v/>
      </c>
      <c r="AG230" s="215" t="str">
        <f t="shared" si="62"/>
        <v>£0.00</v>
      </c>
      <c r="AH230" s="181"/>
      <c r="AJ230" s="183"/>
      <c r="AM230" s="183" t="str">
        <f t="shared" si="50"/>
        <v/>
      </c>
      <c r="AN230" s="45">
        <f t="shared" si="51"/>
        <v>0</v>
      </c>
      <c r="AO230" s="45" t="str">
        <f>IF(AND('Claim Details'!$J$21="London 1",T230="A"),Rates!$C$4,IF(AND('Claim Details'!$J$21="London 1",T230="B"),Rates!$D$4,IF(AND('Claim Details'!$J$21="London 1",T230="C"),Rates!$E$4,IF(AND('Claim Details'!$J$21="London 1",T230="D"),Rates!$F$4,IF(AND('Claim Details'!$J$21="London 2",T230="A"),Rates!$C$7,IF(AND('Claim Details'!$J$21="London 2",T230="B"),Rates!$D$7,IF(AND('Claim Details'!$J$21="London 2",T230="C"),Rates!$E$7,IF(AND('Claim Details'!$J$21="London 2",T230="D"),Rates!$F$7,IF(AND('Claim Details'!$J$21="London 3",T230="A"),Rates!$C$10,IF(AND('Claim Details'!$J$21="London 3",T230="B"),Rates!$D$10,IF(AND('Claim Details'!$J$21="London 3",T230="C"),Rates!$E$10,IF(AND('Claim Details'!$J$21="London 3",T230="D"),Rates!$F$10,IF(AND('Claim Details'!$J$21="National 1",T230="A"),Rates!$C$13,IF(AND('Claim Details'!$J$21="National 1",T230="B"),Rates!$D$13,IF(AND('Claim Details'!$J$21="National 1",T230="C"),Rates!$E$13,IF(AND('Claim Details'!$J$21="National 1",T230="D"),Rates!$F$13,IF(AND('Claim Details'!$J$21="National 2",T230="A"),Rates!$C$16,IF(AND('Claim Details'!$J$21="National 2",T230="B"),Rates!$D$16,IF(AND('Claim Details'!$J$21="National 2",T230="C"),Rates!$E$16,IF(AND('Claim Details'!$J$21="National 2",T230="D"),Rates!$F$16,"£0.00"))))))))))))))))))))</f>
        <v>£0.00</v>
      </c>
      <c r="AP230" s="45">
        <f t="shared" si="52"/>
        <v>0</v>
      </c>
      <c r="AQ230" s="45" t="str">
        <f>IF(AND('Claim Details'!$R$21="London 1",AC230="A"),Rates!$C$4,IF(AND('Claim Details'!$R$21="London 1",AC230="B"),Rates!$D$4,IF(AND('Claim Details'!$R$21="London 1",AC230="C"),Rates!$E$4,IF(AND('Claim Details'!$R$21="London 1",AC230="D"),Rates!$F$4,IF(AND('Claim Details'!$R$21="London 2",AC230="A"),Rates!$C$7,IF(AND('Claim Details'!$R$21="London 2",AC230="B"),Rates!$D$7,IF(AND('Claim Details'!$R$21="London 2",AC230="C"),Rates!$E$7,IF(AND('Claim Details'!$R$21="London 2",AC230="D"),Rates!$F$7,IF(AND('Claim Details'!$R$21="London 3",AC230="A"),Rates!$C$10,IF(AND('Claim Details'!$R$21="London 3",AC230="B"),Rates!$D$10,IF(AND('Claim Details'!$R$21="London 3",AC230="C"),Rates!$E$10,IF(AND('Claim Details'!$R$21="London 3",AC230="D"),Rates!$F$10,IF(AND('Claim Details'!$R$21="National 1",AC230="A"),Rates!$C$13,IF(AND('Claim Details'!$R$21="National 1",AC230="B"),Rates!$D$13,IF(AND('Claim Details'!$R$21="National 1",AC230="C"),Rates!$E$13,IF(AND('Claim Details'!$R$21="National 1",AC230="D"),Rates!$F$13,IF(AND('Claim Details'!$R$21="National 2",AC230="A"),Rates!$C$16,IF(AND('Claim Details'!$R$21="National 2",AC230="B"),Rates!$D$16,IF(AND('Claim Details'!$R$21="National 2",AC230="C"),Rates!$E$16,IF(AND('Claim Details'!$R$21="National 2",AC230="D"),Rates!$F$16,"£0.00"))))))))))))))))))))</f>
        <v>£0.00</v>
      </c>
      <c r="AR230" s="45">
        <f t="shared" si="53"/>
        <v>0</v>
      </c>
      <c r="AS230" s="183" t="str">
        <f t="shared" si="63"/>
        <v/>
      </c>
      <c r="AT230" s="183" t="str">
        <f t="shared" si="64"/>
        <v/>
      </c>
    </row>
    <row r="231" spans="1:46" ht="15.5">
      <c r="A231" s="178"/>
      <c r="B231" s="21"/>
      <c r="C231" s="22"/>
      <c r="D231" s="288"/>
      <c r="E231" s="290"/>
      <c r="F231" s="289"/>
      <c r="G231" s="177"/>
      <c r="H231" s="286"/>
      <c r="I231" s="95" t="str">
        <f>IF(AND('Claim Details'!$E$21="London 1",C231="A"),Rates!$C$4,IF(AND('Claim Details'!$E$21="London 1",C231="B"),Rates!$D$4,IF(AND('Claim Details'!$E$21="London 1",C231="C"),Rates!$E$4,IF(AND('Claim Details'!$E$21="London 1",C231="D"),Rates!$F$4,IF(AND('Claim Details'!$E$21="London 2",C231="A"),Rates!$C$7,IF(AND('Claim Details'!$E$21="London 2",C231="B"),Rates!$D$7,IF(AND('Claim Details'!$E$21="London 2",C231="C"),Rates!$E$7,IF(AND('Claim Details'!$E$21="London 2",C231="D"),Rates!$F$7,IF(AND('Claim Details'!$E$21="London 3",C231="A"),Rates!$C$10,IF(AND('Claim Details'!$E$21="London 3",C231="B"),Rates!$D$10,IF(AND('Claim Details'!$E$21="London 3",C231="C"),Rates!$E$10,IF(AND('Claim Details'!$E$21="London 3",C231="D"),Rates!$F$10,IF(AND('Claim Details'!$E$21="National 1",C231="A"),Rates!$C$13,IF(AND('Claim Details'!$E$21="National 1",C231="B"),Rates!$D$13,IF(AND('Claim Details'!$E$21="National 1",C231="C"),Rates!$E$13,IF(AND('Claim Details'!$E$21="National 1",C231="D"),Rates!$F$13,IF(AND('Claim Details'!$E$21="National 2",C231="A"),Rates!$C$16,IF(AND('Claim Details'!$E$21="National 2",C231="B"),Rates!$D$16,IF(AND('Claim Details'!$E$21="National 2",C231="C"),Rates!$E$16,IF(AND('Claim Details'!$E$21="National 2",C231="D"),Rates!$F$16,"£0.00"))))))))))))))))))))</f>
        <v>£0.00</v>
      </c>
      <c r="J231" s="23"/>
      <c r="K231" s="63" t="str">
        <f t="shared" si="54"/>
        <v>£0.00</v>
      </c>
      <c r="L231" s="212"/>
      <c r="M231" s="213"/>
      <c r="N231" s="20"/>
      <c r="O231" s="20"/>
      <c r="P231" s="20" t="str">
        <f t="shared" si="55"/>
        <v/>
      </c>
      <c r="Q231" s="20"/>
      <c r="R231" s="211"/>
      <c r="S231" s="28" t="str">
        <f t="shared" si="56"/>
        <v/>
      </c>
      <c r="T231" s="20" t="str">
        <f t="shared" si="57"/>
        <v/>
      </c>
      <c r="U231" s="18" t="str">
        <f t="shared" si="58"/>
        <v>£0.00</v>
      </c>
      <c r="V231" s="20"/>
      <c r="W231" s="192"/>
      <c r="X231" s="193"/>
      <c r="Y231" s="35"/>
      <c r="Z231" s="343"/>
      <c r="AA231" s="343" t="str">
        <f t="shared" si="59"/>
        <v/>
      </c>
      <c r="AB231" s="103"/>
      <c r="AC231" s="94" t="str">
        <f t="shared" si="60"/>
        <v/>
      </c>
      <c r="AD231" s="95"/>
      <c r="AE231" s="294"/>
      <c r="AF231" s="214" t="str">
        <f t="shared" si="61"/>
        <v/>
      </c>
      <c r="AG231" s="215" t="str">
        <f t="shared" si="62"/>
        <v>£0.00</v>
      </c>
      <c r="AH231" s="181"/>
      <c r="AJ231" s="183"/>
      <c r="AM231" s="183" t="str">
        <f t="shared" si="50"/>
        <v/>
      </c>
      <c r="AN231" s="45">
        <f t="shared" si="51"/>
        <v>0</v>
      </c>
      <c r="AO231" s="45" t="str">
        <f>IF(AND('Claim Details'!$J$21="London 1",T231="A"),Rates!$C$4,IF(AND('Claim Details'!$J$21="London 1",T231="B"),Rates!$D$4,IF(AND('Claim Details'!$J$21="London 1",T231="C"),Rates!$E$4,IF(AND('Claim Details'!$J$21="London 1",T231="D"),Rates!$F$4,IF(AND('Claim Details'!$J$21="London 2",T231="A"),Rates!$C$7,IF(AND('Claim Details'!$J$21="London 2",T231="B"),Rates!$D$7,IF(AND('Claim Details'!$J$21="London 2",T231="C"),Rates!$E$7,IF(AND('Claim Details'!$J$21="London 2",T231="D"),Rates!$F$7,IF(AND('Claim Details'!$J$21="London 3",T231="A"),Rates!$C$10,IF(AND('Claim Details'!$J$21="London 3",T231="B"),Rates!$D$10,IF(AND('Claim Details'!$J$21="London 3",T231="C"),Rates!$E$10,IF(AND('Claim Details'!$J$21="London 3",T231="D"),Rates!$F$10,IF(AND('Claim Details'!$J$21="National 1",T231="A"),Rates!$C$13,IF(AND('Claim Details'!$J$21="National 1",T231="B"),Rates!$D$13,IF(AND('Claim Details'!$J$21="National 1",T231="C"),Rates!$E$13,IF(AND('Claim Details'!$J$21="National 1",T231="D"),Rates!$F$13,IF(AND('Claim Details'!$J$21="National 2",T231="A"),Rates!$C$16,IF(AND('Claim Details'!$J$21="National 2",T231="B"),Rates!$D$16,IF(AND('Claim Details'!$J$21="National 2",T231="C"),Rates!$E$16,IF(AND('Claim Details'!$J$21="National 2",T231="D"),Rates!$F$16,"£0.00"))))))))))))))))))))</f>
        <v>£0.00</v>
      </c>
      <c r="AP231" s="45">
        <f t="shared" si="52"/>
        <v>0</v>
      </c>
      <c r="AQ231" s="45" t="str">
        <f>IF(AND('Claim Details'!$R$21="London 1",AC231="A"),Rates!$C$4,IF(AND('Claim Details'!$R$21="London 1",AC231="B"),Rates!$D$4,IF(AND('Claim Details'!$R$21="London 1",AC231="C"),Rates!$E$4,IF(AND('Claim Details'!$R$21="London 1",AC231="D"),Rates!$F$4,IF(AND('Claim Details'!$R$21="London 2",AC231="A"),Rates!$C$7,IF(AND('Claim Details'!$R$21="London 2",AC231="B"),Rates!$D$7,IF(AND('Claim Details'!$R$21="London 2",AC231="C"),Rates!$E$7,IF(AND('Claim Details'!$R$21="London 2",AC231="D"),Rates!$F$7,IF(AND('Claim Details'!$R$21="London 3",AC231="A"),Rates!$C$10,IF(AND('Claim Details'!$R$21="London 3",AC231="B"),Rates!$D$10,IF(AND('Claim Details'!$R$21="London 3",AC231="C"),Rates!$E$10,IF(AND('Claim Details'!$R$21="London 3",AC231="D"),Rates!$F$10,IF(AND('Claim Details'!$R$21="National 1",AC231="A"),Rates!$C$13,IF(AND('Claim Details'!$R$21="National 1",AC231="B"),Rates!$D$13,IF(AND('Claim Details'!$R$21="National 1",AC231="C"),Rates!$E$13,IF(AND('Claim Details'!$R$21="National 1",AC231="D"),Rates!$F$13,IF(AND('Claim Details'!$R$21="National 2",AC231="A"),Rates!$C$16,IF(AND('Claim Details'!$R$21="National 2",AC231="B"),Rates!$D$16,IF(AND('Claim Details'!$R$21="National 2",AC231="C"),Rates!$E$16,IF(AND('Claim Details'!$R$21="National 2",AC231="D"),Rates!$F$16,"£0.00"))))))))))))))))))))</f>
        <v>£0.00</v>
      </c>
      <c r="AR231" s="45">
        <f t="shared" si="53"/>
        <v>0</v>
      </c>
      <c r="AS231" s="183" t="str">
        <f t="shared" si="63"/>
        <v/>
      </c>
      <c r="AT231" s="183" t="str">
        <f t="shared" si="64"/>
        <v/>
      </c>
    </row>
    <row r="232" spans="1:46" ht="15.5">
      <c r="A232" s="178"/>
      <c r="B232" s="21"/>
      <c r="C232" s="22"/>
      <c r="D232" s="288"/>
      <c r="E232" s="290"/>
      <c r="F232" s="289"/>
      <c r="G232" s="177"/>
      <c r="H232" s="286"/>
      <c r="I232" s="95" t="str">
        <f>IF(AND('Claim Details'!$E$21="London 1",C232="A"),Rates!$C$4,IF(AND('Claim Details'!$E$21="London 1",C232="B"),Rates!$D$4,IF(AND('Claim Details'!$E$21="London 1",C232="C"),Rates!$E$4,IF(AND('Claim Details'!$E$21="London 1",C232="D"),Rates!$F$4,IF(AND('Claim Details'!$E$21="London 2",C232="A"),Rates!$C$7,IF(AND('Claim Details'!$E$21="London 2",C232="B"),Rates!$D$7,IF(AND('Claim Details'!$E$21="London 2",C232="C"),Rates!$E$7,IF(AND('Claim Details'!$E$21="London 2",C232="D"),Rates!$F$7,IF(AND('Claim Details'!$E$21="London 3",C232="A"),Rates!$C$10,IF(AND('Claim Details'!$E$21="London 3",C232="B"),Rates!$D$10,IF(AND('Claim Details'!$E$21="London 3",C232="C"),Rates!$E$10,IF(AND('Claim Details'!$E$21="London 3",C232="D"),Rates!$F$10,IF(AND('Claim Details'!$E$21="National 1",C232="A"),Rates!$C$13,IF(AND('Claim Details'!$E$21="National 1",C232="B"),Rates!$D$13,IF(AND('Claim Details'!$E$21="National 1",C232="C"),Rates!$E$13,IF(AND('Claim Details'!$E$21="National 1",C232="D"),Rates!$F$13,IF(AND('Claim Details'!$E$21="National 2",C232="A"),Rates!$C$16,IF(AND('Claim Details'!$E$21="National 2",C232="B"),Rates!$D$16,IF(AND('Claim Details'!$E$21="National 2",C232="C"),Rates!$E$16,IF(AND('Claim Details'!$E$21="National 2",C232="D"),Rates!$F$16,"£0.00"))))))))))))))))))))</f>
        <v>£0.00</v>
      </c>
      <c r="J232" s="23"/>
      <c r="K232" s="63" t="str">
        <f t="shared" si="54"/>
        <v>£0.00</v>
      </c>
      <c r="L232" s="212"/>
      <c r="M232" s="213"/>
      <c r="N232" s="20"/>
      <c r="O232" s="20"/>
      <c r="P232" s="20" t="str">
        <f t="shared" si="55"/>
        <v/>
      </c>
      <c r="Q232" s="20"/>
      <c r="R232" s="211"/>
      <c r="S232" s="28" t="str">
        <f t="shared" si="56"/>
        <v/>
      </c>
      <c r="T232" s="20" t="str">
        <f t="shared" si="57"/>
        <v/>
      </c>
      <c r="U232" s="18" t="str">
        <f t="shared" si="58"/>
        <v>£0.00</v>
      </c>
      <c r="V232" s="20"/>
      <c r="W232" s="192"/>
      <c r="X232" s="193"/>
      <c r="Y232" s="35"/>
      <c r="Z232" s="343"/>
      <c r="AA232" s="343" t="str">
        <f t="shared" si="59"/>
        <v/>
      </c>
      <c r="AB232" s="103"/>
      <c r="AC232" s="94" t="str">
        <f t="shared" si="60"/>
        <v/>
      </c>
      <c r="AD232" s="95"/>
      <c r="AE232" s="294"/>
      <c r="AF232" s="214" t="str">
        <f t="shared" si="61"/>
        <v/>
      </c>
      <c r="AG232" s="215" t="str">
        <f t="shared" si="62"/>
        <v>£0.00</v>
      </c>
      <c r="AH232" s="181"/>
      <c r="AJ232" s="183"/>
      <c r="AM232" s="183" t="str">
        <f t="shared" si="50"/>
        <v/>
      </c>
      <c r="AN232" s="45">
        <f t="shared" si="51"/>
        <v>0</v>
      </c>
      <c r="AO232" s="45" t="str">
        <f>IF(AND('Claim Details'!$J$21="London 1",T232="A"),Rates!$C$4,IF(AND('Claim Details'!$J$21="London 1",T232="B"),Rates!$D$4,IF(AND('Claim Details'!$J$21="London 1",T232="C"),Rates!$E$4,IF(AND('Claim Details'!$J$21="London 1",T232="D"),Rates!$F$4,IF(AND('Claim Details'!$J$21="London 2",T232="A"),Rates!$C$7,IF(AND('Claim Details'!$J$21="London 2",T232="B"),Rates!$D$7,IF(AND('Claim Details'!$J$21="London 2",T232="C"),Rates!$E$7,IF(AND('Claim Details'!$J$21="London 2",T232="D"),Rates!$F$7,IF(AND('Claim Details'!$J$21="London 3",T232="A"),Rates!$C$10,IF(AND('Claim Details'!$J$21="London 3",T232="B"),Rates!$D$10,IF(AND('Claim Details'!$J$21="London 3",T232="C"),Rates!$E$10,IF(AND('Claim Details'!$J$21="London 3",T232="D"),Rates!$F$10,IF(AND('Claim Details'!$J$21="National 1",T232="A"),Rates!$C$13,IF(AND('Claim Details'!$J$21="National 1",T232="B"),Rates!$D$13,IF(AND('Claim Details'!$J$21="National 1",T232="C"),Rates!$E$13,IF(AND('Claim Details'!$J$21="National 1",T232="D"),Rates!$F$13,IF(AND('Claim Details'!$J$21="National 2",T232="A"),Rates!$C$16,IF(AND('Claim Details'!$J$21="National 2",T232="B"),Rates!$D$16,IF(AND('Claim Details'!$J$21="National 2",T232="C"),Rates!$E$16,IF(AND('Claim Details'!$J$21="National 2",T232="D"),Rates!$F$16,"£0.00"))))))))))))))))))))</f>
        <v>£0.00</v>
      </c>
      <c r="AP232" s="45">
        <f t="shared" si="52"/>
        <v>0</v>
      </c>
      <c r="AQ232" s="45" t="str">
        <f>IF(AND('Claim Details'!$R$21="London 1",AC232="A"),Rates!$C$4,IF(AND('Claim Details'!$R$21="London 1",AC232="B"),Rates!$D$4,IF(AND('Claim Details'!$R$21="London 1",AC232="C"),Rates!$E$4,IF(AND('Claim Details'!$R$21="London 1",AC232="D"),Rates!$F$4,IF(AND('Claim Details'!$R$21="London 2",AC232="A"),Rates!$C$7,IF(AND('Claim Details'!$R$21="London 2",AC232="B"),Rates!$D$7,IF(AND('Claim Details'!$R$21="London 2",AC232="C"),Rates!$E$7,IF(AND('Claim Details'!$R$21="London 2",AC232="D"),Rates!$F$7,IF(AND('Claim Details'!$R$21="London 3",AC232="A"),Rates!$C$10,IF(AND('Claim Details'!$R$21="London 3",AC232="B"),Rates!$D$10,IF(AND('Claim Details'!$R$21="London 3",AC232="C"),Rates!$E$10,IF(AND('Claim Details'!$R$21="London 3",AC232="D"),Rates!$F$10,IF(AND('Claim Details'!$R$21="National 1",AC232="A"),Rates!$C$13,IF(AND('Claim Details'!$R$21="National 1",AC232="B"),Rates!$D$13,IF(AND('Claim Details'!$R$21="National 1",AC232="C"),Rates!$E$13,IF(AND('Claim Details'!$R$21="National 1",AC232="D"),Rates!$F$13,IF(AND('Claim Details'!$R$21="National 2",AC232="A"),Rates!$C$16,IF(AND('Claim Details'!$R$21="National 2",AC232="B"),Rates!$D$16,IF(AND('Claim Details'!$R$21="National 2",AC232="C"),Rates!$E$16,IF(AND('Claim Details'!$R$21="National 2",AC232="D"),Rates!$F$16,"£0.00"))))))))))))))))))))</f>
        <v>£0.00</v>
      </c>
      <c r="AR232" s="45">
        <f t="shared" si="53"/>
        <v>0</v>
      </c>
      <c r="AS232" s="183" t="str">
        <f t="shared" si="63"/>
        <v/>
      </c>
      <c r="AT232" s="183" t="str">
        <f t="shared" si="64"/>
        <v/>
      </c>
    </row>
    <row r="233" spans="1:46" ht="15.5">
      <c r="A233" s="178"/>
      <c r="B233" s="21"/>
      <c r="C233" s="22"/>
      <c r="D233" s="288"/>
      <c r="E233" s="290"/>
      <c r="F233" s="289"/>
      <c r="G233" s="177"/>
      <c r="H233" s="286"/>
      <c r="I233" s="95" t="str">
        <f>IF(AND('Claim Details'!$E$21="London 1",C233="A"),Rates!$C$4,IF(AND('Claim Details'!$E$21="London 1",C233="B"),Rates!$D$4,IF(AND('Claim Details'!$E$21="London 1",C233="C"),Rates!$E$4,IF(AND('Claim Details'!$E$21="London 1",C233="D"),Rates!$F$4,IF(AND('Claim Details'!$E$21="London 2",C233="A"),Rates!$C$7,IF(AND('Claim Details'!$E$21="London 2",C233="B"),Rates!$D$7,IF(AND('Claim Details'!$E$21="London 2",C233="C"),Rates!$E$7,IF(AND('Claim Details'!$E$21="London 2",C233="D"),Rates!$F$7,IF(AND('Claim Details'!$E$21="London 3",C233="A"),Rates!$C$10,IF(AND('Claim Details'!$E$21="London 3",C233="B"),Rates!$D$10,IF(AND('Claim Details'!$E$21="London 3",C233="C"),Rates!$E$10,IF(AND('Claim Details'!$E$21="London 3",C233="D"),Rates!$F$10,IF(AND('Claim Details'!$E$21="National 1",C233="A"),Rates!$C$13,IF(AND('Claim Details'!$E$21="National 1",C233="B"),Rates!$D$13,IF(AND('Claim Details'!$E$21="National 1",C233="C"),Rates!$E$13,IF(AND('Claim Details'!$E$21="National 1",C233="D"),Rates!$F$13,IF(AND('Claim Details'!$E$21="National 2",C233="A"),Rates!$C$16,IF(AND('Claim Details'!$E$21="National 2",C233="B"),Rates!$D$16,IF(AND('Claim Details'!$E$21="National 2",C233="C"),Rates!$E$16,IF(AND('Claim Details'!$E$21="National 2",C233="D"),Rates!$F$16,"£0.00"))))))))))))))))))))</f>
        <v>£0.00</v>
      </c>
      <c r="J233" s="23"/>
      <c r="K233" s="63" t="str">
        <f t="shared" si="54"/>
        <v>£0.00</v>
      </c>
      <c r="L233" s="212"/>
      <c r="M233" s="213"/>
      <c r="N233" s="20"/>
      <c r="O233" s="20"/>
      <c r="P233" s="20" t="str">
        <f t="shared" si="55"/>
        <v/>
      </c>
      <c r="Q233" s="20"/>
      <c r="R233" s="211"/>
      <c r="S233" s="28" t="str">
        <f t="shared" si="56"/>
        <v/>
      </c>
      <c r="T233" s="20" t="str">
        <f t="shared" si="57"/>
        <v/>
      </c>
      <c r="U233" s="18" t="str">
        <f t="shared" si="58"/>
        <v>£0.00</v>
      </c>
      <c r="V233" s="20"/>
      <c r="W233" s="192"/>
      <c r="X233" s="193"/>
      <c r="Y233" s="35"/>
      <c r="Z233" s="343"/>
      <c r="AA233" s="343" t="str">
        <f t="shared" si="59"/>
        <v/>
      </c>
      <c r="AB233" s="103"/>
      <c r="AC233" s="94" t="str">
        <f t="shared" si="60"/>
        <v/>
      </c>
      <c r="AD233" s="95"/>
      <c r="AE233" s="294"/>
      <c r="AF233" s="214" t="str">
        <f t="shared" si="61"/>
        <v/>
      </c>
      <c r="AG233" s="215" t="str">
        <f t="shared" si="62"/>
        <v>£0.00</v>
      </c>
      <c r="AH233" s="181"/>
      <c r="AJ233" s="183"/>
      <c r="AM233" s="183" t="str">
        <f t="shared" si="50"/>
        <v/>
      </c>
      <c r="AN233" s="45">
        <f t="shared" si="51"/>
        <v>0</v>
      </c>
      <c r="AO233" s="45" t="str">
        <f>IF(AND('Claim Details'!$J$21="London 1",T233="A"),Rates!$C$4,IF(AND('Claim Details'!$J$21="London 1",T233="B"),Rates!$D$4,IF(AND('Claim Details'!$J$21="London 1",T233="C"),Rates!$E$4,IF(AND('Claim Details'!$J$21="London 1",T233="D"),Rates!$F$4,IF(AND('Claim Details'!$J$21="London 2",T233="A"),Rates!$C$7,IF(AND('Claim Details'!$J$21="London 2",T233="B"),Rates!$D$7,IF(AND('Claim Details'!$J$21="London 2",T233="C"),Rates!$E$7,IF(AND('Claim Details'!$J$21="London 2",T233="D"),Rates!$F$7,IF(AND('Claim Details'!$J$21="London 3",T233="A"),Rates!$C$10,IF(AND('Claim Details'!$J$21="London 3",T233="B"),Rates!$D$10,IF(AND('Claim Details'!$J$21="London 3",T233="C"),Rates!$E$10,IF(AND('Claim Details'!$J$21="London 3",T233="D"),Rates!$F$10,IF(AND('Claim Details'!$J$21="National 1",T233="A"),Rates!$C$13,IF(AND('Claim Details'!$J$21="National 1",T233="B"),Rates!$D$13,IF(AND('Claim Details'!$J$21="National 1",T233="C"),Rates!$E$13,IF(AND('Claim Details'!$J$21="National 1",T233="D"),Rates!$F$13,IF(AND('Claim Details'!$J$21="National 2",T233="A"),Rates!$C$16,IF(AND('Claim Details'!$J$21="National 2",T233="B"),Rates!$D$16,IF(AND('Claim Details'!$J$21="National 2",T233="C"),Rates!$E$16,IF(AND('Claim Details'!$J$21="National 2",T233="D"),Rates!$F$16,"£0.00"))))))))))))))))))))</f>
        <v>£0.00</v>
      </c>
      <c r="AP233" s="45">
        <f t="shared" si="52"/>
        <v>0</v>
      </c>
      <c r="AQ233" s="45" t="str">
        <f>IF(AND('Claim Details'!$R$21="London 1",AC233="A"),Rates!$C$4,IF(AND('Claim Details'!$R$21="London 1",AC233="B"),Rates!$D$4,IF(AND('Claim Details'!$R$21="London 1",AC233="C"),Rates!$E$4,IF(AND('Claim Details'!$R$21="London 1",AC233="D"),Rates!$F$4,IF(AND('Claim Details'!$R$21="London 2",AC233="A"),Rates!$C$7,IF(AND('Claim Details'!$R$21="London 2",AC233="B"),Rates!$D$7,IF(AND('Claim Details'!$R$21="London 2",AC233="C"),Rates!$E$7,IF(AND('Claim Details'!$R$21="London 2",AC233="D"),Rates!$F$7,IF(AND('Claim Details'!$R$21="London 3",AC233="A"),Rates!$C$10,IF(AND('Claim Details'!$R$21="London 3",AC233="B"),Rates!$D$10,IF(AND('Claim Details'!$R$21="London 3",AC233="C"),Rates!$E$10,IF(AND('Claim Details'!$R$21="London 3",AC233="D"),Rates!$F$10,IF(AND('Claim Details'!$R$21="National 1",AC233="A"),Rates!$C$13,IF(AND('Claim Details'!$R$21="National 1",AC233="B"),Rates!$D$13,IF(AND('Claim Details'!$R$21="National 1",AC233="C"),Rates!$E$13,IF(AND('Claim Details'!$R$21="National 1",AC233="D"),Rates!$F$13,IF(AND('Claim Details'!$R$21="National 2",AC233="A"),Rates!$C$16,IF(AND('Claim Details'!$R$21="National 2",AC233="B"),Rates!$D$16,IF(AND('Claim Details'!$R$21="National 2",AC233="C"),Rates!$E$16,IF(AND('Claim Details'!$R$21="National 2",AC233="D"),Rates!$F$16,"£0.00"))))))))))))))))))))</f>
        <v>£0.00</v>
      </c>
      <c r="AR233" s="45">
        <f t="shared" si="53"/>
        <v>0</v>
      </c>
      <c r="AS233" s="183" t="str">
        <f t="shared" si="63"/>
        <v/>
      </c>
      <c r="AT233" s="183" t="str">
        <f t="shared" si="64"/>
        <v/>
      </c>
    </row>
    <row r="234" spans="1:46" ht="15.5">
      <c r="A234" s="178"/>
      <c r="B234" s="21"/>
      <c r="C234" s="22"/>
      <c r="D234" s="288"/>
      <c r="E234" s="290"/>
      <c r="F234" s="289"/>
      <c r="G234" s="177"/>
      <c r="H234" s="286"/>
      <c r="I234" s="95" t="str">
        <f>IF(AND('Claim Details'!$E$21="London 1",C234="A"),Rates!$C$4,IF(AND('Claim Details'!$E$21="London 1",C234="B"),Rates!$D$4,IF(AND('Claim Details'!$E$21="London 1",C234="C"),Rates!$E$4,IF(AND('Claim Details'!$E$21="London 1",C234="D"),Rates!$F$4,IF(AND('Claim Details'!$E$21="London 2",C234="A"),Rates!$C$7,IF(AND('Claim Details'!$E$21="London 2",C234="B"),Rates!$D$7,IF(AND('Claim Details'!$E$21="London 2",C234="C"),Rates!$E$7,IF(AND('Claim Details'!$E$21="London 2",C234="D"),Rates!$F$7,IF(AND('Claim Details'!$E$21="London 3",C234="A"),Rates!$C$10,IF(AND('Claim Details'!$E$21="London 3",C234="B"),Rates!$D$10,IF(AND('Claim Details'!$E$21="London 3",C234="C"),Rates!$E$10,IF(AND('Claim Details'!$E$21="London 3",C234="D"),Rates!$F$10,IF(AND('Claim Details'!$E$21="National 1",C234="A"),Rates!$C$13,IF(AND('Claim Details'!$E$21="National 1",C234="B"),Rates!$D$13,IF(AND('Claim Details'!$E$21="National 1",C234="C"),Rates!$E$13,IF(AND('Claim Details'!$E$21="National 1",C234="D"),Rates!$F$13,IF(AND('Claim Details'!$E$21="National 2",C234="A"),Rates!$C$16,IF(AND('Claim Details'!$E$21="National 2",C234="B"),Rates!$D$16,IF(AND('Claim Details'!$E$21="National 2",C234="C"),Rates!$E$16,IF(AND('Claim Details'!$E$21="National 2",C234="D"),Rates!$F$16,"£0.00"))))))))))))))))))))</f>
        <v>£0.00</v>
      </c>
      <c r="J234" s="23"/>
      <c r="K234" s="63" t="str">
        <f t="shared" si="54"/>
        <v>£0.00</v>
      </c>
      <c r="L234" s="212"/>
      <c r="M234" s="213"/>
      <c r="N234" s="20"/>
      <c r="O234" s="20"/>
      <c r="P234" s="20" t="str">
        <f t="shared" si="55"/>
        <v/>
      </c>
      <c r="Q234" s="20"/>
      <c r="R234" s="211"/>
      <c r="S234" s="28" t="str">
        <f t="shared" si="56"/>
        <v/>
      </c>
      <c r="T234" s="20" t="str">
        <f t="shared" si="57"/>
        <v/>
      </c>
      <c r="U234" s="18" t="str">
        <f t="shared" si="58"/>
        <v>£0.00</v>
      </c>
      <c r="V234" s="20"/>
      <c r="W234" s="192"/>
      <c r="X234" s="193"/>
      <c r="Y234" s="35"/>
      <c r="Z234" s="343"/>
      <c r="AA234" s="343" t="str">
        <f t="shared" si="59"/>
        <v/>
      </c>
      <c r="AB234" s="103"/>
      <c r="AC234" s="94" t="str">
        <f t="shared" si="60"/>
        <v/>
      </c>
      <c r="AD234" s="95"/>
      <c r="AE234" s="294"/>
      <c r="AF234" s="214" t="str">
        <f t="shared" si="61"/>
        <v/>
      </c>
      <c r="AG234" s="215" t="str">
        <f t="shared" si="62"/>
        <v>£0.00</v>
      </c>
      <c r="AH234" s="181"/>
      <c r="AJ234" s="183"/>
      <c r="AM234" s="183" t="str">
        <f t="shared" si="50"/>
        <v/>
      </c>
      <c r="AN234" s="45">
        <f t="shared" si="51"/>
        <v>0</v>
      </c>
      <c r="AO234" s="45" t="str">
        <f>IF(AND('Claim Details'!$J$21="London 1",T234="A"),Rates!$C$4,IF(AND('Claim Details'!$J$21="London 1",T234="B"),Rates!$D$4,IF(AND('Claim Details'!$J$21="London 1",T234="C"),Rates!$E$4,IF(AND('Claim Details'!$J$21="London 1",T234="D"),Rates!$F$4,IF(AND('Claim Details'!$J$21="London 2",T234="A"),Rates!$C$7,IF(AND('Claim Details'!$J$21="London 2",T234="B"),Rates!$D$7,IF(AND('Claim Details'!$J$21="London 2",T234="C"),Rates!$E$7,IF(AND('Claim Details'!$J$21="London 2",T234="D"),Rates!$F$7,IF(AND('Claim Details'!$J$21="London 3",T234="A"),Rates!$C$10,IF(AND('Claim Details'!$J$21="London 3",T234="B"),Rates!$D$10,IF(AND('Claim Details'!$J$21="London 3",T234="C"),Rates!$E$10,IF(AND('Claim Details'!$J$21="London 3",T234="D"),Rates!$F$10,IF(AND('Claim Details'!$J$21="National 1",T234="A"),Rates!$C$13,IF(AND('Claim Details'!$J$21="National 1",T234="B"),Rates!$D$13,IF(AND('Claim Details'!$J$21="National 1",T234="C"),Rates!$E$13,IF(AND('Claim Details'!$J$21="National 1",T234="D"),Rates!$F$13,IF(AND('Claim Details'!$J$21="National 2",T234="A"),Rates!$C$16,IF(AND('Claim Details'!$J$21="National 2",T234="B"),Rates!$D$16,IF(AND('Claim Details'!$J$21="National 2",T234="C"),Rates!$E$16,IF(AND('Claim Details'!$J$21="National 2",T234="D"),Rates!$F$16,"£0.00"))))))))))))))))))))</f>
        <v>£0.00</v>
      </c>
      <c r="AP234" s="45">
        <f t="shared" si="52"/>
        <v>0</v>
      </c>
      <c r="AQ234" s="45" t="str">
        <f>IF(AND('Claim Details'!$R$21="London 1",AC234="A"),Rates!$C$4,IF(AND('Claim Details'!$R$21="London 1",AC234="B"),Rates!$D$4,IF(AND('Claim Details'!$R$21="London 1",AC234="C"),Rates!$E$4,IF(AND('Claim Details'!$R$21="London 1",AC234="D"),Rates!$F$4,IF(AND('Claim Details'!$R$21="London 2",AC234="A"),Rates!$C$7,IF(AND('Claim Details'!$R$21="London 2",AC234="B"),Rates!$D$7,IF(AND('Claim Details'!$R$21="London 2",AC234="C"),Rates!$E$7,IF(AND('Claim Details'!$R$21="London 2",AC234="D"),Rates!$F$7,IF(AND('Claim Details'!$R$21="London 3",AC234="A"),Rates!$C$10,IF(AND('Claim Details'!$R$21="London 3",AC234="B"),Rates!$D$10,IF(AND('Claim Details'!$R$21="London 3",AC234="C"),Rates!$E$10,IF(AND('Claim Details'!$R$21="London 3",AC234="D"),Rates!$F$10,IF(AND('Claim Details'!$R$21="National 1",AC234="A"),Rates!$C$13,IF(AND('Claim Details'!$R$21="National 1",AC234="B"),Rates!$D$13,IF(AND('Claim Details'!$R$21="National 1",AC234="C"),Rates!$E$13,IF(AND('Claim Details'!$R$21="National 1",AC234="D"),Rates!$F$13,IF(AND('Claim Details'!$R$21="National 2",AC234="A"),Rates!$C$16,IF(AND('Claim Details'!$R$21="National 2",AC234="B"),Rates!$D$16,IF(AND('Claim Details'!$R$21="National 2",AC234="C"),Rates!$E$16,IF(AND('Claim Details'!$R$21="National 2",AC234="D"),Rates!$F$16,"£0.00"))))))))))))))))))))</f>
        <v>£0.00</v>
      </c>
      <c r="AR234" s="45">
        <f t="shared" si="53"/>
        <v>0</v>
      </c>
      <c r="AS234" s="183" t="str">
        <f t="shared" si="63"/>
        <v/>
      </c>
      <c r="AT234" s="183" t="str">
        <f t="shared" si="64"/>
        <v/>
      </c>
    </row>
    <row r="235" spans="1:46" ht="15.5">
      <c r="A235" s="178"/>
      <c r="B235" s="21"/>
      <c r="C235" s="22"/>
      <c r="D235" s="288"/>
      <c r="E235" s="290"/>
      <c r="F235" s="289"/>
      <c r="G235" s="177"/>
      <c r="H235" s="286"/>
      <c r="I235" s="95" t="str">
        <f>IF(AND('Claim Details'!$E$21="London 1",C235="A"),Rates!$C$4,IF(AND('Claim Details'!$E$21="London 1",C235="B"),Rates!$D$4,IF(AND('Claim Details'!$E$21="London 1",C235="C"),Rates!$E$4,IF(AND('Claim Details'!$E$21="London 1",C235="D"),Rates!$F$4,IF(AND('Claim Details'!$E$21="London 2",C235="A"),Rates!$C$7,IF(AND('Claim Details'!$E$21="London 2",C235="B"),Rates!$D$7,IF(AND('Claim Details'!$E$21="London 2",C235="C"),Rates!$E$7,IF(AND('Claim Details'!$E$21="London 2",C235="D"),Rates!$F$7,IF(AND('Claim Details'!$E$21="London 3",C235="A"),Rates!$C$10,IF(AND('Claim Details'!$E$21="London 3",C235="B"),Rates!$D$10,IF(AND('Claim Details'!$E$21="London 3",C235="C"),Rates!$E$10,IF(AND('Claim Details'!$E$21="London 3",C235="D"),Rates!$F$10,IF(AND('Claim Details'!$E$21="National 1",C235="A"),Rates!$C$13,IF(AND('Claim Details'!$E$21="National 1",C235="B"),Rates!$D$13,IF(AND('Claim Details'!$E$21="National 1",C235="C"),Rates!$E$13,IF(AND('Claim Details'!$E$21="National 1",C235="D"),Rates!$F$13,IF(AND('Claim Details'!$E$21="National 2",C235="A"),Rates!$C$16,IF(AND('Claim Details'!$E$21="National 2",C235="B"),Rates!$D$16,IF(AND('Claim Details'!$E$21="National 2",C235="C"),Rates!$E$16,IF(AND('Claim Details'!$E$21="National 2",C235="D"),Rates!$F$16,"£0.00"))))))))))))))))))))</f>
        <v>£0.00</v>
      </c>
      <c r="J235" s="23"/>
      <c r="K235" s="63" t="str">
        <f t="shared" si="54"/>
        <v>£0.00</v>
      </c>
      <c r="L235" s="212"/>
      <c r="M235" s="213"/>
      <c r="N235" s="20"/>
      <c r="O235" s="20"/>
      <c r="P235" s="20" t="str">
        <f t="shared" si="55"/>
        <v/>
      </c>
      <c r="Q235" s="20"/>
      <c r="R235" s="211"/>
      <c r="S235" s="28" t="str">
        <f t="shared" si="56"/>
        <v/>
      </c>
      <c r="T235" s="20" t="str">
        <f t="shared" si="57"/>
        <v/>
      </c>
      <c r="U235" s="18" t="str">
        <f t="shared" si="58"/>
        <v>£0.00</v>
      </c>
      <c r="V235" s="20"/>
      <c r="W235" s="192"/>
      <c r="X235" s="193"/>
      <c r="Y235" s="35"/>
      <c r="Z235" s="343"/>
      <c r="AA235" s="343" t="str">
        <f t="shared" si="59"/>
        <v/>
      </c>
      <c r="AB235" s="103"/>
      <c r="AC235" s="94" t="str">
        <f t="shared" si="60"/>
        <v/>
      </c>
      <c r="AD235" s="95"/>
      <c r="AE235" s="294"/>
      <c r="AF235" s="214" t="str">
        <f t="shared" si="61"/>
        <v/>
      </c>
      <c r="AG235" s="215" t="str">
        <f t="shared" si="62"/>
        <v>£0.00</v>
      </c>
      <c r="AH235" s="181"/>
      <c r="AJ235" s="183"/>
      <c r="AM235" s="183" t="str">
        <f t="shared" si="50"/>
        <v/>
      </c>
      <c r="AN235" s="45">
        <f t="shared" si="51"/>
        <v>0</v>
      </c>
      <c r="AO235" s="45" t="str">
        <f>IF(AND('Claim Details'!$J$21="London 1",T235="A"),Rates!$C$4,IF(AND('Claim Details'!$J$21="London 1",T235="B"),Rates!$D$4,IF(AND('Claim Details'!$J$21="London 1",T235="C"),Rates!$E$4,IF(AND('Claim Details'!$J$21="London 1",T235="D"),Rates!$F$4,IF(AND('Claim Details'!$J$21="London 2",T235="A"),Rates!$C$7,IF(AND('Claim Details'!$J$21="London 2",T235="B"),Rates!$D$7,IF(AND('Claim Details'!$J$21="London 2",T235="C"),Rates!$E$7,IF(AND('Claim Details'!$J$21="London 2",T235="D"),Rates!$F$7,IF(AND('Claim Details'!$J$21="London 3",T235="A"),Rates!$C$10,IF(AND('Claim Details'!$J$21="London 3",T235="B"),Rates!$D$10,IF(AND('Claim Details'!$J$21="London 3",T235="C"),Rates!$E$10,IF(AND('Claim Details'!$J$21="London 3",T235="D"),Rates!$F$10,IF(AND('Claim Details'!$J$21="National 1",T235="A"),Rates!$C$13,IF(AND('Claim Details'!$J$21="National 1",T235="B"),Rates!$D$13,IF(AND('Claim Details'!$J$21="National 1",T235="C"),Rates!$E$13,IF(AND('Claim Details'!$J$21="National 1",T235="D"),Rates!$F$13,IF(AND('Claim Details'!$J$21="National 2",T235="A"),Rates!$C$16,IF(AND('Claim Details'!$J$21="National 2",T235="B"),Rates!$D$16,IF(AND('Claim Details'!$J$21="National 2",T235="C"),Rates!$E$16,IF(AND('Claim Details'!$J$21="National 2",T235="D"),Rates!$F$16,"£0.00"))))))))))))))))))))</f>
        <v>£0.00</v>
      </c>
      <c r="AP235" s="45">
        <f t="shared" si="52"/>
        <v>0</v>
      </c>
      <c r="AQ235" s="45" t="str">
        <f>IF(AND('Claim Details'!$R$21="London 1",AC235="A"),Rates!$C$4,IF(AND('Claim Details'!$R$21="London 1",AC235="B"),Rates!$D$4,IF(AND('Claim Details'!$R$21="London 1",AC235="C"),Rates!$E$4,IF(AND('Claim Details'!$R$21="London 1",AC235="D"),Rates!$F$4,IF(AND('Claim Details'!$R$21="London 2",AC235="A"),Rates!$C$7,IF(AND('Claim Details'!$R$21="London 2",AC235="B"),Rates!$D$7,IF(AND('Claim Details'!$R$21="London 2",AC235="C"),Rates!$E$7,IF(AND('Claim Details'!$R$21="London 2",AC235="D"),Rates!$F$7,IF(AND('Claim Details'!$R$21="London 3",AC235="A"),Rates!$C$10,IF(AND('Claim Details'!$R$21="London 3",AC235="B"),Rates!$D$10,IF(AND('Claim Details'!$R$21="London 3",AC235="C"),Rates!$E$10,IF(AND('Claim Details'!$R$21="London 3",AC235="D"),Rates!$F$10,IF(AND('Claim Details'!$R$21="National 1",AC235="A"),Rates!$C$13,IF(AND('Claim Details'!$R$21="National 1",AC235="B"),Rates!$D$13,IF(AND('Claim Details'!$R$21="National 1",AC235="C"),Rates!$E$13,IF(AND('Claim Details'!$R$21="National 1",AC235="D"),Rates!$F$13,IF(AND('Claim Details'!$R$21="National 2",AC235="A"),Rates!$C$16,IF(AND('Claim Details'!$R$21="National 2",AC235="B"),Rates!$D$16,IF(AND('Claim Details'!$R$21="National 2",AC235="C"),Rates!$E$16,IF(AND('Claim Details'!$R$21="National 2",AC235="D"),Rates!$F$16,"£0.00"))))))))))))))))))))</f>
        <v>£0.00</v>
      </c>
      <c r="AR235" s="45">
        <f t="shared" si="53"/>
        <v>0</v>
      </c>
      <c r="AS235" s="183" t="str">
        <f t="shared" si="63"/>
        <v/>
      </c>
      <c r="AT235" s="183" t="str">
        <f t="shared" si="64"/>
        <v/>
      </c>
    </row>
    <row r="236" spans="1:46" ht="15.5">
      <c r="A236" s="178"/>
      <c r="B236" s="21"/>
      <c r="C236" s="22"/>
      <c r="D236" s="288"/>
      <c r="E236" s="290"/>
      <c r="F236" s="289"/>
      <c r="G236" s="177"/>
      <c r="H236" s="286"/>
      <c r="I236" s="95" t="str">
        <f>IF(AND('Claim Details'!$E$21="London 1",C236="A"),Rates!$C$4,IF(AND('Claim Details'!$E$21="London 1",C236="B"),Rates!$D$4,IF(AND('Claim Details'!$E$21="London 1",C236="C"),Rates!$E$4,IF(AND('Claim Details'!$E$21="London 1",C236="D"),Rates!$F$4,IF(AND('Claim Details'!$E$21="London 2",C236="A"),Rates!$C$7,IF(AND('Claim Details'!$E$21="London 2",C236="B"),Rates!$D$7,IF(AND('Claim Details'!$E$21="London 2",C236="C"),Rates!$E$7,IF(AND('Claim Details'!$E$21="London 2",C236="D"),Rates!$F$7,IF(AND('Claim Details'!$E$21="London 3",C236="A"),Rates!$C$10,IF(AND('Claim Details'!$E$21="London 3",C236="B"),Rates!$D$10,IF(AND('Claim Details'!$E$21="London 3",C236="C"),Rates!$E$10,IF(AND('Claim Details'!$E$21="London 3",C236="D"),Rates!$F$10,IF(AND('Claim Details'!$E$21="National 1",C236="A"),Rates!$C$13,IF(AND('Claim Details'!$E$21="National 1",C236="B"),Rates!$D$13,IF(AND('Claim Details'!$E$21="National 1",C236="C"),Rates!$E$13,IF(AND('Claim Details'!$E$21="National 1",C236="D"),Rates!$F$13,IF(AND('Claim Details'!$E$21="National 2",C236="A"),Rates!$C$16,IF(AND('Claim Details'!$E$21="National 2",C236="B"),Rates!$D$16,IF(AND('Claim Details'!$E$21="National 2",C236="C"),Rates!$E$16,IF(AND('Claim Details'!$E$21="National 2",C236="D"),Rates!$F$16,"£0.00"))))))))))))))))))))</f>
        <v>£0.00</v>
      </c>
      <c r="J236" s="23"/>
      <c r="K236" s="63" t="str">
        <f t="shared" si="54"/>
        <v>£0.00</v>
      </c>
      <c r="L236" s="212"/>
      <c r="M236" s="213"/>
      <c r="N236" s="20"/>
      <c r="O236" s="20"/>
      <c r="P236" s="20" t="str">
        <f t="shared" si="55"/>
        <v/>
      </c>
      <c r="Q236" s="20"/>
      <c r="R236" s="211"/>
      <c r="S236" s="28" t="str">
        <f t="shared" si="56"/>
        <v/>
      </c>
      <c r="T236" s="20" t="str">
        <f t="shared" si="57"/>
        <v/>
      </c>
      <c r="U236" s="18" t="str">
        <f t="shared" si="58"/>
        <v>£0.00</v>
      </c>
      <c r="V236" s="20"/>
      <c r="W236" s="192"/>
      <c r="X236" s="193"/>
      <c r="Y236" s="35"/>
      <c r="Z236" s="343"/>
      <c r="AA236" s="343" t="str">
        <f t="shared" si="59"/>
        <v/>
      </c>
      <c r="AB236" s="103"/>
      <c r="AC236" s="94" t="str">
        <f t="shared" si="60"/>
        <v/>
      </c>
      <c r="AD236" s="95"/>
      <c r="AE236" s="294"/>
      <c r="AF236" s="214" t="str">
        <f t="shared" si="61"/>
        <v/>
      </c>
      <c r="AG236" s="215" t="str">
        <f t="shared" si="62"/>
        <v>£0.00</v>
      </c>
      <c r="AH236" s="181"/>
      <c r="AJ236" s="183"/>
      <c r="AM236" s="183" t="str">
        <f t="shared" si="50"/>
        <v/>
      </c>
      <c r="AN236" s="45">
        <f t="shared" si="51"/>
        <v>0</v>
      </c>
      <c r="AO236" s="45" t="str">
        <f>IF(AND('Claim Details'!$J$21="London 1",T236="A"),Rates!$C$4,IF(AND('Claim Details'!$J$21="London 1",T236="B"),Rates!$D$4,IF(AND('Claim Details'!$J$21="London 1",T236="C"),Rates!$E$4,IF(AND('Claim Details'!$J$21="London 1",T236="D"),Rates!$F$4,IF(AND('Claim Details'!$J$21="London 2",T236="A"),Rates!$C$7,IF(AND('Claim Details'!$J$21="London 2",T236="B"),Rates!$D$7,IF(AND('Claim Details'!$J$21="London 2",T236="C"),Rates!$E$7,IF(AND('Claim Details'!$J$21="London 2",T236="D"),Rates!$F$7,IF(AND('Claim Details'!$J$21="London 3",T236="A"),Rates!$C$10,IF(AND('Claim Details'!$J$21="London 3",T236="B"),Rates!$D$10,IF(AND('Claim Details'!$J$21="London 3",T236="C"),Rates!$E$10,IF(AND('Claim Details'!$J$21="London 3",T236="D"),Rates!$F$10,IF(AND('Claim Details'!$J$21="National 1",T236="A"),Rates!$C$13,IF(AND('Claim Details'!$J$21="National 1",T236="B"),Rates!$D$13,IF(AND('Claim Details'!$J$21="National 1",T236="C"),Rates!$E$13,IF(AND('Claim Details'!$J$21="National 1",T236="D"),Rates!$F$13,IF(AND('Claim Details'!$J$21="National 2",T236="A"),Rates!$C$16,IF(AND('Claim Details'!$J$21="National 2",T236="B"),Rates!$D$16,IF(AND('Claim Details'!$J$21="National 2",T236="C"),Rates!$E$16,IF(AND('Claim Details'!$J$21="National 2",T236="D"),Rates!$F$16,"£0.00"))))))))))))))))))))</f>
        <v>£0.00</v>
      </c>
      <c r="AP236" s="45">
        <f t="shared" si="52"/>
        <v>0</v>
      </c>
      <c r="AQ236" s="45" t="str">
        <f>IF(AND('Claim Details'!$R$21="London 1",AC236="A"),Rates!$C$4,IF(AND('Claim Details'!$R$21="London 1",AC236="B"),Rates!$D$4,IF(AND('Claim Details'!$R$21="London 1",AC236="C"),Rates!$E$4,IF(AND('Claim Details'!$R$21="London 1",AC236="D"),Rates!$F$4,IF(AND('Claim Details'!$R$21="London 2",AC236="A"),Rates!$C$7,IF(AND('Claim Details'!$R$21="London 2",AC236="B"),Rates!$D$7,IF(AND('Claim Details'!$R$21="London 2",AC236="C"),Rates!$E$7,IF(AND('Claim Details'!$R$21="London 2",AC236="D"),Rates!$F$7,IF(AND('Claim Details'!$R$21="London 3",AC236="A"),Rates!$C$10,IF(AND('Claim Details'!$R$21="London 3",AC236="B"),Rates!$D$10,IF(AND('Claim Details'!$R$21="London 3",AC236="C"),Rates!$E$10,IF(AND('Claim Details'!$R$21="London 3",AC236="D"),Rates!$F$10,IF(AND('Claim Details'!$R$21="National 1",AC236="A"),Rates!$C$13,IF(AND('Claim Details'!$R$21="National 1",AC236="B"),Rates!$D$13,IF(AND('Claim Details'!$R$21="National 1",AC236="C"),Rates!$E$13,IF(AND('Claim Details'!$R$21="National 1",AC236="D"),Rates!$F$13,IF(AND('Claim Details'!$R$21="National 2",AC236="A"),Rates!$C$16,IF(AND('Claim Details'!$R$21="National 2",AC236="B"),Rates!$D$16,IF(AND('Claim Details'!$R$21="National 2",AC236="C"),Rates!$E$16,IF(AND('Claim Details'!$R$21="National 2",AC236="D"),Rates!$F$16,"£0.00"))))))))))))))))))))</f>
        <v>£0.00</v>
      </c>
      <c r="AR236" s="45">
        <f t="shared" si="53"/>
        <v>0</v>
      </c>
      <c r="AS236" s="183" t="str">
        <f t="shared" si="63"/>
        <v/>
      </c>
      <c r="AT236" s="183" t="str">
        <f t="shared" si="64"/>
        <v/>
      </c>
    </row>
    <row r="237" spans="1:46" ht="15.5">
      <c r="A237" s="178"/>
      <c r="B237" s="21"/>
      <c r="C237" s="22"/>
      <c r="D237" s="288"/>
      <c r="E237" s="290"/>
      <c r="F237" s="289"/>
      <c r="G237" s="177"/>
      <c r="H237" s="286"/>
      <c r="I237" s="95" t="str">
        <f>IF(AND('Claim Details'!$E$21="London 1",C237="A"),Rates!$C$4,IF(AND('Claim Details'!$E$21="London 1",C237="B"),Rates!$D$4,IF(AND('Claim Details'!$E$21="London 1",C237="C"),Rates!$E$4,IF(AND('Claim Details'!$E$21="London 1",C237="D"),Rates!$F$4,IF(AND('Claim Details'!$E$21="London 2",C237="A"),Rates!$C$7,IF(AND('Claim Details'!$E$21="London 2",C237="B"),Rates!$D$7,IF(AND('Claim Details'!$E$21="London 2",C237="C"),Rates!$E$7,IF(AND('Claim Details'!$E$21="London 2",C237="D"),Rates!$F$7,IF(AND('Claim Details'!$E$21="London 3",C237="A"),Rates!$C$10,IF(AND('Claim Details'!$E$21="London 3",C237="B"),Rates!$D$10,IF(AND('Claim Details'!$E$21="London 3",C237="C"),Rates!$E$10,IF(AND('Claim Details'!$E$21="London 3",C237="D"),Rates!$F$10,IF(AND('Claim Details'!$E$21="National 1",C237="A"),Rates!$C$13,IF(AND('Claim Details'!$E$21="National 1",C237="B"),Rates!$D$13,IF(AND('Claim Details'!$E$21="National 1",C237="C"),Rates!$E$13,IF(AND('Claim Details'!$E$21="National 1",C237="D"),Rates!$F$13,IF(AND('Claim Details'!$E$21="National 2",C237="A"),Rates!$C$16,IF(AND('Claim Details'!$E$21="National 2",C237="B"),Rates!$D$16,IF(AND('Claim Details'!$E$21="National 2",C237="C"),Rates!$E$16,IF(AND('Claim Details'!$E$21="National 2",C237="D"),Rates!$F$16,"£0.00"))))))))))))))))))))</f>
        <v>£0.00</v>
      </c>
      <c r="J237" s="23"/>
      <c r="K237" s="63" t="str">
        <f t="shared" si="54"/>
        <v>£0.00</v>
      </c>
      <c r="L237" s="212"/>
      <c r="M237" s="213"/>
      <c r="N237" s="20"/>
      <c r="O237" s="20"/>
      <c r="P237" s="20" t="str">
        <f t="shared" si="55"/>
        <v/>
      </c>
      <c r="Q237" s="20"/>
      <c r="R237" s="211"/>
      <c r="S237" s="28" t="str">
        <f t="shared" si="56"/>
        <v/>
      </c>
      <c r="T237" s="20" t="str">
        <f t="shared" si="57"/>
        <v/>
      </c>
      <c r="U237" s="18" t="str">
        <f t="shared" si="58"/>
        <v>£0.00</v>
      </c>
      <c r="V237" s="20"/>
      <c r="W237" s="192"/>
      <c r="X237" s="193"/>
      <c r="Y237" s="35"/>
      <c r="Z237" s="343"/>
      <c r="AA237" s="343" t="str">
        <f t="shared" si="59"/>
        <v/>
      </c>
      <c r="AB237" s="103"/>
      <c r="AC237" s="94" t="str">
        <f t="shared" si="60"/>
        <v/>
      </c>
      <c r="AD237" s="95"/>
      <c r="AE237" s="294"/>
      <c r="AF237" s="214" t="str">
        <f t="shared" si="61"/>
        <v/>
      </c>
      <c r="AG237" s="215" t="str">
        <f t="shared" si="62"/>
        <v>£0.00</v>
      </c>
      <c r="AH237" s="181"/>
      <c r="AJ237" s="183"/>
      <c r="AM237" s="183" t="str">
        <f t="shared" si="50"/>
        <v/>
      </c>
      <c r="AN237" s="45">
        <f t="shared" si="51"/>
        <v>0</v>
      </c>
      <c r="AO237" s="45" t="str">
        <f>IF(AND('Claim Details'!$J$21="London 1",T237="A"),Rates!$C$4,IF(AND('Claim Details'!$J$21="London 1",T237="B"),Rates!$D$4,IF(AND('Claim Details'!$J$21="London 1",T237="C"),Rates!$E$4,IF(AND('Claim Details'!$J$21="London 1",T237="D"),Rates!$F$4,IF(AND('Claim Details'!$J$21="London 2",T237="A"),Rates!$C$7,IF(AND('Claim Details'!$J$21="London 2",T237="B"),Rates!$D$7,IF(AND('Claim Details'!$J$21="London 2",T237="C"),Rates!$E$7,IF(AND('Claim Details'!$J$21="London 2",T237="D"),Rates!$F$7,IF(AND('Claim Details'!$J$21="London 3",T237="A"),Rates!$C$10,IF(AND('Claim Details'!$J$21="London 3",T237="B"),Rates!$D$10,IF(AND('Claim Details'!$J$21="London 3",T237="C"),Rates!$E$10,IF(AND('Claim Details'!$J$21="London 3",T237="D"),Rates!$F$10,IF(AND('Claim Details'!$J$21="National 1",T237="A"),Rates!$C$13,IF(AND('Claim Details'!$J$21="National 1",T237="B"),Rates!$D$13,IF(AND('Claim Details'!$J$21="National 1",T237="C"),Rates!$E$13,IF(AND('Claim Details'!$J$21="National 1",T237="D"),Rates!$F$13,IF(AND('Claim Details'!$J$21="National 2",T237="A"),Rates!$C$16,IF(AND('Claim Details'!$J$21="National 2",T237="B"),Rates!$D$16,IF(AND('Claim Details'!$J$21="National 2",T237="C"),Rates!$E$16,IF(AND('Claim Details'!$J$21="National 2",T237="D"),Rates!$F$16,"£0.00"))))))))))))))))))))</f>
        <v>£0.00</v>
      </c>
      <c r="AP237" s="45">
        <f t="shared" si="52"/>
        <v>0</v>
      </c>
      <c r="AQ237" s="45" t="str">
        <f>IF(AND('Claim Details'!$R$21="London 1",AC237="A"),Rates!$C$4,IF(AND('Claim Details'!$R$21="London 1",AC237="B"),Rates!$D$4,IF(AND('Claim Details'!$R$21="London 1",AC237="C"),Rates!$E$4,IF(AND('Claim Details'!$R$21="London 1",AC237="D"),Rates!$F$4,IF(AND('Claim Details'!$R$21="London 2",AC237="A"),Rates!$C$7,IF(AND('Claim Details'!$R$21="London 2",AC237="B"),Rates!$D$7,IF(AND('Claim Details'!$R$21="London 2",AC237="C"),Rates!$E$7,IF(AND('Claim Details'!$R$21="London 2",AC237="D"),Rates!$F$7,IF(AND('Claim Details'!$R$21="London 3",AC237="A"),Rates!$C$10,IF(AND('Claim Details'!$R$21="London 3",AC237="B"),Rates!$D$10,IF(AND('Claim Details'!$R$21="London 3",AC237="C"),Rates!$E$10,IF(AND('Claim Details'!$R$21="London 3",AC237="D"),Rates!$F$10,IF(AND('Claim Details'!$R$21="National 1",AC237="A"),Rates!$C$13,IF(AND('Claim Details'!$R$21="National 1",AC237="B"),Rates!$D$13,IF(AND('Claim Details'!$R$21="National 1",AC237="C"),Rates!$E$13,IF(AND('Claim Details'!$R$21="National 1",AC237="D"),Rates!$F$13,IF(AND('Claim Details'!$R$21="National 2",AC237="A"),Rates!$C$16,IF(AND('Claim Details'!$R$21="National 2",AC237="B"),Rates!$D$16,IF(AND('Claim Details'!$R$21="National 2",AC237="C"),Rates!$E$16,IF(AND('Claim Details'!$R$21="National 2",AC237="D"),Rates!$F$16,"£0.00"))))))))))))))))))))</f>
        <v>£0.00</v>
      </c>
      <c r="AR237" s="45">
        <f t="shared" si="53"/>
        <v>0</v>
      </c>
      <c r="AS237" s="183" t="str">
        <f t="shared" si="63"/>
        <v/>
      </c>
      <c r="AT237" s="183" t="str">
        <f t="shared" si="64"/>
        <v/>
      </c>
    </row>
    <row r="238" spans="1:46" ht="15.5">
      <c r="A238" s="178"/>
      <c r="B238" s="21"/>
      <c r="C238" s="22"/>
      <c r="D238" s="288"/>
      <c r="E238" s="290"/>
      <c r="F238" s="289"/>
      <c r="G238" s="177"/>
      <c r="H238" s="286"/>
      <c r="I238" s="95" t="str">
        <f>IF(AND('Claim Details'!$E$21="London 1",C238="A"),Rates!$C$4,IF(AND('Claim Details'!$E$21="London 1",C238="B"),Rates!$D$4,IF(AND('Claim Details'!$E$21="London 1",C238="C"),Rates!$E$4,IF(AND('Claim Details'!$E$21="London 1",C238="D"),Rates!$F$4,IF(AND('Claim Details'!$E$21="London 2",C238="A"),Rates!$C$7,IF(AND('Claim Details'!$E$21="London 2",C238="B"),Rates!$D$7,IF(AND('Claim Details'!$E$21="London 2",C238="C"),Rates!$E$7,IF(AND('Claim Details'!$E$21="London 2",C238="D"),Rates!$F$7,IF(AND('Claim Details'!$E$21="London 3",C238="A"),Rates!$C$10,IF(AND('Claim Details'!$E$21="London 3",C238="B"),Rates!$D$10,IF(AND('Claim Details'!$E$21="London 3",C238="C"),Rates!$E$10,IF(AND('Claim Details'!$E$21="London 3",C238="D"),Rates!$F$10,IF(AND('Claim Details'!$E$21="National 1",C238="A"),Rates!$C$13,IF(AND('Claim Details'!$E$21="National 1",C238="B"),Rates!$D$13,IF(AND('Claim Details'!$E$21="National 1",C238="C"),Rates!$E$13,IF(AND('Claim Details'!$E$21="National 1",C238="D"),Rates!$F$13,IF(AND('Claim Details'!$E$21="National 2",C238="A"),Rates!$C$16,IF(AND('Claim Details'!$E$21="National 2",C238="B"),Rates!$D$16,IF(AND('Claim Details'!$E$21="National 2",C238="C"),Rates!$E$16,IF(AND('Claim Details'!$E$21="National 2",C238="D"),Rates!$F$16,"£0.00"))))))))))))))))))))</f>
        <v>£0.00</v>
      </c>
      <c r="J238" s="23"/>
      <c r="K238" s="63" t="str">
        <f t="shared" si="54"/>
        <v>£0.00</v>
      </c>
      <c r="L238" s="212"/>
      <c r="M238" s="213"/>
      <c r="N238" s="20"/>
      <c r="O238" s="20"/>
      <c r="P238" s="20" t="str">
        <f t="shared" si="55"/>
        <v/>
      </c>
      <c r="Q238" s="20"/>
      <c r="R238" s="211"/>
      <c r="S238" s="28" t="str">
        <f t="shared" si="56"/>
        <v/>
      </c>
      <c r="T238" s="20" t="str">
        <f t="shared" si="57"/>
        <v/>
      </c>
      <c r="U238" s="18" t="str">
        <f t="shared" si="58"/>
        <v>£0.00</v>
      </c>
      <c r="V238" s="20"/>
      <c r="W238" s="192"/>
      <c r="X238" s="193"/>
      <c r="Y238" s="35"/>
      <c r="Z238" s="343"/>
      <c r="AA238" s="343" t="str">
        <f t="shared" si="59"/>
        <v/>
      </c>
      <c r="AB238" s="103"/>
      <c r="AC238" s="94" t="str">
        <f t="shared" si="60"/>
        <v/>
      </c>
      <c r="AD238" s="95"/>
      <c r="AE238" s="294"/>
      <c r="AF238" s="214" t="str">
        <f t="shared" si="61"/>
        <v/>
      </c>
      <c r="AG238" s="215" t="str">
        <f t="shared" si="62"/>
        <v>£0.00</v>
      </c>
      <c r="AH238" s="181"/>
      <c r="AJ238" s="183"/>
      <c r="AM238" s="183" t="str">
        <f t="shared" si="50"/>
        <v/>
      </c>
      <c r="AN238" s="45">
        <f t="shared" si="51"/>
        <v>0</v>
      </c>
      <c r="AO238" s="45" t="str">
        <f>IF(AND('Claim Details'!$J$21="London 1",T238="A"),Rates!$C$4,IF(AND('Claim Details'!$J$21="London 1",T238="B"),Rates!$D$4,IF(AND('Claim Details'!$J$21="London 1",T238="C"),Rates!$E$4,IF(AND('Claim Details'!$J$21="London 1",T238="D"),Rates!$F$4,IF(AND('Claim Details'!$J$21="London 2",T238="A"),Rates!$C$7,IF(AND('Claim Details'!$J$21="London 2",T238="B"),Rates!$D$7,IF(AND('Claim Details'!$J$21="London 2",T238="C"),Rates!$E$7,IF(AND('Claim Details'!$J$21="London 2",T238="D"),Rates!$F$7,IF(AND('Claim Details'!$J$21="London 3",T238="A"),Rates!$C$10,IF(AND('Claim Details'!$J$21="London 3",T238="B"),Rates!$D$10,IF(AND('Claim Details'!$J$21="London 3",T238="C"),Rates!$E$10,IF(AND('Claim Details'!$J$21="London 3",T238="D"),Rates!$F$10,IF(AND('Claim Details'!$J$21="National 1",T238="A"),Rates!$C$13,IF(AND('Claim Details'!$J$21="National 1",T238="B"),Rates!$D$13,IF(AND('Claim Details'!$J$21="National 1",T238="C"),Rates!$E$13,IF(AND('Claim Details'!$J$21="National 1",T238="D"),Rates!$F$13,IF(AND('Claim Details'!$J$21="National 2",T238="A"),Rates!$C$16,IF(AND('Claim Details'!$J$21="National 2",T238="B"),Rates!$D$16,IF(AND('Claim Details'!$J$21="National 2",T238="C"),Rates!$E$16,IF(AND('Claim Details'!$J$21="National 2",T238="D"),Rates!$F$16,"£0.00"))))))))))))))))))))</f>
        <v>£0.00</v>
      </c>
      <c r="AP238" s="45">
        <f t="shared" si="52"/>
        <v>0</v>
      </c>
      <c r="AQ238" s="45" t="str">
        <f>IF(AND('Claim Details'!$R$21="London 1",AC238="A"),Rates!$C$4,IF(AND('Claim Details'!$R$21="London 1",AC238="B"),Rates!$D$4,IF(AND('Claim Details'!$R$21="London 1",AC238="C"),Rates!$E$4,IF(AND('Claim Details'!$R$21="London 1",AC238="D"),Rates!$F$4,IF(AND('Claim Details'!$R$21="London 2",AC238="A"),Rates!$C$7,IF(AND('Claim Details'!$R$21="London 2",AC238="B"),Rates!$D$7,IF(AND('Claim Details'!$R$21="London 2",AC238="C"),Rates!$E$7,IF(AND('Claim Details'!$R$21="London 2",AC238="D"),Rates!$F$7,IF(AND('Claim Details'!$R$21="London 3",AC238="A"),Rates!$C$10,IF(AND('Claim Details'!$R$21="London 3",AC238="B"),Rates!$D$10,IF(AND('Claim Details'!$R$21="London 3",AC238="C"),Rates!$E$10,IF(AND('Claim Details'!$R$21="London 3",AC238="D"),Rates!$F$10,IF(AND('Claim Details'!$R$21="National 1",AC238="A"),Rates!$C$13,IF(AND('Claim Details'!$R$21="National 1",AC238="B"),Rates!$D$13,IF(AND('Claim Details'!$R$21="National 1",AC238="C"),Rates!$E$13,IF(AND('Claim Details'!$R$21="National 1",AC238="D"),Rates!$F$13,IF(AND('Claim Details'!$R$21="National 2",AC238="A"),Rates!$C$16,IF(AND('Claim Details'!$R$21="National 2",AC238="B"),Rates!$D$16,IF(AND('Claim Details'!$R$21="National 2",AC238="C"),Rates!$E$16,IF(AND('Claim Details'!$R$21="National 2",AC238="D"),Rates!$F$16,"£0.00"))))))))))))))))))))</f>
        <v>£0.00</v>
      </c>
      <c r="AR238" s="45">
        <f t="shared" si="53"/>
        <v>0</v>
      </c>
      <c r="AS238" s="183" t="str">
        <f t="shared" si="63"/>
        <v/>
      </c>
      <c r="AT238" s="183" t="str">
        <f t="shared" si="64"/>
        <v/>
      </c>
    </row>
    <row r="239" spans="1:46" ht="15.5">
      <c r="A239" s="178"/>
      <c r="B239" s="21"/>
      <c r="C239" s="22"/>
      <c r="D239" s="288"/>
      <c r="E239" s="290"/>
      <c r="F239" s="289"/>
      <c r="G239" s="177"/>
      <c r="H239" s="286"/>
      <c r="I239" s="95" t="str">
        <f>IF(AND('Claim Details'!$E$21="London 1",C239="A"),Rates!$C$4,IF(AND('Claim Details'!$E$21="London 1",C239="B"),Rates!$D$4,IF(AND('Claim Details'!$E$21="London 1",C239="C"),Rates!$E$4,IF(AND('Claim Details'!$E$21="London 1",C239="D"),Rates!$F$4,IF(AND('Claim Details'!$E$21="London 2",C239="A"),Rates!$C$7,IF(AND('Claim Details'!$E$21="London 2",C239="B"),Rates!$D$7,IF(AND('Claim Details'!$E$21="London 2",C239="C"),Rates!$E$7,IF(AND('Claim Details'!$E$21="London 2",C239="D"),Rates!$F$7,IF(AND('Claim Details'!$E$21="London 3",C239="A"),Rates!$C$10,IF(AND('Claim Details'!$E$21="London 3",C239="B"),Rates!$D$10,IF(AND('Claim Details'!$E$21="London 3",C239="C"),Rates!$E$10,IF(AND('Claim Details'!$E$21="London 3",C239="D"),Rates!$F$10,IF(AND('Claim Details'!$E$21="National 1",C239="A"),Rates!$C$13,IF(AND('Claim Details'!$E$21="National 1",C239="B"),Rates!$D$13,IF(AND('Claim Details'!$E$21="National 1",C239="C"),Rates!$E$13,IF(AND('Claim Details'!$E$21="National 1",C239="D"),Rates!$F$13,IF(AND('Claim Details'!$E$21="National 2",C239="A"),Rates!$C$16,IF(AND('Claim Details'!$E$21="National 2",C239="B"),Rates!$D$16,IF(AND('Claim Details'!$E$21="National 2",C239="C"),Rates!$E$16,IF(AND('Claim Details'!$E$21="National 2",C239="D"),Rates!$F$16,"£0.00"))))))))))))))))))))</f>
        <v>£0.00</v>
      </c>
      <c r="J239" s="23"/>
      <c r="K239" s="63" t="str">
        <f t="shared" si="54"/>
        <v>£0.00</v>
      </c>
      <c r="L239" s="212"/>
      <c r="M239" s="213"/>
      <c r="N239" s="20"/>
      <c r="O239" s="20"/>
      <c r="P239" s="20" t="str">
        <f t="shared" si="55"/>
        <v/>
      </c>
      <c r="Q239" s="20"/>
      <c r="R239" s="211"/>
      <c r="S239" s="28" t="str">
        <f t="shared" si="56"/>
        <v/>
      </c>
      <c r="T239" s="20" t="str">
        <f t="shared" si="57"/>
        <v/>
      </c>
      <c r="U239" s="18" t="str">
        <f t="shared" si="58"/>
        <v>£0.00</v>
      </c>
      <c r="V239" s="20"/>
      <c r="W239" s="192"/>
      <c r="X239" s="193"/>
      <c r="Y239" s="35"/>
      <c r="Z239" s="343"/>
      <c r="AA239" s="343" t="str">
        <f t="shared" si="59"/>
        <v/>
      </c>
      <c r="AB239" s="103"/>
      <c r="AC239" s="94" t="str">
        <f t="shared" si="60"/>
        <v/>
      </c>
      <c r="AD239" s="95"/>
      <c r="AE239" s="294"/>
      <c r="AF239" s="214" t="str">
        <f t="shared" si="61"/>
        <v/>
      </c>
      <c r="AG239" s="215" t="str">
        <f t="shared" si="62"/>
        <v>£0.00</v>
      </c>
      <c r="AH239" s="181"/>
      <c r="AJ239" s="183"/>
      <c r="AM239" s="183" t="str">
        <f t="shared" si="50"/>
        <v/>
      </c>
      <c r="AN239" s="45">
        <f t="shared" si="51"/>
        <v>0</v>
      </c>
      <c r="AO239" s="45" t="str">
        <f>IF(AND('Claim Details'!$J$21="London 1",T239="A"),Rates!$C$4,IF(AND('Claim Details'!$J$21="London 1",T239="B"),Rates!$D$4,IF(AND('Claim Details'!$J$21="London 1",T239="C"),Rates!$E$4,IF(AND('Claim Details'!$J$21="London 1",T239="D"),Rates!$F$4,IF(AND('Claim Details'!$J$21="London 2",T239="A"),Rates!$C$7,IF(AND('Claim Details'!$J$21="London 2",T239="B"),Rates!$D$7,IF(AND('Claim Details'!$J$21="London 2",T239="C"),Rates!$E$7,IF(AND('Claim Details'!$J$21="London 2",T239="D"),Rates!$F$7,IF(AND('Claim Details'!$J$21="London 3",T239="A"),Rates!$C$10,IF(AND('Claim Details'!$J$21="London 3",T239="B"),Rates!$D$10,IF(AND('Claim Details'!$J$21="London 3",T239="C"),Rates!$E$10,IF(AND('Claim Details'!$J$21="London 3",T239="D"),Rates!$F$10,IF(AND('Claim Details'!$J$21="National 1",T239="A"),Rates!$C$13,IF(AND('Claim Details'!$J$21="National 1",T239="B"),Rates!$D$13,IF(AND('Claim Details'!$J$21="National 1",T239="C"),Rates!$E$13,IF(AND('Claim Details'!$J$21="National 1",T239="D"),Rates!$F$13,IF(AND('Claim Details'!$J$21="National 2",T239="A"),Rates!$C$16,IF(AND('Claim Details'!$J$21="National 2",T239="B"),Rates!$D$16,IF(AND('Claim Details'!$J$21="National 2",T239="C"),Rates!$E$16,IF(AND('Claim Details'!$J$21="National 2",T239="D"),Rates!$F$16,"£0.00"))))))))))))))))))))</f>
        <v>£0.00</v>
      </c>
      <c r="AP239" s="45">
        <f t="shared" si="52"/>
        <v>0</v>
      </c>
      <c r="AQ239" s="45" t="str">
        <f>IF(AND('Claim Details'!$R$21="London 1",AC239="A"),Rates!$C$4,IF(AND('Claim Details'!$R$21="London 1",AC239="B"),Rates!$D$4,IF(AND('Claim Details'!$R$21="London 1",AC239="C"),Rates!$E$4,IF(AND('Claim Details'!$R$21="London 1",AC239="D"),Rates!$F$4,IF(AND('Claim Details'!$R$21="London 2",AC239="A"),Rates!$C$7,IF(AND('Claim Details'!$R$21="London 2",AC239="B"),Rates!$D$7,IF(AND('Claim Details'!$R$21="London 2",AC239="C"),Rates!$E$7,IF(AND('Claim Details'!$R$21="London 2",AC239="D"),Rates!$F$7,IF(AND('Claim Details'!$R$21="London 3",AC239="A"),Rates!$C$10,IF(AND('Claim Details'!$R$21="London 3",AC239="B"),Rates!$D$10,IF(AND('Claim Details'!$R$21="London 3",AC239="C"),Rates!$E$10,IF(AND('Claim Details'!$R$21="London 3",AC239="D"),Rates!$F$10,IF(AND('Claim Details'!$R$21="National 1",AC239="A"),Rates!$C$13,IF(AND('Claim Details'!$R$21="National 1",AC239="B"),Rates!$D$13,IF(AND('Claim Details'!$R$21="National 1",AC239="C"),Rates!$E$13,IF(AND('Claim Details'!$R$21="National 1",AC239="D"),Rates!$F$13,IF(AND('Claim Details'!$R$21="National 2",AC239="A"),Rates!$C$16,IF(AND('Claim Details'!$R$21="National 2",AC239="B"),Rates!$D$16,IF(AND('Claim Details'!$R$21="National 2",AC239="C"),Rates!$E$16,IF(AND('Claim Details'!$R$21="National 2",AC239="D"),Rates!$F$16,"£0.00"))))))))))))))))))))</f>
        <v>£0.00</v>
      </c>
      <c r="AR239" s="45">
        <f t="shared" si="53"/>
        <v>0</v>
      </c>
      <c r="AS239" s="183" t="str">
        <f t="shared" si="63"/>
        <v/>
      </c>
      <c r="AT239" s="183" t="str">
        <f t="shared" si="64"/>
        <v/>
      </c>
    </row>
    <row r="240" spans="1:46" ht="15.5">
      <c r="A240" s="178"/>
      <c r="B240" s="21"/>
      <c r="C240" s="22"/>
      <c r="D240" s="288"/>
      <c r="E240" s="290"/>
      <c r="F240" s="289"/>
      <c r="G240" s="177"/>
      <c r="H240" s="286"/>
      <c r="I240" s="95" t="str">
        <f>IF(AND('Claim Details'!$E$21="London 1",C240="A"),Rates!$C$4,IF(AND('Claim Details'!$E$21="London 1",C240="B"),Rates!$D$4,IF(AND('Claim Details'!$E$21="London 1",C240="C"),Rates!$E$4,IF(AND('Claim Details'!$E$21="London 1",C240="D"),Rates!$F$4,IF(AND('Claim Details'!$E$21="London 2",C240="A"),Rates!$C$7,IF(AND('Claim Details'!$E$21="London 2",C240="B"),Rates!$D$7,IF(AND('Claim Details'!$E$21="London 2",C240="C"),Rates!$E$7,IF(AND('Claim Details'!$E$21="London 2",C240="D"),Rates!$F$7,IF(AND('Claim Details'!$E$21="London 3",C240="A"),Rates!$C$10,IF(AND('Claim Details'!$E$21="London 3",C240="B"),Rates!$D$10,IF(AND('Claim Details'!$E$21="London 3",C240="C"),Rates!$E$10,IF(AND('Claim Details'!$E$21="London 3",C240="D"),Rates!$F$10,IF(AND('Claim Details'!$E$21="National 1",C240="A"),Rates!$C$13,IF(AND('Claim Details'!$E$21="National 1",C240="B"),Rates!$D$13,IF(AND('Claim Details'!$E$21="National 1",C240="C"),Rates!$E$13,IF(AND('Claim Details'!$E$21="National 1",C240="D"),Rates!$F$13,IF(AND('Claim Details'!$E$21="National 2",C240="A"),Rates!$C$16,IF(AND('Claim Details'!$E$21="National 2",C240="B"),Rates!$D$16,IF(AND('Claim Details'!$E$21="National 2",C240="C"),Rates!$E$16,IF(AND('Claim Details'!$E$21="National 2",C240="D"),Rates!$F$16,"£0.00"))))))))))))))))))))</f>
        <v>£0.00</v>
      </c>
      <c r="J240" s="23"/>
      <c r="K240" s="63" t="str">
        <f t="shared" si="54"/>
        <v>£0.00</v>
      </c>
      <c r="L240" s="212"/>
      <c r="M240" s="213"/>
      <c r="N240" s="20"/>
      <c r="O240" s="20"/>
      <c r="P240" s="20" t="str">
        <f t="shared" si="55"/>
        <v/>
      </c>
      <c r="Q240" s="20"/>
      <c r="R240" s="211"/>
      <c r="S240" s="28" t="str">
        <f t="shared" si="56"/>
        <v/>
      </c>
      <c r="T240" s="20" t="str">
        <f t="shared" si="57"/>
        <v/>
      </c>
      <c r="U240" s="18" t="str">
        <f t="shared" si="58"/>
        <v>£0.00</v>
      </c>
      <c r="V240" s="20"/>
      <c r="W240" s="192"/>
      <c r="X240" s="193"/>
      <c r="Y240" s="35"/>
      <c r="Z240" s="343"/>
      <c r="AA240" s="343" t="str">
        <f t="shared" si="59"/>
        <v/>
      </c>
      <c r="AB240" s="103"/>
      <c r="AC240" s="94" t="str">
        <f t="shared" si="60"/>
        <v/>
      </c>
      <c r="AD240" s="95"/>
      <c r="AE240" s="294"/>
      <c r="AF240" s="214" t="str">
        <f t="shared" si="61"/>
        <v/>
      </c>
      <c r="AG240" s="215" t="str">
        <f t="shared" si="62"/>
        <v>£0.00</v>
      </c>
      <c r="AH240" s="181"/>
      <c r="AJ240" s="183"/>
      <c r="AM240" s="183" t="str">
        <f t="shared" si="50"/>
        <v/>
      </c>
      <c r="AN240" s="45">
        <f t="shared" si="51"/>
        <v>0</v>
      </c>
      <c r="AO240" s="45" t="str">
        <f>IF(AND('Claim Details'!$J$21="London 1",T240="A"),Rates!$C$4,IF(AND('Claim Details'!$J$21="London 1",T240="B"),Rates!$D$4,IF(AND('Claim Details'!$J$21="London 1",T240="C"),Rates!$E$4,IF(AND('Claim Details'!$J$21="London 1",T240="D"),Rates!$F$4,IF(AND('Claim Details'!$J$21="London 2",T240="A"),Rates!$C$7,IF(AND('Claim Details'!$J$21="London 2",T240="B"),Rates!$D$7,IF(AND('Claim Details'!$J$21="London 2",T240="C"),Rates!$E$7,IF(AND('Claim Details'!$J$21="London 2",T240="D"),Rates!$F$7,IF(AND('Claim Details'!$J$21="London 3",T240="A"),Rates!$C$10,IF(AND('Claim Details'!$J$21="London 3",T240="B"),Rates!$D$10,IF(AND('Claim Details'!$J$21="London 3",T240="C"),Rates!$E$10,IF(AND('Claim Details'!$J$21="London 3",T240="D"),Rates!$F$10,IF(AND('Claim Details'!$J$21="National 1",T240="A"),Rates!$C$13,IF(AND('Claim Details'!$J$21="National 1",T240="B"),Rates!$D$13,IF(AND('Claim Details'!$J$21="National 1",T240="C"),Rates!$E$13,IF(AND('Claim Details'!$J$21="National 1",T240="D"),Rates!$F$13,IF(AND('Claim Details'!$J$21="National 2",T240="A"),Rates!$C$16,IF(AND('Claim Details'!$J$21="National 2",T240="B"),Rates!$D$16,IF(AND('Claim Details'!$J$21="National 2",T240="C"),Rates!$E$16,IF(AND('Claim Details'!$J$21="National 2",T240="D"),Rates!$F$16,"£0.00"))))))))))))))))))))</f>
        <v>£0.00</v>
      </c>
      <c r="AP240" s="45">
        <f t="shared" si="52"/>
        <v>0</v>
      </c>
      <c r="AQ240" s="45" t="str">
        <f>IF(AND('Claim Details'!$R$21="London 1",AC240="A"),Rates!$C$4,IF(AND('Claim Details'!$R$21="London 1",AC240="B"),Rates!$D$4,IF(AND('Claim Details'!$R$21="London 1",AC240="C"),Rates!$E$4,IF(AND('Claim Details'!$R$21="London 1",AC240="D"),Rates!$F$4,IF(AND('Claim Details'!$R$21="London 2",AC240="A"),Rates!$C$7,IF(AND('Claim Details'!$R$21="London 2",AC240="B"),Rates!$D$7,IF(AND('Claim Details'!$R$21="London 2",AC240="C"),Rates!$E$7,IF(AND('Claim Details'!$R$21="London 2",AC240="D"),Rates!$F$7,IF(AND('Claim Details'!$R$21="London 3",AC240="A"),Rates!$C$10,IF(AND('Claim Details'!$R$21="London 3",AC240="B"),Rates!$D$10,IF(AND('Claim Details'!$R$21="London 3",AC240="C"),Rates!$E$10,IF(AND('Claim Details'!$R$21="London 3",AC240="D"),Rates!$F$10,IF(AND('Claim Details'!$R$21="National 1",AC240="A"),Rates!$C$13,IF(AND('Claim Details'!$R$21="National 1",AC240="B"),Rates!$D$13,IF(AND('Claim Details'!$R$21="National 1",AC240="C"),Rates!$E$13,IF(AND('Claim Details'!$R$21="National 1",AC240="D"),Rates!$F$13,IF(AND('Claim Details'!$R$21="National 2",AC240="A"),Rates!$C$16,IF(AND('Claim Details'!$R$21="National 2",AC240="B"),Rates!$D$16,IF(AND('Claim Details'!$R$21="National 2",AC240="C"),Rates!$E$16,IF(AND('Claim Details'!$R$21="National 2",AC240="D"),Rates!$F$16,"£0.00"))))))))))))))))))))</f>
        <v>£0.00</v>
      </c>
      <c r="AR240" s="45">
        <f t="shared" si="53"/>
        <v>0</v>
      </c>
      <c r="AS240" s="183" t="str">
        <f t="shared" si="63"/>
        <v/>
      </c>
      <c r="AT240" s="183" t="str">
        <f t="shared" si="64"/>
        <v/>
      </c>
    </row>
    <row r="241" spans="1:46" ht="15.5">
      <c r="A241" s="178"/>
      <c r="B241" s="21"/>
      <c r="C241" s="22"/>
      <c r="D241" s="288"/>
      <c r="E241" s="290"/>
      <c r="F241" s="289"/>
      <c r="G241" s="177"/>
      <c r="H241" s="286"/>
      <c r="I241" s="95" t="str">
        <f>IF(AND('Claim Details'!$E$21="London 1",C241="A"),Rates!$C$4,IF(AND('Claim Details'!$E$21="London 1",C241="B"),Rates!$D$4,IF(AND('Claim Details'!$E$21="London 1",C241="C"),Rates!$E$4,IF(AND('Claim Details'!$E$21="London 1",C241="D"),Rates!$F$4,IF(AND('Claim Details'!$E$21="London 2",C241="A"),Rates!$C$7,IF(AND('Claim Details'!$E$21="London 2",C241="B"),Rates!$D$7,IF(AND('Claim Details'!$E$21="London 2",C241="C"),Rates!$E$7,IF(AND('Claim Details'!$E$21="London 2",C241="D"),Rates!$F$7,IF(AND('Claim Details'!$E$21="London 3",C241="A"),Rates!$C$10,IF(AND('Claim Details'!$E$21="London 3",C241="B"),Rates!$D$10,IF(AND('Claim Details'!$E$21="London 3",C241="C"),Rates!$E$10,IF(AND('Claim Details'!$E$21="London 3",C241="D"),Rates!$F$10,IF(AND('Claim Details'!$E$21="National 1",C241="A"),Rates!$C$13,IF(AND('Claim Details'!$E$21="National 1",C241="B"),Rates!$D$13,IF(AND('Claim Details'!$E$21="National 1",C241="C"),Rates!$E$13,IF(AND('Claim Details'!$E$21="National 1",C241="D"),Rates!$F$13,IF(AND('Claim Details'!$E$21="National 2",C241="A"),Rates!$C$16,IF(AND('Claim Details'!$E$21="National 2",C241="B"),Rates!$D$16,IF(AND('Claim Details'!$E$21="National 2",C241="C"),Rates!$E$16,IF(AND('Claim Details'!$E$21="National 2",C241="D"),Rates!$F$16,"£0.00"))))))))))))))))))))</f>
        <v>£0.00</v>
      </c>
      <c r="J241" s="23"/>
      <c r="K241" s="63" t="str">
        <f t="shared" si="54"/>
        <v>£0.00</v>
      </c>
      <c r="L241" s="212"/>
      <c r="M241" s="213"/>
      <c r="N241" s="20"/>
      <c r="O241" s="20"/>
      <c r="P241" s="20" t="str">
        <f t="shared" si="55"/>
        <v/>
      </c>
      <c r="Q241" s="20"/>
      <c r="R241" s="211"/>
      <c r="S241" s="28" t="str">
        <f t="shared" si="56"/>
        <v/>
      </c>
      <c r="T241" s="20" t="str">
        <f t="shared" si="57"/>
        <v/>
      </c>
      <c r="U241" s="18" t="str">
        <f t="shared" si="58"/>
        <v>£0.00</v>
      </c>
      <c r="V241" s="20"/>
      <c r="W241" s="192"/>
      <c r="X241" s="193"/>
      <c r="Y241" s="35"/>
      <c r="Z241" s="343"/>
      <c r="AA241" s="343" t="str">
        <f t="shared" si="59"/>
        <v/>
      </c>
      <c r="AB241" s="103"/>
      <c r="AC241" s="94" t="str">
        <f t="shared" si="60"/>
        <v/>
      </c>
      <c r="AD241" s="95"/>
      <c r="AE241" s="294"/>
      <c r="AF241" s="214" t="str">
        <f t="shared" si="61"/>
        <v/>
      </c>
      <c r="AG241" s="215" t="str">
        <f t="shared" si="62"/>
        <v>£0.00</v>
      </c>
      <c r="AH241" s="181"/>
      <c r="AJ241" s="183"/>
      <c r="AM241" s="183" t="str">
        <f t="shared" si="50"/>
        <v/>
      </c>
      <c r="AN241" s="45">
        <f t="shared" si="51"/>
        <v>0</v>
      </c>
      <c r="AO241" s="45" t="str">
        <f>IF(AND('Claim Details'!$J$21="London 1",T241="A"),Rates!$C$4,IF(AND('Claim Details'!$J$21="London 1",T241="B"),Rates!$D$4,IF(AND('Claim Details'!$J$21="London 1",T241="C"),Rates!$E$4,IF(AND('Claim Details'!$J$21="London 1",T241="D"),Rates!$F$4,IF(AND('Claim Details'!$J$21="London 2",T241="A"),Rates!$C$7,IF(AND('Claim Details'!$J$21="London 2",T241="B"),Rates!$D$7,IF(AND('Claim Details'!$J$21="London 2",T241="C"),Rates!$E$7,IF(AND('Claim Details'!$J$21="London 2",T241="D"),Rates!$F$7,IF(AND('Claim Details'!$J$21="London 3",T241="A"),Rates!$C$10,IF(AND('Claim Details'!$J$21="London 3",T241="B"),Rates!$D$10,IF(AND('Claim Details'!$J$21="London 3",T241="C"),Rates!$E$10,IF(AND('Claim Details'!$J$21="London 3",T241="D"),Rates!$F$10,IF(AND('Claim Details'!$J$21="National 1",T241="A"),Rates!$C$13,IF(AND('Claim Details'!$J$21="National 1",T241="B"),Rates!$D$13,IF(AND('Claim Details'!$J$21="National 1",T241="C"),Rates!$E$13,IF(AND('Claim Details'!$J$21="National 1",T241="D"),Rates!$F$13,IF(AND('Claim Details'!$J$21="National 2",T241="A"),Rates!$C$16,IF(AND('Claim Details'!$J$21="National 2",T241="B"),Rates!$D$16,IF(AND('Claim Details'!$J$21="National 2",T241="C"),Rates!$E$16,IF(AND('Claim Details'!$J$21="National 2",T241="D"),Rates!$F$16,"£0.00"))))))))))))))))))))</f>
        <v>£0.00</v>
      </c>
      <c r="AP241" s="45">
        <f t="shared" si="52"/>
        <v>0</v>
      </c>
      <c r="AQ241" s="45" t="str">
        <f>IF(AND('Claim Details'!$R$21="London 1",AC241="A"),Rates!$C$4,IF(AND('Claim Details'!$R$21="London 1",AC241="B"),Rates!$D$4,IF(AND('Claim Details'!$R$21="London 1",AC241="C"),Rates!$E$4,IF(AND('Claim Details'!$R$21="London 1",AC241="D"),Rates!$F$4,IF(AND('Claim Details'!$R$21="London 2",AC241="A"),Rates!$C$7,IF(AND('Claim Details'!$R$21="London 2",AC241="B"),Rates!$D$7,IF(AND('Claim Details'!$R$21="London 2",AC241="C"),Rates!$E$7,IF(AND('Claim Details'!$R$21="London 2",AC241="D"),Rates!$F$7,IF(AND('Claim Details'!$R$21="London 3",AC241="A"),Rates!$C$10,IF(AND('Claim Details'!$R$21="London 3",AC241="B"),Rates!$D$10,IF(AND('Claim Details'!$R$21="London 3",AC241="C"),Rates!$E$10,IF(AND('Claim Details'!$R$21="London 3",AC241="D"),Rates!$F$10,IF(AND('Claim Details'!$R$21="National 1",AC241="A"),Rates!$C$13,IF(AND('Claim Details'!$R$21="National 1",AC241="B"),Rates!$D$13,IF(AND('Claim Details'!$R$21="National 1",AC241="C"),Rates!$E$13,IF(AND('Claim Details'!$R$21="National 1",AC241="D"),Rates!$F$13,IF(AND('Claim Details'!$R$21="National 2",AC241="A"),Rates!$C$16,IF(AND('Claim Details'!$R$21="National 2",AC241="B"),Rates!$D$16,IF(AND('Claim Details'!$R$21="National 2",AC241="C"),Rates!$E$16,IF(AND('Claim Details'!$R$21="National 2",AC241="D"),Rates!$F$16,"£0.00"))))))))))))))))))))</f>
        <v>£0.00</v>
      </c>
      <c r="AR241" s="45">
        <f t="shared" si="53"/>
        <v>0</v>
      </c>
      <c r="AS241" s="183" t="str">
        <f t="shared" si="63"/>
        <v/>
      </c>
      <c r="AT241" s="183" t="str">
        <f t="shared" si="64"/>
        <v/>
      </c>
    </row>
    <row r="242" spans="1:46" ht="15.5">
      <c r="A242" s="178"/>
      <c r="B242" s="21"/>
      <c r="C242" s="22"/>
      <c r="D242" s="288"/>
      <c r="E242" s="290"/>
      <c r="F242" s="289"/>
      <c r="G242" s="177"/>
      <c r="H242" s="286"/>
      <c r="I242" s="95" t="str">
        <f>IF(AND('Claim Details'!$E$21="London 1",C242="A"),Rates!$C$4,IF(AND('Claim Details'!$E$21="London 1",C242="B"),Rates!$D$4,IF(AND('Claim Details'!$E$21="London 1",C242="C"),Rates!$E$4,IF(AND('Claim Details'!$E$21="London 1",C242="D"),Rates!$F$4,IF(AND('Claim Details'!$E$21="London 2",C242="A"),Rates!$C$7,IF(AND('Claim Details'!$E$21="London 2",C242="B"),Rates!$D$7,IF(AND('Claim Details'!$E$21="London 2",C242="C"),Rates!$E$7,IF(AND('Claim Details'!$E$21="London 2",C242="D"),Rates!$F$7,IF(AND('Claim Details'!$E$21="London 3",C242="A"),Rates!$C$10,IF(AND('Claim Details'!$E$21="London 3",C242="B"),Rates!$D$10,IF(AND('Claim Details'!$E$21="London 3",C242="C"),Rates!$E$10,IF(AND('Claim Details'!$E$21="London 3",C242="D"),Rates!$F$10,IF(AND('Claim Details'!$E$21="National 1",C242="A"),Rates!$C$13,IF(AND('Claim Details'!$E$21="National 1",C242="B"),Rates!$D$13,IF(AND('Claim Details'!$E$21="National 1",C242="C"),Rates!$E$13,IF(AND('Claim Details'!$E$21="National 1",C242="D"),Rates!$F$13,IF(AND('Claim Details'!$E$21="National 2",C242="A"),Rates!$C$16,IF(AND('Claim Details'!$E$21="National 2",C242="B"),Rates!$D$16,IF(AND('Claim Details'!$E$21="National 2",C242="C"),Rates!$E$16,IF(AND('Claim Details'!$E$21="National 2",C242="D"),Rates!$F$16,"£0.00"))))))))))))))))))))</f>
        <v>£0.00</v>
      </c>
      <c r="J242" s="23"/>
      <c r="K242" s="63" t="str">
        <f t="shared" si="54"/>
        <v>£0.00</v>
      </c>
      <c r="L242" s="212"/>
      <c r="M242" s="213"/>
      <c r="N242" s="20"/>
      <c r="O242" s="20"/>
      <c r="P242" s="20" t="str">
        <f t="shared" si="55"/>
        <v/>
      </c>
      <c r="Q242" s="20"/>
      <c r="R242" s="211"/>
      <c r="S242" s="28" t="str">
        <f t="shared" si="56"/>
        <v/>
      </c>
      <c r="T242" s="20" t="str">
        <f t="shared" si="57"/>
        <v/>
      </c>
      <c r="U242" s="18" t="str">
        <f t="shared" si="58"/>
        <v>£0.00</v>
      </c>
      <c r="V242" s="20"/>
      <c r="W242" s="192"/>
      <c r="X242" s="193"/>
      <c r="Y242" s="35"/>
      <c r="Z242" s="343"/>
      <c r="AA242" s="343" t="str">
        <f t="shared" si="59"/>
        <v/>
      </c>
      <c r="AB242" s="103"/>
      <c r="AC242" s="94" t="str">
        <f t="shared" si="60"/>
        <v/>
      </c>
      <c r="AD242" s="95"/>
      <c r="AE242" s="294"/>
      <c r="AF242" s="214" t="str">
        <f t="shared" si="61"/>
        <v/>
      </c>
      <c r="AG242" s="215" t="str">
        <f t="shared" si="62"/>
        <v>£0.00</v>
      </c>
      <c r="AH242" s="181"/>
      <c r="AJ242" s="183"/>
      <c r="AM242" s="183" t="str">
        <f t="shared" si="50"/>
        <v/>
      </c>
      <c r="AN242" s="45">
        <f t="shared" si="51"/>
        <v>0</v>
      </c>
      <c r="AO242" s="45" t="str">
        <f>IF(AND('Claim Details'!$J$21="London 1",T242="A"),Rates!$C$4,IF(AND('Claim Details'!$J$21="London 1",T242="B"),Rates!$D$4,IF(AND('Claim Details'!$J$21="London 1",T242="C"),Rates!$E$4,IF(AND('Claim Details'!$J$21="London 1",T242="D"),Rates!$F$4,IF(AND('Claim Details'!$J$21="London 2",T242="A"),Rates!$C$7,IF(AND('Claim Details'!$J$21="London 2",T242="B"),Rates!$D$7,IF(AND('Claim Details'!$J$21="London 2",T242="C"),Rates!$E$7,IF(AND('Claim Details'!$J$21="London 2",T242="D"),Rates!$F$7,IF(AND('Claim Details'!$J$21="London 3",T242="A"),Rates!$C$10,IF(AND('Claim Details'!$J$21="London 3",T242="B"),Rates!$D$10,IF(AND('Claim Details'!$J$21="London 3",T242="C"),Rates!$E$10,IF(AND('Claim Details'!$J$21="London 3",T242="D"),Rates!$F$10,IF(AND('Claim Details'!$J$21="National 1",T242="A"),Rates!$C$13,IF(AND('Claim Details'!$J$21="National 1",T242="B"),Rates!$D$13,IF(AND('Claim Details'!$J$21="National 1",T242="C"),Rates!$E$13,IF(AND('Claim Details'!$J$21="National 1",T242="D"),Rates!$F$13,IF(AND('Claim Details'!$J$21="National 2",T242="A"),Rates!$C$16,IF(AND('Claim Details'!$J$21="National 2",T242="B"),Rates!$D$16,IF(AND('Claim Details'!$J$21="National 2",T242="C"),Rates!$E$16,IF(AND('Claim Details'!$J$21="National 2",T242="D"),Rates!$F$16,"£0.00"))))))))))))))))))))</f>
        <v>£0.00</v>
      </c>
      <c r="AP242" s="45">
        <f t="shared" si="52"/>
        <v>0</v>
      </c>
      <c r="AQ242" s="45" t="str">
        <f>IF(AND('Claim Details'!$R$21="London 1",AC242="A"),Rates!$C$4,IF(AND('Claim Details'!$R$21="London 1",AC242="B"),Rates!$D$4,IF(AND('Claim Details'!$R$21="London 1",AC242="C"),Rates!$E$4,IF(AND('Claim Details'!$R$21="London 1",AC242="D"),Rates!$F$4,IF(AND('Claim Details'!$R$21="London 2",AC242="A"),Rates!$C$7,IF(AND('Claim Details'!$R$21="London 2",AC242="B"),Rates!$D$7,IF(AND('Claim Details'!$R$21="London 2",AC242="C"),Rates!$E$7,IF(AND('Claim Details'!$R$21="London 2",AC242="D"),Rates!$F$7,IF(AND('Claim Details'!$R$21="London 3",AC242="A"),Rates!$C$10,IF(AND('Claim Details'!$R$21="London 3",AC242="B"),Rates!$D$10,IF(AND('Claim Details'!$R$21="London 3",AC242="C"),Rates!$E$10,IF(AND('Claim Details'!$R$21="London 3",AC242="D"),Rates!$F$10,IF(AND('Claim Details'!$R$21="National 1",AC242="A"),Rates!$C$13,IF(AND('Claim Details'!$R$21="National 1",AC242="B"),Rates!$D$13,IF(AND('Claim Details'!$R$21="National 1",AC242="C"),Rates!$E$13,IF(AND('Claim Details'!$R$21="National 1",AC242="D"),Rates!$F$13,IF(AND('Claim Details'!$R$21="National 2",AC242="A"),Rates!$C$16,IF(AND('Claim Details'!$R$21="National 2",AC242="B"),Rates!$D$16,IF(AND('Claim Details'!$R$21="National 2",AC242="C"),Rates!$E$16,IF(AND('Claim Details'!$R$21="National 2",AC242="D"),Rates!$F$16,"£0.00"))))))))))))))))))))</f>
        <v>£0.00</v>
      </c>
      <c r="AR242" s="45">
        <f t="shared" si="53"/>
        <v>0</v>
      </c>
      <c r="AS242" s="183" t="str">
        <f t="shared" si="63"/>
        <v/>
      </c>
      <c r="AT242" s="183" t="str">
        <f t="shared" si="64"/>
        <v/>
      </c>
    </row>
    <row r="243" spans="1:46" ht="15.5">
      <c r="A243" s="178"/>
      <c r="B243" s="21"/>
      <c r="C243" s="22"/>
      <c r="D243" s="288"/>
      <c r="E243" s="290"/>
      <c r="F243" s="289"/>
      <c r="G243" s="177"/>
      <c r="H243" s="286"/>
      <c r="I243" s="95" t="str">
        <f>IF(AND('Claim Details'!$E$21="London 1",C243="A"),Rates!$C$4,IF(AND('Claim Details'!$E$21="London 1",C243="B"),Rates!$D$4,IF(AND('Claim Details'!$E$21="London 1",C243="C"),Rates!$E$4,IF(AND('Claim Details'!$E$21="London 1",C243="D"),Rates!$F$4,IF(AND('Claim Details'!$E$21="London 2",C243="A"),Rates!$C$7,IF(AND('Claim Details'!$E$21="London 2",C243="B"),Rates!$D$7,IF(AND('Claim Details'!$E$21="London 2",C243="C"),Rates!$E$7,IF(AND('Claim Details'!$E$21="London 2",C243="D"),Rates!$F$7,IF(AND('Claim Details'!$E$21="London 3",C243="A"),Rates!$C$10,IF(AND('Claim Details'!$E$21="London 3",C243="B"),Rates!$D$10,IF(AND('Claim Details'!$E$21="London 3",C243="C"),Rates!$E$10,IF(AND('Claim Details'!$E$21="London 3",C243="D"),Rates!$F$10,IF(AND('Claim Details'!$E$21="National 1",C243="A"),Rates!$C$13,IF(AND('Claim Details'!$E$21="National 1",C243="B"),Rates!$D$13,IF(AND('Claim Details'!$E$21="National 1",C243="C"),Rates!$E$13,IF(AND('Claim Details'!$E$21="National 1",C243="D"),Rates!$F$13,IF(AND('Claim Details'!$E$21="National 2",C243="A"),Rates!$C$16,IF(AND('Claim Details'!$E$21="National 2",C243="B"),Rates!$D$16,IF(AND('Claim Details'!$E$21="National 2",C243="C"),Rates!$E$16,IF(AND('Claim Details'!$E$21="National 2",C243="D"),Rates!$F$16,"£0.00"))))))))))))))))))))</f>
        <v>£0.00</v>
      </c>
      <c r="J243" s="23"/>
      <c r="K243" s="63" t="str">
        <f t="shared" si="54"/>
        <v>£0.00</v>
      </c>
      <c r="L243" s="212"/>
      <c r="M243" s="213"/>
      <c r="N243" s="20"/>
      <c r="O243" s="20"/>
      <c r="P243" s="20" t="str">
        <f t="shared" si="55"/>
        <v/>
      </c>
      <c r="Q243" s="20"/>
      <c r="R243" s="211"/>
      <c r="S243" s="28" t="str">
        <f t="shared" si="56"/>
        <v/>
      </c>
      <c r="T243" s="20" t="str">
        <f t="shared" si="57"/>
        <v/>
      </c>
      <c r="U243" s="18" t="str">
        <f t="shared" si="58"/>
        <v>£0.00</v>
      </c>
      <c r="V243" s="20"/>
      <c r="W243" s="192"/>
      <c r="X243" s="193"/>
      <c r="Y243" s="35"/>
      <c r="Z243" s="343"/>
      <c r="AA243" s="343" t="str">
        <f t="shared" si="59"/>
        <v/>
      </c>
      <c r="AB243" s="103"/>
      <c r="AC243" s="94" t="str">
        <f t="shared" si="60"/>
        <v/>
      </c>
      <c r="AD243" s="95"/>
      <c r="AE243" s="294"/>
      <c r="AF243" s="214" t="str">
        <f t="shared" si="61"/>
        <v/>
      </c>
      <c r="AG243" s="215" t="str">
        <f t="shared" si="62"/>
        <v>£0.00</v>
      </c>
      <c r="AH243" s="181"/>
      <c r="AJ243" s="183"/>
      <c r="AM243" s="183" t="str">
        <f t="shared" si="50"/>
        <v/>
      </c>
      <c r="AN243" s="45">
        <f t="shared" si="51"/>
        <v>0</v>
      </c>
      <c r="AO243" s="45" t="str">
        <f>IF(AND('Claim Details'!$J$21="London 1",T243="A"),Rates!$C$4,IF(AND('Claim Details'!$J$21="London 1",T243="B"),Rates!$D$4,IF(AND('Claim Details'!$J$21="London 1",T243="C"),Rates!$E$4,IF(AND('Claim Details'!$J$21="London 1",T243="D"),Rates!$F$4,IF(AND('Claim Details'!$J$21="London 2",T243="A"),Rates!$C$7,IF(AND('Claim Details'!$J$21="London 2",T243="B"),Rates!$D$7,IF(AND('Claim Details'!$J$21="London 2",T243="C"),Rates!$E$7,IF(AND('Claim Details'!$J$21="London 2",T243="D"),Rates!$F$7,IF(AND('Claim Details'!$J$21="London 3",T243="A"),Rates!$C$10,IF(AND('Claim Details'!$J$21="London 3",T243="B"),Rates!$D$10,IF(AND('Claim Details'!$J$21="London 3",T243="C"),Rates!$E$10,IF(AND('Claim Details'!$J$21="London 3",T243="D"),Rates!$F$10,IF(AND('Claim Details'!$J$21="National 1",T243="A"),Rates!$C$13,IF(AND('Claim Details'!$J$21="National 1",T243="B"),Rates!$D$13,IF(AND('Claim Details'!$J$21="National 1",T243="C"),Rates!$E$13,IF(AND('Claim Details'!$J$21="National 1",T243="D"),Rates!$F$13,IF(AND('Claim Details'!$J$21="National 2",T243="A"),Rates!$C$16,IF(AND('Claim Details'!$J$21="National 2",T243="B"),Rates!$D$16,IF(AND('Claim Details'!$J$21="National 2",T243="C"),Rates!$E$16,IF(AND('Claim Details'!$J$21="National 2",T243="D"),Rates!$F$16,"£0.00"))))))))))))))))))))</f>
        <v>£0.00</v>
      </c>
      <c r="AP243" s="45">
        <f t="shared" si="52"/>
        <v>0</v>
      </c>
      <c r="AQ243" s="45" t="str">
        <f>IF(AND('Claim Details'!$R$21="London 1",AC243="A"),Rates!$C$4,IF(AND('Claim Details'!$R$21="London 1",AC243="B"),Rates!$D$4,IF(AND('Claim Details'!$R$21="London 1",AC243="C"),Rates!$E$4,IF(AND('Claim Details'!$R$21="London 1",AC243="D"),Rates!$F$4,IF(AND('Claim Details'!$R$21="London 2",AC243="A"),Rates!$C$7,IF(AND('Claim Details'!$R$21="London 2",AC243="B"),Rates!$D$7,IF(AND('Claim Details'!$R$21="London 2",AC243="C"),Rates!$E$7,IF(AND('Claim Details'!$R$21="London 2",AC243="D"),Rates!$F$7,IF(AND('Claim Details'!$R$21="London 3",AC243="A"),Rates!$C$10,IF(AND('Claim Details'!$R$21="London 3",AC243="B"),Rates!$D$10,IF(AND('Claim Details'!$R$21="London 3",AC243="C"),Rates!$E$10,IF(AND('Claim Details'!$R$21="London 3",AC243="D"),Rates!$F$10,IF(AND('Claim Details'!$R$21="National 1",AC243="A"),Rates!$C$13,IF(AND('Claim Details'!$R$21="National 1",AC243="B"),Rates!$D$13,IF(AND('Claim Details'!$R$21="National 1",AC243="C"),Rates!$E$13,IF(AND('Claim Details'!$R$21="National 1",AC243="D"),Rates!$F$13,IF(AND('Claim Details'!$R$21="National 2",AC243="A"),Rates!$C$16,IF(AND('Claim Details'!$R$21="National 2",AC243="B"),Rates!$D$16,IF(AND('Claim Details'!$R$21="National 2",AC243="C"),Rates!$E$16,IF(AND('Claim Details'!$R$21="National 2",AC243="D"),Rates!$F$16,"£0.00"))))))))))))))))))))</f>
        <v>£0.00</v>
      </c>
      <c r="AR243" s="45">
        <f t="shared" si="53"/>
        <v>0</v>
      </c>
      <c r="AS243" s="183" t="str">
        <f t="shared" si="63"/>
        <v/>
      </c>
      <c r="AT243" s="183" t="str">
        <f t="shared" si="64"/>
        <v/>
      </c>
    </row>
    <row r="244" spans="1:46" ht="15.5">
      <c r="A244" s="178"/>
      <c r="B244" s="21"/>
      <c r="C244" s="22"/>
      <c r="D244" s="288"/>
      <c r="E244" s="290"/>
      <c r="F244" s="289"/>
      <c r="G244" s="177"/>
      <c r="H244" s="286"/>
      <c r="I244" s="95" t="str">
        <f>IF(AND('Claim Details'!$E$21="London 1",C244="A"),Rates!$C$4,IF(AND('Claim Details'!$E$21="London 1",C244="B"),Rates!$D$4,IF(AND('Claim Details'!$E$21="London 1",C244="C"),Rates!$E$4,IF(AND('Claim Details'!$E$21="London 1",C244="D"),Rates!$F$4,IF(AND('Claim Details'!$E$21="London 2",C244="A"),Rates!$C$7,IF(AND('Claim Details'!$E$21="London 2",C244="B"),Rates!$D$7,IF(AND('Claim Details'!$E$21="London 2",C244="C"),Rates!$E$7,IF(AND('Claim Details'!$E$21="London 2",C244="D"),Rates!$F$7,IF(AND('Claim Details'!$E$21="London 3",C244="A"),Rates!$C$10,IF(AND('Claim Details'!$E$21="London 3",C244="B"),Rates!$D$10,IF(AND('Claim Details'!$E$21="London 3",C244="C"),Rates!$E$10,IF(AND('Claim Details'!$E$21="London 3",C244="D"),Rates!$F$10,IF(AND('Claim Details'!$E$21="National 1",C244="A"),Rates!$C$13,IF(AND('Claim Details'!$E$21="National 1",C244="B"),Rates!$D$13,IF(AND('Claim Details'!$E$21="National 1",C244="C"),Rates!$E$13,IF(AND('Claim Details'!$E$21="National 1",C244="D"),Rates!$F$13,IF(AND('Claim Details'!$E$21="National 2",C244="A"),Rates!$C$16,IF(AND('Claim Details'!$E$21="National 2",C244="B"),Rates!$D$16,IF(AND('Claim Details'!$E$21="National 2",C244="C"),Rates!$E$16,IF(AND('Claim Details'!$E$21="National 2",C244="D"),Rates!$F$16,"£0.00"))))))))))))))))))))</f>
        <v>£0.00</v>
      </c>
      <c r="J244" s="23"/>
      <c r="K244" s="63" t="str">
        <f t="shared" si="54"/>
        <v>£0.00</v>
      </c>
      <c r="L244" s="212"/>
      <c r="M244" s="213"/>
      <c r="N244" s="20"/>
      <c r="O244" s="20"/>
      <c r="P244" s="20" t="str">
        <f t="shared" si="55"/>
        <v/>
      </c>
      <c r="Q244" s="20"/>
      <c r="R244" s="211"/>
      <c r="S244" s="28" t="str">
        <f t="shared" si="56"/>
        <v/>
      </c>
      <c r="T244" s="20" t="str">
        <f t="shared" si="57"/>
        <v/>
      </c>
      <c r="U244" s="18" t="str">
        <f t="shared" si="58"/>
        <v>£0.00</v>
      </c>
      <c r="V244" s="20"/>
      <c r="W244" s="192"/>
      <c r="X244" s="193"/>
      <c r="Y244" s="35"/>
      <c r="Z244" s="343"/>
      <c r="AA244" s="343" t="str">
        <f t="shared" si="59"/>
        <v/>
      </c>
      <c r="AB244" s="103"/>
      <c r="AC244" s="94" t="str">
        <f t="shared" si="60"/>
        <v/>
      </c>
      <c r="AD244" s="95"/>
      <c r="AE244" s="294"/>
      <c r="AF244" s="214" t="str">
        <f t="shared" si="61"/>
        <v/>
      </c>
      <c r="AG244" s="215" t="str">
        <f t="shared" si="62"/>
        <v>£0.00</v>
      </c>
      <c r="AH244" s="181"/>
      <c r="AJ244" s="183"/>
      <c r="AM244" s="183" t="str">
        <f t="shared" si="50"/>
        <v/>
      </c>
      <c r="AN244" s="45">
        <f t="shared" si="51"/>
        <v>0</v>
      </c>
      <c r="AO244" s="45" t="str">
        <f>IF(AND('Claim Details'!$J$21="London 1",T244="A"),Rates!$C$4,IF(AND('Claim Details'!$J$21="London 1",T244="B"),Rates!$D$4,IF(AND('Claim Details'!$J$21="London 1",T244="C"),Rates!$E$4,IF(AND('Claim Details'!$J$21="London 1",T244="D"),Rates!$F$4,IF(AND('Claim Details'!$J$21="London 2",T244="A"),Rates!$C$7,IF(AND('Claim Details'!$J$21="London 2",T244="B"),Rates!$D$7,IF(AND('Claim Details'!$J$21="London 2",T244="C"),Rates!$E$7,IF(AND('Claim Details'!$J$21="London 2",T244="D"),Rates!$F$7,IF(AND('Claim Details'!$J$21="London 3",T244="A"),Rates!$C$10,IF(AND('Claim Details'!$J$21="London 3",T244="B"),Rates!$D$10,IF(AND('Claim Details'!$J$21="London 3",T244="C"),Rates!$E$10,IF(AND('Claim Details'!$J$21="London 3",T244="D"),Rates!$F$10,IF(AND('Claim Details'!$J$21="National 1",T244="A"),Rates!$C$13,IF(AND('Claim Details'!$J$21="National 1",T244="B"),Rates!$D$13,IF(AND('Claim Details'!$J$21="National 1",T244="C"),Rates!$E$13,IF(AND('Claim Details'!$J$21="National 1",T244="D"),Rates!$F$13,IF(AND('Claim Details'!$J$21="National 2",T244="A"),Rates!$C$16,IF(AND('Claim Details'!$J$21="National 2",T244="B"),Rates!$D$16,IF(AND('Claim Details'!$J$21="National 2",T244="C"),Rates!$E$16,IF(AND('Claim Details'!$J$21="National 2",T244="D"),Rates!$F$16,"£0.00"))))))))))))))))))))</f>
        <v>£0.00</v>
      </c>
      <c r="AP244" s="45">
        <f t="shared" si="52"/>
        <v>0</v>
      </c>
      <c r="AQ244" s="45" t="str">
        <f>IF(AND('Claim Details'!$R$21="London 1",AC244="A"),Rates!$C$4,IF(AND('Claim Details'!$R$21="London 1",AC244="B"),Rates!$D$4,IF(AND('Claim Details'!$R$21="London 1",AC244="C"),Rates!$E$4,IF(AND('Claim Details'!$R$21="London 1",AC244="D"),Rates!$F$4,IF(AND('Claim Details'!$R$21="London 2",AC244="A"),Rates!$C$7,IF(AND('Claim Details'!$R$21="London 2",AC244="B"),Rates!$D$7,IF(AND('Claim Details'!$R$21="London 2",AC244="C"),Rates!$E$7,IF(AND('Claim Details'!$R$21="London 2",AC244="D"),Rates!$F$7,IF(AND('Claim Details'!$R$21="London 3",AC244="A"),Rates!$C$10,IF(AND('Claim Details'!$R$21="London 3",AC244="B"),Rates!$D$10,IF(AND('Claim Details'!$R$21="London 3",AC244="C"),Rates!$E$10,IF(AND('Claim Details'!$R$21="London 3",AC244="D"),Rates!$F$10,IF(AND('Claim Details'!$R$21="National 1",AC244="A"),Rates!$C$13,IF(AND('Claim Details'!$R$21="National 1",AC244="B"),Rates!$D$13,IF(AND('Claim Details'!$R$21="National 1",AC244="C"),Rates!$E$13,IF(AND('Claim Details'!$R$21="National 1",AC244="D"),Rates!$F$13,IF(AND('Claim Details'!$R$21="National 2",AC244="A"),Rates!$C$16,IF(AND('Claim Details'!$R$21="National 2",AC244="B"),Rates!$D$16,IF(AND('Claim Details'!$R$21="National 2",AC244="C"),Rates!$E$16,IF(AND('Claim Details'!$R$21="National 2",AC244="D"),Rates!$F$16,"£0.00"))))))))))))))))))))</f>
        <v>£0.00</v>
      </c>
      <c r="AR244" s="45">
        <f t="shared" si="53"/>
        <v>0</v>
      </c>
      <c r="AS244" s="183" t="str">
        <f t="shared" si="63"/>
        <v/>
      </c>
      <c r="AT244" s="183" t="str">
        <f t="shared" si="64"/>
        <v/>
      </c>
    </row>
    <row r="245" spans="1:46" ht="15.5">
      <c r="A245" s="178"/>
      <c r="B245" s="21"/>
      <c r="C245" s="22"/>
      <c r="D245" s="288"/>
      <c r="E245" s="290"/>
      <c r="F245" s="289"/>
      <c r="G245" s="177"/>
      <c r="H245" s="286"/>
      <c r="I245" s="95" t="str">
        <f>IF(AND('Claim Details'!$E$21="London 1",C245="A"),Rates!$C$4,IF(AND('Claim Details'!$E$21="London 1",C245="B"),Rates!$D$4,IF(AND('Claim Details'!$E$21="London 1",C245="C"),Rates!$E$4,IF(AND('Claim Details'!$E$21="London 1",C245="D"),Rates!$F$4,IF(AND('Claim Details'!$E$21="London 2",C245="A"),Rates!$C$7,IF(AND('Claim Details'!$E$21="London 2",C245="B"),Rates!$D$7,IF(AND('Claim Details'!$E$21="London 2",C245="C"),Rates!$E$7,IF(AND('Claim Details'!$E$21="London 2",C245="D"),Rates!$F$7,IF(AND('Claim Details'!$E$21="London 3",C245="A"),Rates!$C$10,IF(AND('Claim Details'!$E$21="London 3",C245="B"),Rates!$D$10,IF(AND('Claim Details'!$E$21="London 3",C245="C"),Rates!$E$10,IF(AND('Claim Details'!$E$21="London 3",C245="D"),Rates!$F$10,IF(AND('Claim Details'!$E$21="National 1",C245="A"),Rates!$C$13,IF(AND('Claim Details'!$E$21="National 1",C245="B"),Rates!$D$13,IF(AND('Claim Details'!$E$21="National 1",C245="C"),Rates!$E$13,IF(AND('Claim Details'!$E$21="National 1",C245="D"),Rates!$F$13,IF(AND('Claim Details'!$E$21="National 2",C245="A"),Rates!$C$16,IF(AND('Claim Details'!$E$21="National 2",C245="B"),Rates!$D$16,IF(AND('Claim Details'!$E$21="National 2",C245="C"),Rates!$E$16,IF(AND('Claim Details'!$E$21="National 2",C245="D"),Rates!$F$16,"£0.00"))))))))))))))))))))</f>
        <v>£0.00</v>
      </c>
      <c r="J245" s="23"/>
      <c r="K245" s="63" t="str">
        <f t="shared" si="54"/>
        <v>£0.00</v>
      </c>
      <c r="L245" s="212"/>
      <c r="M245" s="213"/>
      <c r="N245" s="20"/>
      <c r="O245" s="20"/>
      <c r="P245" s="20" t="str">
        <f t="shared" si="55"/>
        <v/>
      </c>
      <c r="Q245" s="20"/>
      <c r="R245" s="211"/>
      <c r="S245" s="28" t="str">
        <f t="shared" si="56"/>
        <v/>
      </c>
      <c r="T245" s="20" t="str">
        <f t="shared" si="57"/>
        <v/>
      </c>
      <c r="U245" s="18" t="str">
        <f t="shared" si="58"/>
        <v>£0.00</v>
      </c>
      <c r="V245" s="20"/>
      <c r="W245" s="192"/>
      <c r="X245" s="193"/>
      <c r="Y245" s="35"/>
      <c r="Z245" s="343"/>
      <c r="AA245" s="343" t="str">
        <f t="shared" si="59"/>
        <v/>
      </c>
      <c r="AB245" s="103"/>
      <c r="AC245" s="94" t="str">
        <f t="shared" si="60"/>
        <v/>
      </c>
      <c r="AD245" s="95"/>
      <c r="AE245" s="294"/>
      <c r="AF245" s="214" t="str">
        <f t="shared" si="61"/>
        <v/>
      </c>
      <c r="AG245" s="215" t="str">
        <f t="shared" si="62"/>
        <v>£0.00</v>
      </c>
      <c r="AH245" s="181"/>
      <c r="AJ245" s="183"/>
      <c r="AM245" s="183" t="str">
        <f t="shared" si="50"/>
        <v/>
      </c>
      <c r="AN245" s="45">
        <f t="shared" si="51"/>
        <v>0</v>
      </c>
      <c r="AO245" s="45" t="str">
        <f>IF(AND('Claim Details'!$J$21="London 1",T245="A"),Rates!$C$4,IF(AND('Claim Details'!$J$21="London 1",T245="B"),Rates!$D$4,IF(AND('Claim Details'!$J$21="London 1",T245="C"),Rates!$E$4,IF(AND('Claim Details'!$J$21="London 1",T245="D"),Rates!$F$4,IF(AND('Claim Details'!$J$21="London 2",T245="A"),Rates!$C$7,IF(AND('Claim Details'!$J$21="London 2",T245="B"),Rates!$D$7,IF(AND('Claim Details'!$J$21="London 2",T245="C"),Rates!$E$7,IF(AND('Claim Details'!$J$21="London 2",T245="D"),Rates!$F$7,IF(AND('Claim Details'!$J$21="London 3",T245="A"),Rates!$C$10,IF(AND('Claim Details'!$J$21="London 3",T245="B"),Rates!$D$10,IF(AND('Claim Details'!$J$21="London 3",T245="C"),Rates!$E$10,IF(AND('Claim Details'!$J$21="London 3",T245="D"),Rates!$F$10,IF(AND('Claim Details'!$J$21="National 1",T245="A"),Rates!$C$13,IF(AND('Claim Details'!$J$21="National 1",T245="B"),Rates!$D$13,IF(AND('Claim Details'!$J$21="National 1",T245="C"),Rates!$E$13,IF(AND('Claim Details'!$J$21="National 1",T245="D"),Rates!$F$13,IF(AND('Claim Details'!$J$21="National 2",T245="A"),Rates!$C$16,IF(AND('Claim Details'!$J$21="National 2",T245="B"),Rates!$D$16,IF(AND('Claim Details'!$J$21="National 2",T245="C"),Rates!$E$16,IF(AND('Claim Details'!$J$21="National 2",T245="D"),Rates!$F$16,"£0.00"))))))))))))))))))))</f>
        <v>£0.00</v>
      </c>
      <c r="AP245" s="45">
        <f t="shared" si="52"/>
        <v>0</v>
      </c>
      <c r="AQ245" s="45" t="str">
        <f>IF(AND('Claim Details'!$R$21="London 1",AC245="A"),Rates!$C$4,IF(AND('Claim Details'!$R$21="London 1",AC245="B"),Rates!$D$4,IF(AND('Claim Details'!$R$21="London 1",AC245="C"),Rates!$E$4,IF(AND('Claim Details'!$R$21="London 1",AC245="D"),Rates!$F$4,IF(AND('Claim Details'!$R$21="London 2",AC245="A"),Rates!$C$7,IF(AND('Claim Details'!$R$21="London 2",AC245="B"),Rates!$D$7,IF(AND('Claim Details'!$R$21="London 2",AC245="C"),Rates!$E$7,IF(AND('Claim Details'!$R$21="London 2",AC245="D"),Rates!$F$7,IF(AND('Claim Details'!$R$21="London 3",AC245="A"),Rates!$C$10,IF(AND('Claim Details'!$R$21="London 3",AC245="B"),Rates!$D$10,IF(AND('Claim Details'!$R$21="London 3",AC245="C"),Rates!$E$10,IF(AND('Claim Details'!$R$21="London 3",AC245="D"),Rates!$F$10,IF(AND('Claim Details'!$R$21="National 1",AC245="A"),Rates!$C$13,IF(AND('Claim Details'!$R$21="National 1",AC245="B"),Rates!$D$13,IF(AND('Claim Details'!$R$21="National 1",AC245="C"),Rates!$E$13,IF(AND('Claim Details'!$R$21="National 1",AC245="D"),Rates!$F$13,IF(AND('Claim Details'!$R$21="National 2",AC245="A"),Rates!$C$16,IF(AND('Claim Details'!$R$21="National 2",AC245="B"),Rates!$D$16,IF(AND('Claim Details'!$R$21="National 2",AC245="C"),Rates!$E$16,IF(AND('Claim Details'!$R$21="National 2",AC245="D"),Rates!$F$16,"£0.00"))))))))))))))))))))</f>
        <v>£0.00</v>
      </c>
      <c r="AR245" s="45">
        <f t="shared" si="53"/>
        <v>0</v>
      </c>
      <c r="AS245" s="183" t="str">
        <f t="shared" si="63"/>
        <v/>
      </c>
      <c r="AT245" s="183" t="str">
        <f t="shared" si="64"/>
        <v/>
      </c>
    </row>
    <row r="246" spans="1:46" ht="15.5">
      <c r="A246" s="178"/>
      <c r="B246" s="21"/>
      <c r="C246" s="22"/>
      <c r="D246" s="288"/>
      <c r="E246" s="290"/>
      <c r="F246" s="289"/>
      <c r="G246" s="177"/>
      <c r="H246" s="286"/>
      <c r="I246" s="95" t="str">
        <f>IF(AND('Claim Details'!$E$21="London 1",C246="A"),Rates!$C$4,IF(AND('Claim Details'!$E$21="London 1",C246="B"),Rates!$D$4,IF(AND('Claim Details'!$E$21="London 1",C246="C"),Rates!$E$4,IF(AND('Claim Details'!$E$21="London 1",C246="D"),Rates!$F$4,IF(AND('Claim Details'!$E$21="London 2",C246="A"),Rates!$C$7,IF(AND('Claim Details'!$E$21="London 2",C246="B"),Rates!$D$7,IF(AND('Claim Details'!$E$21="London 2",C246="C"),Rates!$E$7,IF(AND('Claim Details'!$E$21="London 2",C246="D"),Rates!$F$7,IF(AND('Claim Details'!$E$21="London 3",C246="A"),Rates!$C$10,IF(AND('Claim Details'!$E$21="London 3",C246="B"),Rates!$D$10,IF(AND('Claim Details'!$E$21="London 3",C246="C"),Rates!$E$10,IF(AND('Claim Details'!$E$21="London 3",C246="D"),Rates!$F$10,IF(AND('Claim Details'!$E$21="National 1",C246="A"),Rates!$C$13,IF(AND('Claim Details'!$E$21="National 1",C246="B"),Rates!$D$13,IF(AND('Claim Details'!$E$21="National 1",C246="C"),Rates!$E$13,IF(AND('Claim Details'!$E$21="National 1",C246="D"),Rates!$F$13,IF(AND('Claim Details'!$E$21="National 2",C246="A"),Rates!$C$16,IF(AND('Claim Details'!$E$21="National 2",C246="B"),Rates!$D$16,IF(AND('Claim Details'!$E$21="National 2",C246="C"),Rates!$E$16,IF(AND('Claim Details'!$E$21="National 2",C246="D"),Rates!$F$16,"£0.00"))))))))))))))))))))</f>
        <v>£0.00</v>
      </c>
      <c r="J246" s="23"/>
      <c r="K246" s="63" t="str">
        <f t="shared" si="54"/>
        <v>£0.00</v>
      </c>
      <c r="L246" s="212"/>
      <c r="M246" s="213"/>
      <c r="N246" s="20"/>
      <c r="O246" s="20"/>
      <c r="P246" s="20" t="str">
        <f t="shared" si="55"/>
        <v/>
      </c>
      <c r="Q246" s="20"/>
      <c r="R246" s="211"/>
      <c r="S246" s="28" t="str">
        <f t="shared" si="56"/>
        <v/>
      </c>
      <c r="T246" s="20" t="str">
        <f t="shared" si="57"/>
        <v/>
      </c>
      <c r="U246" s="18" t="str">
        <f t="shared" si="58"/>
        <v>£0.00</v>
      </c>
      <c r="V246" s="20"/>
      <c r="W246" s="192"/>
      <c r="X246" s="193"/>
      <c r="Y246" s="35"/>
      <c r="Z246" s="343"/>
      <c r="AA246" s="343" t="str">
        <f t="shared" si="59"/>
        <v/>
      </c>
      <c r="AB246" s="103"/>
      <c r="AC246" s="94" t="str">
        <f t="shared" si="60"/>
        <v/>
      </c>
      <c r="AD246" s="95"/>
      <c r="AE246" s="294"/>
      <c r="AF246" s="214" t="str">
        <f t="shared" si="61"/>
        <v/>
      </c>
      <c r="AG246" s="215" t="str">
        <f t="shared" si="62"/>
        <v>£0.00</v>
      </c>
      <c r="AH246" s="181"/>
      <c r="AJ246" s="183"/>
      <c r="AM246" s="183" t="str">
        <f t="shared" si="50"/>
        <v/>
      </c>
      <c r="AN246" s="45">
        <f t="shared" si="51"/>
        <v>0</v>
      </c>
      <c r="AO246" s="45" t="str">
        <f>IF(AND('Claim Details'!$J$21="London 1",T246="A"),Rates!$C$4,IF(AND('Claim Details'!$J$21="London 1",T246="B"),Rates!$D$4,IF(AND('Claim Details'!$J$21="London 1",T246="C"),Rates!$E$4,IF(AND('Claim Details'!$J$21="London 1",T246="D"),Rates!$F$4,IF(AND('Claim Details'!$J$21="London 2",T246="A"),Rates!$C$7,IF(AND('Claim Details'!$J$21="London 2",T246="B"),Rates!$D$7,IF(AND('Claim Details'!$J$21="London 2",T246="C"),Rates!$E$7,IF(AND('Claim Details'!$J$21="London 2",T246="D"),Rates!$F$7,IF(AND('Claim Details'!$J$21="London 3",T246="A"),Rates!$C$10,IF(AND('Claim Details'!$J$21="London 3",T246="B"),Rates!$D$10,IF(AND('Claim Details'!$J$21="London 3",T246="C"),Rates!$E$10,IF(AND('Claim Details'!$J$21="London 3",T246="D"),Rates!$F$10,IF(AND('Claim Details'!$J$21="National 1",T246="A"),Rates!$C$13,IF(AND('Claim Details'!$J$21="National 1",T246="B"),Rates!$D$13,IF(AND('Claim Details'!$J$21="National 1",T246="C"),Rates!$E$13,IF(AND('Claim Details'!$J$21="National 1",T246="D"),Rates!$F$13,IF(AND('Claim Details'!$J$21="National 2",T246="A"),Rates!$C$16,IF(AND('Claim Details'!$J$21="National 2",T246="B"),Rates!$D$16,IF(AND('Claim Details'!$J$21="National 2",T246="C"),Rates!$E$16,IF(AND('Claim Details'!$J$21="National 2",T246="D"),Rates!$F$16,"£0.00"))))))))))))))))))))</f>
        <v>£0.00</v>
      </c>
      <c r="AP246" s="45">
        <f t="shared" si="52"/>
        <v>0</v>
      </c>
      <c r="AQ246" s="45" t="str">
        <f>IF(AND('Claim Details'!$R$21="London 1",AC246="A"),Rates!$C$4,IF(AND('Claim Details'!$R$21="London 1",AC246="B"),Rates!$D$4,IF(AND('Claim Details'!$R$21="London 1",AC246="C"),Rates!$E$4,IF(AND('Claim Details'!$R$21="London 1",AC246="D"),Rates!$F$4,IF(AND('Claim Details'!$R$21="London 2",AC246="A"),Rates!$C$7,IF(AND('Claim Details'!$R$21="London 2",AC246="B"),Rates!$D$7,IF(AND('Claim Details'!$R$21="London 2",AC246="C"),Rates!$E$7,IF(AND('Claim Details'!$R$21="London 2",AC246="D"),Rates!$F$7,IF(AND('Claim Details'!$R$21="London 3",AC246="A"),Rates!$C$10,IF(AND('Claim Details'!$R$21="London 3",AC246="B"),Rates!$D$10,IF(AND('Claim Details'!$R$21="London 3",AC246="C"),Rates!$E$10,IF(AND('Claim Details'!$R$21="London 3",AC246="D"),Rates!$F$10,IF(AND('Claim Details'!$R$21="National 1",AC246="A"),Rates!$C$13,IF(AND('Claim Details'!$R$21="National 1",AC246="B"),Rates!$D$13,IF(AND('Claim Details'!$R$21="National 1",AC246="C"),Rates!$E$13,IF(AND('Claim Details'!$R$21="National 1",AC246="D"),Rates!$F$13,IF(AND('Claim Details'!$R$21="National 2",AC246="A"),Rates!$C$16,IF(AND('Claim Details'!$R$21="National 2",AC246="B"),Rates!$D$16,IF(AND('Claim Details'!$R$21="National 2",AC246="C"),Rates!$E$16,IF(AND('Claim Details'!$R$21="National 2",AC246="D"),Rates!$F$16,"£0.00"))))))))))))))))))))</f>
        <v>£0.00</v>
      </c>
      <c r="AR246" s="45">
        <f t="shared" si="53"/>
        <v>0</v>
      </c>
      <c r="AS246" s="183" t="str">
        <f t="shared" si="63"/>
        <v/>
      </c>
      <c r="AT246" s="183" t="str">
        <f t="shared" si="64"/>
        <v/>
      </c>
    </row>
    <row r="247" spans="1:46" ht="15.5">
      <c r="A247" s="178"/>
      <c r="B247" s="21"/>
      <c r="C247" s="22"/>
      <c r="D247" s="288"/>
      <c r="E247" s="290"/>
      <c r="F247" s="289"/>
      <c r="G247" s="177"/>
      <c r="H247" s="286"/>
      <c r="I247" s="95" t="str">
        <f>IF(AND('Claim Details'!$E$21="London 1",C247="A"),Rates!$C$4,IF(AND('Claim Details'!$E$21="London 1",C247="B"),Rates!$D$4,IF(AND('Claim Details'!$E$21="London 1",C247="C"),Rates!$E$4,IF(AND('Claim Details'!$E$21="London 1",C247="D"),Rates!$F$4,IF(AND('Claim Details'!$E$21="London 2",C247="A"),Rates!$C$7,IF(AND('Claim Details'!$E$21="London 2",C247="B"),Rates!$D$7,IF(AND('Claim Details'!$E$21="London 2",C247="C"),Rates!$E$7,IF(AND('Claim Details'!$E$21="London 2",C247="D"),Rates!$F$7,IF(AND('Claim Details'!$E$21="London 3",C247="A"),Rates!$C$10,IF(AND('Claim Details'!$E$21="London 3",C247="B"),Rates!$D$10,IF(AND('Claim Details'!$E$21="London 3",C247="C"),Rates!$E$10,IF(AND('Claim Details'!$E$21="London 3",C247="D"),Rates!$F$10,IF(AND('Claim Details'!$E$21="National 1",C247="A"),Rates!$C$13,IF(AND('Claim Details'!$E$21="National 1",C247="B"),Rates!$D$13,IF(AND('Claim Details'!$E$21="National 1",C247="C"),Rates!$E$13,IF(AND('Claim Details'!$E$21="National 1",C247="D"),Rates!$F$13,IF(AND('Claim Details'!$E$21="National 2",C247="A"),Rates!$C$16,IF(AND('Claim Details'!$E$21="National 2",C247="B"),Rates!$D$16,IF(AND('Claim Details'!$E$21="National 2",C247="C"),Rates!$E$16,IF(AND('Claim Details'!$E$21="National 2",C247="D"),Rates!$F$16,"£0.00"))))))))))))))))))))</f>
        <v>£0.00</v>
      </c>
      <c r="J247" s="23"/>
      <c r="K247" s="63" t="str">
        <f t="shared" si="54"/>
        <v>£0.00</v>
      </c>
      <c r="L247" s="212"/>
      <c r="M247" s="213"/>
      <c r="N247" s="20"/>
      <c r="O247" s="20"/>
      <c r="P247" s="20" t="str">
        <f t="shared" si="55"/>
        <v/>
      </c>
      <c r="Q247" s="20"/>
      <c r="R247" s="211"/>
      <c r="S247" s="28" t="str">
        <f t="shared" si="56"/>
        <v/>
      </c>
      <c r="T247" s="20" t="str">
        <f t="shared" si="57"/>
        <v/>
      </c>
      <c r="U247" s="18" t="str">
        <f t="shared" si="58"/>
        <v>£0.00</v>
      </c>
      <c r="V247" s="20"/>
      <c r="W247" s="192"/>
      <c r="X247" s="193"/>
      <c r="Y247" s="35"/>
      <c r="Z247" s="343"/>
      <c r="AA247" s="343" t="str">
        <f t="shared" si="59"/>
        <v/>
      </c>
      <c r="AB247" s="103"/>
      <c r="AC247" s="94" t="str">
        <f t="shared" si="60"/>
        <v/>
      </c>
      <c r="AD247" s="95"/>
      <c r="AE247" s="294"/>
      <c r="AF247" s="214" t="str">
        <f t="shared" si="61"/>
        <v/>
      </c>
      <c r="AG247" s="215" t="str">
        <f t="shared" si="62"/>
        <v>£0.00</v>
      </c>
      <c r="AH247" s="181"/>
      <c r="AJ247" s="183"/>
      <c r="AM247" s="183" t="str">
        <f t="shared" si="50"/>
        <v/>
      </c>
      <c r="AN247" s="45">
        <f t="shared" si="51"/>
        <v>0</v>
      </c>
      <c r="AO247" s="45" t="str">
        <f>IF(AND('Claim Details'!$J$21="London 1",T247="A"),Rates!$C$4,IF(AND('Claim Details'!$J$21="London 1",T247="B"),Rates!$D$4,IF(AND('Claim Details'!$J$21="London 1",T247="C"),Rates!$E$4,IF(AND('Claim Details'!$J$21="London 1",T247="D"),Rates!$F$4,IF(AND('Claim Details'!$J$21="London 2",T247="A"),Rates!$C$7,IF(AND('Claim Details'!$J$21="London 2",T247="B"),Rates!$D$7,IF(AND('Claim Details'!$J$21="London 2",T247="C"),Rates!$E$7,IF(AND('Claim Details'!$J$21="London 2",T247="D"),Rates!$F$7,IF(AND('Claim Details'!$J$21="London 3",T247="A"),Rates!$C$10,IF(AND('Claim Details'!$J$21="London 3",T247="B"),Rates!$D$10,IF(AND('Claim Details'!$J$21="London 3",T247="C"),Rates!$E$10,IF(AND('Claim Details'!$J$21="London 3",T247="D"),Rates!$F$10,IF(AND('Claim Details'!$J$21="National 1",T247="A"),Rates!$C$13,IF(AND('Claim Details'!$J$21="National 1",T247="B"),Rates!$D$13,IF(AND('Claim Details'!$J$21="National 1",T247="C"),Rates!$E$13,IF(AND('Claim Details'!$J$21="National 1",T247="D"),Rates!$F$13,IF(AND('Claim Details'!$J$21="National 2",T247="A"),Rates!$C$16,IF(AND('Claim Details'!$J$21="National 2",T247="B"),Rates!$D$16,IF(AND('Claim Details'!$J$21="National 2",T247="C"),Rates!$E$16,IF(AND('Claim Details'!$J$21="National 2",T247="D"),Rates!$F$16,"£0.00"))))))))))))))))))))</f>
        <v>£0.00</v>
      </c>
      <c r="AP247" s="45">
        <f t="shared" si="52"/>
        <v>0</v>
      </c>
      <c r="AQ247" s="45" t="str">
        <f>IF(AND('Claim Details'!$R$21="London 1",AC247="A"),Rates!$C$4,IF(AND('Claim Details'!$R$21="London 1",AC247="B"),Rates!$D$4,IF(AND('Claim Details'!$R$21="London 1",AC247="C"),Rates!$E$4,IF(AND('Claim Details'!$R$21="London 1",AC247="D"),Rates!$F$4,IF(AND('Claim Details'!$R$21="London 2",AC247="A"),Rates!$C$7,IF(AND('Claim Details'!$R$21="London 2",AC247="B"),Rates!$D$7,IF(AND('Claim Details'!$R$21="London 2",AC247="C"),Rates!$E$7,IF(AND('Claim Details'!$R$21="London 2",AC247="D"),Rates!$F$7,IF(AND('Claim Details'!$R$21="London 3",AC247="A"),Rates!$C$10,IF(AND('Claim Details'!$R$21="London 3",AC247="B"),Rates!$D$10,IF(AND('Claim Details'!$R$21="London 3",AC247="C"),Rates!$E$10,IF(AND('Claim Details'!$R$21="London 3",AC247="D"),Rates!$F$10,IF(AND('Claim Details'!$R$21="National 1",AC247="A"),Rates!$C$13,IF(AND('Claim Details'!$R$21="National 1",AC247="B"),Rates!$D$13,IF(AND('Claim Details'!$R$21="National 1",AC247="C"),Rates!$E$13,IF(AND('Claim Details'!$R$21="National 1",AC247="D"),Rates!$F$13,IF(AND('Claim Details'!$R$21="National 2",AC247="A"),Rates!$C$16,IF(AND('Claim Details'!$R$21="National 2",AC247="B"),Rates!$D$16,IF(AND('Claim Details'!$R$21="National 2",AC247="C"),Rates!$E$16,IF(AND('Claim Details'!$R$21="National 2",AC247="D"),Rates!$F$16,"£0.00"))))))))))))))))))))</f>
        <v>£0.00</v>
      </c>
      <c r="AR247" s="45">
        <f t="shared" si="53"/>
        <v>0</v>
      </c>
      <c r="AS247" s="183" t="str">
        <f t="shared" si="63"/>
        <v/>
      </c>
      <c r="AT247" s="183" t="str">
        <f t="shared" si="64"/>
        <v/>
      </c>
    </row>
    <row r="248" spans="1:46" ht="15.5">
      <c r="A248" s="178"/>
      <c r="B248" s="21"/>
      <c r="C248" s="22"/>
      <c r="D248" s="288"/>
      <c r="E248" s="290"/>
      <c r="F248" s="289"/>
      <c r="G248" s="177"/>
      <c r="H248" s="286"/>
      <c r="I248" s="95" t="str">
        <f>IF(AND('Claim Details'!$E$21="London 1",C248="A"),Rates!$C$4,IF(AND('Claim Details'!$E$21="London 1",C248="B"),Rates!$D$4,IF(AND('Claim Details'!$E$21="London 1",C248="C"),Rates!$E$4,IF(AND('Claim Details'!$E$21="London 1",C248="D"),Rates!$F$4,IF(AND('Claim Details'!$E$21="London 2",C248="A"),Rates!$C$7,IF(AND('Claim Details'!$E$21="London 2",C248="B"),Rates!$D$7,IF(AND('Claim Details'!$E$21="London 2",C248="C"),Rates!$E$7,IF(AND('Claim Details'!$E$21="London 2",C248="D"),Rates!$F$7,IF(AND('Claim Details'!$E$21="London 3",C248="A"),Rates!$C$10,IF(AND('Claim Details'!$E$21="London 3",C248="B"),Rates!$D$10,IF(AND('Claim Details'!$E$21="London 3",C248="C"),Rates!$E$10,IF(AND('Claim Details'!$E$21="London 3",C248="D"),Rates!$F$10,IF(AND('Claim Details'!$E$21="National 1",C248="A"),Rates!$C$13,IF(AND('Claim Details'!$E$21="National 1",C248="B"),Rates!$D$13,IF(AND('Claim Details'!$E$21="National 1",C248="C"),Rates!$E$13,IF(AND('Claim Details'!$E$21="National 1",C248="D"),Rates!$F$13,IF(AND('Claim Details'!$E$21="National 2",C248="A"),Rates!$C$16,IF(AND('Claim Details'!$E$21="National 2",C248="B"),Rates!$D$16,IF(AND('Claim Details'!$E$21="National 2",C248="C"),Rates!$E$16,IF(AND('Claim Details'!$E$21="National 2",C248="D"),Rates!$F$16,"£0.00"))))))))))))))))))))</f>
        <v>£0.00</v>
      </c>
      <c r="J248" s="23"/>
      <c r="K248" s="63" t="str">
        <f t="shared" si="54"/>
        <v>£0.00</v>
      </c>
      <c r="L248" s="212"/>
      <c r="M248" s="213"/>
      <c r="N248" s="20"/>
      <c r="O248" s="20"/>
      <c r="P248" s="20" t="str">
        <f t="shared" si="55"/>
        <v/>
      </c>
      <c r="Q248" s="20"/>
      <c r="R248" s="211"/>
      <c r="S248" s="28" t="str">
        <f t="shared" si="56"/>
        <v/>
      </c>
      <c r="T248" s="20" t="str">
        <f t="shared" si="57"/>
        <v/>
      </c>
      <c r="U248" s="18" t="str">
        <f t="shared" si="58"/>
        <v>£0.00</v>
      </c>
      <c r="V248" s="20"/>
      <c r="W248" s="192"/>
      <c r="X248" s="193"/>
      <c r="Y248" s="35"/>
      <c r="Z248" s="343"/>
      <c r="AA248" s="343" t="str">
        <f t="shared" si="59"/>
        <v/>
      </c>
      <c r="AB248" s="103"/>
      <c r="AC248" s="94" t="str">
        <f t="shared" si="60"/>
        <v/>
      </c>
      <c r="AD248" s="95"/>
      <c r="AE248" s="294"/>
      <c r="AF248" s="214" t="str">
        <f t="shared" si="61"/>
        <v/>
      </c>
      <c r="AG248" s="215" t="str">
        <f t="shared" si="62"/>
        <v>£0.00</v>
      </c>
      <c r="AH248" s="181"/>
      <c r="AJ248" s="183"/>
      <c r="AM248" s="183" t="str">
        <f t="shared" si="50"/>
        <v/>
      </c>
      <c r="AN248" s="45">
        <f t="shared" si="51"/>
        <v>0</v>
      </c>
      <c r="AO248" s="45" t="str">
        <f>IF(AND('Claim Details'!$J$21="London 1",T248="A"),Rates!$C$4,IF(AND('Claim Details'!$J$21="London 1",T248="B"),Rates!$D$4,IF(AND('Claim Details'!$J$21="London 1",T248="C"),Rates!$E$4,IF(AND('Claim Details'!$J$21="London 1",T248="D"),Rates!$F$4,IF(AND('Claim Details'!$J$21="London 2",T248="A"),Rates!$C$7,IF(AND('Claim Details'!$J$21="London 2",T248="B"),Rates!$D$7,IF(AND('Claim Details'!$J$21="London 2",T248="C"),Rates!$E$7,IF(AND('Claim Details'!$J$21="London 2",T248="D"),Rates!$F$7,IF(AND('Claim Details'!$J$21="London 3",T248="A"),Rates!$C$10,IF(AND('Claim Details'!$J$21="London 3",T248="B"),Rates!$D$10,IF(AND('Claim Details'!$J$21="London 3",T248="C"),Rates!$E$10,IF(AND('Claim Details'!$J$21="London 3",T248="D"),Rates!$F$10,IF(AND('Claim Details'!$J$21="National 1",T248="A"),Rates!$C$13,IF(AND('Claim Details'!$J$21="National 1",T248="B"),Rates!$D$13,IF(AND('Claim Details'!$J$21="National 1",T248="C"),Rates!$E$13,IF(AND('Claim Details'!$J$21="National 1",T248="D"),Rates!$F$13,IF(AND('Claim Details'!$J$21="National 2",T248="A"),Rates!$C$16,IF(AND('Claim Details'!$J$21="National 2",T248="B"),Rates!$D$16,IF(AND('Claim Details'!$J$21="National 2",T248="C"),Rates!$E$16,IF(AND('Claim Details'!$J$21="National 2",T248="D"),Rates!$F$16,"£0.00"))))))))))))))))))))</f>
        <v>£0.00</v>
      </c>
      <c r="AP248" s="45">
        <f t="shared" si="52"/>
        <v>0</v>
      </c>
      <c r="AQ248" s="45" t="str">
        <f>IF(AND('Claim Details'!$R$21="London 1",AC248="A"),Rates!$C$4,IF(AND('Claim Details'!$R$21="London 1",AC248="B"),Rates!$D$4,IF(AND('Claim Details'!$R$21="London 1",AC248="C"),Rates!$E$4,IF(AND('Claim Details'!$R$21="London 1",AC248="D"),Rates!$F$4,IF(AND('Claim Details'!$R$21="London 2",AC248="A"),Rates!$C$7,IF(AND('Claim Details'!$R$21="London 2",AC248="B"),Rates!$D$7,IF(AND('Claim Details'!$R$21="London 2",AC248="C"),Rates!$E$7,IF(AND('Claim Details'!$R$21="London 2",AC248="D"),Rates!$F$7,IF(AND('Claim Details'!$R$21="London 3",AC248="A"),Rates!$C$10,IF(AND('Claim Details'!$R$21="London 3",AC248="B"),Rates!$D$10,IF(AND('Claim Details'!$R$21="London 3",AC248="C"),Rates!$E$10,IF(AND('Claim Details'!$R$21="London 3",AC248="D"),Rates!$F$10,IF(AND('Claim Details'!$R$21="National 1",AC248="A"),Rates!$C$13,IF(AND('Claim Details'!$R$21="National 1",AC248="B"),Rates!$D$13,IF(AND('Claim Details'!$R$21="National 1",AC248="C"),Rates!$E$13,IF(AND('Claim Details'!$R$21="National 1",AC248="D"),Rates!$F$13,IF(AND('Claim Details'!$R$21="National 2",AC248="A"),Rates!$C$16,IF(AND('Claim Details'!$R$21="National 2",AC248="B"),Rates!$D$16,IF(AND('Claim Details'!$R$21="National 2",AC248="C"),Rates!$E$16,IF(AND('Claim Details'!$R$21="National 2",AC248="D"),Rates!$F$16,"£0.00"))))))))))))))))))))</f>
        <v>£0.00</v>
      </c>
      <c r="AR248" s="45">
        <f t="shared" si="53"/>
        <v>0</v>
      </c>
      <c r="AS248" s="183" t="str">
        <f t="shared" si="63"/>
        <v/>
      </c>
      <c r="AT248" s="183" t="str">
        <f t="shared" si="64"/>
        <v/>
      </c>
    </row>
    <row r="249" spans="1:46" ht="15.5">
      <c r="A249" s="178"/>
      <c r="B249" s="21"/>
      <c r="C249" s="22"/>
      <c r="D249" s="288"/>
      <c r="E249" s="290"/>
      <c r="F249" s="289"/>
      <c r="G249" s="177"/>
      <c r="H249" s="286"/>
      <c r="I249" s="95" t="str">
        <f>IF(AND('Claim Details'!$E$21="London 1",C249="A"),Rates!$C$4,IF(AND('Claim Details'!$E$21="London 1",C249="B"),Rates!$D$4,IF(AND('Claim Details'!$E$21="London 1",C249="C"),Rates!$E$4,IF(AND('Claim Details'!$E$21="London 1",C249="D"),Rates!$F$4,IF(AND('Claim Details'!$E$21="London 2",C249="A"),Rates!$C$7,IF(AND('Claim Details'!$E$21="London 2",C249="B"),Rates!$D$7,IF(AND('Claim Details'!$E$21="London 2",C249="C"),Rates!$E$7,IF(AND('Claim Details'!$E$21="London 2",C249="D"),Rates!$F$7,IF(AND('Claim Details'!$E$21="London 3",C249="A"),Rates!$C$10,IF(AND('Claim Details'!$E$21="London 3",C249="B"),Rates!$D$10,IF(AND('Claim Details'!$E$21="London 3",C249="C"),Rates!$E$10,IF(AND('Claim Details'!$E$21="London 3",C249="D"),Rates!$F$10,IF(AND('Claim Details'!$E$21="National 1",C249="A"),Rates!$C$13,IF(AND('Claim Details'!$E$21="National 1",C249="B"),Rates!$D$13,IF(AND('Claim Details'!$E$21="National 1",C249="C"),Rates!$E$13,IF(AND('Claim Details'!$E$21="National 1",C249="D"),Rates!$F$13,IF(AND('Claim Details'!$E$21="National 2",C249="A"),Rates!$C$16,IF(AND('Claim Details'!$E$21="National 2",C249="B"),Rates!$D$16,IF(AND('Claim Details'!$E$21="National 2",C249="C"),Rates!$E$16,IF(AND('Claim Details'!$E$21="National 2",C249="D"),Rates!$F$16,"£0.00"))))))))))))))))))))</f>
        <v>£0.00</v>
      </c>
      <c r="J249" s="23"/>
      <c r="K249" s="63" t="str">
        <f t="shared" si="54"/>
        <v>£0.00</v>
      </c>
      <c r="L249" s="212"/>
      <c r="M249" s="213"/>
      <c r="N249" s="20"/>
      <c r="O249" s="20"/>
      <c r="P249" s="20" t="str">
        <f t="shared" si="55"/>
        <v/>
      </c>
      <c r="Q249" s="20"/>
      <c r="R249" s="211"/>
      <c r="S249" s="28" t="str">
        <f t="shared" si="56"/>
        <v/>
      </c>
      <c r="T249" s="20" t="str">
        <f t="shared" si="57"/>
        <v/>
      </c>
      <c r="U249" s="18" t="str">
        <f t="shared" si="58"/>
        <v>£0.00</v>
      </c>
      <c r="V249" s="20"/>
      <c r="W249" s="192"/>
      <c r="X249" s="193"/>
      <c r="Y249" s="35"/>
      <c r="Z249" s="343"/>
      <c r="AA249" s="343" t="str">
        <f t="shared" si="59"/>
        <v/>
      </c>
      <c r="AB249" s="103"/>
      <c r="AC249" s="94" t="str">
        <f t="shared" si="60"/>
        <v/>
      </c>
      <c r="AD249" s="95"/>
      <c r="AE249" s="294"/>
      <c r="AF249" s="214" t="str">
        <f t="shared" si="61"/>
        <v/>
      </c>
      <c r="AG249" s="215" t="str">
        <f t="shared" si="62"/>
        <v>£0.00</v>
      </c>
      <c r="AH249" s="181"/>
      <c r="AJ249" s="183"/>
      <c r="AM249" s="183" t="str">
        <f t="shared" si="50"/>
        <v/>
      </c>
      <c r="AN249" s="45">
        <f t="shared" si="51"/>
        <v>0</v>
      </c>
      <c r="AO249" s="45" t="str">
        <f>IF(AND('Claim Details'!$J$21="London 1",T249="A"),Rates!$C$4,IF(AND('Claim Details'!$J$21="London 1",T249="B"),Rates!$D$4,IF(AND('Claim Details'!$J$21="London 1",T249="C"),Rates!$E$4,IF(AND('Claim Details'!$J$21="London 1",T249="D"),Rates!$F$4,IF(AND('Claim Details'!$J$21="London 2",T249="A"),Rates!$C$7,IF(AND('Claim Details'!$J$21="London 2",T249="B"),Rates!$D$7,IF(AND('Claim Details'!$J$21="London 2",T249="C"),Rates!$E$7,IF(AND('Claim Details'!$J$21="London 2",T249="D"),Rates!$F$7,IF(AND('Claim Details'!$J$21="London 3",T249="A"),Rates!$C$10,IF(AND('Claim Details'!$J$21="London 3",T249="B"),Rates!$D$10,IF(AND('Claim Details'!$J$21="London 3",T249="C"),Rates!$E$10,IF(AND('Claim Details'!$J$21="London 3",T249="D"),Rates!$F$10,IF(AND('Claim Details'!$J$21="National 1",T249="A"),Rates!$C$13,IF(AND('Claim Details'!$J$21="National 1",T249="B"),Rates!$D$13,IF(AND('Claim Details'!$J$21="National 1",T249="C"),Rates!$E$13,IF(AND('Claim Details'!$J$21="National 1",T249="D"),Rates!$F$13,IF(AND('Claim Details'!$J$21="National 2",T249="A"),Rates!$C$16,IF(AND('Claim Details'!$J$21="National 2",T249="B"),Rates!$D$16,IF(AND('Claim Details'!$J$21="National 2",T249="C"),Rates!$E$16,IF(AND('Claim Details'!$J$21="National 2",T249="D"),Rates!$F$16,"£0.00"))))))))))))))))))))</f>
        <v>£0.00</v>
      </c>
      <c r="AP249" s="45">
        <f t="shared" si="52"/>
        <v>0</v>
      </c>
      <c r="AQ249" s="45" t="str">
        <f>IF(AND('Claim Details'!$R$21="London 1",AC249="A"),Rates!$C$4,IF(AND('Claim Details'!$R$21="London 1",AC249="B"),Rates!$D$4,IF(AND('Claim Details'!$R$21="London 1",AC249="C"),Rates!$E$4,IF(AND('Claim Details'!$R$21="London 1",AC249="D"),Rates!$F$4,IF(AND('Claim Details'!$R$21="London 2",AC249="A"),Rates!$C$7,IF(AND('Claim Details'!$R$21="London 2",AC249="B"),Rates!$D$7,IF(AND('Claim Details'!$R$21="London 2",AC249="C"),Rates!$E$7,IF(AND('Claim Details'!$R$21="London 2",AC249="D"),Rates!$F$7,IF(AND('Claim Details'!$R$21="London 3",AC249="A"),Rates!$C$10,IF(AND('Claim Details'!$R$21="London 3",AC249="B"),Rates!$D$10,IF(AND('Claim Details'!$R$21="London 3",AC249="C"),Rates!$E$10,IF(AND('Claim Details'!$R$21="London 3",AC249="D"),Rates!$F$10,IF(AND('Claim Details'!$R$21="National 1",AC249="A"),Rates!$C$13,IF(AND('Claim Details'!$R$21="National 1",AC249="B"),Rates!$D$13,IF(AND('Claim Details'!$R$21="National 1",AC249="C"),Rates!$E$13,IF(AND('Claim Details'!$R$21="National 1",AC249="D"),Rates!$F$13,IF(AND('Claim Details'!$R$21="National 2",AC249="A"),Rates!$C$16,IF(AND('Claim Details'!$R$21="National 2",AC249="B"),Rates!$D$16,IF(AND('Claim Details'!$R$21="National 2",AC249="C"),Rates!$E$16,IF(AND('Claim Details'!$R$21="National 2",AC249="D"),Rates!$F$16,"£0.00"))))))))))))))))))))</f>
        <v>£0.00</v>
      </c>
      <c r="AR249" s="45">
        <f t="shared" si="53"/>
        <v>0</v>
      </c>
      <c r="AS249" s="183" t="str">
        <f t="shared" si="63"/>
        <v/>
      </c>
      <c r="AT249" s="183" t="str">
        <f t="shared" si="64"/>
        <v/>
      </c>
    </row>
    <row r="250" spans="1:46" ht="15.5">
      <c r="A250" s="178"/>
      <c r="B250" s="21"/>
      <c r="C250" s="22"/>
      <c r="D250" s="288"/>
      <c r="E250" s="290"/>
      <c r="F250" s="289"/>
      <c r="G250" s="177"/>
      <c r="H250" s="286"/>
      <c r="I250" s="95" t="str">
        <f>IF(AND('Claim Details'!$E$21="London 1",C250="A"),Rates!$C$4,IF(AND('Claim Details'!$E$21="London 1",C250="B"),Rates!$D$4,IF(AND('Claim Details'!$E$21="London 1",C250="C"),Rates!$E$4,IF(AND('Claim Details'!$E$21="London 1",C250="D"),Rates!$F$4,IF(AND('Claim Details'!$E$21="London 2",C250="A"),Rates!$C$7,IF(AND('Claim Details'!$E$21="London 2",C250="B"),Rates!$D$7,IF(AND('Claim Details'!$E$21="London 2",C250="C"),Rates!$E$7,IF(AND('Claim Details'!$E$21="London 2",C250="D"),Rates!$F$7,IF(AND('Claim Details'!$E$21="London 3",C250="A"),Rates!$C$10,IF(AND('Claim Details'!$E$21="London 3",C250="B"),Rates!$D$10,IF(AND('Claim Details'!$E$21="London 3",C250="C"),Rates!$E$10,IF(AND('Claim Details'!$E$21="London 3",C250="D"),Rates!$F$10,IF(AND('Claim Details'!$E$21="National 1",C250="A"),Rates!$C$13,IF(AND('Claim Details'!$E$21="National 1",C250="B"),Rates!$D$13,IF(AND('Claim Details'!$E$21="National 1",C250="C"),Rates!$E$13,IF(AND('Claim Details'!$E$21="National 1",C250="D"),Rates!$F$13,IF(AND('Claim Details'!$E$21="National 2",C250="A"),Rates!$C$16,IF(AND('Claim Details'!$E$21="National 2",C250="B"),Rates!$D$16,IF(AND('Claim Details'!$E$21="National 2",C250="C"),Rates!$E$16,IF(AND('Claim Details'!$E$21="National 2",C250="D"),Rates!$F$16,"£0.00"))))))))))))))))))))</f>
        <v>£0.00</v>
      </c>
      <c r="J250" s="23"/>
      <c r="K250" s="63" t="str">
        <f t="shared" si="54"/>
        <v>£0.00</v>
      </c>
      <c r="L250" s="212"/>
      <c r="M250" s="213"/>
      <c r="N250" s="20"/>
      <c r="O250" s="20"/>
      <c r="P250" s="20" t="str">
        <f t="shared" si="55"/>
        <v/>
      </c>
      <c r="Q250" s="20"/>
      <c r="R250" s="211"/>
      <c r="S250" s="28" t="str">
        <f t="shared" si="56"/>
        <v/>
      </c>
      <c r="T250" s="20" t="str">
        <f t="shared" si="57"/>
        <v/>
      </c>
      <c r="U250" s="18" t="str">
        <f t="shared" si="58"/>
        <v>£0.00</v>
      </c>
      <c r="V250" s="20"/>
      <c r="W250" s="192"/>
      <c r="X250" s="193"/>
      <c r="Y250" s="35"/>
      <c r="Z250" s="343"/>
      <c r="AA250" s="343" t="str">
        <f t="shared" si="59"/>
        <v/>
      </c>
      <c r="AB250" s="103"/>
      <c r="AC250" s="94" t="str">
        <f t="shared" si="60"/>
        <v/>
      </c>
      <c r="AD250" s="95"/>
      <c r="AE250" s="294"/>
      <c r="AF250" s="214" t="str">
        <f t="shared" si="61"/>
        <v/>
      </c>
      <c r="AG250" s="215" t="str">
        <f t="shared" si="62"/>
        <v>£0.00</v>
      </c>
      <c r="AH250" s="181"/>
      <c r="AJ250" s="183"/>
      <c r="AM250" s="183" t="str">
        <f t="shared" si="50"/>
        <v/>
      </c>
      <c r="AN250" s="45">
        <f t="shared" si="51"/>
        <v>0</v>
      </c>
      <c r="AO250" s="45" t="str">
        <f>IF(AND('Claim Details'!$J$21="London 1",T250="A"),Rates!$C$4,IF(AND('Claim Details'!$J$21="London 1",T250="B"),Rates!$D$4,IF(AND('Claim Details'!$J$21="London 1",T250="C"),Rates!$E$4,IF(AND('Claim Details'!$J$21="London 1",T250="D"),Rates!$F$4,IF(AND('Claim Details'!$J$21="London 2",T250="A"),Rates!$C$7,IF(AND('Claim Details'!$J$21="London 2",T250="B"),Rates!$D$7,IF(AND('Claim Details'!$J$21="London 2",T250="C"),Rates!$E$7,IF(AND('Claim Details'!$J$21="London 2",T250="D"),Rates!$F$7,IF(AND('Claim Details'!$J$21="London 3",T250="A"),Rates!$C$10,IF(AND('Claim Details'!$J$21="London 3",T250="B"),Rates!$D$10,IF(AND('Claim Details'!$J$21="London 3",T250="C"),Rates!$E$10,IF(AND('Claim Details'!$J$21="London 3",T250="D"),Rates!$F$10,IF(AND('Claim Details'!$J$21="National 1",T250="A"),Rates!$C$13,IF(AND('Claim Details'!$J$21="National 1",T250="B"),Rates!$D$13,IF(AND('Claim Details'!$J$21="National 1",T250="C"),Rates!$E$13,IF(AND('Claim Details'!$J$21="National 1",T250="D"),Rates!$F$13,IF(AND('Claim Details'!$J$21="National 2",T250="A"),Rates!$C$16,IF(AND('Claim Details'!$J$21="National 2",T250="B"),Rates!$D$16,IF(AND('Claim Details'!$J$21="National 2",T250="C"),Rates!$E$16,IF(AND('Claim Details'!$J$21="National 2",T250="D"),Rates!$F$16,"£0.00"))))))))))))))))))))</f>
        <v>£0.00</v>
      </c>
      <c r="AP250" s="45">
        <f t="shared" si="52"/>
        <v>0</v>
      </c>
      <c r="AQ250" s="45" t="str">
        <f>IF(AND('Claim Details'!$R$21="London 1",AC250="A"),Rates!$C$4,IF(AND('Claim Details'!$R$21="London 1",AC250="B"),Rates!$D$4,IF(AND('Claim Details'!$R$21="London 1",AC250="C"),Rates!$E$4,IF(AND('Claim Details'!$R$21="London 1",AC250="D"),Rates!$F$4,IF(AND('Claim Details'!$R$21="London 2",AC250="A"),Rates!$C$7,IF(AND('Claim Details'!$R$21="London 2",AC250="B"),Rates!$D$7,IF(AND('Claim Details'!$R$21="London 2",AC250="C"),Rates!$E$7,IF(AND('Claim Details'!$R$21="London 2",AC250="D"),Rates!$F$7,IF(AND('Claim Details'!$R$21="London 3",AC250="A"),Rates!$C$10,IF(AND('Claim Details'!$R$21="London 3",AC250="B"),Rates!$D$10,IF(AND('Claim Details'!$R$21="London 3",AC250="C"),Rates!$E$10,IF(AND('Claim Details'!$R$21="London 3",AC250="D"),Rates!$F$10,IF(AND('Claim Details'!$R$21="National 1",AC250="A"),Rates!$C$13,IF(AND('Claim Details'!$R$21="National 1",AC250="B"),Rates!$D$13,IF(AND('Claim Details'!$R$21="National 1",AC250="C"),Rates!$E$13,IF(AND('Claim Details'!$R$21="National 1",AC250="D"),Rates!$F$13,IF(AND('Claim Details'!$R$21="National 2",AC250="A"),Rates!$C$16,IF(AND('Claim Details'!$R$21="National 2",AC250="B"),Rates!$D$16,IF(AND('Claim Details'!$R$21="National 2",AC250="C"),Rates!$E$16,IF(AND('Claim Details'!$R$21="National 2",AC250="D"),Rates!$F$16,"£0.00"))))))))))))))))))))</f>
        <v>£0.00</v>
      </c>
      <c r="AR250" s="45">
        <f t="shared" si="53"/>
        <v>0</v>
      </c>
      <c r="AS250" s="183" t="str">
        <f t="shared" si="63"/>
        <v/>
      </c>
      <c r="AT250" s="183" t="str">
        <f t="shared" si="64"/>
        <v/>
      </c>
    </row>
    <row r="251" spans="1:46" ht="15.5">
      <c r="A251" s="178"/>
      <c r="B251" s="21"/>
      <c r="C251" s="22"/>
      <c r="D251" s="288"/>
      <c r="E251" s="290"/>
      <c r="F251" s="289"/>
      <c r="G251" s="177"/>
      <c r="H251" s="286"/>
      <c r="I251" s="95" t="str">
        <f>IF(AND('Claim Details'!$E$21="London 1",C251="A"),Rates!$C$4,IF(AND('Claim Details'!$E$21="London 1",C251="B"),Rates!$D$4,IF(AND('Claim Details'!$E$21="London 1",C251="C"),Rates!$E$4,IF(AND('Claim Details'!$E$21="London 1",C251="D"),Rates!$F$4,IF(AND('Claim Details'!$E$21="London 2",C251="A"),Rates!$C$7,IF(AND('Claim Details'!$E$21="London 2",C251="B"),Rates!$D$7,IF(AND('Claim Details'!$E$21="London 2",C251="C"),Rates!$E$7,IF(AND('Claim Details'!$E$21="London 2",C251="D"),Rates!$F$7,IF(AND('Claim Details'!$E$21="London 3",C251="A"),Rates!$C$10,IF(AND('Claim Details'!$E$21="London 3",C251="B"),Rates!$D$10,IF(AND('Claim Details'!$E$21="London 3",C251="C"),Rates!$E$10,IF(AND('Claim Details'!$E$21="London 3",C251="D"),Rates!$F$10,IF(AND('Claim Details'!$E$21="National 1",C251="A"),Rates!$C$13,IF(AND('Claim Details'!$E$21="National 1",C251="B"),Rates!$D$13,IF(AND('Claim Details'!$E$21="National 1",C251="C"),Rates!$E$13,IF(AND('Claim Details'!$E$21="National 1",C251="D"),Rates!$F$13,IF(AND('Claim Details'!$E$21="National 2",C251="A"),Rates!$C$16,IF(AND('Claim Details'!$E$21="National 2",C251="B"),Rates!$D$16,IF(AND('Claim Details'!$E$21="National 2",C251="C"),Rates!$E$16,IF(AND('Claim Details'!$E$21="National 2",C251="D"),Rates!$F$16,"£0.00"))))))))))))))))))))</f>
        <v>£0.00</v>
      </c>
      <c r="J251" s="23"/>
      <c r="K251" s="63" t="str">
        <f t="shared" si="54"/>
        <v>£0.00</v>
      </c>
      <c r="L251" s="212"/>
      <c r="M251" s="213"/>
      <c r="N251" s="20"/>
      <c r="O251" s="20"/>
      <c r="P251" s="20" t="str">
        <f t="shared" si="55"/>
        <v/>
      </c>
      <c r="Q251" s="20"/>
      <c r="R251" s="211"/>
      <c r="S251" s="28" t="str">
        <f t="shared" si="56"/>
        <v/>
      </c>
      <c r="T251" s="20" t="str">
        <f t="shared" si="57"/>
        <v/>
      </c>
      <c r="U251" s="18" t="str">
        <f t="shared" si="58"/>
        <v>£0.00</v>
      </c>
      <c r="V251" s="20"/>
      <c r="W251" s="192"/>
      <c r="X251" s="193"/>
      <c r="Y251" s="35"/>
      <c r="Z251" s="343"/>
      <c r="AA251" s="343" t="str">
        <f t="shared" si="59"/>
        <v/>
      </c>
      <c r="AB251" s="103"/>
      <c r="AC251" s="94" t="str">
        <f t="shared" si="60"/>
        <v/>
      </c>
      <c r="AD251" s="95"/>
      <c r="AE251" s="294"/>
      <c r="AF251" s="214" t="str">
        <f t="shared" si="61"/>
        <v/>
      </c>
      <c r="AG251" s="215" t="str">
        <f t="shared" si="62"/>
        <v>£0.00</v>
      </c>
      <c r="AH251" s="181"/>
      <c r="AJ251" s="183"/>
      <c r="AM251" s="183" t="str">
        <f t="shared" si="50"/>
        <v/>
      </c>
      <c r="AN251" s="45">
        <f t="shared" si="51"/>
        <v>0</v>
      </c>
      <c r="AO251" s="45" t="str">
        <f>IF(AND('Claim Details'!$J$21="London 1",T251="A"),Rates!$C$4,IF(AND('Claim Details'!$J$21="London 1",T251="B"),Rates!$D$4,IF(AND('Claim Details'!$J$21="London 1",T251="C"),Rates!$E$4,IF(AND('Claim Details'!$J$21="London 1",T251="D"),Rates!$F$4,IF(AND('Claim Details'!$J$21="London 2",T251="A"),Rates!$C$7,IF(AND('Claim Details'!$J$21="London 2",T251="B"),Rates!$D$7,IF(AND('Claim Details'!$J$21="London 2",T251="C"),Rates!$E$7,IF(AND('Claim Details'!$J$21="London 2",T251="D"),Rates!$F$7,IF(AND('Claim Details'!$J$21="London 3",T251="A"),Rates!$C$10,IF(AND('Claim Details'!$J$21="London 3",T251="B"),Rates!$D$10,IF(AND('Claim Details'!$J$21="London 3",T251="C"),Rates!$E$10,IF(AND('Claim Details'!$J$21="London 3",T251="D"),Rates!$F$10,IF(AND('Claim Details'!$J$21="National 1",T251="A"),Rates!$C$13,IF(AND('Claim Details'!$J$21="National 1",T251="B"),Rates!$D$13,IF(AND('Claim Details'!$J$21="National 1",T251="C"),Rates!$E$13,IF(AND('Claim Details'!$J$21="National 1",T251="D"),Rates!$F$13,IF(AND('Claim Details'!$J$21="National 2",T251="A"),Rates!$C$16,IF(AND('Claim Details'!$J$21="National 2",T251="B"),Rates!$D$16,IF(AND('Claim Details'!$J$21="National 2",T251="C"),Rates!$E$16,IF(AND('Claim Details'!$J$21="National 2",T251="D"),Rates!$F$16,"£0.00"))))))))))))))))))))</f>
        <v>£0.00</v>
      </c>
      <c r="AP251" s="45">
        <f t="shared" si="52"/>
        <v>0</v>
      </c>
      <c r="AQ251" s="45" t="str">
        <f>IF(AND('Claim Details'!$R$21="London 1",AC251="A"),Rates!$C$4,IF(AND('Claim Details'!$R$21="London 1",AC251="B"),Rates!$D$4,IF(AND('Claim Details'!$R$21="London 1",AC251="C"),Rates!$E$4,IF(AND('Claim Details'!$R$21="London 1",AC251="D"),Rates!$F$4,IF(AND('Claim Details'!$R$21="London 2",AC251="A"),Rates!$C$7,IF(AND('Claim Details'!$R$21="London 2",AC251="B"),Rates!$D$7,IF(AND('Claim Details'!$R$21="London 2",AC251="C"),Rates!$E$7,IF(AND('Claim Details'!$R$21="London 2",AC251="D"),Rates!$F$7,IF(AND('Claim Details'!$R$21="London 3",AC251="A"),Rates!$C$10,IF(AND('Claim Details'!$R$21="London 3",AC251="B"),Rates!$D$10,IF(AND('Claim Details'!$R$21="London 3",AC251="C"),Rates!$E$10,IF(AND('Claim Details'!$R$21="London 3",AC251="D"),Rates!$F$10,IF(AND('Claim Details'!$R$21="National 1",AC251="A"),Rates!$C$13,IF(AND('Claim Details'!$R$21="National 1",AC251="B"),Rates!$D$13,IF(AND('Claim Details'!$R$21="National 1",AC251="C"),Rates!$E$13,IF(AND('Claim Details'!$R$21="National 1",AC251="D"),Rates!$F$13,IF(AND('Claim Details'!$R$21="National 2",AC251="A"),Rates!$C$16,IF(AND('Claim Details'!$R$21="National 2",AC251="B"),Rates!$D$16,IF(AND('Claim Details'!$R$21="National 2",AC251="C"),Rates!$E$16,IF(AND('Claim Details'!$R$21="National 2",AC251="D"),Rates!$F$16,"£0.00"))))))))))))))))))))</f>
        <v>£0.00</v>
      </c>
      <c r="AR251" s="45">
        <f t="shared" si="53"/>
        <v>0</v>
      </c>
      <c r="AS251" s="183" t="str">
        <f t="shared" si="63"/>
        <v/>
      </c>
      <c r="AT251" s="183" t="str">
        <f t="shared" si="64"/>
        <v/>
      </c>
    </row>
    <row r="252" spans="1:46" ht="15.5">
      <c r="A252" s="178"/>
      <c r="B252" s="21"/>
      <c r="C252" s="22"/>
      <c r="D252" s="288"/>
      <c r="E252" s="290"/>
      <c r="F252" s="289"/>
      <c r="G252" s="177"/>
      <c r="H252" s="286"/>
      <c r="I252" s="95" t="str">
        <f>IF(AND('Claim Details'!$E$21="London 1",C252="A"),Rates!$C$4,IF(AND('Claim Details'!$E$21="London 1",C252="B"),Rates!$D$4,IF(AND('Claim Details'!$E$21="London 1",C252="C"),Rates!$E$4,IF(AND('Claim Details'!$E$21="London 1",C252="D"),Rates!$F$4,IF(AND('Claim Details'!$E$21="London 2",C252="A"),Rates!$C$7,IF(AND('Claim Details'!$E$21="London 2",C252="B"),Rates!$D$7,IF(AND('Claim Details'!$E$21="London 2",C252="C"),Rates!$E$7,IF(AND('Claim Details'!$E$21="London 2",C252="D"),Rates!$F$7,IF(AND('Claim Details'!$E$21="London 3",C252="A"),Rates!$C$10,IF(AND('Claim Details'!$E$21="London 3",C252="B"),Rates!$D$10,IF(AND('Claim Details'!$E$21="London 3",C252="C"),Rates!$E$10,IF(AND('Claim Details'!$E$21="London 3",C252="D"),Rates!$F$10,IF(AND('Claim Details'!$E$21="National 1",C252="A"),Rates!$C$13,IF(AND('Claim Details'!$E$21="National 1",C252="B"),Rates!$D$13,IF(AND('Claim Details'!$E$21="National 1",C252="C"),Rates!$E$13,IF(AND('Claim Details'!$E$21="National 1",C252="D"),Rates!$F$13,IF(AND('Claim Details'!$E$21="National 2",C252="A"),Rates!$C$16,IF(AND('Claim Details'!$E$21="National 2",C252="B"),Rates!$D$16,IF(AND('Claim Details'!$E$21="National 2",C252="C"),Rates!$E$16,IF(AND('Claim Details'!$E$21="National 2",C252="D"),Rates!$F$16,"£0.00"))))))))))))))))))))</f>
        <v>£0.00</v>
      </c>
      <c r="J252" s="23"/>
      <c r="K252" s="63" t="str">
        <f t="shared" si="54"/>
        <v>£0.00</v>
      </c>
      <c r="L252" s="212"/>
      <c r="M252" s="213"/>
      <c r="N252" s="20"/>
      <c r="O252" s="20"/>
      <c r="P252" s="20" t="str">
        <f t="shared" si="55"/>
        <v/>
      </c>
      <c r="Q252" s="20"/>
      <c r="R252" s="211"/>
      <c r="S252" s="28" t="str">
        <f t="shared" si="56"/>
        <v/>
      </c>
      <c r="T252" s="20" t="str">
        <f t="shared" si="57"/>
        <v/>
      </c>
      <c r="U252" s="18" t="str">
        <f t="shared" si="58"/>
        <v>£0.00</v>
      </c>
      <c r="V252" s="20"/>
      <c r="W252" s="192"/>
      <c r="X252" s="193"/>
      <c r="Y252" s="35"/>
      <c r="Z252" s="343"/>
      <c r="AA252" s="343" t="str">
        <f t="shared" si="59"/>
        <v/>
      </c>
      <c r="AB252" s="103"/>
      <c r="AC252" s="94" t="str">
        <f t="shared" si="60"/>
        <v/>
      </c>
      <c r="AD252" s="95"/>
      <c r="AE252" s="294"/>
      <c r="AF252" s="214" t="str">
        <f t="shared" si="61"/>
        <v/>
      </c>
      <c r="AG252" s="215" t="str">
        <f t="shared" si="62"/>
        <v>£0.00</v>
      </c>
      <c r="AH252" s="181"/>
      <c r="AJ252" s="183"/>
      <c r="AM252" s="183" t="str">
        <f t="shared" si="50"/>
        <v/>
      </c>
      <c r="AN252" s="45">
        <f t="shared" si="51"/>
        <v>0</v>
      </c>
      <c r="AO252" s="45" t="str">
        <f>IF(AND('Claim Details'!$J$21="London 1",T252="A"),Rates!$C$4,IF(AND('Claim Details'!$J$21="London 1",T252="B"),Rates!$D$4,IF(AND('Claim Details'!$J$21="London 1",T252="C"),Rates!$E$4,IF(AND('Claim Details'!$J$21="London 1",T252="D"),Rates!$F$4,IF(AND('Claim Details'!$J$21="London 2",T252="A"),Rates!$C$7,IF(AND('Claim Details'!$J$21="London 2",T252="B"),Rates!$D$7,IF(AND('Claim Details'!$J$21="London 2",T252="C"),Rates!$E$7,IF(AND('Claim Details'!$J$21="London 2",T252="D"),Rates!$F$7,IF(AND('Claim Details'!$J$21="London 3",T252="A"),Rates!$C$10,IF(AND('Claim Details'!$J$21="London 3",T252="B"),Rates!$D$10,IF(AND('Claim Details'!$J$21="London 3",T252="C"),Rates!$E$10,IF(AND('Claim Details'!$J$21="London 3",T252="D"),Rates!$F$10,IF(AND('Claim Details'!$J$21="National 1",T252="A"),Rates!$C$13,IF(AND('Claim Details'!$J$21="National 1",T252="B"),Rates!$D$13,IF(AND('Claim Details'!$J$21="National 1",T252="C"),Rates!$E$13,IF(AND('Claim Details'!$J$21="National 1",T252="D"),Rates!$F$13,IF(AND('Claim Details'!$J$21="National 2",T252="A"),Rates!$C$16,IF(AND('Claim Details'!$J$21="National 2",T252="B"),Rates!$D$16,IF(AND('Claim Details'!$J$21="National 2",T252="C"),Rates!$E$16,IF(AND('Claim Details'!$J$21="National 2",T252="D"),Rates!$F$16,"£0.00"))))))))))))))))))))</f>
        <v>£0.00</v>
      </c>
      <c r="AP252" s="45">
        <f t="shared" si="52"/>
        <v>0</v>
      </c>
      <c r="AQ252" s="45" t="str">
        <f>IF(AND('Claim Details'!$R$21="London 1",AC252="A"),Rates!$C$4,IF(AND('Claim Details'!$R$21="London 1",AC252="B"),Rates!$D$4,IF(AND('Claim Details'!$R$21="London 1",AC252="C"),Rates!$E$4,IF(AND('Claim Details'!$R$21="London 1",AC252="D"),Rates!$F$4,IF(AND('Claim Details'!$R$21="London 2",AC252="A"),Rates!$C$7,IF(AND('Claim Details'!$R$21="London 2",AC252="B"),Rates!$D$7,IF(AND('Claim Details'!$R$21="London 2",AC252="C"),Rates!$E$7,IF(AND('Claim Details'!$R$21="London 2",AC252="D"),Rates!$F$7,IF(AND('Claim Details'!$R$21="London 3",AC252="A"),Rates!$C$10,IF(AND('Claim Details'!$R$21="London 3",AC252="B"),Rates!$D$10,IF(AND('Claim Details'!$R$21="London 3",AC252="C"),Rates!$E$10,IF(AND('Claim Details'!$R$21="London 3",AC252="D"),Rates!$F$10,IF(AND('Claim Details'!$R$21="National 1",AC252="A"),Rates!$C$13,IF(AND('Claim Details'!$R$21="National 1",AC252="B"),Rates!$D$13,IF(AND('Claim Details'!$R$21="National 1",AC252="C"),Rates!$E$13,IF(AND('Claim Details'!$R$21="National 1",AC252="D"),Rates!$F$13,IF(AND('Claim Details'!$R$21="National 2",AC252="A"),Rates!$C$16,IF(AND('Claim Details'!$R$21="National 2",AC252="B"),Rates!$D$16,IF(AND('Claim Details'!$R$21="National 2",AC252="C"),Rates!$E$16,IF(AND('Claim Details'!$R$21="National 2",AC252="D"),Rates!$F$16,"£0.00"))))))))))))))))))))</f>
        <v>£0.00</v>
      </c>
      <c r="AR252" s="45">
        <f t="shared" si="53"/>
        <v>0</v>
      </c>
      <c r="AS252" s="183" t="str">
        <f t="shared" si="63"/>
        <v/>
      </c>
      <c r="AT252" s="183" t="str">
        <f t="shared" si="64"/>
        <v/>
      </c>
    </row>
    <row r="253" spans="1:46" ht="15.5">
      <c r="A253" s="178"/>
      <c r="B253" s="21"/>
      <c r="C253" s="22"/>
      <c r="D253" s="288"/>
      <c r="E253" s="290"/>
      <c r="F253" s="289"/>
      <c r="G253" s="177"/>
      <c r="H253" s="286"/>
      <c r="I253" s="95" t="str">
        <f>IF(AND('Claim Details'!$E$21="London 1",C253="A"),Rates!$C$4,IF(AND('Claim Details'!$E$21="London 1",C253="B"),Rates!$D$4,IF(AND('Claim Details'!$E$21="London 1",C253="C"),Rates!$E$4,IF(AND('Claim Details'!$E$21="London 1",C253="D"),Rates!$F$4,IF(AND('Claim Details'!$E$21="London 2",C253="A"),Rates!$C$7,IF(AND('Claim Details'!$E$21="London 2",C253="B"),Rates!$D$7,IF(AND('Claim Details'!$E$21="London 2",C253="C"),Rates!$E$7,IF(AND('Claim Details'!$E$21="London 2",C253="D"),Rates!$F$7,IF(AND('Claim Details'!$E$21="London 3",C253="A"),Rates!$C$10,IF(AND('Claim Details'!$E$21="London 3",C253="B"),Rates!$D$10,IF(AND('Claim Details'!$E$21="London 3",C253="C"),Rates!$E$10,IF(AND('Claim Details'!$E$21="London 3",C253="D"),Rates!$F$10,IF(AND('Claim Details'!$E$21="National 1",C253="A"),Rates!$C$13,IF(AND('Claim Details'!$E$21="National 1",C253="B"),Rates!$D$13,IF(AND('Claim Details'!$E$21="National 1",C253="C"),Rates!$E$13,IF(AND('Claim Details'!$E$21="National 1",C253="D"),Rates!$F$13,IF(AND('Claim Details'!$E$21="National 2",C253="A"),Rates!$C$16,IF(AND('Claim Details'!$E$21="National 2",C253="B"),Rates!$D$16,IF(AND('Claim Details'!$E$21="National 2",C253="C"),Rates!$E$16,IF(AND('Claim Details'!$E$21="National 2",C253="D"),Rates!$F$16,"£0.00"))))))))))))))))))))</f>
        <v>£0.00</v>
      </c>
      <c r="J253" s="23"/>
      <c r="K253" s="63" t="str">
        <f t="shared" si="54"/>
        <v>£0.00</v>
      </c>
      <c r="L253" s="212"/>
      <c r="M253" s="213"/>
      <c r="N253" s="20"/>
      <c r="O253" s="20"/>
      <c r="P253" s="20" t="str">
        <f t="shared" si="55"/>
        <v/>
      </c>
      <c r="Q253" s="20"/>
      <c r="R253" s="211"/>
      <c r="S253" s="28" t="str">
        <f t="shared" si="56"/>
        <v/>
      </c>
      <c r="T253" s="20" t="str">
        <f t="shared" si="57"/>
        <v/>
      </c>
      <c r="U253" s="18" t="str">
        <f t="shared" si="58"/>
        <v>£0.00</v>
      </c>
      <c r="V253" s="20"/>
      <c r="W253" s="192"/>
      <c r="X253" s="193"/>
      <c r="Y253" s="35"/>
      <c r="Z253" s="343"/>
      <c r="AA253" s="343" t="str">
        <f t="shared" si="59"/>
        <v/>
      </c>
      <c r="AB253" s="103"/>
      <c r="AC253" s="94" t="str">
        <f t="shared" si="60"/>
        <v/>
      </c>
      <c r="AD253" s="95"/>
      <c r="AE253" s="294"/>
      <c r="AF253" s="214" t="str">
        <f t="shared" si="61"/>
        <v/>
      </c>
      <c r="AG253" s="215" t="str">
        <f t="shared" si="62"/>
        <v>£0.00</v>
      </c>
      <c r="AH253" s="181"/>
      <c r="AJ253" s="183"/>
      <c r="AM253" s="183" t="str">
        <f t="shared" si="50"/>
        <v/>
      </c>
      <c r="AN253" s="45">
        <f t="shared" si="51"/>
        <v>0</v>
      </c>
      <c r="AO253" s="45" t="str">
        <f>IF(AND('Claim Details'!$J$21="London 1",T253="A"),Rates!$C$4,IF(AND('Claim Details'!$J$21="London 1",T253="B"),Rates!$D$4,IF(AND('Claim Details'!$J$21="London 1",T253="C"),Rates!$E$4,IF(AND('Claim Details'!$J$21="London 1",T253="D"),Rates!$F$4,IF(AND('Claim Details'!$J$21="London 2",T253="A"),Rates!$C$7,IF(AND('Claim Details'!$J$21="London 2",T253="B"),Rates!$D$7,IF(AND('Claim Details'!$J$21="London 2",T253="C"),Rates!$E$7,IF(AND('Claim Details'!$J$21="London 2",T253="D"),Rates!$F$7,IF(AND('Claim Details'!$J$21="London 3",T253="A"),Rates!$C$10,IF(AND('Claim Details'!$J$21="London 3",T253="B"),Rates!$D$10,IF(AND('Claim Details'!$J$21="London 3",T253="C"),Rates!$E$10,IF(AND('Claim Details'!$J$21="London 3",T253="D"),Rates!$F$10,IF(AND('Claim Details'!$J$21="National 1",T253="A"),Rates!$C$13,IF(AND('Claim Details'!$J$21="National 1",T253="B"),Rates!$D$13,IF(AND('Claim Details'!$J$21="National 1",T253="C"),Rates!$E$13,IF(AND('Claim Details'!$J$21="National 1",T253="D"),Rates!$F$13,IF(AND('Claim Details'!$J$21="National 2",T253="A"),Rates!$C$16,IF(AND('Claim Details'!$J$21="National 2",T253="B"),Rates!$D$16,IF(AND('Claim Details'!$J$21="National 2",T253="C"),Rates!$E$16,IF(AND('Claim Details'!$J$21="National 2",T253="D"),Rates!$F$16,"£0.00"))))))))))))))))))))</f>
        <v>£0.00</v>
      </c>
      <c r="AP253" s="45">
        <f t="shared" si="52"/>
        <v>0</v>
      </c>
      <c r="AQ253" s="45" t="str">
        <f>IF(AND('Claim Details'!$R$21="London 1",AC253="A"),Rates!$C$4,IF(AND('Claim Details'!$R$21="London 1",AC253="B"),Rates!$D$4,IF(AND('Claim Details'!$R$21="London 1",AC253="C"),Rates!$E$4,IF(AND('Claim Details'!$R$21="London 1",AC253="D"),Rates!$F$4,IF(AND('Claim Details'!$R$21="London 2",AC253="A"),Rates!$C$7,IF(AND('Claim Details'!$R$21="London 2",AC253="B"),Rates!$D$7,IF(AND('Claim Details'!$R$21="London 2",AC253="C"),Rates!$E$7,IF(AND('Claim Details'!$R$21="London 2",AC253="D"),Rates!$F$7,IF(AND('Claim Details'!$R$21="London 3",AC253="A"),Rates!$C$10,IF(AND('Claim Details'!$R$21="London 3",AC253="B"),Rates!$D$10,IF(AND('Claim Details'!$R$21="London 3",AC253="C"),Rates!$E$10,IF(AND('Claim Details'!$R$21="London 3",AC253="D"),Rates!$F$10,IF(AND('Claim Details'!$R$21="National 1",AC253="A"),Rates!$C$13,IF(AND('Claim Details'!$R$21="National 1",AC253="B"),Rates!$D$13,IF(AND('Claim Details'!$R$21="National 1",AC253="C"),Rates!$E$13,IF(AND('Claim Details'!$R$21="National 1",AC253="D"),Rates!$F$13,IF(AND('Claim Details'!$R$21="National 2",AC253="A"),Rates!$C$16,IF(AND('Claim Details'!$R$21="National 2",AC253="B"),Rates!$D$16,IF(AND('Claim Details'!$R$21="National 2",AC253="C"),Rates!$E$16,IF(AND('Claim Details'!$R$21="National 2",AC253="D"),Rates!$F$16,"£0.00"))))))))))))))))))))</f>
        <v>£0.00</v>
      </c>
      <c r="AR253" s="45">
        <f t="shared" si="53"/>
        <v>0</v>
      </c>
      <c r="AS253" s="183" t="str">
        <f t="shared" si="63"/>
        <v/>
      </c>
      <c r="AT253" s="183" t="str">
        <f t="shared" si="64"/>
        <v/>
      </c>
    </row>
    <row r="254" spans="1:46" ht="15.5">
      <c r="A254" s="178"/>
      <c r="B254" s="21"/>
      <c r="C254" s="22"/>
      <c r="D254" s="288"/>
      <c r="E254" s="290"/>
      <c r="F254" s="289"/>
      <c r="G254" s="177"/>
      <c r="H254" s="286"/>
      <c r="I254" s="95" t="str">
        <f>IF(AND('Claim Details'!$E$21="London 1",C254="A"),Rates!$C$4,IF(AND('Claim Details'!$E$21="London 1",C254="B"),Rates!$D$4,IF(AND('Claim Details'!$E$21="London 1",C254="C"),Rates!$E$4,IF(AND('Claim Details'!$E$21="London 1",C254="D"),Rates!$F$4,IF(AND('Claim Details'!$E$21="London 2",C254="A"),Rates!$C$7,IF(AND('Claim Details'!$E$21="London 2",C254="B"),Rates!$D$7,IF(AND('Claim Details'!$E$21="London 2",C254="C"),Rates!$E$7,IF(AND('Claim Details'!$E$21="London 2",C254="D"),Rates!$F$7,IF(AND('Claim Details'!$E$21="London 3",C254="A"),Rates!$C$10,IF(AND('Claim Details'!$E$21="London 3",C254="B"),Rates!$D$10,IF(AND('Claim Details'!$E$21="London 3",C254="C"),Rates!$E$10,IF(AND('Claim Details'!$E$21="London 3",C254="D"),Rates!$F$10,IF(AND('Claim Details'!$E$21="National 1",C254="A"),Rates!$C$13,IF(AND('Claim Details'!$E$21="National 1",C254="B"),Rates!$D$13,IF(AND('Claim Details'!$E$21="National 1",C254="C"),Rates!$E$13,IF(AND('Claim Details'!$E$21="National 1",C254="D"),Rates!$F$13,IF(AND('Claim Details'!$E$21="National 2",C254="A"),Rates!$C$16,IF(AND('Claim Details'!$E$21="National 2",C254="B"),Rates!$D$16,IF(AND('Claim Details'!$E$21="National 2",C254="C"),Rates!$E$16,IF(AND('Claim Details'!$E$21="National 2",C254="D"),Rates!$F$16,"£0.00"))))))))))))))))))))</f>
        <v>£0.00</v>
      </c>
      <c r="J254" s="23"/>
      <c r="K254" s="63" t="str">
        <f t="shared" si="54"/>
        <v>£0.00</v>
      </c>
      <c r="L254" s="212"/>
      <c r="M254" s="213"/>
      <c r="N254" s="20"/>
      <c r="O254" s="20"/>
      <c r="P254" s="20" t="str">
        <f t="shared" si="55"/>
        <v/>
      </c>
      <c r="Q254" s="20"/>
      <c r="R254" s="211"/>
      <c r="S254" s="28" t="str">
        <f t="shared" si="56"/>
        <v/>
      </c>
      <c r="T254" s="20" t="str">
        <f t="shared" si="57"/>
        <v/>
      </c>
      <c r="U254" s="18" t="str">
        <f t="shared" si="58"/>
        <v>£0.00</v>
      </c>
      <c r="V254" s="20"/>
      <c r="W254" s="192"/>
      <c r="X254" s="193"/>
      <c r="Y254" s="35"/>
      <c r="Z254" s="343"/>
      <c r="AA254" s="343" t="str">
        <f t="shared" si="59"/>
        <v/>
      </c>
      <c r="AB254" s="103"/>
      <c r="AC254" s="94" t="str">
        <f t="shared" si="60"/>
        <v/>
      </c>
      <c r="AD254" s="95"/>
      <c r="AE254" s="294"/>
      <c r="AF254" s="214" t="str">
        <f t="shared" si="61"/>
        <v/>
      </c>
      <c r="AG254" s="215" t="str">
        <f t="shared" si="62"/>
        <v>£0.00</v>
      </c>
      <c r="AH254" s="181"/>
      <c r="AJ254" s="183"/>
      <c r="AM254" s="183" t="str">
        <f t="shared" si="50"/>
        <v/>
      </c>
      <c r="AN254" s="45">
        <f t="shared" si="51"/>
        <v>0</v>
      </c>
      <c r="AO254" s="45" t="str">
        <f>IF(AND('Claim Details'!$J$21="London 1",T254="A"),Rates!$C$4,IF(AND('Claim Details'!$J$21="London 1",T254="B"),Rates!$D$4,IF(AND('Claim Details'!$J$21="London 1",T254="C"),Rates!$E$4,IF(AND('Claim Details'!$J$21="London 1",T254="D"),Rates!$F$4,IF(AND('Claim Details'!$J$21="London 2",T254="A"),Rates!$C$7,IF(AND('Claim Details'!$J$21="London 2",T254="B"),Rates!$D$7,IF(AND('Claim Details'!$J$21="London 2",T254="C"),Rates!$E$7,IF(AND('Claim Details'!$J$21="London 2",T254="D"),Rates!$F$7,IF(AND('Claim Details'!$J$21="London 3",T254="A"),Rates!$C$10,IF(AND('Claim Details'!$J$21="London 3",T254="B"),Rates!$D$10,IF(AND('Claim Details'!$J$21="London 3",T254="C"),Rates!$E$10,IF(AND('Claim Details'!$J$21="London 3",T254="D"),Rates!$F$10,IF(AND('Claim Details'!$J$21="National 1",T254="A"),Rates!$C$13,IF(AND('Claim Details'!$J$21="National 1",T254="B"),Rates!$D$13,IF(AND('Claim Details'!$J$21="National 1",T254="C"),Rates!$E$13,IF(AND('Claim Details'!$J$21="National 1",T254="D"),Rates!$F$13,IF(AND('Claim Details'!$J$21="National 2",T254="A"),Rates!$C$16,IF(AND('Claim Details'!$J$21="National 2",T254="B"),Rates!$D$16,IF(AND('Claim Details'!$J$21="National 2",T254="C"),Rates!$E$16,IF(AND('Claim Details'!$J$21="National 2",T254="D"),Rates!$F$16,"£0.00"))))))))))))))))))))</f>
        <v>£0.00</v>
      </c>
      <c r="AP254" s="45">
        <f t="shared" si="52"/>
        <v>0</v>
      </c>
      <c r="AQ254" s="45" t="str">
        <f>IF(AND('Claim Details'!$R$21="London 1",AC254="A"),Rates!$C$4,IF(AND('Claim Details'!$R$21="London 1",AC254="B"),Rates!$D$4,IF(AND('Claim Details'!$R$21="London 1",AC254="C"),Rates!$E$4,IF(AND('Claim Details'!$R$21="London 1",AC254="D"),Rates!$F$4,IF(AND('Claim Details'!$R$21="London 2",AC254="A"),Rates!$C$7,IF(AND('Claim Details'!$R$21="London 2",AC254="B"),Rates!$D$7,IF(AND('Claim Details'!$R$21="London 2",AC254="C"),Rates!$E$7,IF(AND('Claim Details'!$R$21="London 2",AC254="D"),Rates!$F$7,IF(AND('Claim Details'!$R$21="London 3",AC254="A"),Rates!$C$10,IF(AND('Claim Details'!$R$21="London 3",AC254="B"),Rates!$D$10,IF(AND('Claim Details'!$R$21="London 3",AC254="C"),Rates!$E$10,IF(AND('Claim Details'!$R$21="London 3",AC254="D"),Rates!$F$10,IF(AND('Claim Details'!$R$21="National 1",AC254="A"),Rates!$C$13,IF(AND('Claim Details'!$R$21="National 1",AC254="B"),Rates!$D$13,IF(AND('Claim Details'!$R$21="National 1",AC254="C"),Rates!$E$13,IF(AND('Claim Details'!$R$21="National 1",AC254="D"),Rates!$F$13,IF(AND('Claim Details'!$R$21="National 2",AC254="A"),Rates!$C$16,IF(AND('Claim Details'!$R$21="National 2",AC254="B"),Rates!$D$16,IF(AND('Claim Details'!$R$21="National 2",AC254="C"),Rates!$E$16,IF(AND('Claim Details'!$R$21="National 2",AC254="D"),Rates!$F$16,"£0.00"))))))))))))))))))))</f>
        <v>£0.00</v>
      </c>
      <c r="AR254" s="45">
        <f t="shared" si="53"/>
        <v>0</v>
      </c>
      <c r="AS254" s="183" t="str">
        <f t="shared" si="63"/>
        <v/>
      </c>
      <c r="AT254" s="183" t="str">
        <f t="shared" si="64"/>
        <v/>
      </c>
    </row>
    <row r="255" spans="1:46" ht="15.5">
      <c r="A255" s="178"/>
      <c r="B255" s="21"/>
      <c r="C255" s="22"/>
      <c r="D255" s="288"/>
      <c r="E255" s="290"/>
      <c r="F255" s="289"/>
      <c r="G255" s="177"/>
      <c r="H255" s="286"/>
      <c r="I255" s="95" t="str">
        <f>IF(AND('Claim Details'!$E$21="London 1",C255="A"),Rates!$C$4,IF(AND('Claim Details'!$E$21="London 1",C255="B"),Rates!$D$4,IF(AND('Claim Details'!$E$21="London 1",C255="C"),Rates!$E$4,IF(AND('Claim Details'!$E$21="London 1",C255="D"),Rates!$F$4,IF(AND('Claim Details'!$E$21="London 2",C255="A"),Rates!$C$7,IF(AND('Claim Details'!$E$21="London 2",C255="B"),Rates!$D$7,IF(AND('Claim Details'!$E$21="London 2",C255="C"),Rates!$E$7,IF(AND('Claim Details'!$E$21="London 2",C255="D"),Rates!$F$7,IF(AND('Claim Details'!$E$21="London 3",C255="A"),Rates!$C$10,IF(AND('Claim Details'!$E$21="London 3",C255="B"),Rates!$D$10,IF(AND('Claim Details'!$E$21="London 3",C255="C"),Rates!$E$10,IF(AND('Claim Details'!$E$21="London 3",C255="D"),Rates!$F$10,IF(AND('Claim Details'!$E$21="National 1",C255="A"),Rates!$C$13,IF(AND('Claim Details'!$E$21="National 1",C255="B"),Rates!$D$13,IF(AND('Claim Details'!$E$21="National 1",C255="C"),Rates!$E$13,IF(AND('Claim Details'!$E$21="National 1",C255="D"),Rates!$F$13,IF(AND('Claim Details'!$E$21="National 2",C255="A"),Rates!$C$16,IF(AND('Claim Details'!$E$21="National 2",C255="B"),Rates!$D$16,IF(AND('Claim Details'!$E$21="National 2",C255="C"),Rates!$E$16,IF(AND('Claim Details'!$E$21="National 2",C255="D"),Rates!$F$16,"£0.00"))))))))))))))))))))</f>
        <v>£0.00</v>
      </c>
      <c r="J255" s="23"/>
      <c r="K255" s="63" t="str">
        <f t="shared" si="54"/>
        <v>£0.00</v>
      </c>
      <c r="L255" s="212"/>
      <c r="M255" s="213"/>
      <c r="N255" s="20"/>
      <c r="O255" s="20"/>
      <c r="P255" s="20" t="str">
        <f t="shared" si="55"/>
        <v/>
      </c>
      <c r="Q255" s="20"/>
      <c r="R255" s="211"/>
      <c r="S255" s="28" t="str">
        <f t="shared" si="56"/>
        <v/>
      </c>
      <c r="T255" s="20" t="str">
        <f t="shared" si="57"/>
        <v/>
      </c>
      <c r="U255" s="18" t="str">
        <f t="shared" si="58"/>
        <v>£0.00</v>
      </c>
      <c r="V255" s="20"/>
      <c r="W255" s="192"/>
      <c r="X255" s="193"/>
      <c r="Y255" s="35"/>
      <c r="Z255" s="343"/>
      <c r="AA255" s="343" t="str">
        <f t="shared" si="59"/>
        <v/>
      </c>
      <c r="AB255" s="103"/>
      <c r="AC255" s="94" t="str">
        <f t="shared" si="60"/>
        <v/>
      </c>
      <c r="AD255" s="95"/>
      <c r="AE255" s="294"/>
      <c r="AF255" s="214" t="str">
        <f t="shared" si="61"/>
        <v/>
      </c>
      <c r="AG255" s="215" t="str">
        <f t="shared" si="62"/>
        <v>£0.00</v>
      </c>
      <c r="AH255" s="181"/>
      <c r="AJ255" s="183"/>
      <c r="AM255" s="183" t="str">
        <f t="shared" si="50"/>
        <v/>
      </c>
      <c r="AN255" s="45">
        <f t="shared" si="51"/>
        <v>0</v>
      </c>
      <c r="AO255" s="45" t="str">
        <f>IF(AND('Claim Details'!$J$21="London 1",T255="A"),Rates!$C$4,IF(AND('Claim Details'!$J$21="London 1",T255="B"),Rates!$D$4,IF(AND('Claim Details'!$J$21="London 1",T255="C"),Rates!$E$4,IF(AND('Claim Details'!$J$21="London 1",T255="D"),Rates!$F$4,IF(AND('Claim Details'!$J$21="London 2",T255="A"),Rates!$C$7,IF(AND('Claim Details'!$J$21="London 2",T255="B"),Rates!$D$7,IF(AND('Claim Details'!$J$21="London 2",T255="C"),Rates!$E$7,IF(AND('Claim Details'!$J$21="London 2",T255="D"),Rates!$F$7,IF(AND('Claim Details'!$J$21="London 3",T255="A"),Rates!$C$10,IF(AND('Claim Details'!$J$21="London 3",T255="B"),Rates!$D$10,IF(AND('Claim Details'!$J$21="London 3",T255="C"),Rates!$E$10,IF(AND('Claim Details'!$J$21="London 3",T255="D"),Rates!$F$10,IF(AND('Claim Details'!$J$21="National 1",T255="A"),Rates!$C$13,IF(AND('Claim Details'!$J$21="National 1",T255="B"),Rates!$D$13,IF(AND('Claim Details'!$J$21="National 1",T255="C"),Rates!$E$13,IF(AND('Claim Details'!$J$21="National 1",T255="D"),Rates!$F$13,IF(AND('Claim Details'!$J$21="National 2",T255="A"),Rates!$C$16,IF(AND('Claim Details'!$J$21="National 2",T255="B"),Rates!$D$16,IF(AND('Claim Details'!$J$21="National 2",T255="C"),Rates!$E$16,IF(AND('Claim Details'!$J$21="National 2",T255="D"),Rates!$F$16,"£0.00"))))))))))))))))))))</f>
        <v>£0.00</v>
      </c>
      <c r="AP255" s="45">
        <f t="shared" si="52"/>
        <v>0</v>
      </c>
      <c r="AQ255" s="45" t="str">
        <f>IF(AND('Claim Details'!$R$21="London 1",AC255="A"),Rates!$C$4,IF(AND('Claim Details'!$R$21="London 1",AC255="B"),Rates!$D$4,IF(AND('Claim Details'!$R$21="London 1",AC255="C"),Rates!$E$4,IF(AND('Claim Details'!$R$21="London 1",AC255="D"),Rates!$F$4,IF(AND('Claim Details'!$R$21="London 2",AC255="A"),Rates!$C$7,IF(AND('Claim Details'!$R$21="London 2",AC255="B"),Rates!$D$7,IF(AND('Claim Details'!$R$21="London 2",AC255="C"),Rates!$E$7,IF(AND('Claim Details'!$R$21="London 2",AC255="D"),Rates!$F$7,IF(AND('Claim Details'!$R$21="London 3",AC255="A"),Rates!$C$10,IF(AND('Claim Details'!$R$21="London 3",AC255="B"),Rates!$D$10,IF(AND('Claim Details'!$R$21="London 3",AC255="C"),Rates!$E$10,IF(AND('Claim Details'!$R$21="London 3",AC255="D"),Rates!$F$10,IF(AND('Claim Details'!$R$21="National 1",AC255="A"),Rates!$C$13,IF(AND('Claim Details'!$R$21="National 1",AC255="B"),Rates!$D$13,IF(AND('Claim Details'!$R$21="National 1",AC255="C"),Rates!$E$13,IF(AND('Claim Details'!$R$21="National 1",AC255="D"),Rates!$F$13,IF(AND('Claim Details'!$R$21="National 2",AC255="A"),Rates!$C$16,IF(AND('Claim Details'!$R$21="National 2",AC255="B"),Rates!$D$16,IF(AND('Claim Details'!$R$21="National 2",AC255="C"),Rates!$E$16,IF(AND('Claim Details'!$R$21="National 2",AC255="D"),Rates!$F$16,"£0.00"))))))))))))))))))))</f>
        <v>£0.00</v>
      </c>
      <c r="AR255" s="45">
        <f t="shared" si="53"/>
        <v>0</v>
      </c>
      <c r="AS255" s="183" t="str">
        <f t="shared" si="63"/>
        <v/>
      </c>
      <c r="AT255" s="183" t="str">
        <f t="shared" si="64"/>
        <v/>
      </c>
    </row>
    <row r="256" spans="1:46" ht="15.5">
      <c r="A256" s="178"/>
      <c r="B256" s="21"/>
      <c r="C256" s="22"/>
      <c r="D256" s="288"/>
      <c r="E256" s="290"/>
      <c r="F256" s="289"/>
      <c r="G256" s="177"/>
      <c r="H256" s="286"/>
      <c r="I256" s="95" t="str">
        <f>IF(AND('Claim Details'!$E$21="London 1",C256="A"),Rates!$C$4,IF(AND('Claim Details'!$E$21="London 1",C256="B"),Rates!$D$4,IF(AND('Claim Details'!$E$21="London 1",C256="C"),Rates!$E$4,IF(AND('Claim Details'!$E$21="London 1",C256="D"),Rates!$F$4,IF(AND('Claim Details'!$E$21="London 2",C256="A"),Rates!$C$7,IF(AND('Claim Details'!$E$21="London 2",C256="B"),Rates!$D$7,IF(AND('Claim Details'!$E$21="London 2",C256="C"),Rates!$E$7,IF(AND('Claim Details'!$E$21="London 2",C256="D"),Rates!$F$7,IF(AND('Claim Details'!$E$21="London 3",C256="A"),Rates!$C$10,IF(AND('Claim Details'!$E$21="London 3",C256="B"),Rates!$D$10,IF(AND('Claim Details'!$E$21="London 3",C256="C"),Rates!$E$10,IF(AND('Claim Details'!$E$21="London 3",C256="D"),Rates!$F$10,IF(AND('Claim Details'!$E$21="National 1",C256="A"),Rates!$C$13,IF(AND('Claim Details'!$E$21="National 1",C256="B"),Rates!$D$13,IF(AND('Claim Details'!$E$21="National 1",C256="C"),Rates!$E$13,IF(AND('Claim Details'!$E$21="National 1",C256="D"),Rates!$F$13,IF(AND('Claim Details'!$E$21="National 2",C256="A"),Rates!$C$16,IF(AND('Claim Details'!$E$21="National 2",C256="B"),Rates!$D$16,IF(AND('Claim Details'!$E$21="National 2",C256="C"),Rates!$E$16,IF(AND('Claim Details'!$E$21="National 2",C256="D"),Rates!$F$16,"£0.00"))))))))))))))))))))</f>
        <v>£0.00</v>
      </c>
      <c r="J256" s="23"/>
      <c r="K256" s="63" t="str">
        <f t="shared" si="54"/>
        <v>£0.00</v>
      </c>
      <c r="L256" s="212"/>
      <c r="M256" s="213"/>
      <c r="N256" s="20"/>
      <c r="O256" s="20"/>
      <c r="P256" s="20" t="str">
        <f t="shared" si="55"/>
        <v/>
      </c>
      <c r="Q256" s="20"/>
      <c r="R256" s="211"/>
      <c r="S256" s="28" t="str">
        <f t="shared" si="56"/>
        <v/>
      </c>
      <c r="T256" s="20" t="str">
        <f t="shared" si="57"/>
        <v/>
      </c>
      <c r="U256" s="18" t="str">
        <f t="shared" si="58"/>
        <v>£0.00</v>
      </c>
      <c r="V256" s="20"/>
      <c r="W256" s="192"/>
      <c r="X256" s="193"/>
      <c r="Y256" s="35"/>
      <c r="Z256" s="343"/>
      <c r="AA256" s="343" t="str">
        <f t="shared" si="59"/>
        <v/>
      </c>
      <c r="AB256" s="103"/>
      <c r="AC256" s="94" t="str">
        <f t="shared" si="60"/>
        <v/>
      </c>
      <c r="AD256" s="95"/>
      <c r="AE256" s="294"/>
      <c r="AF256" s="214" t="str">
        <f t="shared" si="61"/>
        <v/>
      </c>
      <c r="AG256" s="215" t="str">
        <f t="shared" si="62"/>
        <v>£0.00</v>
      </c>
      <c r="AH256" s="181"/>
      <c r="AJ256" s="183"/>
      <c r="AM256" s="183" t="str">
        <f t="shared" si="50"/>
        <v/>
      </c>
      <c r="AN256" s="45">
        <f t="shared" si="51"/>
        <v>0</v>
      </c>
      <c r="AO256" s="45" t="str">
        <f>IF(AND('Claim Details'!$J$21="London 1",T256="A"),Rates!$C$4,IF(AND('Claim Details'!$J$21="London 1",T256="B"),Rates!$D$4,IF(AND('Claim Details'!$J$21="London 1",T256="C"),Rates!$E$4,IF(AND('Claim Details'!$J$21="London 1",T256="D"),Rates!$F$4,IF(AND('Claim Details'!$J$21="London 2",T256="A"),Rates!$C$7,IF(AND('Claim Details'!$J$21="London 2",T256="B"),Rates!$D$7,IF(AND('Claim Details'!$J$21="London 2",T256="C"),Rates!$E$7,IF(AND('Claim Details'!$J$21="London 2",T256="D"),Rates!$F$7,IF(AND('Claim Details'!$J$21="London 3",T256="A"),Rates!$C$10,IF(AND('Claim Details'!$J$21="London 3",T256="B"),Rates!$D$10,IF(AND('Claim Details'!$J$21="London 3",T256="C"),Rates!$E$10,IF(AND('Claim Details'!$J$21="London 3",T256="D"),Rates!$F$10,IF(AND('Claim Details'!$J$21="National 1",T256="A"),Rates!$C$13,IF(AND('Claim Details'!$J$21="National 1",T256="B"),Rates!$D$13,IF(AND('Claim Details'!$J$21="National 1",T256="C"),Rates!$E$13,IF(AND('Claim Details'!$J$21="National 1",T256="D"),Rates!$F$13,IF(AND('Claim Details'!$J$21="National 2",T256="A"),Rates!$C$16,IF(AND('Claim Details'!$J$21="National 2",T256="B"),Rates!$D$16,IF(AND('Claim Details'!$J$21="National 2",T256="C"),Rates!$E$16,IF(AND('Claim Details'!$J$21="National 2",T256="D"),Rates!$F$16,"£0.00"))))))))))))))))))))</f>
        <v>£0.00</v>
      </c>
      <c r="AP256" s="45">
        <f t="shared" si="52"/>
        <v>0</v>
      </c>
      <c r="AQ256" s="45" t="str">
        <f>IF(AND('Claim Details'!$R$21="London 1",AC256="A"),Rates!$C$4,IF(AND('Claim Details'!$R$21="London 1",AC256="B"),Rates!$D$4,IF(AND('Claim Details'!$R$21="London 1",AC256="C"),Rates!$E$4,IF(AND('Claim Details'!$R$21="London 1",AC256="D"),Rates!$F$4,IF(AND('Claim Details'!$R$21="London 2",AC256="A"),Rates!$C$7,IF(AND('Claim Details'!$R$21="London 2",AC256="B"),Rates!$D$7,IF(AND('Claim Details'!$R$21="London 2",AC256="C"),Rates!$E$7,IF(AND('Claim Details'!$R$21="London 2",AC256="D"),Rates!$F$7,IF(AND('Claim Details'!$R$21="London 3",AC256="A"),Rates!$C$10,IF(AND('Claim Details'!$R$21="London 3",AC256="B"),Rates!$D$10,IF(AND('Claim Details'!$R$21="London 3",AC256="C"),Rates!$E$10,IF(AND('Claim Details'!$R$21="London 3",AC256="D"),Rates!$F$10,IF(AND('Claim Details'!$R$21="National 1",AC256="A"),Rates!$C$13,IF(AND('Claim Details'!$R$21="National 1",AC256="B"),Rates!$D$13,IF(AND('Claim Details'!$R$21="National 1",AC256="C"),Rates!$E$13,IF(AND('Claim Details'!$R$21="National 1",AC256="D"),Rates!$F$13,IF(AND('Claim Details'!$R$21="National 2",AC256="A"),Rates!$C$16,IF(AND('Claim Details'!$R$21="National 2",AC256="B"),Rates!$D$16,IF(AND('Claim Details'!$R$21="National 2",AC256="C"),Rates!$E$16,IF(AND('Claim Details'!$R$21="National 2",AC256="D"),Rates!$F$16,"£0.00"))))))))))))))))))))</f>
        <v>£0.00</v>
      </c>
      <c r="AR256" s="45">
        <f t="shared" si="53"/>
        <v>0</v>
      </c>
      <c r="AS256" s="183" t="str">
        <f t="shared" si="63"/>
        <v/>
      </c>
      <c r="AT256" s="183" t="str">
        <f t="shared" si="64"/>
        <v/>
      </c>
    </row>
    <row r="257" spans="1:46" ht="15.5">
      <c r="A257" s="178"/>
      <c r="B257" s="21"/>
      <c r="C257" s="22"/>
      <c r="D257" s="288"/>
      <c r="E257" s="290"/>
      <c r="F257" s="289"/>
      <c r="G257" s="177"/>
      <c r="H257" s="286"/>
      <c r="I257" s="95" t="str">
        <f>IF(AND('Claim Details'!$E$21="London 1",C257="A"),Rates!$C$4,IF(AND('Claim Details'!$E$21="London 1",C257="B"),Rates!$D$4,IF(AND('Claim Details'!$E$21="London 1",C257="C"),Rates!$E$4,IF(AND('Claim Details'!$E$21="London 1",C257="D"),Rates!$F$4,IF(AND('Claim Details'!$E$21="London 2",C257="A"),Rates!$C$7,IF(AND('Claim Details'!$E$21="London 2",C257="B"),Rates!$D$7,IF(AND('Claim Details'!$E$21="London 2",C257="C"),Rates!$E$7,IF(AND('Claim Details'!$E$21="London 2",C257="D"),Rates!$F$7,IF(AND('Claim Details'!$E$21="London 3",C257="A"),Rates!$C$10,IF(AND('Claim Details'!$E$21="London 3",C257="B"),Rates!$D$10,IF(AND('Claim Details'!$E$21="London 3",C257="C"),Rates!$E$10,IF(AND('Claim Details'!$E$21="London 3",C257="D"),Rates!$F$10,IF(AND('Claim Details'!$E$21="National 1",C257="A"),Rates!$C$13,IF(AND('Claim Details'!$E$21="National 1",C257="B"),Rates!$D$13,IF(AND('Claim Details'!$E$21="National 1",C257="C"),Rates!$E$13,IF(AND('Claim Details'!$E$21="National 1",C257="D"),Rates!$F$13,IF(AND('Claim Details'!$E$21="National 2",C257="A"),Rates!$C$16,IF(AND('Claim Details'!$E$21="National 2",C257="B"),Rates!$D$16,IF(AND('Claim Details'!$E$21="National 2",C257="C"),Rates!$E$16,IF(AND('Claim Details'!$E$21="National 2",C257="D"),Rates!$F$16,"£0.00"))))))))))))))))))))</f>
        <v>£0.00</v>
      </c>
      <c r="J257" s="23"/>
      <c r="K257" s="63" t="str">
        <f t="shared" si="54"/>
        <v>£0.00</v>
      </c>
      <c r="L257" s="212"/>
      <c r="M257" s="213"/>
      <c r="N257" s="20"/>
      <c r="O257" s="20"/>
      <c r="P257" s="20" t="str">
        <f t="shared" si="55"/>
        <v/>
      </c>
      <c r="Q257" s="20"/>
      <c r="R257" s="211"/>
      <c r="S257" s="28" t="str">
        <f t="shared" si="56"/>
        <v/>
      </c>
      <c r="T257" s="20" t="str">
        <f t="shared" si="57"/>
        <v/>
      </c>
      <c r="U257" s="18" t="str">
        <f t="shared" si="58"/>
        <v>£0.00</v>
      </c>
      <c r="V257" s="20"/>
      <c r="W257" s="192"/>
      <c r="X257" s="193"/>
      <c r="Y257" s="35"/>
      <c r="Z257" s="343"/>
      <c r="AA257" s="343" t="str">
        <f t="shared" si="59"/>
        <v/>
      </c>
      <c r="AB257" s="103"/>
      <c r="AC257" s="94" t="str">
        <f t="shared" si="60"/>
        <v/>
      </c>
      <c r="AD257" s="95"/>
      <c r="AE257" s="294"/>
      <c r="AF257" s="214" t="str">
        <f t="shared" si="61"/>
        <v/>
      </c>
      <c r="AG257" s="215" t="str">
        <f t="shared" si="62"/>
        <v>£0.00</v>
      </c>
      <c r="AH257" s="181"/>
      <c r="AJ257" s="183"/>
      <c r="AM257" s="183" t="str">
        <f t="shared" si="50"/>
        <v/>
      </c>
      <c r="AN257" s="45">
        <f t="shared" si="51"/>
        <v>0</v>
      </c>
      <c r="AO257" s="45" t="str">
        <f>IF(AND('Claim Details'!$J$21="London 1",T257="A"),Rates!$C$4,IF(AND('Claim Details'!$J$21="London 1",T257="B"),Rates!$D$4,IF(AND('Claim Details'!$J$21="London 1",T257="C"),Rates!$E$4,IF(AND('Claim Details'!$J$21="London 1",T257="D"),Rates!$F$4,IF(AND('Claim Details'!$J$21="London 2",T257="A"),Rates!$C$7,IF(AND('Claim Details'!$J$21="London 2",T257="B"),Rates!$D$7,IF(AND('Claim Details'!$J$21="London 2",T257="C"),Rates!$E$7,IF(AND('Claim Details'!$J$21="London 2",T257="D"),Rates!$F$7,IF(AND('Claim Details'!$J$21="London 3",T257="A"),Rates!$C$10,IF(AND('Claim Details'!$J$21="London 3",T257="B"),Rates!$D$10,IF(AND('Claim Details'!$J$21="London 3",T257="C"),Rates!$E$10,IF(AND('Claim Details'!$J$21="London 3",T257="D"),Rates!$F$10,IF(AND('Claim Details'!$J$21="National 1",T257="A"),Rates!$C$13,IF(AND('Claim Details'!$J$21="National 1",T257="B"),Rates!$D$13,IF(AND('Claim Details'!$J$21="National 1",T257="C"),Rates!$E$13,IF(AND('Claim Details'!$J$21="National 1",T257="D"),Rates!$F$13,IF(AND('Claim Details'!$J$21="National 2",T257="A"),Rates!$C$16,IF(AND('Claim Details'!$J$21="National 2",T257="B"),Rates!$D$16,IF(AND('Claim Details'!$J$21="National 2",T257="C"),Rates!$E$16,IF(AND('Claim Details'!$J$21="National 2",T257="D"),Rates!$F$16,"£0.00"))))))))))))))))))))</f>
        <v>£0.00</v>
      </c>
      <c r="AP257" s="45">
        <f t="shared" si="52"/>
        <v>0</v>
      </c>
      <c r="AQ257" s="45" t="str">
        <f>IF(AND('Claim Details'!$R$21="London 1",AC257="A"),Rates!$C$4,IF(AND('Claim Details'!$R$21="London 1",AC257="B"),Rates!$D$4,IF(AND('Claim Details'!$R$21="London 1",AC257="C"),Rates!$E$4,IF(AND('Claim Details'!$R$21="London 1",AC257="D"),Rates!$F$4,IF(AND('Claim Details'!$R$21="London 2",AC257="A"),Rates!$C$7,IF(AND('Claim Details'!$R$21="London 2",AC257="B"),Rates!$D$7,IF(AND('Claim Details'!$R$21="London 2",AC257="C"),Rates!$E$7,IF(AND('Claim Details'!$R$21="London 2",AC257="D"),Rates!$F$7,IF(AND('Claim Details'!$R$21="London 3",AC257="A"),Rates!$C$10,IF(AND('Claim Details'!$R$21="London 3",AC257="B"),Rates!$D$10,IF(AND('Claim Details'!$R$21="London 3",AC257="C"),Rates!$E$10,IF(AND('Claim Details'!$R$21="London 3",AC257="D"),Rates!$F$10,IF(AND('Claim Details'!$R$21="National 1",AC257="A"),Rates!$C$13,IF(AND('Claim Details'!$R$21="National 1",AC257="B"),Rates!$D$13,IF(AND('Claim Details'!$R$21="National 1",AC257="C"),Rates!$E$13,IF(AND('Claim Details'!$R$21="National 1",AC257="D"),Rates!$F$13,IF(AND('Claim Details'!$R$21="National 2",AC257="A"),Rates!$C$16,IF(AND('Claim Details'!$R$21="National 2",AC257="B"),Rates!$D$16,IF(AND('Claim Details'!$R$21="National 2",AC257="C"),Rates!$E$16,IF(AND('Claim Details'!$R$21="National 2",AC257="D"),Rates!$F$16,"£0.00"))))))))))))))))))))</f>
        <v>£0.00</v>
      </c>
      <c r="AR257" s="45">
        <f t="shared" si="53"/>
        <v>0</v>
      </c>
      <c r="AS257" s="183" t="str">
        <f t="shared" si="63"/>
        <v/>
      </c>
      <c r="AT257" s="183" t="str">
        <f t="shared" si="64"/>
        <v/>
      </c>
    </row>
    <row r="258" spans="1:46" ht="15.5">
      <c r="A258" s="178"/>
      <c r="B258" s="21"/>
      <c r="C258" s="22"/>
      <c r="D258" s="288"/>
      <c r="E258" s="290"/>
      <c r="F258" s="289"/>
      <c r="G258" s="177"/>
      <c r="H258" s="286"/>
      <c r="I258" s="95" t="str">
        <f>IF(AND('Claim Details'!$E$21="London 1",C258="A"),Rates!$C$4,IF(AND('Claim Details'!$E$21="London 1",C258="B"),Rates!$D$4,IF(AND('Claim Details'!$E$21="London 1",C258="C"),Rates!$E$4,IF(AND('Claim Details'!$E$21="London 1",C258="D"),Rates!$F$4,IF(AND('Claim Details'!$E$21="London 2",C258="A"),Rates!$C$7,IF(AND('Claim Details'!$E$21="London 2",C258="B"),Rates!$D$7,IF(AND('Claim Details'!$E$21="London 2",C258="C"),Rates!$E$7,IF(AND('Claim Details'!$E$21="London 2",C258="D"),Rates!$F$7,IF(AND('Claim Details'!$E$21="London 3",C258="A"),Rates!$C$10,IF(AND('Claim Details'!$E$21="London 3",C258="B"),Rates!$D$10,IF(AND('Claim Details'!$E$21="London 3",C258="C"),Rates!$E$10,IF(AND('Claim Details'!$E$21="London 3",C258="D"),Rates!$F$10,IF(AND('Claim Details'!$E$21="National 1",C258="A"),Rates!$C$13,IF(AND('Claim Details'!$E$21="National 1",C258="B"),Rates!$D$13,IF(AND('Claim Details'!$E$21="National 1",C258="C"),Rates!$E$13,IF(AND('Claim Details'!$E$21="National 1",C258="D"),Rates!$F$13,IF(AND('Claim Details'!$E$21="National 2",C258="A"),Rates!$C$16,IF(AND('Claim Details'!$E$21="National 2",C258="B"),Rates!$D$16,IF(AND('Claim Details'!$E$21="National 2",C258="C"),Rates!$E$16,IF(AND('Claim Details'!$E$21="National 2",C258="D"),Rates!$F$16,"£0.00"))))))))))))))))))))</f>
        <v>£0.00</v>
      </c>
      <c r="J258" s="23"/>
      <c r="K258" s="63" t="str">
        <f t="shared" si="54"/>
        <v>£0.00</v>
      </c>
      <c r="L258" s="212"/>
      <c r="M258" s="213"/>
      <c r="N258" s="20"/>
      <c r="O258" s="20"/>
      <c r="P258" s="20" t="str">
        <f t="shared" si="55"/>
        <v/>
      </c>
      <c r="Q258" s="20"/>
      <c r="R258" s="211"/>
      <c r="S258" s="28" t="str">
        <f t="shared" si="56"/>
        <v/>
      </c>
      <c r="T258" s="20" t="str">
        <f t="shared" si="57"/>
        <v/>
      </c>
      <c r="U258" s="18" t="str">
        <f t="shared" si="58"/>
        <v>£0.00</v>
      </c>
      <c r="V258" s="20"/>
      <c r="W258" s="192"/>
      <c r="X258" s="193"/>
      <c r="Y258" s="35"/>
      <c r="Z258" s="343"/>
      <c r="AA258" s="343" t="str">
        <f t="shared" si="59"/>
        <v/>
      </c>
      <c r="AB258" s="103"/>
      <c r="AC258" s="94" t="str">
        <f t="shared" si="60"/>
        <v/>
      </c>
      <c r="AD258" s="95"/>
      <c r="AE258" s="294"/>
      <c r="AF258" s="214" t="str">
        <f t="shared" si="61"/>
        <v/>
      </c>
      <c r="AG258" s="215" t="str">
        <f t="shared" si="62"/>
        <v>£0.00</v>
      </c>
      <c r="AH258" s="181"/>
      <c r="AJ258" s="183"/>
      <c r="AM258" s="183" t="str">
        <f t="shared" si="50"/>
        <v/>
      </c>
      <c r="AN258" s="45">
        <f t="shared" si="51"/>
        <v>0</v>
      </c>
      <c r="AO258" s="45" t="str">
        <f>IF(AND('Claim Details'!$J$21="London 1",T258="A"),Rates!$C$4,IF(AND('Claim Details'!$J$21="London 1",T258="B"),Rates!$D$4,IF(AND('Claim Details'!$J$21="London 1",T258="C"),Rates!$E$4,IF(AND('Claim Details'!$J$21="London 1",T258="D"),Rates!$F$4,IF(AND('Claim Details'!$J$21="London 2",T258="A"),Rates!$C$7,IF(AND('Claim Details'!$J$21="London 2",T258="B"),Rates!$D$7,IF(AND('Claim Details'!$J$21="London 2",T258="C"),Rates!$E$7,IF(AND('Claim Details'!$J$21="London 2",T258="D"),Rates!$F$7,IF(AND('Claim Details'!$J$21="London 3",T258="A"),Rates!$C$10,IF(AND('Claim Details'!$J$21="London 3",T258="B"),Rates!$D$10,IF(AND('Claim Details'!$J$21="London 3",T258="C"),Rates!$E$10,IF(AND('Claim Details'!$J$21="London 3",T258="D"),Rates!$F$10,IF(AND('Claim Details'!$J$21="National 1",T258="A"),Rates!$C$13,IF(AND('Claim Details'!$J$21="National 1",T258="B"),Rates!$D$13,IF(AND('Claim Details'!$J$21="National 1",T258="C"),Rates!$E$13,IF(AND('Claim Details'!$J$21="National 1",T258="D"),Rates!$F$13,IF(AND('Claim Details'!$J$21="National 2",T258="A"),Rates!$C$16,IF(AND('Claim Details'!$J$21="National 2",T258="B"),Rates!$D$16,IF(AND('Claim Details'!$J$21="National 2",T258="C"),Rates!$E$16,IF(AND('Claim Details'!$J$21="National 2",T258="D"),Rates!$F$16,"£0.00"))))))))))))))))))))</f>
        <v>£0.00</v>
      </c>
      <c r="AP258" s="45">
        <f t="shared" si="52"/>
        <v>0</v>
      </c>
      <c r="AQ258" s="45" t="str">
        <f>IF(AND('Claim Details'!$R$21="London 1",AC258="A"),Rates!$C$4,IF(AND('Claim Details'!$R$21="London 1",AC258="B"),Rates!$D$4,IF(AND('Claim Details'!$R$21="London 1",AC258="C"),Rates!$E$4,IF(AND('Claim Details'!$R$21="London 1",AC258="D"),Rates!$F$4,IF(AND('Claim Details'!$R$21="London 2",AC258="A"),Rates!$C$7,IF(AND('Claim Details'!$R$21="London 2",AC258="B"),Rates!$D$7,IF(AND('Claim Details'!$R$21="London 2",AC258="C"),Rates!$E$7,IF(AND('Claim Details'!$R$21="London 2",AC258="D"),Rates!$F$7,IF(AND('Claim Details'!$R$21="London 3",AC258="A"),Rates!$C$10,IF(AND('Claim Details'!$R$21="London 3",AC258="B"),Rates!$D$10,IF(AND('Claim Details'!$R$21="London 3",AC258="C"),Rates!$E$10,IF(AND('Claim Details'!$R$21="London 3",AC258="D"),Rates!$F$10,IF(AND('Claim Details'!$R$21="National 1",AC258="A"),Rates!$C$13,IF(AND('Claim Details'!$R$21="National 1",AC258="B"),Rates!$D$13,IF(AND('Claim Details'!$R$21="National 1",AC258="C"),Rates!$E$13,IF(AND('Claim Details'!$R$21="National 1",AC258="D"),Rates!$F$13,IF(AND('Claim Details'!$R$21="National 2",AC258="A"),Rates!$C$16,IF(AND('Claim Details'!$R$21="National 2",AC258="B"),Rates!$D$16,IF(AND('Claim Details'!$R$21="National 2",AC258="C"),Rates!$E$16,IF(AND('Claim Details'!$R$21="National 2",AC258="D"),Rates!$F$16,"£0.00"))))))))))))))))))))</f>
        <v>£0.00</v>
      </c>
      <c r="AR258" s="45">
        <f t="shared" si="53"/>
        <v>0</v>
      </c>
      <c r="AS258" s="183" t="str">
        <f t="shared" si="63"/>
        <v/>
      </c>
      <c r="AT258" s="183" t="str">
        <f t="shared" si="64"/>
        <v/>
      </c>
    </row>
    <row r="259" spans="1:46" ht="15.5">
      <c r="A259" s="178"/>
      <c r="B259" s="21"/>
      <c r="C259" s="22"/>
      <c r="D259" s="288"/>
      <c r="E259" s="290"/>
      <c r="F259" s="289"/>
      <c r="G259" s="177"/>
      <c r="H259" s="286"/>
      <c r="I259" s="95" t="str">
        <f>IF(AND('Claim Details'!$E$21="London 1",C259="A"),Rates!$C$4,IF(AND('Claim Details'!$E$21="London 1",C259="B"),Rates!$D$4,IF(AND('Claim Details'!$E$21="London 1",C259="C"),Rates!$E$4,IF(AND('Claim Details'!$E$21="London 1",C259="D"),Rates!$F$4,IF(AND('Claim Details'!$E$21="London 2",C259="A"),Rates!$C$7,IF(AND('Claim Details'!$E$21="London 2",C259="B"),Rates!$D$7,IF(AND('Claim Details'!$E$21="London 2",C259="C"),Rates!$E$7,IF(AND('Claim Details'!$E$21="London 2",C259="D"),Rates!$F$7,IF(AND('Claim Details'!$E$21="London 3",C259="A"),Rates!$C$10,IF(AND('Claim Details'!$E$21="London 3",C259="B"),Rates!$D$10,IF(AND('Claim Details'!$E$21="London 3",C259="C"),Rates!$E$10,IF(AND('Claim Details'!$E$21="London 3",C259="D"),Rates!$F$10,IF(AND('Claim Details'!$E$21="National 1",C259="A"),Rates!$C$13,IF(AND('Claim Details'!$E$21="National 1",C259="B"),Rates!$D$13,IF(AND('Claim Details'!$E$21="National 1",C259="C"),Rates!$E$13,IF(AND('Claim Details'!$E$21="National 1",C259="D"),Rates!$F$13,IF(AND('Claim Details'!$E$21="National 2",C259="A"),Rates!$C$16,IF(AND('Claim Details'!$E$21="National 2",C259="B"),Rates!$D$16,IF(AND('Claim Details'!$E$21="National 2",C259="C"),Rates!$E$16,IF(AND('Claim Details'!$E$21="National 2",C259="D"),Rates!$F$16,"£0.00"))))))))))))))))))))</f>
        <v>£0.00</v>
      </c>
      <c r="J259" s="23"/>
      <c r="K259" s="63" t="str">
        <f t="shared" si="54"/>
        <v>£0.00</v>
      </c>
      <c r="L259" s="212"/>
      <c r="M259" s="213"/>
      <c r="N259" s="20"/>
      <c r="O259" s="20"/>
      <c r="P259" s="20" t="str">
        <f t="shared" si="55"/>
        <v/>
      </c>
      <c r="Q259" s="20"/>
      <c r="R259" s="211"/>
      <c r="S259" s="28" t="str">
        <f t="shared" si="56"/>
        <v/>
      </c>
      <c r="T259" s="20" t="str">
        <f t="shared" si="57"/>
        <v/>
      </c>
      <c r="U259" s="18" t="str">
        <f t="shared" si="58"/>
        <v>£0.00</v>
      </c>
      <c r="V259" s="20"/>
      <c r="W259" s="192"/>
      <c r="X259" s="193"/>
      <c r="Y259" s="35"/>
      <c r="Z259" s="343"/>
      <c r="AA259" s="343" t="str">
        <f t="shared" si="59"/>
        <v/>
      </c>
      <c r="AB259" s="103"/>
      <c r="AC259" s="94" t="str">
        <f t="shared" si="60"/>
        <v/>
      </c>
      <c r="AD259" s="95"/>
      <c r="AE259" s="294"/>
      <c r="AF259" s="214" t="str">
        <f t="shared" si="61"/>
        <v/>
      </c>
      <c r="AG259" s="215" t="str">
        <f t="shared" si="62"/>
        <v>£0.00</v>
      </c>
      <c r="AH259" s="181"/>
      <c r="AJ259" s="183"/>
      <c r="AM259" s="183" t="str">
        <f t="shared" si="50"/>
        <v/>
      </c>
      <c r="AN259" s="45">
        <f t="shared" si="51"/>
        <v>0</v>
      </c>
      <c r="AO259" s="45" t="str">
        <f>IF(AND('Claim Details'!$J$21="London 1",T259="A"),Rates!$C$4,IF(AND('Claim Details'!$J$21="London 1",T259="B"),Rates!$D$4,IF(AND('Claim Details'!$J$21="London 1",T259="C"),Rates!$E$4,IF(AND('Claim Details'!$J$21="London 1",T259="D"),Rates!$F$4,IF(AND('Claim Details'!$J$21="London 2",T259="A"),Rates!$C$7,IF(AND('Claim Details'!$J$21="London 2",T259="B"),Rates!$D$7,IF(AND('Claim Details'!$J$21="London 2",T259="C"),Rates!$E$7,IF(AND('Claim Details'!$J$21="London 2",T259="D"),Rates!$F$7,IF(AND('Claim Details'!$J$21="London 3",T259="A"),Rates!$C$10,IF(AND('Claim Details'!$J$21="London 3",T259="B"),Rates!$D$10,IF(AND('Claim Details'!$J$21="London 3",T259="C"),Rates!$E$10,IF(AND('Claim Details'!$J$21="London 3",T259="D"),Rates!$F$10,IF(AND('Claim Details'!$J$21="National 1",T259="A"),Rates!$C$13,IF(AND('Claim Details'!$J$21="National 1",T259="B"),Rates!$D$13,IF(AND('Claim Details'!$J$21="National 1",T259="C"),Rates!$E$13,IF(AND('Claim Details'!$J$21="National 1",T259="D"),Rates!$F$13,IF(AND('Claim Details'!$J$21="National 2",T259="A"),Rates!$C$16,IF(AND('Claim Details'!$J$21="National 2",T259="B"),Rates!$D$16,IF(AND('Claim Details'!$J$21="National 2",T259="C"),Rates!$E$16,IF(AND('Claim Details'!$J$21="National 2",T259="D"),Rates!$F$16,"£0.00"))))))))))))))))))))</f>
        <v>£0.00</v>
      </c>
      <c r="AP259" s="45">
        <f t="shared" si="52"/>
        <v>0</v>
      </c>
      <c r="AQ259" s="45" t="str">
        <f>IF(AND('Claim Details'!$R$21="London 1",AC259="A"),Rates!$C$4,IF(AND('Claim Details'!$R$21="London 1",AC259="B"),Rates!$D$4,IF(AND('Claim Details'!$R$21="London 1",AC259="C"),Rates!$E$4,IF(AND('Claim Details'!$R$21="London 1",AC259="D"),Rates!$F$4,IF(AND('Claim Details'!$R$21="London 2",AC259="A"),Rates!$C$7,IF(AND('Claim Details'!$R$21="London 2",AC259="B"),Rates!$D$7,IF(AND('Claim Details'!$R$21="London 2",AC259="C"),Rates!$E$7,IF(AND('Claim Details'!$R$21="London 2",AC259="D"),Rates!$F$7,IF(AND('Claim Details'!$R$21="London 3",AC259="A"),Rates!$C$10,IF(AND('Claim Details'!$R$21="London 3",AC259="B"),Rates!$D$10,IF(AND('Claim Details'!$R$21="London 3",AC259="C"),Rates!$E$10,IF(AND('Claim Details'!$R$21="London 3",AC259="D"),Rates!$F$10,IF(AND('Claim Details'!$R$21="National 1",AC259="A"),Rates!$C$13,IF(AND('Claim Details'!$R$21="National 1",AC259="B"),Rates!$D$13,IF(AND('Claim Details'!$R$21="National 1",AC259="C"),Rates!$E$13,IF(AND('Claim Details'!$R$21="National 1",AC259="D"),Rates!$F$13,IF(AND('Claim Details'!$R$21="National 2",AC259="A"),Rates!$C$16,IF(AND('Claim Details'!$R$21="National 2",AC259="B"),Rates!$D$16,IF(AND('Claim Details'!$R$21="National 2",AC259="C"),Rates!$E$16,IF(AND('Claim Details'!$R$21="National 2",AC259="D"),Rates!$F$16,"£0.00"))))))))))))))))))))</f>
        <v>£0.00</v>
      </c>
      <c r="AR259" s="45">
        <f t="shared" si="53"/>
        <v>0</v>
      </c>
      <c r="AS259" s="183" t="str">
        <f t="shared" si="63"/>
        <v/>
      </c>
      <c r="AT259" s="183" t="str">
        <f t="shared" si="64"/>
        <v/>
      </c>
    </row>
    <row r="260" spans="1:46" ht="15.5">
      <c r="A260" s="178"/>
      <c r="B260" s="21"/>
      <c r="C260" s="22"/>
      <c r="D260" s="288"/>
      <c r="E260" s="290"/>
      <c r="F260" s="289"/>
      <c r="G260" s="177"/>
      <c r="H260" s="286"/>
      <c r="I260" s="95" t="str">
        <f>IF(AND('Claim Details'!$E$21="London 1",C260="A"),Rates!$C$4,IF(AND('Claim Details'!$E$21="London 1",C260="B"),Rates!$D$4,IF(AND('Claim Details'!$E$21="London 1",C260="C"),Rates!$E$4,IF(AND('Claim Details'!$E$21="London 1",C260="D"),Rates!$F$4,IF(AND('Claim Details'!$E$21="London 2",C260="A"),Rates!$C$7,IF(AND('Claim Details'!$E$21="London 2",C260="B"),Rates!$D$7,IF(AND('Claim Details'!$E$21="London 2",C260="C"),Rates!$E$7,IF(AND('Claim Details'!$E$21="London 2",C260="D"),Rates!$F$7,IF(AND('Claim Details'!$E$21="London 3",C260="A"),Rates!$C$10,IF(AND('Claim Details'!$E$21="London 3",C260="B"),Rates!$D$10,IF(AND('Claim Details'!$E$21="London 3",C260="C"),Rates!$E$10,IF(AND('Claim Details'!$E$21="London 3",C260="D"),Rates!$F$10,IF(AND('Claim Details'!$E$21="National 1",C260="A"),Rates!$C$13,IF(AND('Claim Details'!$E$21="National 1",C260="B"),Rates!$D$13,IF(AND('Claim Details'!$E$21="National 1",C260="C"),Rates!$E$13,IF(AND('Claim Details'!$E$21="National 1",C260="D"),Rates!$F$13,IF(AND('Claim Details'!$E$21="National 2",C260="A"),Rates!$C$16,IF(AND('Claim Details'!$E$21="National 2",C260="B"),Rates!$D$16,IF(AND('Claim Details'!$E$21="National 2",C260="C"),Rates!$E$16,IF(AND('Claim Details'!$E$21="National 2",C260="D"),Rates!$F$16,"£0.00"))))))))))))))))))))</f>
        <v>£0.00</v>
      </c>
      <c r="J260" s="23"/>
      <c r="K260" s="63" t="str">
        <f t="shared" si="54"/>
        <v>£0.00</v>
      </c>
      <c r="L260" s="212"/>
      <c r="M260" s="213"/>
      <c r="N260" s="20"/>
      <c r="O260" s="20"/>
      <c r="P260" s="20" t="str">
        <f t="shared" si="55"/>
        <v/>
      </c>
      <c r="Q260" s="20"/>
      <c r="R260" s="211"/>
      <c r="S260" s="28" t="str">
        <f t="shared" si="56"/>
        <v/>
      </c>
      <c r="T260" s="20" t="str">
        <f t="shared" si="57"/>
        <v/>
      </c>
      <c r="U260" s="18" t="str">
        <f t="shared" si="58"/>
        <v>£0.00</v>
      </c>
      <c r="V260" s="20"/>
      <c r="W260" s="192"/>
      <c r="X260" s="193"/>
      <c r="Y260" s="35"/>
      <c r="Z260" s="343"/>
      <c r="AA260" s="343" t="str">
        <f t="shared" si="59"/>
        <v/>
      </c>
      <c r="AB260" s="103"/>
      <c r="AC260" s="94" t="str">
        <f t="shared" si="60"/>
        <v/>
      </c>
      <c r="AD260" s="95"/>
      <c r="AE260" s="294"/>
      <c r="AF260" s="214" t="str">
        <f t="shared" si="61"/>
        <v/>
      </c>
      <c r="AG260" s="215" t="str">
        <f t="shared" si="62"/>
        <v>£0.00</v>
      </c>
      <c r="AH260" s="181"/>
      <c r="AJ260" s="183"/>
      <c r="AM260" s="183" t="str">
        <f t="shared" si="50"/>
        <v/>
      </c>
      <c r="AN260" s="45">
        <f t="shared" si="51"/>
        <v>0</v>
      </c>
      <c r="AO260" s="45" t="str">
        <f>IF(AND('Claim Details'!$J$21="London 1",T260="A"),Rates!$C$4,IF(AND('Claim Details'!$J$21="London 1",T260="B"),Rates!$D$4,IF(AND('Claim Details'!$J$21="London 1",T260="C"),Rates!$E$4,IF(AND('Claim Details'!$J$21="London 1",T260="D"),Rates!$F$4,IF(AND('Claim Details'!$J$21="London 2",T260="A"),Rates!$C$7,IF(AND('Claim Details'!$J$21="London 2",T260="B"),Rates!$D$7,IF(AND('Claim Details'!$J$21="London 2",T260="C"),Rates!$E$7,IF(AND('Claim Details'!$J$21="London 2",T260="D"),Rates!$F$7,IF(AND('Claim Details'!$J$21="London 3",T260="A"),Rates!$C$10,IF(AND('Claim Details'!$J$21="London 3",T260="B"),Rates!$D$10,IF(AND('Claim Details'!$J$21="London 3",T260="C"),Rates!$E$10,IF(AND('Claim Details'!$J$21="London 3",T260="D"),Rates!$F$10,IF(AND('Claim Details'!$J$21="National 1",T260="A"),Rates!$C$13,IF(AND('Claim Details'!$J$21="National 1",T260="B"),Rates!$D$13,IF(AND('Claim Details'!$J$21="National 1",T260="C"),Rates!$E$13,IF(AND('Claim Details'!$J$21="National 1",T260="D"),Rates!$F$13,IF(AND('Claim Details'!$J$21="National 2",T260="A"),Rates!$C$16,IF(AND('Claim Details'!$J$21="National 2",T260="B"),Rates!$D$16,IF(AND('Claim Details'!$J$21="National 2",T260="C"),Rates!$E$16,IF(AND('Claim Details'!$J$21="National 2",T260="D"),Rates!$F$16,"£0.00"))))))))))))))))))))</f>
        <v>£0.00</v>
      </c>
      <c r="AP260" s="45">
        <f t="shared" si="52"/>
        <v>0</v>
      </c>
      <c r="AQ260" s="45" t="str">
        <f>IF(AND('Claim Details'!$R$21="London 1",AC260="A"),Rates!$C$4,IF(AND('Claim Details'!$R$21="London 1",AC260="B"),Rates!$D$4,IF(AND('Claim Details'!$R$21="London 1",AC260="C"),Rates!$E$4,IF(AND('Claim Details'!$R$21="London 1",AC260="D"),Rates!$F$4,IF(AND('Claim Details'!$R$21="London 2",AC260="A"),Rates!$C$7,IF(AND('Claim Details'!$R$21="London 2",AC260="B"),Rates!$D$7,IF(AND('Claim Details'!$R$21="London 2",AC260="C"),Rates!$E$7,IF(AND('Claim Details'!$R$21="London 2",AC260="D"),Rates!$F$7,IF(AND('Claim Details'!$R$21="London 3",AC260="A"),Rates!$C$10,IF(AND('Claim Details'!$R$21="London 3",AC260="B"),Rates!$D$10,IF(AND('Claim Details'!$R$21="London 3",AC260="C"),Rates!$E$10,IF(AND('Claim Details'!$R$21="London 3",AC260="D"),Rates!$F$10,IF(AND('Claim Details'!$R$21="National 1",AC260="A"),Rates!$C$13,IF(AND('Claim Details'!$R$21="National 1",AC260="B"),Rates!$D$13,IF(AND('Claim Details'!$R$21="National 1",AC260="C"),Rates!$E$13,IF(AND('Claim Details'!$R$21="National 1",AC260="D"),Rates!$F$13,IF(AND('Claim Details'!$R$21="National 2",AC260="A"),Rates!$C$16,IF(AND('Claim Details'!$R$21="National 2",AC260="B"),Rates!$D$16,IF(AND('Claim Details'!$R$21="National 2",AC260="C"),Rates!$E$16,IF(AND('Claim Details'!$R$21="National 2",AC260="D"),Rates!$F$16,"£0.00"))))))))))))))))))))</f>
        <v>£0.00</v>
      </c>
      <c r="AR260" s="45">
        <f t="shared" si="53"/>
        <v>0</v>
      </c>
      <c r="AS260" s="183" t="str">
        <f t="shared" si="63"/>
        <v/>
      </c>
      <c r="AT260" s="183" t="str">
        <f t="shared" si="64"/>
        <v/>
      </c>
    </row>
    <row r="261" spans="1:46" ht="15.5">
      <c r="A261" s="178"/>
      <c r="B261" s="21"/>
      <c r="C261" s="22"/>
      <c r="D261" s="288"/>
      <c r="E261" s="290"/>
      <c r="F261" s="289"/>
      <c r="G261" s="177"/>
      <c r="H261" s="286"/>
      <c r="I261" s="95" t="str">
        <f>IF(AND('Claim Details'!$E$21="London 1",C261="A"),Rates!$C$4,IF(AND('Claim Details'!$E$21="London 1",C261="B"),Rates!$D$4,IF(AND('Claim Details'!$E$21="London 1",C261="C"),Rates!$E$4,IF(AND('Claim Details'!$E$21="London 1",C261="D"),Rates!$F$4,IF(AND('Claim Details'!$E$21="London 2",C261="A"),Rates!$C$7,IF(AND('Claim Details'!$E$21="London 2",C261="B"),Rates!$D$7,IF(AND('Claim Details'!$E$21="London 2",C261="C"),Rates!$E$7,IF(AND('Claim Details'!$E$21="London 2",C261="D"),Rates!$F$7,IF(AND('Claim Details'!$E$21="London 3",C261="A"),Rates!$C$10,IF(AND('Claim Details'!$E$21="London 3",C261="B"),Rates!$D$10,IF(AND('Claim Details'!$E$21="London 3",C261="C"),Rates!$E$10,IF(AND('Claim Details'!$E$21="London 3",C261="D"),Rates!$F$10,IF(AND('Claim Details'!$E$21="National 1",C261="A"),Rates!$C$13,IF(AND('Claim Details'!$E$21="National 1",C261="B"),Rates!$D$13,IF(AND('Claim Details'!$E$21="National 1",C261="C"),Rates!$E$13,IF(AND('Claim Details'!$E$21="National 1",C261="D"),Rates!$F$13,IF(AND('Claim Details'!$E$21="National 2",C261="A"),Rates!$C$16,IF(AND('Claim Details'!$E$21="National 2",C261="B"),Rates!$D$16,IF(AND('Claim Details'!$E$21="National 2",C261="C"),Rates!$E$16,IF(AND('Claim Details'!$E$21="National 2",C261="D"),Rates!$F$16,"£0.00"))))))))))))))))))))</f>
        <v>£0.00</v>
      </c>
      <c r="J261" s="23"/>
      <c r="K261" s="63" t="str">
        <f t="shared" si="54"/>
        <v>£0.00</v>
      </c>
      <c r="L261" s="212"/>
      <c r="M261" s="213"/>
      <c r="N261" s="20"/>
      <c r="O261" s="20"/>
      <c r="P261" s="20" t="str">
        <f t="shared" si="55"/>
        <v/>
      </c>
      <c r="Q261" s="20"/>
      <c r="R261" s="211"/>
      <c r="S261" s="28" t="str">
        <f t="shared" si="56"/>
        <v/>
      </c>
      <c r="T261" s="20" t="str">
        <f t="shared" si="57"/>
        <v/>
      </c>
      <c r="U261" s="18" t="str">
        <f t="shared" si="58"/>
        <v>£0.00</v>
      </c>
      <c r="V261" s="20"/>
      <c r="W261" s="192"/>
      <c r="X261" s="193"/>
      <c r="Y261" s="35"/>
      <c r="Z261" s="343"/>
      <c r="AA261" s="343" t="str">
        <f t="shared" si="59"/>
        <v/>
      </c>
      <c r="AB261" s="103"/>
      <c r="AC261" s="94" t="str">
        <f t="shared" si="60"/>
        <v/>
      </c>
      <c r="AD261" s="95"/>
      <c r="AE261" s="294"/>
      <c r="AF261" s="214" t="str">
        <f t="shared" si="61"/>
        <v/>
      </c>
      <c r="AG261" s="215" t="str">
        <f t="shared" si="62"/>
        <v>£0.00</v>
      </c>
      <c r="AH261" s="181"/>
      <c r="AJ261" s="183"/>
      <c r="AM261" s="183" t="str">
        <f t="shared" ref="AM261:AM324" si="65">IF(E261="","",IF(E261="Travel","1",IF(E261="Waiting","1",IF(E261="Advocacy","2",IF(E261="Attend: Court hearing","3","4")))))</f>
        <v/>
      </c>
      <c r="AN261" s="45">
        <f t="shared" ref="AN261:AN324" si="66">J261</f>
        <v>0</v>
      </c>
      <c r="AO261" s="45" t="str">
        <f>IF(AND('Claim Details'!$J$21="London 1",T261="A"),Rates!$C$4,IF(AND('Claim Details'!$J$21="London 1",T261="B"),Rates!$D$4,IF(AND('Claim Details'!$J$21="London 1",T261="C"),Rates!$E$4,IF(AND('Claim Details'!$J$21="London 1",T261="D"),Rates!$F$4,IF(AND('Claim Details'!$J$21="London 2",T261="A"),Rates!$C$7,IF(AND('Claim Details'!$J$21="London 2",T261="B"),Rates!$D$7,IF(AND('Claim Details'!$J$21="London 2",T261="C"),Rates!$E$7,IF(AND('Claim Details'!$J$21="London 2",T261="D"),Rates!$F$7,IF(AND('Claim Details'!$J$21="London 3",T261="A"),Rates!$C$10,IF(AND('Claim Details'!$J$21="London 3",T261="B"),Rates!$D$10,IF(AND('Claim Details'!$J$21="London 3",T261="C"),Rates!$E$10,IF(AND('Claim Details'!$J$21="London 3",T261="D"),Rates!$F$10,IF(AND('Claim Details'!$J$21="National 1",T261="A"),Rates!$C$13,IF(AND('Claim Details'!$J$21="National 1",T261="B"),Rates!$D$13,IF(AND('Claim Details'!$J$21="National 1",T261="C"),Rates!$E$13,IF(AND('Claim Details'!$J$21="National 1",T261="D"),Rates!$F$13,IF(AND('Claim Details'!$J$21="National 2",T261="A"),Rates!$C$16,IF(AND('Claim Details'!$J$21="National 2",T261="B"),Rates!$D$16,IF(AND('Claim Details'!$J$21="National 2",T261="C"),Rates!$E$16,IF(AND('Claim Details'!$J$21="National 2",T261="D"),Rates!$F$16,"£0.00"))))))))))))))))))))</f>
        <v>£0.00</v>
      </c>
      <c r="AP261" s="45">
        <f t="shared" ref="AP261:AP324" si="67">IF(R261&gt;0,MIN(R261,J261,AO261),MIN(J261, AO261))</f>
        <v>0</v>
      </c>
      <c r="AQ261" s="45" t="str">
        <f>IF(AND('Claim Details'!$R$21="London 1",AC261="A"),Rates!$C$4,IF(AND('Claim Details'!$R$21="London 1",AC261="B"),Rates!$D$4,IF(AND('Claim Details'!$R$21="London 1",AC261="C"),Rates!$E$4,IF(AND('Claim Details'!$R$21="London 1",AC261="D"),Rates!$F$4,IF(AND('Claim Details'!$R$21="London 2",AC261="A"),Rates!$C$7,IF(AND('Claim Details'!$R$21="London 2",AC261="B"),Rates!$D$7,IF(AND('Claim Details'!$R$21="London 2",AC261="C"),Rates!$E$7,IF(AND('Claim Details'!$R$21="London 2",AC261="D"),Rates!$F$7,IF(AND('Claim Details'!$R$21="London 3",AC261="A"),Rates!$C$10,IF(AND('Claim Details'!$R$21="London 3",AC261="B"),Rates!$D$10,IF(AND('Claim Details'!$R$21="London 3",AC261="C"),Rates!$E$10,IF(AND('Claim Details'!$R$21="London 3",AC261="D"),Rates!$F$10,IF(AND('Claim Details'!$R$21="National 1",AC261="A"),Rates!$C$13,IF(AND('Claim Details'!$R$21="National 1",AC261="B"),Rates!$D$13,IF(AND('Claim Details'!$R$21="National 1",AC261="C"),Rates!$E$13,IF(AND('Claim Details'!$R$21="National 1",AC261="D"),Rates!$F$13,IF(AND('Claim Details'!$R$21="National 2",AC261="A"),Rates!$C$16,IF(AND('Claim Details'!$R$21="National 2",AC261="B"),Rates!$D$16,IF(AND('Claim Details'!$R$21="National 2",AC261="C"),Rates!$E$16,IF(AND('Claim Details'!$R$21="National 2",AC261="D"),Rates!$F$16,"£0.00"))))))))))))))))))))</f>
        <v>£0.00</v>
      </c>
      <c r="AR261" s="45">
        <f t="shared" ref="AR261:AR324" si="68">IF(AD261&gt;0,MIN(AD261,J261,AQ261),MIN(J261, AQ261))</f>
        <v>0</v>
      </c>
      <c r="AS261" s="183" t="str">
        <f t="shared" si="63"/>
        <v/>
      </c>
      <c r="AT261" s="183" t="str">
        <f t="shared" si="64"/>
        <v/>
      </c>
    </row>
    <row r="262" spans="1:46" ht="15.5">
      <c r="A262" s="178"/>
      <c r="B262" s="21"/>
      <c r="C262" s="22"/>
      <c r="D262" s="288"/>
      <c r="E262" s="290"/>
      <c r="F262" s="289"/>
      <c r="G262" s="177"/>
      <c r="H262" s="286"/>
      <c r="I262" s="95" t="str">
        <f>IF(AND('Claim Details'!$E$21="London 1",C262="A"),Rates!$C$4,IF(AND('Claim Details'!$E$21="London 1",C262="B"),Rates!$D$4,IF(AND('Claim Details'!$E$21="London 1",C262="C"),Rates!$E$4,IF(AND('Claim Details'!$E$21="London 1",C262="D"),Rates!$F$4,IF(AND('Claim Details'!$E$21="London 2",C262="A"),Rates!$C$7,IF(AND('Claim Details'!$E$21="London 2",C262="B"),Rates!$D$7,IF(AND('Claim Details'!$E$21="London 2",C262="C"),Rates!$E$7,IF(AND('Claim Details'!$E$21="London 2",C262="D"),Rates!$F$7,IF(AND('Claim Details'!$E$21="London 3",C262="A"),Rates!$C$10,IF(AND('Claim Details'!$E$21="London 3",C262="B"),Rates!$D$10,IF(AND('Claim Details'!$E$21="London 3",C262="C"),Rates!$E$10,IF(AND('Claim Details'!$E$21="London 3",C262="D"),Rates!$F$10,IF(AND('Claim Details'!$E$21="National 1",C262="A"),Rates!$C$13,IF(AND('Claim Details'!$E$21="National 1",C262="B"),Rates!$D$13,IF(AND('Claim Details'!$E$21="National 1",C262="C"),Rates!$E$13,IF(AND('Claim Details'!$E$21="National 1",C262="D"),Rates!$F$13,IF(AND('Claim Details'!$E$21="National 2",C262="A"),Rates!$C$16,IF(AND('Claim Details'!$E$21="National 2",C262="B"),Rates!$D$16,IF(AND('Claim Details'!$E$21="National 2",C262="C"),Rates!$E$16,IF(AND('Claim Details'!$E$21="National 2",C262="D"),Rates!$F$16,"£0.00"))))))))))))))))))))</f>
        <v>£0.00</v>
      </c>
      <c r="J262" s="23"/>
      <c r="K262" s="63" t="str">
        <f t="shared" ref="K262:K325" si="69">IF(J262="","£0.00",(AN262*H262))</f>
        <v>£0.00</v>
      </c>
      <c r="L262" s="212"/>
      <c r="M262" s="213"/>
      <c r="N262" s="20"/>
      <c r="O262" s="20"/>
      <c r="P262" s="20" t="str">
        <f t="shared" ref="P262:P325" si="70">IF(E262="", "", E262)</f>
        <v/>
      </c>
      <c r="Q262" s="20"/>
      <c r="R262" s="211"/>
      <c r="S262" s="28" t="str">
        <f t="shared" ref="S262:S325" si="71">IF(N262="Yes",H262,IF(N262="Part Pay",O262, IF(N262="No", "£0.00","")))</f>
        <v/>
      </c>
      <c r="T262" s="20" t="str">
        <f t="shared" ref="T262:T325" si="72">IF(N262="Yes",C262,IF(N262="Part Pay",Q262,""))</f>
        <v/>
      </c>
      <c r="U262" s="18" t="str">
        <f t="shared" ref="U262:U325" si="73">IF(H262="","£0.00",IF(N262="Yes", (S262*AP262), IF(N262="No", "£0.00", IF(N262="Part Pay",(O262*AP262), 0))))</f>
        <v>£0.00</v>
      </c>
      <c r="V262" s="20"/>
      <c r="W262" s="192"/>
      <c r="X262" s="193"/>
      <c r="Y262" s="35"/>
      <c r="Z262" s="343"/>
      <c r="AA262" s="343" t="str">
        <f t="shared" ref="AA262:AA325" si="74">IF(P262="", "", P262)</f>
        <v/>
      </c>
      <c r="AB262" s="103"/>
      <c r="AC262" s="94" t="str">
        <f t="shared" ref="AC262:AC325" si="75">IF(AB262&gt;=0,T262,"")</f>
        <v/>
      </c>
      <c r="AD262" s="95"/>
      <c r="AE262" s="294"/>
      <c r="AF262" s="214" t="str">
        <f t="shared" ref="AF262:AF325" si="76">IF(AB262="",S262,IF(S262="",AB262,AB262+S262))</f>
        <v/>
      </c>
      <c r="AG262" s="215" t="str">
        <f t="shared" ref="AG262:AG325" si="77">IF(H262="", "£0.00", (AF262*AR262))</f>
        <v>£0.00</v>
      </c>
      <c r="AH262" s="181"/>
      <c r="AJ262" s="183"/>
      <c r="AM262" s="183" t="str">
        <f t="shared" si="65"/>
        <v/>
      </c>
      <c r="AN262" s="45">
        <f t="shared" si="66"/>
        <v>0</v>
      </c>
      <c r="AO262" s="45" t="str">
        <f>IF(AND('Claim Details'!$J$21="London 1",T262="A"),Rates!$C$4,IF(AND('Claim Details'!$J$21="London 1",T262="B"),Rates!$D$4,IF(AND('Claim Details'!$J$21="London 1",T262="C"),Rates!$E$4,IF(AND('Claim Details'!$J$21="London 1",T262="D"),Rates!$F$4,IF(AND('Claim Details'!$J$21="London 2",T262="A"),Rates!$C$7,IF(AND('Claim Details'!$J$21="London 2",T262="B"),Rates!$D$7,IF(AND('Claim Details'!$J$21="London 2",T262="C"),Rates!$E$7,IF(AND('Claim Details'!$J$21="London 2",T262="D"),Rates!$F$7,IF(AND('Claim Details'!$J$21="London 3",T262="A"),Rates!$C$10,IF(AND('Claim Details'!$J$21="London 3",T262="B"),Rates!$D$10,IF(AND('Claim Details'!$J$21="London 3",T262="C"),Rates!$E$10,IF(AND('Claim Details'!$J$21="London 3",T262="D"),Rates!$F$10,IF(AND('Claim Details'!$J$21="National 1",T262="A"),Rates!$C$13,IF(AND('Claim Details'!$J$21="National 1",T262="B"),Rates!$D$13,IF(AND('Claim Details'!$J$21="National 1",T262="C"),Rates!$E$13,IF(AND('Claim Details'!$J$21="National 1",T262="D"),Rates!$F$13,IF(AND('Claim Details'!$J$21="National 2",T262="A"),Rates!$C$16,IF(AND('Claim Details'!$J$21="National 2",T262="B"),Rates!$D$16,IF(AND('Claim Details'!$J$21="National 2",T262="C"),Rates!$E$16,IF(AND('Claim Details'!$J$21="National 2",T262="D"),Rates!$F$16,"£0.00"))))))))))))))))))))</f>
        <v>£0.00</v>
      </c>
      <c r="AP262" s="45">
        <f t="shared" si="67"/>
        <v>0</v>
      </c>
      <c r="AQ262" s="45" t="str">
        <f>IF(AND('Claim Details'!$R$21="London 1",AC262="A"),Rates!$C$4,IF(AND('Claim Details'!$R$21="London 1",AC262="B"),Rates!$D$4,IF(AND('Claim Details'!$R$21="London 1",AC262="C"),Rates!$E$4,IF(AND('Claim Details'!$R$21="London 1",AC262="D"),Rates!$F$4,IF(AND('Claim Details'!$R$21="London 2",AC262="A"),Rates!$C$7,IF(AND('Claim Details'!$R$21="London 2",AC262="B"),Rates!$D$7,IF(AND('Claim Details'!$R$21="London 2",AC262="C"),Rates!$E$7,IF(AND('Claim Details'!$R$21="London 2",AC262="D"),Rates!$F$7,IF(AND('Claim Details'!$R$21="London 3",AC262="A"),Rates!$C$10,IF(AND('Claim Details'!$R$21="London 3",AC262="B"),Rates!$D$10,IF(AND('Claim Details'!$R$21="London 3",AC262="C"),Rates!$E$10,IF(AND('Claim Details'!$R$21="London 3",AC262="D"),Rates!$F$10,IF(AND('Claim Details'!$R$21="National 1",AC262="A"),Rates!$C$13,IF(AND('Claim Details'!$R$21="National 1",AC262="B"),Rates!$D$13,IF(AND('Claim Details'!$R$21="National 1",AC262="C"),Rates!$E$13,IF(AND('Claim Details'!$R$21="National 1",AC262="D"),Rates!$F$13,IF(AND('Claim Details'!$R$21="National 2",AC262="A"),Rates!$C$16,IF(AND('Claim Details'!$R$21="National 2",AC262="B"),Rates!$D$16,IF(AND('Claim Details'!$R$21="National 2",AC262="C"),Rates!$E$16,IF(AND('Claim Details'!$R$21="National 2",AC262="D"),Rates!$F$16,"£0.00"))))))))))))))))))))</f>
        <v>£0.00</v>
      </c>
      <c r="AR262" s="45">
        <f t="shared" si="68"/>
        <v>0</v>
      </c>
      <c r="AS262" s="183" t="str">
        <f t="shared" ref="AS262:AS325" si="78">IF($P262="","",IF($P262="Travel","1",IF($P262="Waiting","1",IF($P262="Advocacy","2",IF($P262="Attend: Court hearing","3","4")))))</f>
        <v/>
      </c>
      <c r="AT262" s="183" t="str">
        <f t="shared" ref="AT262:AT325" si="79">IF($AA262="","",IF($AA262="Travel","1",IF($AA262="Waiting","1",IF($AA262="Advocacy","2",IF($AA262="Attend: Court hearing","3","4")))))</f>
        <v/>
      </c>
    </row>
    <row r="263" spans="1:46" ht="15.5">
      <c r="A263" s="178"/>
      <c r="B263" s="21"/>
      <c r="C263" s="22"/>
      <c r="D263" s="288"/>
      <c r="E263" s="290"/>
      <c r="F263" s="289"/>
      <c r="G263" s="177"/>
      <c r="H263" s="286"/>
      <c r="I263" s="95" t="str">
        <f>IF(AND('Claim Details'!$E$21="London 1",C263="A"),Rates!$C$4,IF(AND('Claim Details'!$E$21="London 1",C263="B"),Rates!$D$4,IF(AND('Claim Details'!$E$21="London 1",C263="C"),Rates!$E$4,IF(AND('Claim Details'!$E$21="London 1",C263="D"),Rates!$F$4,IF(AND('Claim Details'!$E$21="London 2",C263="A"),Rates!$C$7,IF(AND('Claim Details'!$E$21="London 2",C263="B"),Rates!$D$7,IF(AND('Claim Details'!$E$21="London 2",C263="C"),Rates!$E$7,IF(AND('Claim Details'!$E$21="London 2",C263="D"),Rates!$F$7,IF(AND('Claim Details'!$E$21="London 3",C263="A"),Rates!$C$10,IF(AND('Claim Details'!$E$21="London 3",C263="B"),Rates!$D$10,IF(AND('Claim Details'!$E$21="London 3",C263="C"),Rates!$E$10,IF(AND('Claim Details'!$E$21="London 3",C263="D"),Rates!$F$10,IF(AND('Claim Details'!$E$21="National 1",C263="A"),Rates!$C$13,IF(AND('Claim Details'!$E$21="National 1",C263="B"),Rates!$D$13,IF(AND('Claim Details'!$E$21="National 1",C263="C"),Rates!$E$13,IF(AND('Claim Details'!$E$21="National 1",C263="D"),Rates!$F$13,IF(AND('Claim Details'!$E$21="National 2",C263="A"),Rates!$C$16,IF(AND('Claim Details'!$E$21="National 2",C263="B"),Rates!$D$16,IF(AND('Claim Details'!$E$21="National 2",C263="C"),Rates!$E$16,IF(AND('Claim Details'!$E$21="National 2",C263="D"),Rates!$F$16,"£0.00"))))))))))))))))))))</f>
        <v>£0.00</v>
      </c>
      <c r="J263" s="23"/>
      <c r="K263" s="63" t="str">
        <f t="shared" si="69"/>
        <v>£0.00</v>
      </c>
      <c r="L263" s="212"/>
      <c r="M263" s="213"/>
      <c r="N263" s="20"/>
      <c r="O263" s="20"/>
      <c r="P263" s="20" t="str">
        <f t="shared" si="70"/>
        <v/>
      </c>
      <c r="Q263" s="20"/>
      <c r="R263" s="211"/>
      <c r="S263" s="28" t="str">
        <f t="shared" si="71"/>
        <v/>
      </c>
      <c r="T263" s="20" t="str">
        <f t="shared" si="72"/>
        <v/>
      </c>
      <c r="U263" s="18" t="str">
        <f t="shared" si="73"/>
        <v>£0.00</v>
      </c>
      <c r="V263" s="20"/>
      <c r="W263" s="192"/>
      <c r="X263" s="193"/>
      <c r="Y263" s="35"/>
      <c r="Z263" s="343"/>
      <c r="AA263" s="343" t="str">
        <f t="shared" si="74"/>
        <v/>
      </c>
      <c r="AB263" s="103"/>
      <c r="AC263" s="94" t="str">
        <f t="shared" si="75"/>
        <v/>
      </c>
      <c r="AD263" s="95"/>
      <c r="AE263" s="294"/>
      <c r="AF263" s="214" t="str">
        <f t="shared" si="76"/>
        <v/>
      </c>
      <c r="AG263" s="215" t="str">
        <f t="shared" si="77"/>
        <v>£0.00</v>
      </c>
      <c r="AH263" s="181"/>
      <c r="AJ263" s="183"/>
      <c r="AM263" s="183" t="str">
        <f t="shared" si="65"/>
        <v/>
      </c>
      <c r="AN263" s="45">
        <f t="shared" si="66"/>
        <v>0</v>
      </c>
      <c r="AO263" s="45" t="str">
        <f>IF(AND('Claim Details'!$J$21="London 1",T263="A"),Rates!$C$4,IF(AND('Claim Details'!$J$21="London 1",T263="B"),Rates!$D$4,IF(AND('Claim Details'!$J$21="London 1",T263="C"),Rates!$E$4,IF(AND('Claim Details'!$J$21="London 1",T263="D"),Rates!$F$4,IF(AND('Claim Details'!$J$21="London 2",T263="A"),Rates!$C$7,IF(AND('Claim Details'!$J$21="London 2",T263="B"),Rates!$D$7,IF(AND('Claim Details'!$J$21="London 2",T263="C"),Rates!$E$7,IF(AND('Claim Details'!$J$21="London 2",T263="D"),Rates!$F$7,IF(AND('Claim Details'!$J$21="London 3",T263="A"),Rates!$C$10,IF(AND('Claim Details'!$J$21="London 3",T263="B"),Rates!$D$10,IF(AND('Claim Details'!$J$21="London 3",T263="C"),Rates!$E$10,IF(AND('Claim Details'!$J$21="London 3",T263="D"),Rates!$F$10,IF(AND('Claim Details'!$J$21="National 1",T263="A"),Rates!$C$13,IF(AND('Claim Details'!$J$21="National 1",T263="B"),Rates!$D$13,IF(AND('Claim Details'!$J$21="National 1",T263="C"),Rates!$E$13,IF(AND('Claim Details'!$J$21="National 1",T263="D"),Rates!$F$13,IF(AND('Claim Details'!$J$21="National 2",T263="A"),Rates!$C$16,IF(AND('Claim Details'!$J$21="National 2",T263="B"),Rates!$D$16,IF(AND('Claim Details'!$J$21="National 2",T263="C"),Rates!$E$16,IF(AND('Claim Details'!$J$21="National 2",T263="D"),Rates!$F$16,"£0.00"))))))))))))))))))))</f>
        <v>£0.00</v>
      </c>
      <c r="AP263" s="45">
        <f t="shared" si="67"/>
        <v>0</v>
      </c>
      <c r="AQ263" s="45" t="str">
        <f>IF(AND('Claim Details'!$R$21="London 1",AC263="A"),Rates!$C$4,IF(AND('Claim Details'!$R$21="London 1",AC263="B"),Rates!$D$4,IF(AND('Claim Details'!$R$21="London 1",AC263="C"),Rates!$E$4,IF(AND('Claim Details'!$R$21="London 1",AC263="D"),Rates!$F$4,IF(AND('Claim Details'!$R$21="London 2",AC263="A"),Rates!$C$7,IF(AND('Claim Details'!$R$21="London 2",AC263="B"),Rates!$D$7,IF(AND('Claim Details'!$R$21="London 2",AC263="C"),Rates!$E$7,IF(AND('Claim Details'!$R$21="London 2",AC263="D"),Rates!$F$7,IF(AND('Claim Details'!$R$21="London 3",AC263="A"),Rates!$C$10,IF(AND('Claim Details'!$R$21="London 3",AC263="B"),Rates!$D$10,IF(AND('Claim Details'!$R$21="London 3",AC263="C"),Rates!$E$10,IF(AND('Claim Details'!$R$21="London 3",AC263="D"),Rates!$F$10,IF(AND('Claim Details'!$R$21="National 1",AC263="A"),Rates!$C$13,IF(AND('Claim Details'!$R$21="National 1",AC263="B"),Rates!$D$13,IF(AND('Claim Details'!$R$21="National 1",AC263="C"),Rates!$E$13,IF(AND('Claim Details'!$R$21="National 1",AC263="D"),Rates!$F$13,IF(AND('Claim Details'!$R$21="National 2",AC263="A"),Rates!$C$16,IF(AND('Claim Details'!$R$21="National 2",AC263="B"),Rates!$D$16,IF(AND('Claim Details'!$R$21="National 2",AC263="C"),Rates!$E$16,IF(AND('Claim Details'!$R$21="National 2",AC263="D"),Rates!$F$16,"£0.00"))))))))))))))))))))</f>
        <v>£0.00</v>
      </c>
      <c r="AR263" s="45">
        <f t="shared" si="68"/>
        <v>0</v>
      </c>
      <c r="AS263" s="183" t="str">
        <f t="shared" si="78"/>
        <v/>
      </c>
      <c r="AT263" s="183" t="str">
        <f t="shared" si="79"/>
        <v/>
      </c>
    </row>
    <row r="264" spans="1:46" ht="15.5">
      <c r="A264" s="178"/>
      <c r="B264" s="21"/>
      <c r="C264" s="22"/>
      <c r="D264" s="288"/>
      <c r="E264" s="290"/>
      <c r="F264" s="289"/>
      <c r="G264" s="177"/>
      <c r="H264" s="286"/>
      <c r="I264" s="95" t="str">
        <f>IF(AND('Claim Details'!$E$21="London 1",C264="A"),Rates!$C$4,IF(AND('Claim Details'!$E$21="London 1",C264="B"),Rates!$D$4,IF(AND('Claim Details'!$E$21="London 1",C264="C"),Rates!$E$4,IF(AND('Claim Details'!$E$21="London 1",C264="D"),Rates!$F$4,IF(AND('Claim Details'!$E$21="London 2",C264="A"),Rates!$C$7,IF(AND('Claim Details'!$E$21="London 2",C264="B"),Rates!$D$7,IF(AND('Claim Details'!$E$21="London 2",C264="C"),Rates!$E$7,IF(AND('Claim Details'!$E$21="London 2",C264="D"),Rates!$F$7,IF(AND('Claim Details'!$E$21="London 3",C264="A"),Rates!$C$10,IF(AND('Claim Details'!$E$21="London 3",C264="B"),Rates!$D$10,IF(AND('Claim Details'!$E$21="London 3",C264="C"),Rates!$E$10,IF(AND('Claim Details'!$E$21="London 3",C264="D"),Rates!$F$10,IF(AND('Claim Details'!$E$21="National 1",C264="A"),Rates!$C$13,IF(AND('Claim Details'!$E$21="National 1",C264="B"),Rates!$D$13,IF(AND('Claim Details'!$E$21="National 1",C264="C"),Rates!$E$13,IF(AND('Claim Details'!$E$21="National 1",C264="D"),Rates!$F$13,IF(AND('Claim Details'!$E$21="National 2",C264="A"),Rates!$C$16,IF(AND('Claim Details'!$E$21="National 2",C264="B"),Rates!$D$16,IF(AND('Claim Details'!$E$21="National 2",C264="C"),Rates!$E$16,IF(AND('Claim Details'!$E$21="National 2",C264="D"),Rates!$F$16,"£0.00"))))))))))))))))))))</f>
        <v>£0.00</v>
      </c>
      <c r="J264" s="23"/>
      <c r="K264" s="63" t="str">
        <f t="shared" si="69"/>
        <v>£0.00</v>
      </c>
      <c r="L264" s="212"/>
      <c r="M264" s="213"/>
      <c r="N264" s="20"/>
      <c r="O264" s="20"/>
      <c r="P264" s="20" t="str">
        <f t="shared" si="70"/>
        <v/>
      </c>
      <c r="Q264" s="20"/>
      <c r="R264" s="211"/>
      <c r="S264" s="28" t="str">
        <f t="shared" si="71"/>
        <v/>
      </c>
      <c r="T264" s="20" t="str">
        <f t="shared" si="72"/>
        <v/>
      </c>
      <c r="U264" s="18" t="str">
        <f t="shared" si="73"/>
        <v>£0.00</v>
      </c>
      <c r="V264" s="20"/>
      <c r="W264" s="192"/>
      <c r="X264" s="193"/>
      <c r="Y264" s="35"/>
      <c r="Z264" s="343"/>
      <c r="AA264" s="343" t="str">
        <f t="shared" si="74"/>
        <v/>
      </c>
      <c r="AB264" s="103"/>
      <c r="AC264" s="94" t="str">
        <f t="shared" si="75"/>
        <v/>
      </c>
      <c r="AD264" s="95"/>
      <c r="AE264" s="294"/>
      <c r="AF264" s="214" t="str">
        <f t="shared" si="76"/>
        <v/>
      </c>
      <c r="AG264" s="215" t="str">
        <f t="shared" si="77"/>
        <v>£0.00</v>
      </c>
      <c r="AH264" s="181"/>
      <c r="AJ264" s="183"/>
      <c r="AM264" s="183" t="str">
        <f t="shared" si="65"/>
        <v/>
      </c>
      <c r="AN264" s="45">
        <f t="shared" si="66"/>
        <v>0</v>
      </c>
      <c r="AO264" s="45" t="str">
        <f>IF(AND('Claim Details'!$J$21="London 1",T264="A"),Rates!$C$4,IF(AND('Claim Details'!$J$21="London 1",T264="B"),Rates!$D$4,IF(AND('Claim Details'!$J$21="London 1",T264="C"),Rates!$E$4,IF(AND('Claim Details'!$J$21="London 1",T264="D"),Rates!$F$4,IF(AND('Claim Details'!$J$21="London 2",T264="A"),Rates!$C$7,IF(AND('Claim Details'!$J$21="London 2",T264="B"),Rates!$D$7,IF(AND('Claim Details'!$J$21="London 2",T264="C"),Rates!$E$7,IF(AND('Claim Details'!$J$21="London 2",T264="D"),Rates!$F$7,IF(AND('Claim Details'!$J$21="London 3",T264="A"),Rates!$C$10,IF(AND('Claim Details'!$J$21="London 3",T264="B"),Rates!$D$10,IF(AND('Claim Details'!$J$21="London 3",T264="C"),Rates!$E$10,IF(AND('Claim Details'!$J$21="London 3",T264="D"),Rates!$F$10,IF(AND('Claim Details'!$J$21="National 1",T264="A"),Rates!$C$13,IF(AND('Claim Details'!$J$21="National 1",T264="B"),Rates!$D$13,IF(AND('Claim Details'!$J$21="National 1",T264="C"),Rates!$E$13,IF(AND('Claim Details'!$J$21="National 1",T264="D"),Rates!$F$13,IF(AND('Claim Details'!$J$21="National 2",T264="A"),Rates!$C$16,IF(AND('Claim Details'!$J$21="National 2",T264="B"),Rates!$D$16,IF(AND('Claim Details'!$J$21="National 2",T264="C"),Rates!$E$16,IF(AND('Claim Details'!$J$21="National 2",T264="D"),Rates!$F$16,"£0.00"))))))))))))))))))))</f>
        <v>£0.00</v>
      </c>
      <c r="AP264" s="45">
        <f t="shared" si="67"/>
        <v>0</v>
      </c>
      <c r="AQ264" s="45" t="str">
        <f>IF(AND('Claim Details'!$R$21="London 1",AC264="A"),Rates!$C$4,IF(AND('Claim Details'!$R$21="London 1",AC264="B"),Rates!$D$4,IF(AND('Claim Details'!$R$21="London 1",AC264="C"),Rates!$E$4,IF(AND('Claim Details'!$R$21="London 1",AC264="D"),Rates!$F$4,IF(AND('Claim Details'!$R$21="London 2",AC264="A"),Rates!$C$7,IF(AND('Claim Details'!$R$21="London 2",AC264="B"),Rates!$D$7,IF(AND('Claim Details'!$R$21="London 2",AC264="C"),Rates!$E$7,IF(AND('Claim Details'!$R$21="London 2",AC264="D"),Rates!$F$7,IF(AND('Claim Details'!$R$21="London 3",AC264="A"),Rates!$C$10,IF(AND('Claim Details'!$R$21="London 3",AC264="B"),Rates!$D$10,IF(AND('Claim Details'!$R$21="London 3",AC264="C"),Rates!$E$10,IF(AND('Claim Details'!$R$21="London 3",AC264="D"),Rates!$F$10,IF(AND('Claim Details'!$R$21="National 1",AC264="A"),Rates!$C$13,IF(AND('Claim Details'!$R$21="National 1",AC264="B"),Rates!$D$13,IF(AND('Claim Details'!$R$21="National 1",AC264="C"),Rates!$E$13,IF(AND('Claim Details'!$R$21="National 1",AC264="D"),Rates!$F$13,IF(AND('Claim Details'!$R$21="National 2",AC264="A"),Rates!$C$16,IF(AND('Claim Details'!$R$21="National 2",AC264="B"),Rates!$D$16,IF(AND('Claim Details'!$R$21="National 2",AC264="C"),Rates!$E$16,IF(AND('Claim Details'!$R$21="National 2",AC264="D"),Rates!$F$16,"£0.00"))))))))))))))))))))</f>
        <v>£0.00</v>
      </c>
      <c r="AR264" s="45">
        <f t="shared" si="68"/>
        <v>0</v>
      </c>
      <c r="AS264" s="183" t="str">
        <f t="shared" si="78"/>
        <v/>
      </c>
      <c r="AT264" s="183" t="str">
        <f t="shared" si="79"/>
        <v/>
      </c>
    </row>
    <row r="265" spans="1:46" ht="15.5">
      <c r="A265" s="178"/>
      <c r="B265" s="21"/>
      <c r="C265" s="22"/>
      <c r="D265" s="288"/>
      <c r="E265" s="290"/>
      <c r="F265" s="289"/>
      <c r="G265" s="177"/>
      <c r="H265" s="286"/>
      <c r="I265" s="95" t="str">
        <f>IF(AND('Claim Details'!$E$21="London 1",C265="A"),Rates!$C$4,IF(AND('Claim Details'!$E$21="London 1",C265="B"),Rates!$D$4,IF(AND('Claim Details'!$E$21="London 1",C265="C"),Rates!$E$4,IF(AND('Claim Details'!$E$21="London 1",C265="D"),Rates!$F$4,IF(AND('Claim Details'!$E$21="London 2",C265="A"),Rates!$C$7,IF(AND('Claim Details'!$E$21="London 2",C265="B"),Rates!$D$7,IF(AND('Claim Details'!$E$21="London 2",C265="C"),Rates!$E$7,IF(AND('Claim Details'!$E$21="London 2",C265="D"),Rates!$F$7,IF(AND('Claim Details'!$E$21="London 3",C265="A"),Rates!$C$10,IF(AND('Claim Details'!$E$21="London 3",C265="B"),Rates!$D$10,IF(AND('Claim Details'!$E$21="London 3",C265="C"),Rates!$E$10,IF(AND('Claim Details'!$E$21="London 3",C265="D"),Rates!$F$10,IF(AND('Claim Details'!$E$21="National 1",C265="A"),Rates!$C$13,IF(AND('Claim Details'!$E$21="National 1",C265="B"),Rates!$D$13,IF(AND('Claim Details'!$E$21="National 1",C265="C"),Rates!$E$13,IF(AND('Claim Details'!$E$21="National 1",C265="D"),Rates!$F$13,IF(AND('Claim Details'!$E$21="National 2",C265="A"),Rates!$C$16,IF(AND('Claim Details'!$E$21="National 2",C265="B"),Rates!$D$16,IF(AND('Claim Details'!$E$21="National 2",C265="C"),Rates!$E$16,IF(AND('Claim Details'!$E$21="National 2",C265="D"),Rates!$F$16,"£0.00"))))))))))))))))))))</f>
        <v>£0.00</v>
      </c>
      <c r="J265" s="23"/>
      <c r="K265" s="63" t="str">
        <f t="shared" si="69"/>
        <v>£0.00</v>
      </c>
      <c r="L265" s="212"/>
      <c r="M265" s="213"/>
      <c r="N265" s="20"/>
      <c r="O265" s="20"/>
      <c r="P265" s="20" t="str">
        <f t="shared" si="70"/>
        <v/>
      </c>
      <c r="Q265" s="20"/>
      <c r="R265" s="211"/>
      <c r="S265" s="28" t="str">
        <f t="shared" si="71"/>
        <v/>
      </c>
      <c r="T265" s="20" t="str">
        <f t="shared" si="72"/>
        <v/>
      </c>
      <c r="U265" s="18" t="str">
        <f t="shared" si="73"/>
        <v>£0.00</v>
      </c>
      <c r="V265" s="20"/>
      <c r="W265" s="192"/>
      <c r="X265" s="193"/>
      <c r="Y265" s="35"/>
      <c r="Z265" s="343"/>
      <c r="AA265" s="343" t="str">
        <f t="shared" si="74"/>
        <v/>
      </c>
      <c r="AB265" s="103"/>
      <c r="AC265" s="94" t="str">
        <f t="shared" si="75"/>
        <v/>
      </c>
      <c r="AD265" s="95"/>
      <c r="AE265" s="294"/>
      <c r="AF265" s="214" t="str">
        <f t="shared" si="76"/>
        <v/>
      </c>
      <c r="AG265" s="215" t="str">
        <f t="shared" si="77"/>
        <v>£0.00</v>
      </c>
      <c r="AH265" s="181"/>
      <c r="AJ265" s="183"/>
      <c r="AM265" s="183" t="str">
        <f t="shared" si="65"/>
        <v/>
      </c>
      <c r="AN265" s="45">
        <f t="shared" si="66"/>
        <v>0</v>
      </c>
      <c r="AO265" s="45" t="str">
        <f>IF(AND('Claim Details'!$J$21="London 1",T265="A"),Rates!$C$4,IF(AND('Claim Details'!$J$21="London 1",T265="B"),Rates!$D$4,IF(AND('Claim Details'!$J$21="London 1",T265="C"),Rates!$E$4,IF(AND('Claim Details'!$J$21="London 1",T265="D"),Rates!$F$4,IF(AND('Claim Details'!$J$21="London 2",T265="A"),Rates!$C$7,IF(AND('Claim Details'!$J$21="London 2",T265="B"),Rates!$D$7,IF(AND('Claim Details'!$J$21="London 2",T265="C"),Rates!$E$7,IF(AND('Claim Details'!$J$21="London 2",T265="D"),Rates!$F$7,IF(AND('Claim Details'!$J$21="London 3",T265="A"),Rates!$C$10,IF(AND('Claim Details'!$J$21="London 3",T265="B"),Rates!$D$10,IF(AND('Claim Details'!$J$21="London 3",T265="C"),Rates!$E$10,IF(AND('Claim Details'!$J$21="London 3",T265="D"),Rates!$F$10,IF(AND('Claim Details'!$J$21="National 1",T265="A"),Rates!$C$13,IF(AND('Claim Details'!$J$21="National 1",T265="B"),Rates!$D$13,IF(AND('Claim Details'!$J$21="National 1",T265="C"),Rates!$E$13,IF(AND('Claim Details'!$J$21="National 1",T265="D"),Rates!$F$13,IF(AND('Claim Details'!$J$21="National 2",T265="A"),Rates!$C$16,IF(AND('Claim Details'!$J$21="National 2",T265="B"),Rates!$D$16,IF(AND('Claim Details'!$J$21="National 2",T265="C"),Rates!$E$16,IF(AND('Claim Details'!$J$21="National 2",T265="D"),Rates!$F$16,"£0.00"))))))))))))))))))))</f>
        <v>£0.00</v>
      </c>
      <c r="AP265" s="45">
        <f t="shared" si="67"/>
        <v>0</v>
      </c>
      <c r="AQ265" s="45" t="str">
        <f>IF(AND('Claim Details'!$R$21="London 1",AC265="A"),Rates!$C$4,IF(AND('Claim Details'!$R$21="London 1",AC265="B"),Rates!$D$4,IF(AND('Claim Details'!$R$21="London 1",AC265="C"),Rates!$E$4,IF(AND('Claim Details'!$R$21="London 1",AC265="D"),Rates!$F$4,IF(AND('Claim Details'!$R$21="London 2",AC265="A"),Rates!$C$7,IF(AND('Claim Details'!$R$21="London 2",AC265="B"),Rates!$D$7,IF(AND('Claim Details'!$R$21="London 2",AC265="C"),Rates!$E$7,IF(AND('Claim Details'!$R$21="London 2",AC265="D"),Rates!$F$7,IF(AND('Claim Details'!$R$21="London 3",AC265="A"),Rates!$C$10,IF(AND('Claim Details'!$R$21="London 3",AC265="B"),Rates!$D$10,IF(AND('Claim Details'!$R$21="London 3",AC265="C"),Rates!$E$10,IF(AND('Claim Details'!$R$21="London 3",AC265="D"),Rates!$F$10,IF(AND('Claim Details'!$R$21="National 1",AC265="A"),Rates!$C$13,IF(AND('Claim Details'!$R$21="National 1",AC265="B"),Rates!$D$13,IF(AND('Claim Details'!$R$21="National 1",AC265="C"),Rates!$E$13,IF(AND('Claim Details'!$R$21="National 1",AC265="D"),Rates!$F$13,IF(AND('Claim Details'!$R$21="National 2",AC265="A"),Rates!$C$16,IF(AND('Claim Details'!$R$21="National 2",AC265="B"),Rates!$D$16,IF(AND('Claim Details'!$R$21="National 2",AC265="C"),Rates!$E$16,IF(AND('Claim Details'!$R$21="National 2",AC265="D"),Rates!$F$16,"£0.00"))))))))))))))))))))</f>
        <v>£0.00</v>
      </c>
      <c r="AR265" s="45">
        <f t="shared" si="68"/>
        <v>0</v>
      </c>
      <c r="AS265" s="183" t="str">
        <f t="shared" si="78"/>
        <v/>
      </c>
      <c r="AT265" s="183" t="str">
        <f t="shared" si="79"/>
        <v/>
      </c>
    </row>
    <row r="266" spans="1:46" ht="15.5">
      <c r="A266" s="178"/>
      <c r="B266" s="21"/>
      <c r="C266" s="22"/>
      <c r="D266" s="288"/>
      <c r="E266" s="290"/>
      <c r="F266" s="289"/>
      <c r="G266" s="177"/>
      <c r="H266" s="286"/>
      <c r="I266" s="95" t="str">
        <f>IF(AND('Claim Details'!$E$21="London 1",C266="A"),Rates!$C$4,IF(AND('Claim Details'!$E$21="London 1",C266="B"),Rates!$D$4,IF(AND('Claim Details'!$E$21="London 1",C266="C"),Rates!$E$4,IF(AND('Claim Details'!$E$21="London 1",C266="D"),Rates!$F$4,IF(AND('Claim Details'!$E$21="London 2",C266="A"),Rates!$C$7,IF(AND('Claim Details'!$E$21="London 2",C266="B"),Rates!$D$7,IF(AND('Claim Details'!$E$21="London 2",C266="C"),Rates!$E$7,IF(AND('Claim Details'!$E$21="London 2",C266="D"),Rates!$F$7,IF(AND('Claim Details'!$E$21="London 3",C266="A"),Rates!$C$10,IF(AND('Claim Details'!$E$21="London 3",C266="B"),Rates!$D$10,IF(AND('Claim Details'!$E$21="London 3",C266="C"),Rates!$E$10,IF(AND('Claim Details'!$E$21="London 3",C266="D"),Rates!$F$10,IF(AND('Claim Details'!$E$21="National 1",C266="A"),Rates!$C$13,IF(AND('Claim Details'!$E$21="National 1",C266="B"),Rates!$D$13,IF(AND('Claim Details'!$E$21="National 1",C266="C"),Rates!$E$13,IF(AND('Claim Details'!$E$21="National 1",C266="D"),Rates!$F$13,IF(AND('Claim Details'!$E$21="National 2",C266="A"),Rates!$C$16,IF(AND('Claim Details'!$E$21="National 2",C266="B"),Rates!$D$16,IF(AND('Claim Details'!$E$21="National 2",C266="C"),Rates!$E$16,IF(AND('Claim Details'!$E$21="National 2",C266="D"),Rates!$F$16,"£0.00"))))))))))))))))))))</f>
        <v>£0.00</v>
      </c>
      <c r="J266" s="23"/>
      <c r="K266" s="63" t="str">
        <f t="shared" si="69"/>
        <v>£0.00</v>
      </c>
      <c r="L266" s="212"/>
      <c r="M266" s="213"/>
      <c r="N266" s="20"/>
      <c r="O266" s="20"/>
      <c r="P266" s="20" t="str">
        <f t="shared" si="70"/>
        <v/>
      </c>
      <c r="Q266" s="20"/>
      <c r="R266" s="211"/>
      <c r="S266" s="28" t="str">
        <f t="shared" si="71"/>
        <v/>
      </c>
      <c r="T266" s="20" t="str">
        <f t="shared" si="72"/>
        <v/>
      </c>
      <c r="U266" s="18" t="str">
        <f t="shared" si="73"/>
        <v>£0.00</v>
      </c>
      <c r="V266" s="20"/>
      <c r="W266" s="192"/>
      <c r="X266" s="193"/>
      <c r="Y266" s="35"/>
      <c r="Z266" s="343"/>
      <c r="AA266" s="343" t="str">
        <f t="shared" si="74"/>
        <v/>
      </c>
      <c r="AB266" s="103"/>
      <c r="AC266" s="94" t="str">
        <f t="shared" si="75"/>
        <v/>
      </c>
      <c r="AD266" s="95"/>
      <c r="AE266" s="294"/>
      <c r="AF266" s="214" t="str">
        <f t="shared" si="76"/>
        <v/>
      </c>
      <c r="AG266" s="215" t="str">
        <f t="shared" si="77"/>
        <v>£0.00</v>
      </c>
      <c r="AH266" s="181"/>
      <c r="AJ266" s="183"/>
      <c r="AM266" s="183" t="str">
        <f t="shared" si="65"/>
        <v/>
      </c>
      <c r="AN266" s="45">
        <f t="shared" si="66"/>
        <v>0</v>
      </c>
      <c r="AO266" s="45" t="str">
        <f>IF(AND('Claim Details'!$J$21="London 1",T266="A"),Rates!$C$4,IF(AND('Claim Details'!$J$21="London 1",T266="B"),Rates!$D$4,IF(AND('Claim Details'!$J$21="London 1",T266="C"),Rates!$E$4,IF(AND('Claim Details'!$J$21="London 1",T266="D"),Rates!$F$4,IF(AND('Claim Details'!$J$21="London 2",T266="A"),Rates!$C$7,IF(AND('Claim Details'!$J$21="London 2",T266="B"),Rates!$D$7,IF(AND('Claim Details'!$J$21="London 2",T266="C"),Rates!$E$7,IF(AND('Claim Details'!$J$21="London 2",T266="D"),Rates!$F$7,IF(AND('Claim Details'!$J$21="London 3",T266="A"),Rates!$C$10,IF(AND('Claim Details'!$J$21="London 3",T266="B"),Rates!$D$10,IF(AND('Claim Details'!$J$21="London 3",T266="C"),Rates!$E$10,IF(AND('Claim Details'!$J$21="London 3",T266="D"),Rates!$F$10,IF(AND('Claim Details'!$J$21="National 1",T266="A"),Rates!$C$13,IF(AND('Claim Details'!$J$21="National 1",T266="B"),Rates!$D$13,IF(AND('Claim Details'!$J$21="National 1",T266="C"),Rates!$E$13,IF(AND('Claim Details'!$J$21="National 1",T266="D"),Rates!$F$13,IF(AND('Claim Details'!$J$21="National 2",T266="A"),Rates!$C$16,IF(AND('Claim Details'!$J$21="National 2",T266="B"),Rates!$D$16,IF(AND('Claim Details'!$J$21="National 2",T266="C"),Rates!$E$16,IF(AND('Claim Details'!$J$21="National 2",T266="D"),Rates!$F$16,"£0.00"))))))))))))))))))))</f>
        <v>£0.00</v>
      </c>
      <c r="AP266" s="45">
        <f t="shared" si="67"/>
        <v>0</v>
      </c>
      <c r="AQ266" s="45" t="str">
        <f>IF(AND('Claim Details'!$R$21="London 1",AC266="A"),Rates!$C$4,IF(AND('Claim Details'!$R$21="London 1",AC266="B"),Rates!$D$4,IF(AND('Claim Details'!$R$21="London 1",AC266="C"),Rates!$E$4,IF(AND('Claim Details'!$R$21="London 1",AC266="D"),Rates!$F$4,IF(AND('Claim Details'!$R$21="London 2",AC266="A"),Rates!$C$7,IF(AND('Claim Details'!$R$21="London 2",AC266="B"),Rates!$D$7,IF(AND('Claim Details'!$R$21="London 2",AC266="C"),Rates!$E$7,IF(AND('Claim Details'!$R$21="London 2",AC266="D"),Rates!$F$7,IF(AND('Claim Details'!$R$21="London 3",AC266="A"),Rates!$C$10,IF(AND('Claim Details'!$R$21="London 3",AC266="B"),Rates!$D$10,IF(AND('Claim Details'!$R$21="London 3",AC266="C"),Rates!$E$10,IF(AND('Claim Details'!$R$21="London 3",AC266="D"),Rates!$F$10,IF(AND('Claim Details'!$R$21="National 1",AC266="A"),Rates!$C$13,IF(AND('Claim Details'!$R$21="National 1",AC266="B"),Rates!$D$13,IF(AND('Claim Details'!$R$21="National 1",AC266="C"),Rates!$E$13,IF(AND('Claim Details'!$R$21="National 1",AC266="D"),Rates!$F$13,IF(AND('Claim Details'!$R$21="National 2",AC266="A"),Rates!$C$16,IF(AND('Claim Details'!$R$21="National 2",AC266="B"),Rates!$D$16,IF(AND('Claim Details'!$R$21="National 2",AC266="C"),Rates!$E$16,IF(AND('Claim Details'!$R$21="National 2",AC266="D"),Rates!$F$16,"£0.00"))))))))))))))))))))</f>
        <v>£0.00</v>
      </c>
      <c r="AR266" s="45">
        <f t="shared" si="68"/>
        <v>0</v>
      </c>
      <c r="AS266" s="183" t="str">
        <f t="shared" si="78"/>
        <v/>
      </c>
      <c r="AT266" s="183" t="str">
        <f t="shared" si="79"/>
        <v/>
      </c>
    </row>
    <row r="267" spans="1:46" ht="15.5">
      <c r="A267" s="178"/>
      <c r="B267" s="21"/>
      <c r="C267" s="22"/>
      <c r="D267" s="288"/>
      <c r="E267" s="290"/>
      <c r="F267" s="289"/>
      <c r="G267" s="177"/>
      <c r="H267" s="286"/>
      <c r="I267" s="95" t="str">
        <f>IF(AND('Claim Details'!$E$21="London 1",C267="A"),Rates!$C$4,IF(AND('Claim Details'!$E$21="London 1",C267="B"),Rates!$D$4,IF(AND('Claim Details'!$E$21="London 1",C267="C"),Rates!$E$4,IF(AND('Claim Details'!$E$21="London 1",C267="D"),Rates!$F$4,IF(AND('Claim Details'!$E$21="London 2",C267="A"),Rates!$C$7,IF(AND('Claim Details'!$E$21="London 2",C267="B"),Rates!$D$7,IF(AND('Claim Details'!$E$21="London 2",C267="C"),Rates!$E$7,IF(AND('Claim Details'!$E$21="London 2",C267="D"),Rates!$F$7,IF(AND('Claim Details'!$E$21="London 3",C267="A"),Rates!$C$10,IF(AND('Claim Details'!$E$21="London 3",C267="B"),Rates!$D$10,IF(AND('Claim Details'!$E$21="London 3",C267="C"),Rates!$E$10,IF(AND('Claim Details'!$E$21="London 3",C267="D"),Rates!$F$10,IF(AND('Claim Details'!$E$21="National 1",C267="A"),Rates!$C$13,IF(AND('Claim Details'!$E$21="National 1",C267="B"),Rates!$D$13,IF(AND('Claim Details'!$E$21="National 1",C267="C"),Rates!$E$13,IF(AND('Claim Details'!$E$21="National 1",C267="D"),Rates!$F$13,IF(AND('Claim Details'!$E$21="National 2",C267="A"),Rates!$C$16,IF(AND('Claim Details'!$E$21="National 2",C267="B"),Rates!$D$16,IF(AND('Claim Details'!$E$21="National 2",C267="C"),Rates!$E$16,IF(AND('Claim Details'!$E$21="National 2",C267="D"),Rates!$F$16,"£0.00"))))))))))))))))))))</f>
        <v>£0.00</v>
      </c>
      <c r="J267" s="23"/>
      <c r="K267" s="63" t="str">
        <f t="shared" si="69"/>
        <v>£0.00</v>
      </c>
      <c r="L267" s="212"/>
      <c r="M267" s="213"/>
      <c r="N267" s="20"/>
      <c r="O267" s="20"/>
      <c r="P267" s="20" t="str">
        <f t="shared" si="70"/>
        <v/>
      </c>
      <c r="Q267" s="20"/>
      <c r="R267" s="211"/>
      <c r="S267" s="28" t="str">
        <f t="shared" si="71"/>
        <v/>
      </c>
      <c r="T267" s="20" t="str">
        <f t="shared" si="72"/>
        <v/>
      </c>
      <c r="U267" s="18" t="str">
        <f t="shared" si="73"/>
        <v>£0.00</v>
      </c>
      <c r="V267" s="20"/>
      <c r="W267" s="192"/>
      <c r="X267" s="193"/>
      <c r="Y267" s="35"/>
      <c r="Z267" s="343"/>
      <c r="AA267" s="343" t="str">
        <f t="shared" si="74"/>
        <v/>
      </c>
      <c r="AB267" s="103"/>
      <c r="AC267" s="94" t="str">
        <f t="shared" si="75"/>
        <v/>
      </c>
      <c r="AD267" s="95"/>
      <c r="AE267" s="294"/>
      <c r="AF267" s="214" t="str">
        <f t="shared" si="76"/>
        <v/>
      </c>
      <c r="AG267" s="215" t="str">
        <f t="shared" si="77"/>
        <v>£0.00</v>
      </c>
      <c r="AH267" s="181"/>
      <c r="AJ267" s="183"/>
      <c r="AM267" s="183" t="str">
        <f t="shared" si="65"/>
        <v/>
      </c>
      <c r="AN267" s="45">
        <f t="shared" si="66"/>
        <v>0</v>
      </c>
      <c r="AO267" s="45" t="str">
        <f>IF(AND('Claim Details'!$J$21="London 1",T267="A"),Rates!$C$4,IF(AND('Claim Details'!$J$21="London 1",T267="B"),Rates!$D$4,IF(AND('Claim Details'!$J$21="London 1",T267="C"),Rates!$E$4,IF(AND('Claim Details'!$J$21="London 1",T267="D"),Rates!$F$4,IF(AND('Claim Details'!$J$21="London 2",T267="A"),Rates!$C$7,IF(AND('Claim Details'!$J$21="London 2",T267="B"),Rates!$D$7,IF(AND('Claim Details'!$J$21="London 2",T267="C"),Rates!$E$7,IF(AND('Claim Details'!$J$21="London 2",T267="D"),Rates!$F$7,IF(AND('Claim Details'!$J$21="London 3",T267="A"),Rates!$C$10,IF(AND('Claim Details'!$J$21="London 3",T267="B"),Rates!$D$10,IF(AND('Claim Details'!$J$21="London 3",T267="C"),Rates!$E$10,IF(AND('Claim Details'!$J$21="London 3",T267="D"),Rates!$F$10,IF(AND('Claim Details'!$J$21="National 1",T267="A"),Rates!$C$13,IF(AND('Claim Details'!$J$21="National 1",T267="B"),Rates!$D$13,IF(AND('Claim Details'!$J$21="National 1",T267="C"),Rates!$E$13,IF(AND('Claim Details'!$J$21="National 1",T267="D"),Rates!$F$13,IF(AND('Claim Details'!$J$21="National 2",T267="A"),Rates!$C$16,IF(AND('Claim Details'!$J$21="National 2",T267="B"),Rates!$D$16,IF(AND('Claim Details'!$J$21="National 2",T267="C"),Rates!$E$16,IF(AND('Claim Details'!$J$21="National 2",T267="D"),Rates!$F$16,"£0.00"))))))))))))))))))))</f>
        <v>£0.00</v>
      </c>
      <c r="AP267" s="45">
        <f t="shared" si="67"/>
        <v>0</v>
      </c>
      <c r="AQ267" s="45" t="str">
        <f>IF(AND('Claim Details'!$R$21="London 1",AC267="A"),Rates!$C$4,IF(AND('Claim Details'!$R$21="London 1",AC267="B"),Rates!$D$4,IF(AND('Claim Details'!$R$21="London 1",AC267="C"),Rates!$E$4,IF(AND('Claim Details'!$R$21="London 1",AC267="D"),Rates!$F$4,IF(AND('Claim Details'!$R$21="London 2",AC267="A"),Rates!$C$7,IF(AND('Claim Details'!$R$21="London 2",AC267="B"),Rates!$D$7,IF(AND('Claim Details'!$R$21="London 2",AC267="C"),Rates!$E$7,IF(AND('Claim Details'!$R$21="London 2",AC267="D"),Rates!$F$7,IF(AND('Claim Details'!$R$21="London 3",AC267="A"),Rates!$C$10,IF(AND('Claim Details'!$R$21="London 3",AC267="B"),Rates!$D$10,IF(AND('Claim Details'!$R$21="London 3",AC267="C"),Rates!$E$10,IF(AND('Claim Details'!$R$21="London 3",AC267="D"),Rates!$F$10,IF(AND('Claim Details'!$R$21="National 1",AC267="A"),Rates!$C$13,IF(AND('Claim Details'!$R$21="National 1",AC267="B"),Rates!$D$13,IF(AND('Claim Details'!$R$21="National 1",AC267="C"),Rates!$E$13,IF(AND('Claim Details'!$R$21="National 1",AC267="D"),Rates!$F$13,IF(AND('Claim Details'!$R$21="National 2",AC267="A"),Rates!$C$16,IF(AND('Claim Details'!$R$21="National 2",AC267="B"),Rates!$D$16,IF(AND('Claim Details'!$R$21="National 2",AC267="C"),Rates!$E$16,IF(AND('Claim Details'!$R$21="National 2",AC267="D"),Rates!$F$16,"£0.00"))))))))))))))))))))</f>
        <v>£0.00</v>
      </c>
      <c r="AR267" s="45">
        <f t="shared" si="68"/>
        <v>0</v>
      </c>
      <c r="AS267" s="183" t="str">
        <f t="shared" si="78"/>
        <v/>
      </c>
      <c r="AT267" s="183" t="str">
        <f t="shared" si="79"/>
        <v/>
      </c>
    </row>
    <row r="268" spans="1:46" ht="15.5">
      <c r="A268" s="178"/>
      <c r="B268" s="21"/>
      <c r="C268" s="22"/>
      <c r="D268" s="288"/>
      <c r="E268" s="290"/>
      <c r="F268" s="289"/>
      <c r="G268" s="177"/>
      <c r="H268" s="286"/>
      <c r="I268" s="95" t="str">
        <f>IF(AND('Claim Details'!$E$21="London 1",C268="A"),Rates!$C$4,IF(AND('Claim Details'!$E$21="London 1",C268="B"),Rates!$D$4,IF(AND('Claim Details'!$E$21="London 1",C268="C"),Rates!$E$4,IF(AND('Claim Details'!$E$21="London 1",C268="D"),Rates!$F$4,IF(AND('Claim Details'!$E$21="London 2",C268="A"),Rates!$C$7,IF(AND('Claim Details'!$E$21="London 2",C268="B"),Rates!$D$7,IF(AND('Claim Details'!$E$21="London 2",C268="C"),Rates!$E$7,IF(AND('Claim Details'!$E$21="London 2",C268="D"),Rates!$F$7,IF(AND('Claim Details'!$E$21="London 3",C268="A"),Rates!$C$10,IF(AND('Claim Details'!$E$21="London 3",C268="B"),Rates!$D$10,IF(AND('Claim Details'!$E$21="London 3",C268="C"),Rates!$E$10,IF(AND('Claim Details'!$E$21="London 3",C268="D"),Rates!$F$10,IF(AND('Claim Details'!$E$21="National 1",C268="A"),Rates!$C$13,IF(AND('Claim Details'!$E$21="National 1",C268="B"),Rates!$D$13,IF(AND('Claim Details'!$E$21="National 1",C268="C"),Rates!$E$13,IF(AND('Claim Details'!$E$21="National 1",C268="D"),Rates!$F$13,IF(AND('Claim Details'!$E$21="National 2",C268="A"),Rates!$C$16,IF(AND('Claim Details'!$E$21="National 2",C268="B"),Rates!$D$16,IF(AND('Claim Details'!$E$21="National 2",C268="C"),Rates!$E$16,IF(AND('Claim Details'!$E$21="National 2",C268="D"),Rates!$F$16,"£0.00"))))))))))))))))))))</f>
        <v>£0.00</v>
      </c>
      <c r="J268" s="23"/>
      <c r="K268" s="63" t="str">
        <f t="shared" si="69"/>
        <v>£0.00</v>
      </c>
      <c r="L268" s="212"/>
      <c r="M268" s="213"/>
      <c r="N268" s="20"/>
      <c r="O268" s="20"/>
      <c r="P268" s="20" t="str">
        <f t="shared" si="70"/>
        <v/>
      </c>
      <c r="Q268" s="20"/>
      <c r="R268" s="211"/>
      <c r="S268" s="28" t="str">
        <f t="shared" si="71"/>
        <v/>
      </c>
      <c r="T268" s="20" t="str">
        <f t="shared" si="72"/>
        <v/>
      </c>
      <c r="U268" s="18" t="str">
        <f t="shared" si="73"/>
        <v>£0.00</v>
      </c>
      <c r="V268" s="20"/>
      <c r="W268" s="192"/>
      <c r="X268" s="193"/>
      <c r="Y268" s="35"/>
      <c r="Z268" s="343"/>
      <c r="AA268" s="343" t="str">
        <f t="shared" si="74"/>
        <v/>
      </c>
      <c r="AB268" s="103"/>
      <c r="AC268" s="94" t="str">
        <f t="shared" si="75"/>
        <v/>
      </c>
      <c r="AD268" s="95"/>
      <c r="AE268" s="294"/>
      <c r="AF268" s="214" t="str">
        <f t="shared" si="76"/>
        <v/>
      </c>
      <c r="AG268" s="215" t="str">
        <f t="shared" si="77"/>
        <v>£0.00</v>
      </c>
      <c r="AH268" s="181"/>
      <c r="AJ268" s="183"/>
      <c r="AM268" s="183" t="str">
        <f t="shared" si="65"/>
        <v/>
      </c>
      <c r="AN268" s="45">
        <f t="shared" si="66"/>
        <v>0</v>
      </c>
      <c r="AO268" s="45" t="str">
        <f>IF(AND('Claim Details'!$J$21="London 1",T268="A"),Rates!$C$4,IF(AND('Claim Details'!$J$21="London 1",T268="B"),Rates!$D$4,IF(AND('Claim Details'!$J$21="London 1",T268="C"),Rates!$E$4,IF(AND('Claim Details'!$J$21="London 1",T268="D"),Rates!$F$4,IF(AND('Claim Details'!$J$21="London 2",T268="A"),Rates!$C$7,IF(AND('Claim Details'!$J$21="London 2",T268="B"),Rates!$D$7,IF(AND('Claim Details'!$J$21="London 2",T268="C"),Rates!$E$7,IF(AND('Claim Details'!$J$21="London 2",T268="D"),Rates!$F$7,IF(AND('Claim Details'!$J$21="London 3",T268="A"),Rates!$C$10,IF(AND('Claim Details'!$J$21="London 3",T268="B"),Rates!$D$10,IF(AND('Claim Details'!$J$21="London 3",T268="C"),Rates!$E$10,IF(AND('Claim Details'!$J$21="London 3",T268="D"),Rates!$F$10,IF(AND('Claim Details'!$J$21="National 1",T268="A"),Rates!$C$13,IF(AND('Claim Details'!$J$21="National 1",T268="B"),Rates!$D$13,IF(AND('Claim Details'!$J$21="National 1",T268="C"),Rates!$E$13,IF(AND('Claim Details'!$J$21="National 1",T268="D"),Rates!$F$13,IF(AND('Claim Details'!$J$21="National 2",T268="A"),Rates!$C$16,IF(AND('Claim Details'!$J$21="National 2",T268="B"),Rates!$D$16,IF(AND('Claim Details'!$J$21="National 2",T268="C"),Rates!$E$16,IF(AND('Claim Details'!$J$21="National 2",T268="D"),Rates!$F$16,"£0.00"))))))))))))))))))))</f>
        <v>£0.00</v>
      </c>
      <c r="AP268" s="45">
        <f t="shared" si="67"/>
        <v>0</v>
      </c>
      <c r="AQ268" s="45" t="str">
        <f>IF(AND('Claim Details'!$R$21="London 1",AC268="A"),Rates!$C$4,IF(AND('Claim Details'!$R$21="London 1",AC268="B"),Rates!$D$4,IF(AND('Claim Details'!$R$21="London 1",AC268="C"),Rates!$E$4,IF(AND('Claim Details'!$R$21="London 1",AC268="D"),Rates!$F$4,IF(AND('Claim Details'!$R$21="London 2",AC268="A"),Rates!$C$7,IF(AND('Claim Details'!$R$21="London 2",AC268="B"),Rates!$D$7,IF(AND('Claim Details'!$R$21="London 2",AC268="C"),Rates!$E$7,IF(AND('Claim Details'!$R$21="London 2",AC268="D"),Rates!$F$7,IF(AND('Claim Details'!$R$21="London 3",AC268="A"),Rates!$C$10,IF(AND('Claim Details'!$R$21="London 3",AC268="B"),Rates!$D$10,IF(AND('Claim Details'!$R$21="London 3",AC268="C"),Rates!$E$10,IF(AND('Claim Details'!$R$21="London 3",AC268="D"),Rates!$F$10,IF(AND('Claim Details'!$R$21="National 1",AC268="A"),Rates!$C$13,IF(AND('Claim Details'!$R$21="National 1",AC268="B"),Rates!$D$13,IF(AND('Claim Details'!$R$21="National 1",AC268="C"),Rates!$E$13,IF(AND('Claim Details'!$R$21="National 1",AC268="D"),Rates!$F$13,IF(AND('Claim Details'!$R$21="National 2",AC268="A"),Rates!$C$16,IF(AND('Claim Details'!$R$21="National 2",AC268="B"),Rates!$D$16,IF(AND('Claim Details'!$R$21="National 2",AC268="C"),Rates!$E$16,IF(AND('Claim Details'!$R$21="National 2",AC268="D"),Rates!$F$16,"£0.00"))))))))))))))))))))</f>
        <v>£0.00</v>
      </c>
      <c r="AR268" s="45">
        <f t="shared" si="68"/>
        <v>0</v>
      </c>
      <c r="AS268" s="183" t="str">
        <f t="shared" si="78"/>
        <v/>
      </c>
      <c r="AT268" s="183" t="str">
        <f t="shared" si="79"/>
        <v/>
      </c>
    </row>
    <row r="269" spans="1:46" ht="15.5">
      <c r="A269" s="178"/>
      <c r="B269" s="21"/>
      <c r="C269" s="22"/>
      <c r="D269" s="288"/>
      <c r="E269" s="290"/>
      <c r="F269" s="289"/>
      <c r="G269" s="177"/>
      <c r="H269" s="286"/>
      <c r="I269" s="95" t="str">
        <f>IF(AND('Claim Details'!$E$21="London 1",C269="A"),Rates!$C$4,IF(AND('Claim Details'!$E$21="London 1",C269="B"),Rates!$D$4,IF(AND('Claim Details'!$E$21="London 1",C269="C"),Rates!$E$4,IF(AND('Claim Details'!$E$21="London 1",C269="D"),Rates!$F$4,IF(AND('Claim Details'!$E$21="London 2",C269="A"),Rates!$C$7,IF(AND('Claim Details'!$E$21="London 2",C269="B"),Rates!$D$7,IF(AND('Claim Details'!$E$21="London 2",C269="C"),Rates!$E$7,IF(AND('Claim Details'!$E$21="London 2",C269="D"),Rates!$F$7,IF(AND('Claim Details'!$E$21="London 3",C269="A"),Rates!$C$10,IF(AND('Claim Details'!$E$21="London 3",C269="B"),Rates!$D$10,IF(AND('Claim Details'!$E$21="London 3",C269="C"),Rates!$E$10,IF(AND('Claim Details'!$E$21="London 3",C269="D"),Rates!$F$10,IF(AND('Claim Details'!$E$21="National 1",C269="A"),Rates!$C$13,IF(AND('Claim Details'!$E$21="National 1",C269="B"),Rates!$D$13,IF(AND('Claim Details'!$E$21="National 1",C269="C"),Rates!$E$13,IF(AND('Claim Details'!$E$21="National 1",C269="D"),Rates!$F$13,IF(AND('Claim Details'!$E$21="National 2",C269="A"),Rates!$C$16,IF(AND('Claim Details'!$E$21="National 2",C269="B"),Rates!$D$16,IF(AND('Claim Details'!$E$21="National 2",C269="C"),Rates!$E$16,IF(AND('Claim Details'!$E$21="National 2",C269="D"),Rates!$F$16,"£0.00"))))))))))))))))))))</f>
        <v>£0.00</v>
      </c>
      <c r="J269" s="23"/>
      <c r="K269" s="63" t="str">
        <f t="shared" si="69"/>
        <v>£0.00</v>
      </c>
      <c r="L269" s="212"/>
      <c r="M269" s="213"/>
      <c r="N269" s="20"/>
      <c r="O269" s="20"/>
      <c r="P269" s="20" t="str">
        <f t="shared" si="70"/>
        <v/>
      </c>
      <c r="Q269" s="20"/>
      <c r="R269" s="211"/>
      <c r="S269" s="28" t="str">
        <f t="shared" si="71"/>
        <v/>
      </c>
      <c r="T269" s="20" t="str">
        <f t="shared" si="72"/>
        <v/>
      </c>
      <c r="U269" s="18" t="str">
        <f t="shared" si="73"/>
        <v>£0.00</v>
      </c>
      <c r="V269" s="20"/>
      <c r="W269" s="192"/>
      <c r="X269" s="193"/>
      <c r="Y269" s="35"/>
      <c r="Z269" s="343"/>
      <c r="AA269" s="343" t="str">
        <f t="shared" si="74"/>
        <v/>
      </c>
      <c r="AB269" s="103"/>
      <c r="AC269" s="94" t="str">
        <f t="shared" si="75"/>
        <v/>
      </c>
      <c r="AD269" s="95"/>
      <c r="AE269" s="294"/>
      <c r="AF269" s="214" t="str">
        <f t="shared" si="76"/>
        <v/>
      </c>
      <c r="AG269" s="215" t="str">
        <f t="shared" si="77"/>
        <v>£0.00</v>
      </c>
      <c r="AH269" s="181"/>
      <c r="AJ269" s="183"/>
      <c r="AM269" s="183" t="str">
        <f t="shared" si="65"/>
        <v/>
      </c>
      <c r="AN269" s="45">
        <f t="shared" si="66"/>
        <v>0</v>
      </c>
      <c r="AO269" s="45" t="str">
        <f>IF(AND('Claim Details'!$J$21="London 1",T269="A"),Rates!$C$4,IF(AND('Claim Details'!$J$21="London 1",T269="B"),Rates!$D$4,IF(AND('Claim Details'!$J$21="London 1",T269="C"),Rates!$E$4,IF(AND('Claim Details'!$J$21="London 1",T269="D"),Rates!$F$4,IF(AND('Claim Details'!$J$21="London 2",T269="A"),Rates!$C$7,IF(AND('Claim Details'!$J$21="London 2",T269="B"),Rates!$D$7,IF(AND('Claim Details'!$J$21="London 2",T269="C"),Rates!$E$7,IF(AND('Claim Details'!$J$21="London 2",T269="D"),Rates!$F$7,IF(AND('Claim Details'!$J$21="London 3",T269="A"),Rates!$C$10,IF(AND('Claim Details'!$J$21="London 3",T269="B"),Rates!$D$10,IF(AND('Claim Details'!$J$21="London 3",T269="C"),Rates!$E$10,IF(AND('Claim Details'!$J$21="London 3",T269="D"),Rates!$F$10,IF(AND('Claim Details'!$J$21="National 1",T269="A"),Rates!$C$13,IF(AND('Claim Details'!$J$21="National 1",T269="B"),Rates!$D$13,IF(AND('Claim Details'!$J$21="National 1",T269="C"),Rates!$E$13,IF(AND('Claim Details'!$J$21="National 1",T269="D"),Rates!$F$13,IF(AND('Claim Details'!$J$21="National 2",T269="A"),Rates!$C$16,IF(AND('Claim Details'!$J$21="National 2",T269="B"),Rates!$D$16,IF(AND('Claim Details'!$J$21="National 2",T269="C"),Rates!$E$16,IF(AND('Claim Details'!$J$21="National 2",T269="D"),Rates!$F$16,"£0.00"))))))))))))))))))))</f>
        <v>£0.00</v>
      </c>
      <c r="AP269" s="45">
        <f t="shared" si="67"/>
        <v>0</v>
      </c>
      <c r="AQ269" s="45" t="str">
        <f>IF(AND('Claim Details'!$R$21="London 1",AC269="A"),Rates!$C$4,IF(AND('Claim Details'!$R$21="London 1",AC269="B"),Rates!$D$4,IF(AND('Claim Details'!$R$21="London 1",AC269="C"),Rates!$E$4,IF(AND('Claim Details'!$R$21="London 1",AC269="D"),Rates!$F$4,IF(AND('Claim Details'!$R$21="London 2",AC269="A"),Rates!$C$7,IF(AND('Claim Details'!$R$21="London 2",AC269="B"),Rates!$D$7,IF(AND('Claim Details'!$R$21="London 2",AC269="C"),Rates!$E$7,IF(AND('Claim Details'!$R$21="London 2",AC269="D"),Rates!$F$7,IF(AND('Claim Details'!$R$21="London 3",AC269="A"),Rates!$C$10,IF(AND('Claim Details'!$R$21="London 3",AC269="B"),Rates!$D$10,IF(AND('Claim Details'!$R$21="London 3",AC269="C"),Rates!$E$10,IF(AND('Claim Details'!$R$21="London 3",AC269="D"),Rates!$F$10,IF(AND('Claim Details'!$R$21="National 1",AC269="A"),Rates!$C$13,IF(AND('Claim Details'!$R$21="National 1",AC269="B"),Rates!$D$13,IF(AND('Claim Details'!$R$21="National 1",AC269="C"),Rates!$E$13,IF(AND('Claim Details'!$R$21="National 1",AC269="D"),Rates!$F$13,IF(AND('Claim Details'!$R$21="National 2",AC269="A"),Rates!$C$16,IF(AND('Claim Details'!$R$21="National 2",AC269="B"),Rates!$D$16,IF(AND('Claim Details'!$R$21="National 2",AC269="C"),Rates!$E$16,IF(AND('Claim Details'!$R$21="National 2",AC269="D"),Rates!$F$16,"£0.00"))))))))))))))))))))</f>
        <v>£0.00</v>
      </c>
      <c r="AR269" s="45">
        <f t="shared" si="68"/>
        <v>0</v>
      </c>
      <c r="AS269" s="183" t="str">
        <f t="shared" si="78"/>
        <v/>
      </c>
      <c r="AT269" s="183" t="str">
        <f t="shared" si="79"/>
        <v/>
      </c>
    </row>
    <row r="270" spans="1:46" ht="15.5">
      <c r="A270" s="178"/>
      <c r="B270" s="21"/>
      <c r="C270" s="22"/>
      <c r="D270" s="288"/>
      <c r="E270" s="290"/>
      <c r="F270" s="289"/>
      <c r="G270" s="177"/>
      <c r="H270" s="286"/>
      <c r="I270" s="95" t="str">
        <f>IF(AND('Claim Details'!$E$21="London 1",C270="A"),Rates!$C$4,IF(AND('Claim Details'!$E$21="London 1",C270="B"),Rates!$D$4,IF(AND('Claim Details'!$E$21="London 1",C270="C"),Rates!$E$4,IF(AND('Claim Details'!$E$21="London 1",C270="D"),Rates!$F$4,IF(AND('Claim Details'!$E$21="London 2",C270="A"),Rates!$C$7,IF(AND('Claim Details'!$E$21="London 2",C270="B"),Rates!$D$7,IF(AND('Claim Details'!$E$21="London 2",C270="C"),Rates!$E$7,IF(AND('Claim Details'!$E$21="London 2",C270="D"),Rates!$F$7,IF(AND('Claim Details'!$E$21="London 3",C270="A"),Rates!$C$10,IF(AND('Claim Details'!$E$21="London 3",C270="B"),Rates!$D$10,IF(AND('Claim Details'!$E$21="London 3",C270="C"),Rates!$E$10,IF(AND('Claim Details'!$E$21="London 3",C270="D"),Rates!$F$10,IF(AND('Claim Details'!$E$21="National 1",C270="A"),Rates!$C$13,IF(AND('Claim Details'!$E$21="National 1",C270="B"),Rates!$D$13,IF(AND('Claim Details'!$E$21="National 1",C270="C"),Rates!$E$13,IF(AND('Claim Details'!$E$21="National 1",C270="D"),Rates!$F$13,IF(AND('Claim Details'!$E$21="National 2",C270="A"),Rates!$C$16,IF(AND('Claim Details'!$E$21="National 2",C270="B"),Rates!$D$16,IF(AND('Claim Details'!$E$21="National 2",C270="C"),Rates!$E$16,IF(AND('Claim Details'!$E$21="National 2",C270="D"),Rates!$F$16,"£0.00"))))))))))))))))))))</f>
        <v>£0.00</v>
      </c>
      <c r="J270" s="23"/>
      <c r="K270" s="63" t="str">
        <f t="shared" si="69"/>
        <v>£0.00</v>
      </c>
      <c r="L270" s="212"/>
      <c r="M270" s="213"/>
      <c r="N270" s="20"/>
      <c r="O270" s="20"/>
      <c r="P270" s="20" t="str">
        <f t="shared" si="70"/>
        <v/>
      </c>
      <c r="Q270" s="20"/>
      <c r="R270" s="211"/>
      <c r="S270" s="28" t="str">
        <f t="shared" si="71"/>
        <v/>
      </c>
      <c r="T270" s="20" t="str">
        <f t="shared" si="72"/>
        <v/>
      </c>
      <c r="U270" s="18" t="str">
        <f t="shared" si="73"/>
        <v>£0.00</v>
      </c>
      <c r="V270" s="20"/>
      <c r="W270" s="192"/>
      <c r="X270" s="193"/>
      <c r="Y270" s="35"/>
      <c r="Z270" s="343"/>
      <c r="AA270" s="343" t="str">
        <f t="shared" si="74"/>
        <v/>
      </c>
      <c r="AB270" s="103"/>
      <c r="AC270" s="94" t="str">
        <f t="shared" si="75"/>
        <v/>
      </c>
      <c r="AD270" s="95"/>
      <c r="AE270" s="294"/>
      <c r="AF270" s="214" t="str">
        <f t="shared" si="76"/>
        <v/>
      </c>
      <c r="AG270" s="215" t="str">
        <f t="shared" si="77"/>
        <v>£0.00</v>
      </c>
      <c r="AH270" s="181"/>
      <c r="AJ270" s="183"/>
      <c r="AM270" s="183" t="str">
        <f t="shared" si="65"/>
        <v/>
      </c>
      <c r="AN270" s="45">
        <f t="shared" si="66"/>
        <v>0</v>
      </c>
      <c r="AO270" s="45" t="str">
        <f>IF(AND('Claim Details'!$J$21="London 1",T270="A"),Rates!$C$4,IF(AND('Claim Details'!$J$21="London 1",T270="B"),Rates!$D$4,IF(AND('Claim Details'!$J$21="London 1",T270="C"),Rates!$E$4,IF(AND('Claim Details'!$J$21="London 1",T270="D"),Rates!$F$4,IF(AND('Claim Details'!$J$21="London 2",T270="A"),Rates!$C$7,IF(AND('Claim Details'!$J$21="London 2",T270="B"),Rates!$D$7,IF(AND('Claim Details'!$J$21="London 2",T270="C"),Rates!$E$7,IF(AND('Claim Details'!$J$21="London 2",T270="D"),Rates!$F$7,IF(AND('Claim Details'!$J$21="London 3",T270="A"),Rates!$C$10,IF(AND('Claim Details'!$J$21="London 3",T270="B"),Rates!$D$10,IF(AND('Claim Details'!$J$21="London 3",T270="C"),Rates!$E$10,IF(AND('Claim Details'!$J$21="London 3",T270="D"),Rates!$F$10,IF(AND('Claim Details'!$J$21="National 1",T270="A"),Rates!$C$13,IF(AND('Claim Details'!$J$21="National 1",T270="B"),Rates!$D$13,IF(AND('Claim Details'!$J$21="National 1",T270="C"),Rates!$E$13,IF(AND('Claim Details'!$J$21="National 1",T270="D"),Rates!$F$13,IF(AND('Claim Details'!$J$21="National 2",T270="A"),Rates!$C$16,IF(AND('Claim Details'!$J$21="National 2",T270="B"),Rates!$D$16,IF(AND('Claim Details'!$J$21="National 2",T270="C"),Rates!$E$16,IF(AND('Claim Details'!$J$21="National 2",T270="D"),Rates!$F$16,"£0.00"))))))))))))))))))))</f>
        <v>£0.00</v>
      </c>
      <c r="AP270" s="45">
        <f t="shared" si="67"/>
        <v>0</v>
      </c>
      <c r="AQ270" s="45" t="str">
        <f>IF(AND('Claim Details'!$R$21="London 1",AC270="A"),Rates!$C$4,IF(AND('Claim Details'!$R$21="London 1",AC270="B"),Rates!$D$4,IF(AND('Claim Details'!$R$21="London 1",AC270="C"),Rates!$E$4,IF(AND('Claim Details'!$R$21="London 1",AC270="D"),Rates!$F$4,IF(AND('Claim Details'!$R$21="London 2",AC270="A"),Rates!$C$7,IF(AND('Claim Details'!$R$21="London 2",AC270="B"),Rates!$D$7,IF(AND('Claim Details'!$R$21="London 2",AC270="C"),Rates!$E$7,IF(AND('Claim Details'!$R$21="London 2",AC270="D"),Rates!$F$7,IF(AND('Claim Details'!$R$21="London 3",AC270="A"),Rates!$C$10,IF(AND('Claim Details'!$R$21="London 3",AC270="B"),Rates!$D$10,IF(AND('Claim Details'!$R$21="London 3",AC270="C"),Rates!$E$10,IF(AND('Claim Details'!$R$21="London 3",AC270="D"),Rates!$F$10,IF(AND('Claim Details'!$R$21="National 1",AC270="A"),Rates!$C$13,IF(AND('Claim Details'!$R$21="National 1",AC270="B"),Rates!$D$13,IF(AND('Claim Details'!$R$21="National 1",AC270="C"),Rates!$E$13,IF(AND('Claim Details'!$R$21="National 1",AC270="D"),Rates!$F$13,IF(AND('Claim Details'!$R$21="National 2",AC270="A"),Rates!$C$16,IF(AND('Claim Details'!$R$21="National 2",AC270="B"),Rates!$D$16,IF(AND('Claim Details'!$R$21="National 2",AC270="C"),Rates!$E$16,IF(AND('Claim Details'!$R$21="National 2",AC270="D"),Rates!$F$16,"£0.00"))))))))))))))))))))</f>
        <v>£0.00</v>
      </c>
      <c r="AR270" s="45">
        <f t="shared" si="68"/>
        <v>0</v>
      </c>
      <c r="AS270" s="183" t="str">
        <f t="shared" si="78"/>
        <v/>
      </c>
      <c r="AT270" s="183" t="str">
        <f t="shared" si="79"/>
        <v/>
      </c>
    </row>
    <row r="271" spans="1:46" ht="15.5">
      <c r="A271" s="178"/>
      <c r="B271" s="21"/>
      <c r="C271" s="22"/>
      <c r="D271" s="288"/>
      <c r="E271" s="290"/>
      <c r="F271" s="289"/>
      <c r="G271" s="177"/>
      <c r="H271" s="286"/>
      <c r="I271" s="95" t="str">
        <f>IF(AND('Claim Details'!$E$21="London 1",C271="A"),Rates!$C$4,IF(AND('Claim Details'!$E$21="London 1",C271="B"),Rates!$D$4,IF(AND('Claim Details'!$E$21="London 1",C271="C"),Rates!$E$4,IF(AND('Claim Details'!$E$21="London 1",C271="D"),Rates!$F$4,IF(AND('Claim Details'!$E$21="London 2",C271="A"),Rates!$C$7,IF(AND('Claim Details'!$E$21="London 2",C271="B"),Rates!$D$7,IF(AND('Claim Details'!$E$21="London 2",C271="C"),Rates!$E$7,IF(AND('Claim Details'!$E$21="London 2",C271="D"),Rates!$F$7,IF(AND('Claim Details'!$E$21="London 3",C271="A"),Rates!$C$10,IF(AND('Claim Details'!$E$21="London 3",C271="B"),Rates!$D$10,IF(AND('Claim Details'!$E$21="London 3",C271="C"),Rates!$E$10,IF(AND('Claim Details'!$E$21="London 3",C271="D"),Rates!$F$10,IF(AND('Claim Details'!$E$21="National 1",C271="A"),Rates!$C$13,IF(AND('Claim Details'!$E$21="National 1",C271="B"),Rates!$D$13,IF(AND('Claim Details'!$E$21="National 1",C271="C"),Rates!$E$13,IF(AND('Claim Details'!$E$21="National 1",C271="D"),Rates!$F$13,IF(AND('Claim Details'!$E$21="National 2",C271="A"),Rates!$C$16,IF(AND('Claim Details'!$E$21="National 2",C271="B"),Rates!$D$16,IF(AND('Claim Details'!$E$21="National 2",C271="C"),Rates!$E$16,IF(AND('Claim Details'!$E$21="National 2",C271="D"),Rates!$F$16,"£0.00"))))))))))))))))))))</f>
        <v>£0.00</v>
      </c>
      <c r="J271" s="23"/>
      <c r="K271" s="63" t="str">
        <f t="shared" si="69"/>
        <v>£0.00</v>
      </c>
      <c r="L271" s="212"/>
      <c r="M271" s="213"/>
      <c r="N271" s="20"/>
      <c r="O271" s="20"/>
      <c r="P271" s="20" t="str">
        <f t="shared" si="70"/>
        <v/>
      </c>
      <c r="Q271" s="20"/>
      <c r="R271" s="211"/>
      <c r="S271" s="28" t="str">
        <f t="shared" si="71"/>
        <v/>
      </c>
      <c r="T271" s="20" t="str">
        <f t="shared" si="72"/>
        <v/>
      </c>
      <c r="U271" s="18" t="str">
        <f t="shared" si="73"/>
        <v>£0.00</v>
      </c>
      <c r="V271" s="20"/>
      <c r="W271" s="192"/>
      <c r="X271" s="193"/>
      <c r="Y271" s="35"/>
      <c r="Z271" s="343"/>
      <c r="AA271" s="343" t="str">
        <f t="shared" si="74"/>
        <v/>
      </c>
      <c r="AB271" s="103"/>
      <c r="AC271" s="94" t="str">
        <f t="shared" si="75"/>
        <v/>
      </c>
      <c r="AD271" s="95"/>
      <c r="AE271" s="294"/>
      <c r="AF271" s="214" t="str">
        <f t="shared" si="76"/>
        <v/>
      </c>
      <c r="AG271" s="215" t="str">
        <f t="shared" si="77"/>
        <v>£0.00</v>
      </c>
      <c r="AH271" s="181"/>
      <c r="AJ271" s="183"/>
      <c r="AM271" s="183" t="str">
        <f t="shared" si="65"/>
        <v/>
      </c>
      <c r="AN271" s="45">
        <f t="shared" si="66"/>
        <v>0</v>
      </c>
      <c r="AO271" s="45" t="str">
        <f>IF(AND('Claim Details'!$J$21="London 1",T271="A"),Rates!$C$4,IF(AND('Claim Details'!$J$21="London 1",T271="B"),Rates!$D$4,IF(AND('Claim Details'!$J$21="London 1",T271="C"),Rates!$E$4,IF(AND('Claim Details'!$J$21="London 1",T271="D"),Rates!$F$4,IF(AND('Claim Details'!$J$21="London 2",T271="A"),Rates!$C$7,IF(AND('Claim Details'!$J$21="London 2",T271="B"),Rates!$D$7,IF(AND('Claim Details'!$J$21="London 2",T271="C"),Rates!$E$7,IF(AND('Claim Details'!$J$21="London 2",T271="D"),Rates!$F$7,IF(AND('Claim Details'!$J$21="London 3",T271="A"),Rates!$C$10,IF(AND('Claim Details'!$J$21="London 3",T271="B"),Rates!$D$10,IF(AND('Claim Details'!$J$21="London 3",T271="C"),Rates!$E$10,IF(AND('Claim Details'!$J$21="London 3",T271="D"),Rates!$F$10,IF(AND('Claim Details'!$J$21="National 1",T271="A"),Rates!$C$13,IF(AND('Claim Details'!$J$21="National 1",T271="B"),Rates!$D$13,IF(AND('Claim Details'!$J$21="National 1",T271="C"),Rates!$E$13,IF(AND('Claim Details'!$J$21="National 1",T271="D"),Rates!$F$13,IF(AND('Claim Details'!$J$21="National 2",T271="A"),Rates!$C$16,IF(AND('Claim Details'!$J$21="National 2",T271="B"),Rates!$D$16,IF(AND('Claim Details'!$J$21="National 2",T271="C"),Rates!$E$16,IF(AND('Claim Details'!$J$21="National 2",T271="D"),Rates!$F$16,"£0.00"))))))))))))))))))))</f>
        <v>£0.00</v>
      </c>
      <c r="AP271" s="45">
        <f t="shared" si="67"/>
        <v>0</v>
      </c>
      <c r="AQ271" s="45" t="str">
        <f>IF(AND('Claim Details'!$R$21="London 1",AC271="A"),Rates!$C$4,IF(AND('Claim Details'!$R$21="London 1",AC271="B"),Rates!$D$4,IF(AND('Claim Details'!$R$21="London 1",AC271="C"),Rates!$E$4,IF(AND('Claim Details'!$R$21="London 1",AC271="D"),Rates!$F$4,IF(AND('Claim Details'!$R$21="London 2",AC271="A"),Rates!$C$7,IF(AND('Claim Details'!$R$21="London 2",AC271="B"),Rates!$D$7,IF(AND('Claim Details'!$R$21="London 2",AC271="C"),Rates!$E$7,IF(AND('Claim Details'!$R$21="London 2",AC271="D"),Rates!$F$7,IF(AND('Claim Details'!$R$21="London 3",AC271="A"),Rates!$C$10,IF(AND('Claim Details'!$R$21="London 3",AC271="B"),Rates!$D$10,IF(AND('Claim Details'!$R$21="London 3",AC271="C"),Rates!$E$10,IF(AND('Claim Details'!$R$21="London 3",AC271="D"),Rates!$F$10,IF(AND('Claim Details'!$R$21="National 1",AC271="A"),Rates!$C$13,IF(AND('Claim Details'!$R$21="National 1",AC271="B"),Rates!$D$13,IF(AND('Claim Details'!$R$21="National 1",AC271="C"),Rates!$E$13,IF(AND('Claim Details'!$R$21="National 1",AC271="D"),Rates!$F$13,IF(AND('Claim Details'!$R$21="National 2",AC271="A"),Rates!$C$16,IF(AND('Claim Details'!$R$21="National 2",AC271="B"),Rates!$D$16,IF(AND('Claim Details'!$R$21="National 2",AC271="C"),Rates!$E$16,IF(AND('Claim Details'!$R$21="National 2",AC271="D"),Rates!$F$16,"£0.00"))))))))))))))))))))</f>
        <v>£0.00</v>
      </c>
      <c r="AR271" s="45">
        <f t="shared" si="68"/>
        <v>0</v>
      </c>
      <c r="AS271" s="183" t="str">
        <f t="shared" si="78"/>
        <v/>
      </c>
      <c r="AT271" s="183" t="str">
        <f t="shared" si="79"/>
        <v/>
      </c>
    </row>
    <row r="272" spans="1:46" ht="15.5">
      <c r="A272" s="178"/>
      <c r="B272" s="21"/>
      <c r="C272" s="22"/>
      <c r="D272" s="288"/>
      <c r="E272" s="290"/>
      <c r="F272" s="289"/>
      <c r="G272" s="177"/>
      <c r="H272" s="286"/>
      <c r="I272" s="95" t="str">
        <f>IF(AND('Claim Details'!$E$21="London 1",C272="A"),Rates!$C$4,IF(AND('Claim Details'!$E$21="London 1",C272="B"),Rates!$D$4,IF(AND('Claim Details'!$E$21="London 1",C272="C"),Rates!$E$4,IF(AND('Claim Details'!$E$21="London 1",C272="D"),Rates!$F$4,IF(AND('Claim Details'!$E$21="London 2",C272="A"),Rates!$C$7,IF(AND('Claim Details'!$E$21="London 2",C272="B"),Rates!$D$7,IF(AND('Claim Details'!$E$21="London 2",C272="C"),Rates!$E$7,IF(AND('Claim Details'!$E$21="London 2",C272="D"),Rates!$F$7,IF(AND('Claim Details'!$E$21="London 3",C272="A"),Rates!$C$10,IF(AND('Claim Details'!$E$21="London 3",C272="B"),Rates!$D$10,IF(AND('Claim Details'!$E$21="London 3",C272="C"),Rates!$E$10,IF(AND('Claim Details'!$E$21="London 3",C272="D"),Rates!$F$10,IF(AND('Claim Details'!$E$21="National 1",C272="A"),Rates!$C$13,IF(AND('Claim Details'!$E$21="National 1",C272="B"),Rates!$D$13,IF(AND('Claim Details'!$E$21="National 1",C272="C"),Rates!$E$13,IF(AND('Claim Details'!$E$21="National 1",C272="D"),Rates!$F$13,IF(AND('Claim Details'!$E$21="National 2",C272="A"),Rates!$C$16,IF(AND('Claim Details'!$E$21="National 2",C272="B"),Rates!$D$16,IF(AND('Claim Details'!$E$21="National 2",C272="C"),Rates!$E$16,IF(AND('Claim Details'!$E$21="National 2",C272="D"),Rates!$F$16,"£0.00"))))))))))))))))))))</f>
        <v>£0.00</v>
      </c>
      <c r="J272" s="23"/>
      <c r="K272" s="63" t="str">
        <f t="shared" si="69"/>
        <v>£0.00</v>
      </c>
      <c r="L272" s="212"/>
      <c r="M272" s="213"/>
      <c r="N272" s="20"/>
      <c r="O272" s="20"/>
      <c r="P272" s="20" t="str">
        <f t="shared" si="70"/>
        <v/>
      </c>
      <c r="Q272" s="20"/>
      <c r="R272" s="211"/>
      <c r="S272" s="28" t="str">
        <f t="shared" si="71"/>
        <v/>
      </c>
      <c r="T272" s="20" t="str">
        <f t="shared" si="72"/>
        <v/>
      </c>
      <c r="U272" s="18" t="str">
        <f t="shared" si="73"/>
        <v>£0.00</v>
      </c>
      <c r="V272" s="20"/>
      <c r="W272" s="192"/>
      <c r="X272" s="193"/>
      <c r="Y272" s="35"/>
      <c r="Z272" s="343"/>
      <c r="AA272" s="343" t="str">
        <f t="shared" si="74"/>
        <v/>
      </c>
      <c r="AB272" s="103"/>
      <c r="AC272" s="94" t="str">
        <f t="shared" si="75"/>
        <v/>
      </c>
      <c r="AD272" s="95"/>
      <c r="AE272" s="294"/>
      <c r="AF272" s="214" t="str">
        <f t="shared" si="76"/>
        <v/>
      </c>
      <c r="AG272" s="215" t="str">
        <f t="shared" si="77"/>
        <v>£0.00</v>
      </c>
      <c r="AH272" s="181"/>
      <c r="AJ272" s="183"/>
      <c r="AM272" s="183" t="str">
        <f t="shared" si="65"/>
        <v/>
      </c>
      <c r="AN272" s="45">
        <f t="shared" si="66"/>
        <v>0</v>
      </c>
      <c r="AO272" s="45" t="str">
        <f>IF(AND('Claim Details'!$J$21="London 1",T272="A"),Rates!$C$4,IF(AND('Claim Details'!$J$21="London 1",T272="B"),Rates!$D$4,IF(AND('Claim Details'!$J$21="London 1",T272="C"),Rates!$E$4,IF(AND('Claim Details'!$J$21="London 1",T272="D"),Rates!$F$4,IF(AND('Claim Details'!$J$21="London 2",T272="A"),Rates!$C$7,IF(AND('Claim Details'!$J$21="London 2",T272="B"),Rates!$D$7,IF(AND('Claim Details'!$J$21="London 2",T272="C"),Rates!$E$7,IF(AND('Claim Details'!$J$21="London 2",T272="D"),Rates!$F$7,IF(AND('Claim Details'!$J$21="London 3",T272="A"),Rates!$C$10,IF(AND('Claim Details'!$J$21="London 3",T272="B"),Rates!$D$10,IF(AND('Claim Details'!$J$21="London 3",T272="C"),Rates!$E$10,IF(AND('Claim Details'!$J$21="London 3",T272="D"),Rates!$F$10,IF(AND('Claim Details'!$J$21="National 1",T272="A"),Rates!$C$13,IF(AND('Claim Details'!$J$21="National 1",T272="B"),Rates!$D$13,IF(AND('Claim Details'!$J$21="National 1",T272="C"),Rates!$E$13,IF(AND('Claim Details'!$J$21="National 1",T272="D"),Rates!$F$13,IF(AND('Claim Details'!$J$21="National 2",T272="A"),Rates!$C$16,IF(AND('Claim Details'!$J$21="National 2",T272="B"),Rates!$D$16,IF(AND('Claim Details'!$J$21="National 2",T272="C"),Rates!$E$16,IF(AND('Claim Details'!$J$21="National 2",T272="D"),Rates!$F$16,"£0.00"))))))))))))))))))))</f>
        <v>£0.00</v>
      </c>
      <c r="AP272" s="45">
        <f t="shared" si="67"/>
        <v>0</v>
      </c>
      <c r="AQ272" s="45" t="str">
        <f>IF(AND('Claim Details'!$R$21="London 1",AC272="A"),Rates!$C$4,IF(AND('Claim Details'!$R$21="London 1",AC272="B"),Rates!$D$4,IF(AND('Claim Details'!$R$21="London 1",AC272="C"),Rates!$E$4,IF(AND('Claim Details'!$R$21="London 1",AC272="D"),Rates!$F$4,IF(AND('Claim Details'!$R$21="London 2",AC272="A"),Rates!$C$7,IF(AND('Claim Details'!$R$21="London 2",AC272="B"),Rates!$D$7,IF(AND('Claim Details'!$R$21="London 2",AC272="C"),Rates!$E$7,IF(AND('Claim Details'!$R$21="London 2",AC272="D"),Rates!$F$7,IF(AND('Claim Details'!$R$21="London 3",AC272="A"),Rates!$C$10,IF(AND('Claim Details'!$R$21="London 3",AC272="B"),Rates!$D$10,IF(AND('Claim Details'!$R$21="London 3",AC272="C"),Rates!$E$10,IF(AND('Claim Details'!$R$21="London 3",AC272="D"),Rates!$F$10,IF(AND('Claim Details'!$R$21="National 1",AC272="A"),Rates!$C$13,IF(AND('Claim Details'!$R$21="National 1",AC272="B"),Rates!$D$13,IF(AND('Claim Details'!$R$21="National 1",AC272="C"),Rates!$E$13,IF(AND('Claim Details'!$R$21="National 1",AC272="D"),Rates!$F$13,IF(AND('Claim Details'!$R$21="National 2",AC272="A"),Rates!$C$16,IF(AND('Claim Details'!$R$21="National 2",AC272="B"),Rates!$D$16,IF(AND('Claim Details'!$R$21="National 2",AC272="C"),Rates!$E$16,IF(AND('Claim Details'!$R$21="National 2",AC272="D"),Rates!$F$16,"£0.00"))))))))))))))))))))</f>
        <v>£0.00</v>
      </c>
      <c r="AR272" s="45">
        <f t="shared" si="68"/>
        <v>0</v>
      </c>
      <c r="AS272" s="183" t="str">
        <f t="shared" si="78"/>
        <v/>
      </c>
      <c r="AT272" s="183" t="str">
        <f t="shared" si="79"/>
        <v/>
      </c>
    </row>
    <row r="273" spans="1:46" ht="15.5">
      <c r="A273" s="178"/>
      <c r="B273" s="21"/>
      <c r="C273" s="22"/>
      <c r="D273" s="288"/>
      <c r="E273" s="290"/>
      <c r="F273" s="289"/>
      <c r="G273" s="177"/>
      <c r="H273" s="286"/>
      <c r="I273" s="95" t="str">
        <f>IF(AND('Claim Details'!$E$21="London 1",C273="A"),Rates!$C$4,IF(AND('Claim Details'!$E$21="London 1",C273="B"),Rates!$D$4,IF(AND('Claim Details'!$E$21="London 1",C273="C"),Rates!$E$4,IF(AND('Claim Details'!$E$21="London 1",C273="D"),Rates!$F$4,IF(AND('Claim Details'!$E$21="London 2",C273="A"),Rates!$C$7,IF(AND('Claim Details'!$E$21="London 2",C273="B"),Rates!$D$7,IF(AND('Claim Details'!$E$21="London 2",C273="C"),Rates!$E$7,IF(AND('Claim Details'!$E$21="London 2",C273="D"),Rates!$F$7,IF(AND('Claim Details'!$E$21="London 3",C273="A"),Rates!$C$10,IF(AND('Claim Details'!$E$21="London 3",C273="B"),Rates!$D$10,IF(AND('Claim Details'!$E$21="London 3",C273="C"),Rates!$E$10,IF(AND('Claim Details'!$E$21="London 3",C273="D"),Rates!$F$10,IF(AND('Claim Details'!$E$21="National 1",C273="A"),Rates!$C$13,IF(AND('Claim Details'!$E$21="National 1",C273="B"),Rates!$D$13,IF(AND('Claim Details'!$E$21="National 1",C273="C"),Rates!$E$13,IF(AND('Claim Details'!$E$21="National 1",C273="D"),Rates!$F$13,IF(AND('Claim Details'!$E$21="National 2",C273="A"),Rates!$C$16,IF(AND('Claim Details'!$E$21="National 2",C273="B"),Rates!$D$16,IF(AND('Claim Details'!$E$21="National 2",C273="C"),Rates!$E$16,IF(AND('Claim Details'!$E$21="National 2",C273="D"),Rates!$F$16,"£0.00"))))))))))))))))))))</f>
        <v>£0.00</v>
      </c>
      <c r="J273" s="23"/>
      <c r="K273" s="63" t="str">
        <f t="shared" si="69"/>
        <v>£0.00</v>
      </c>
      <c r="L273" s="212"/>
      <c r="M273" s="213"/>
      <c r="N273" s="20"/>
      <c r="O273" s="20"/>
      <c r="P273" s="20" t="str">
        <f t="shared" si="70"/>
        <v/>
      </c>
      <c r="Q273" s="20"/>
      <c r="R273" s="211"/>
      <c r="S273" s="28" t="str">
        <f t="shared" si="71"/>
        <v/>
      </c>
      <c r="T273" s="20" t="str">
        <f t="shared" si="72"/>
        <v/>
      </c>
      <c r="U273" s="18" t="str">
        <f t="shared" si="73"/>
        <v>£0.00</v>
      </c>
      <c r="V273" s="20"/>
      <c r="W273" s="192"/>
      <c r="X273" s="193"/>
      <c r="Y273" s="35"/>
      <c r="Z273" s="343"/>
      <c r="AA273" s="343" t="str">
        <f t="shared" si="74"/>
        <v/>
      </c>
      <c r="AB273" s="103"/>
      <c r="AC273" s="94" t="str">
        <f t="shared" si="75"/>
        <v/>
      </c>
      <c r="AD273" s="95"/>
      <c r="AE273" s="294"/>
      <c r="AF273" s="214" t="str">
        <f t="shared" si="76"/>
        <v/>
      </c>
      <c r="AG273" s="215" t="str">
        <f t="shared" si="77"/>
        <v>£0.00</v>
      </c>
      <c r="AH273" s="181"/>
      <c r="AJ273" s="183"/>
      <c r="AM273" s="183" t="str">
        <f t="shared" si="65"/>
        <v/>
      </c>
      <c r="AN273" s="45">
        <f t="shared" si="66"/>
        <v>0</v>
      </c>
      <c r="AO273" s="45" t="str">
        <f>IF(AND('Claim Details'!$J$21="London 1",T273="A"),Rates!$C$4,IF(AND('Claim Details'!$J$21="London 1",T273="B"),Rates!$D$4,IF(AND('Claim Details'!$J$21="London 1",T273="C"),Rates!$E$4,IF(AND('Claim Details'!$J$21="London 1",T273="D"),Rates!$F$4,IF(AND('Claim Details'!$J$21="London 2",T273="A"),Rates!$C$7,IF(AND('Claim Details'!$J$21="London 2",T273="B"),Rates!$D$7,IF(AND('Claim Details'!$J$21="London 2",T273="C"),Rates!$E$7,IF(AND('Claim Details'!$J$21="London 2",T273="D"),Rates!$F$7,IF(AND('Claim Details'!$J$21="London 3",T273="A"),Rates!$C$10,IF(AND('Claim Details'!$J$21="London 3",T273="B"),Rates!$D$10,IF(AND('Claim Details'!$J$21="London 3",T273="C"),Rates!$E$10,IF(AND('Claim Details'!$J$21="London 3",T273="D"),Rates!$F$10,IF(AND('Claim Details'!$J$21="National 1",T273="A"),Rates!$C$13,IF(AND('Claim Details'!$J$21="National 1",T273="B"),Rates!$D$13,IF(AND('Claim Details'!$J$21="National 1",T273="C"),Rates!$E$13,IF(AND('Claim Details'!$J$21="National 1",T273="D"),Rates!$F$13,IF(AND('Claim Details'!$J$21="National 2",T273="A"),Rates!$C$16,IF(AND('Claim Details'!$J$21="National 2",T273="B"),Rates!$D$16,IF(AND('Claim Details'!$J$21="National 2",T273="C"),Rates!$E$16,IF(AND('Claim Details'!$J$21="National 2",T273="D"),Rates!$F$16,"£0.00"))))))))))))))))))))</f>
        <v>£0.00</v>
      </c>
      <c r="AP273" s="45">
        <f t="shared" si="67"/>
        <v>0</v>
      </c>
      <c r="AQ273" s="45" t="str">
        <f>IF(AND('Claim Details'!$R$21="London 1",AC273="A"),Rates!$C$4,IF(AND('Claim Details'!$R$21="London 1",AC273="B"),Rates!$D$4,IF(AND('Claim Details'!$R$21="London 1",AC273="C"),Rates!$E$4,IF(AND('Claim Details'!$R$21="London 1",AC273="D"),Rates!$F$4,IF(AND('Claim Details'!$R$21="London 2",AC273="A"),Rates!$C$7,IF(AND('Claim Details'!$R$21="London 2",AC273="B"),Rates!$D$7,IF(AND('Claim Details'!$R$21="London 2",AC273="C"),Rates!$E$7,IF(AND('Claim Details'!$R$21="London 2",AC273="D"),Rates!$F$7,IF(AND('Claim Details'!$R$21="London 3",AC273="A"),Rates!$C$10,IF(AND('Claim Details'!$R$21="London 3",AC273="B"),Rates!$D$10,IF(AND('Claim Details'!$R$21="London 3",AC273="C"),Rates!$E$10,IF(AND('Claim Details'!$R$21="London 3",AC273="D"),Rates!$F$10,IF(AND('Claim Details'!$R$21="National 1",AC273="A"),Rates!$C$13,IF(AND('Claim Details'!$R$21="National 1",AC273="B"),Rates!$D$13,IF(AND('Claim Details'!$R$21="National 1",AC273="C"),Rates!$E$13,IF(AND('Claim Details'!$R$21="National 1",AC273="D"),Rates!$F$13,IF(AND('Claim Details'!$R$21="National 2",AC273="A"),Rates!$C$16,IF(AND('Claim Details'!$R$21="National 2",AC273="B"),Rates!$D$16,IF(AND('Claim Details'!$R$21="National 2",AC273="C"),Rates!$E$16,IF(AND('Claim Details'!$R$21="National 2",AC273="D"),Rates!$F$16,"£0.00"))))))))))))))))))))</f>
        <v>£0.00</v>
      </c>
      <c r="AR273" s="45">
        <f t="shared" si="68"/>
        <v>0</v>
      </c>
      <c r="AS273" s="183" t="str">
        <f t="shared" si="78"/>
        <v/>
      </c>
      <c r="AT273" s="183" t="str">
        <f t="shared" si="79"/>
        <v/>
      </c>
    </row>
    <row r="274" spans="1:46" ht="15.5">
      <c r="A274" s="178"/>
      <c r="B274" s="21"/>
      <c r="C274" s="22"/>
      <c r="D274" s="288"/>
      <c r="E274" s="290"/>
      <c r="F274" s="289"/>
      <c r="G274" s="177"/>
      <c r="H274" s="286"/>
      <c r="I274" s="95" t="str">
        <f>IF(AND('Claim Details'!$E$21="London 1",C274="A"),Rates!$C$4,IF(AND('Claim Details'!$E$21="London 1",C274="B"),Rates!$D$4,IF(AND('Claim Details'!$E$21="London 1",C274="C"),Rates!$E$4,IF(AND('Claim Details'!$E$21="London 1",C274="D"),Rates!$F$4,IF(AND('Claim Details'!$E$21="London 2",C274="A"),Rates!$C$7,IF(AND('Claim Details'!$E$21="London 2",C274="B"),Rates!$D$7,IF(AND('Claim Details'!$E$21="London 2",C274="C"),Rates!$E$7,IF(AND('Claim Details'!$E$21="London 2",C274="D"),Rates!$F$7,IF(AND('Claim Details'!$E$21="London 3",C274="A"),Rates!$C$10,IF(AND('Claim Details'!$E$21="London 3",C274="B"),Rates!$D$10,IF(AND('Claim Details'!$E$21="London 3",C274="C"),Rates!$E$10,IF(AND('Claim Details'!$E$21="London 3",C274="D"),Rates!$F$10,IF(AND('Claim Details'!$E$21="National 1",C274="A"),Rates!$C$13,IF(AND('Claim Details'!$E$21="National 1",C274="B"),Rates!$D$13,IF(AND('Claim Details'!$E$21="National 1",C274="C"),Rates!$E$13,IF(AND('Claim Details'!$E$21="National 1",C274="D"),Rates!$F$13,IF(AND('Claim Details'!$E$21="National 2",C274="A"),Rates!$C$16,IF(AND('Claim Details'!$E$21="National 2",C274="B"),Rates!$D$16,IF(AND('Claim Details'!$E$21="National 2",C274="C"),Rates!$E$16,IF(AND('Claim Details'!$E$21="National 2",C274="D"),Rates!$F$16,"£0.00"))))))))))))))))))))</f>
        <v>£0.00</v>
      </c>
      <c r="J274" s="23"/>
      <c r="K274" s="63" t="str">
        <f t="shared" si="69"/>
        <v>£0.00</v>
      </c>
      <c r="L274" s="212"/>
      <c r="M274" s="213"/>
      <c r="N274" s="20"/>
      <c r="O274" s="20"/>
      <c r="P274" s="20" t="str">
        <f t="shared" si="70"/>
        <v/>
      </c>
      <c r="Q274" s="20"/>
      <c r="R274" s="211"/>
      <c r="S274" s="28" t="str">
        <f t="shared" si="71"/>
        <v/>
      </c>
      <c r="T274" s="20" t="str">
        <f t="shared" si="72"/>
        <v/>
      </c>
      <c r="U274" s="18" t="str">
        <f t="shared" si="73"/>
        <v>£0.00</v>
      </c>
      <c r="V274" s="20"/>
      <c r="W274" s="192"/>
      <c r="X274" s="193"/>
      <c r="Y274" s="35"/>
      <c r="Z274" s="343"/>
      <c r="AA274" s="343" t="str">
        <f t="shared" si="74"/>
        <v/>
      </c>
      <c r="AB274" s="103"/>
      <c r="AC274" s="94" t="str">
        <f t="shared" si="75"/>
        <v/>
      </c>
      <c r="AD274" s="95"/>
      <c r="AE274" s="294"/>
      <c r="AF274" s="214" t="str">
        <f t="shared" si="76"/>
        <v/>
      </c>
      <c r="AG274" s="215" t="str">
        <f t="shared" si="77"/>
        <v>£0.00</v>
      </c>
      <c r="AH274" s="181"/>
      <c r="AJ274" s="183"/>
      <c r="AM274" s="183" t="str">
        <f t="shared" si="65"/>
        <v/>
      </c>
      <c r="AN274" s="45">
        <f t="shared" si="66"/>
        <v>0</v>
      </c>
      <c r="AO274" s="45" t="str">
        <f>IF(AND('Claim Details'!$J$21="London 1",T274="A"),Rates!$C$4,IF(AND('Claim Details'!$J$21="London 1",T274="B"),Rates!$D$4,IF(AND('Claim Details'!$J$21="London 1",T274="C"),Rates!$E$4,IF(AND('Claim Details'!$J$21="London 1",T274="D"),Rates!$F$4,IF(AND('Claim Details'!$J$21="London 2",T274="A"),Rates!$C$7,IF(AND('Claim Details'!$J$21="London 2",T274="B"),Rates!$D$7,IF(AND('Claim Details'!$J$21="London 2",T274="C"),Rates!$E$7,IF(AND('Claim Details'!$J$21="London 2",T274="D"),Rates!$F$7,IF(AND('Claim Details'!$J$21="London 3",T274="A"),Rates!$C$10,IF(AND('Claim Details'!$J$21="London 3",T274="B"),Rates!$D$10,IF(AND('Claim Details'!$J$21="London 3",T274="C"),Rates!$E$10,IF(AND('Claim Details'!$J$21="London 3",T274="D"),Rates!$F$10,IF(AND('Claim Details'!$J$21="National 1",T274="A"),Rates!$C$13,IF(AND('Claim Details'!$J$21="National 1",T274="B"),Rates!$D$13,IF(AND('Claim Details'!$J$21="National 1",T274="C"),Rates!$E$13,IF(AND('Claim Details'!$J$21="National 1",T274="D"),Rates!$F$13,IF(AND('Claim Details'!$J$21="National 2",T274="A"),Rates!$C$16,IF(AND('Claim Details'!$J$21="National 2",T274="B"),Rates!$D$16,IF(AND('Claim Details'!$J$21="National 2",T274="C"),Rates!$E$16,IF(AND('Claim Details'!$J$21="National 2",T274="D"),Rates!$F$16,"£0.00"))))))))))))))))))))</f>
        <v>£0.00</v>
      </c>
      <c r="AP274" s="45">
        <f t="shared" si="67"/>
        <v>0</v>
      </c>
      <c r="AQ274" s="45" t="str">
        <f>IF(AND('Claim Details'!$R$21="London 1",AC274="A"),Rates!$C$4,IF(AND('Claim Details'!$R$21="London 1",AC274="B"),Rates!$D$4,IF(AND('Claim Details'!$R$21="London 1",AC274="C"),Rates!$E$4,IF(AND('Claim Details'!$R$21="London 1",AC274="D"),Rates!$F$4,IF(AND('Claim Details'!$R$21="London 2",AC274="A"),Rates!$C$7,IF(AND('Claim Details'!$R$21="London 2",AC274="B"),Rates!$D$7,IF(AND('Claim Details'!$R$21="London 2",AC274="C"),Rates!$E$7,IF(AND('Claim Details'!$R$21="London 2",AC274="D"),Rates!$F$7,IF(AND('Claim Details'!$R$21="London 3",AC274="A"),Rates!$C$10,IF(AND('Claim Details'!$R$21="London 3",AC274="B"),Rates!$D$10,IF(AND('Claim Details'!$R$21="London 3",AC274="C"),Rates!$E$10,IF(AND('Claim Details'!$R$21="London 3",AC274="D"),Rates!$F$10,IF(AND('Claim Details'!$R$21="National 1",AC274="A"),Rates!$C$13,IF(AND('Claim Details'!$R$21="National 1",AC274="B"),Rates!$D$13,IF(AND('Claim Details'!$R$21="National 1",AC274="C"),Rates!$E$13,IF(AND('Claim Details'!$R$21="National 1",AC274="D"),Rates!$F$13,IF(AND('Claim Details'!$R$21="National 2",AC274="A"),Rates!$C$16,IF(AND('Claim Details'!$R$21="National 2",AC274="B"),Rates!$D$16,IF(AND('Claim Details'!$R$21="National 2",AC274="C"),Rates!$E$16,IF(AND('Claim Details'!$R$21="National 2",AC274="D"),Rates!$F$16,"£0.00"))))))))))))))))))))</f>
        <v>£0.00</v>
      </c>
      <c r="AR274" s="45">
        <f t="shared" si="68"/>
        <v>0</v>
      </c>
      <c r="AS274" s="183" t="str">
        <f t="shared" si="78"/>
        <v/>
      </c>
      <c r="AT274" s="183" t="str">
        <f t="shared" si="79"/>
        <v/>
      </c>
    </row>
    <row r="275" spans="1:46" ht="15.5">
      <c r="A275" s="178"/>
      <c r="B275" s="21"/>
      <c r="C275" s="22"/>
      <c r="D275" s="288"/>
      <c r="E275" s="290"/>
      <c r="F275" s="289"/>
      <c r="G275" s="177"/>
      <c r="H275" s="286"/>
      <c r="I275" s="95" t="str">
        <f>IF(AND('Claim Details'!$E$21="London 1",C275="A"),Rates!$C$4,IF(AND('Claim Details'!$E$21="London 1",C275="B"),Rates!$D$4,IF(AND('Claim Details'!$E$21="London 1",C275="C"),Rates!$E$4,IF(AND('Claim Details'!$E$21="London 1",C275="D"),Rates!$F$4,IF(AND('Claim Details'!$E$21="London 2",C275="A"),Rates!$C$7,IF(AND('Claim Details'!$E$21="London 2",C275="B"),Rates!$D$7,IF(AND('Claim Details'!$E$21="London 2",C275="C"),Rates!$E$7,IF(AND('Claim Details'!$E$21="London 2",C275="D"),Rates!$F$7,IF(AND('Claim Details'!$E$21="London 3",C275="A"),Rates!$C$10,IF(AND('Claim Details'!$E$21="London 3",C275="B"),Rates!$D$10,IF(AND('Claim Details'!$E$21="London 3",C275="C"),Rates!$E$10,IF(AND('Claim Details'!$E$21="London 3",C275="D"),Rates!$F$10,IF(AND('Claim Details'!$E$21="National 1",C275="A"),Rates!$C$13,IF(AND('Claim Details'!$E$21="National 1",C275="B"),Rates!$D$13,IF(AND('Claim Details'!$E$21="National 1",C275="C"),Rates!$E$13,IF(AND('Claim Details'!$E$21="National 1",C275="D"),Rates!$F$13,IF(AND('Claim Details'!$E$21="National 2",C275="A"),Rates!$C$16,IF(AND('Claim Details'!$E$21="National 2",C275="B"),Rates!$D$16,IF(AND('Claim Details'!$E$21="National 2",C275="C"),Rates!$E$16,IF(AND('Claim Details'!$E$21="National 2",C275="D"),Rates!$F$16,"£0.00"))))))))))))))))))))</f>
        <v>£0.00</v>
      </c>
      <c r="J275" s="23"/>
      <c r="K275" s="63" t="str">
        <f t="shared" si="69"/>
        <v>£0.00</v>
      </c>
      <c r="L275" s="212"/>
      <c r="M275" s="213"/>
      <c r="N275" s="20"/>
      <c r="O275" s="20"/>
      <c r="P275" s="20" t="str">
        <f t="shared" si="70"/>
        <v/>
      </c>
      <c r="Q275" s="20"/>
      <c r="R275" s="211"/>
      <c r="S275" s="28" t="str">
        <f t="shared" si="71"/>
        <v/>
      </c>
      <c r="T275" s="20" t="str">
        <f t="shared" si="72"/>
        <v/>
      </c>
      <c r="U275" s="18" t="str">
        <f t="shared" si="73"/>
        <v>£0.00</v>
      </c>
      <c r="V275" s="20"/>
      <c r="W275" s="192"/>
      <c r="X275" s="193"/>
      <c r="Y275" s="35"/>
      <c r="Z275" s="343"/>
      <c r="AA275" s="343" t="str">
        <f t="shared" si="74"/>
        <v/>
      </c>
      <c r="AB275" s="103"/>
      <c r="AC275" s="94" t="str">
        <f t="shared" si="75"/>
        <v/>
      </c>
      <c r="AD275" s="95"/>
      <c r="AE275" s="294"/>
      <c r="AF275" s="214" t="str">
        <f t="shared" si="76"/>
        <v/>
      </c>
      <c r="AG275" s="215" t="str">
        <f t="shared" si="77"/>
        <v>£0.00</v>
      </c>
      <c r="AH275" s="181"/>
      <c r="AJ275" s="183"/>
      <c r="AM275" s="183" t="str">
        <f t="shared" si="65"/>
        <v/>
      </c>
      <c r="AN275" s="45">
        <f t="shared" si="66"/>
        <v>0</v>
      </c>
      <c r="AO275" s="45" t="str">
        <f>IF(AND('Claim Details'!$J$21="London 1",T275="A"),Rates!$C$4,IF(AND('Claim Details'!$J$21="London 1",T275="B"),Rates!$D$4,IF(AND('Claim Details'!$J$21="London 1",T275="C"),Rates!$E$4,IF(AND('Claim Details'!$J$21="London 1",T275="D"),Rates!$F$4,IF(AND('Claim Details'!$J$21="London 2",T275="A"),Rates!$C$7,IF(AND('Claim Details'!$J$21="London 2",T275="B"),Rates!$D$7,IF(AND('Claim Details'!$J$21="London 2",T275="C"),Rates!$E$7,IF(AND('Claim Details'!$J$21="London 2",T275="D"),Rates!$F$7,IF(AND('Claim Details'!$J$21="London 3",T275="A"),Rates!$C$10,IF(AND('Claim Details'!$J$21="London 3",T275="B"),Rates!$D$10,IF(AND('Claim Details'!$J$21="London 3",T275="C"),Rates!$E$10,IF(AND('Claim Details'!$J$21="London 3",T275="D"),Rates!$F$10,IF(AND('Claim Details'!$J$21="National 1",T275="A"),Rates!$C$13,IF(AND('Claim Details'!$J$21="National 1",T275="B"),Rates!$D$13,IF(AND('Claim Details'!$J$21="National 1",T275="C"),Rates!$E$13,IF(AND('Claim Details'!$J$21="National 1",T275="D"),Rates!$F$13,IF(AND('Claim Details'!$J$21="National 2",T275="A"),Rates!$C$16,IF(AND('Claim Details'!$J$21="National 2",T275="B"),Rates!$D$16,IF(AND('Claim Details'!$J$21="National 2",T275="C"),Rates!$E$16,IF(AND('Claim Details'!$J$21="National 2",T275="D"),Rates!$F$16,"£0.00"))))))))))))))))))))</f>
        <v>£0.00</v>
      </c>
      <c r="AP275" s="45">
        <f t="shared" si="67"/>
        <v>0</v>
      </c>
      <c r="AQ275" s="45" t="str">
        <f>IF(AND('Claim Details'!$R$21="London 1",AC275="A"),Rates!$C$4,IF(AND('Claim Details'!$R$21="London 1",AC275="B"),Rates!$D$4,IF(AND('Claim Details'!$R$21="London 1",AC275="C"),Rates!$E$4,IF(AND('Claim Details'!$R$21="London 1",AC275="D"),Rates!$F$4,IF(AND('Claim Details'!$R$21="London 2",AC275="A"),Rates!$C$7,IF(AND('Claim Details'!$R$21="London 2",AC275="B"),Rates!$D$7,IF(AND('Claim Details'!$R$21="London 2",AC275="C"),Rates!$E$7,IF(AND('Claim Details'!$R$21="London 2",AC275="D"),Rates!$F$7,IF(AND('Claim Details'!$R$21="London 3",AC275="A"),Rates!$C$10,IF(AND('Claim Details'!$R$21="London 3",AC275="B"),Rates!$D$10,IF(AND('Claim Details'!$R$21="London 3",AC275="C"),Rates!$E$10,IF(AND('Claim Details'!$R$21="London 3",AC275="D"),Rates!$F$10,IF(AND('Claim Details'!$R$21="National 1",AC275="A"),Rates!$C$13,IF(AND('Claim Details'!$R$21="National 1",AC275="B"),Rates!$D$13,IF(AND('Claim Details'!$R$21="National 1",AC275="C"),Rates!$E$13,IF(AND('Claim Details'!$R$21="National 1",AC275="D"),Rates!$F$13,IF(AND('Claim Details'!$R$21="National 2",AC275="A"),Rates!$C$16,IF(AND('Claim Details'!$R$21="National 2",AC275="B"),Rates!$D$16,IF(AND('Claim Details'!$R$21="National 2",AC275="C"),Rates!$E$16,IF(AND('Claim Details'!$R$21="National 2",AC275="D"),Rates!$F$16,"£0.00"))))))))))))))))))))</f>
        <v>£0.00</v>
      </c>
      <c r="AR275" s="45">
        <f t="shared" si="68"/>
        <v>0</v>
      </c>
      <c r="AS275" s="183" t="str">
        <f t="shared" si="78"/>
        <v/>
      </c>
      <c r="AT275" s="183" t="str">
        <f t="shared" si="79"/>
        <v/>
      </c>
    </row>
    <row r="276" spans="1:46" ht="15.5">
      <c r="A276" s="178"/>
      <c r="B276" s="21"/>
      <c r="C276" s="22"/>
      <c r="D276" s="288"/>
      <c r="E276" s="290"/>
      <c r="F276" s="289"/>
      <c r="G276" s="177"/>
      <c r="H276" s="286"/>
      <c r="I276" s="95" t="str">
        <f>IF(AND('Claim Details'!$E$21="London 1",C276="A"),Rates!$C$4,IF(AND('Claim Details'!$E$21="London 1",C276="B"),Rates!$D$4,IF(AND('Claim Details'!$E$21="London 1",C276="C"),Rates!$E$4,IF(AND('Claim Details'!$E$21="London 1",C276="D"),Rates!$F$4,IF(AND('Claim Details'!$E$21="London 2",C276="A"),Rates!$C$7,IF(AND('Claim Details'!$E$21="London 2",C276="B"),Rates!$D$7,IF(AND('Claim Details'!$E$21="London 2",C276="C"),Rates!$E$7,IF(AND('Claim Details'!$E$21="London 2",C276="D"),Rates!$F$7,IF(AND('Claim Details'!$E$21="London 3",C276="A"),Rates!$C$10,IF(AND('Claim Details'!$E$21="London 3",C276="B"),Rates!$D$10,IF(AND('Claim Details'!$E$21="London 3",C276="C"),Rates!$E$10,IF(AND('Claim Details'!$E$21="London 3",C276="D"),Rates!$F$10,IF(AND('Claim Details'!$E$21="National 1",C276="A"),Rates!$C$13,IF(AND('Claim Details'!$E$21="National 1",C276="B"),Rates!$D$13,IF(AND('Claim Details'!$E$21="National 1",C276="C"),Rates!$E$13,IF(AND('Claim Details'!$E$21="National 1",C276="D"),Rates!$F$13,IF(AND('Claim Details'!$E$21="National 2",C276="A"),Rates!$C$16,IF(AND('Claim Details'!$E$21="National 2",C276="B"),Rates!$D$16,IF(AND('Claim Details'!$E$21="National 2",C276="C"),Rates!$E$16,IF(AND('Claim Details'!$E$21="National 2",C276="D"),Rates!$F$16,"£0.00"))))))))))))))))))))</f>
        <v>£0.00</v>
      </c>
      <c r="J276" s="23"/>
      <c r="K276" s="63" t="str">
        <f t="shared" si="69"/>
        <v>£0.00</v>
      </c>
      <c r="L276" s="212"/>
      <c r="M276" s="213"/>
      <c r="N276" s="20"/>
      <c r="O276" s="20"/>
      <c r="P276" s="20" t="str">
        <f t="shared" si="70"/>
        <v/>
      </c>
      <c r="Q276" s="20"/>
      <c r="R276" s="211"/>
      <c r="S276" s="28" t="str">
        <f t="shared" si="71"/>
        <v/>
      </c>
      <c r="T276" s="20" t="str">
        <f t="shared" si="72"/>
        <v/>
      </c>
      <c r="U276" s="18" t="str">
        <f t="shared" si="73"/>
        <v>£0.00</v>
      </c>
      <c r="V276" s="20"/>
      <c r="W276" s="192"/>
      <c r="X276" s="193"/>
      <c r="Y276" s="35"/>
      <c r="Z276" s="343"/>
      <c r="AA276" s="343" t="str">
        <f t="shared" si="74"/>
        <v/>
      </c>
      <c r="AB276" s="103"/>
      <c r="AC276" s="94" t="str">
        <f t="shared" si="75"/>
        <v/>
      </c>
      <c r="AD276" s="95"/>
      <c r="AE276" s="294"/>
      <c r="AF276" s="214" t="str">
        <f t="shared" si="76"/>
        <v/>
      </c>
      <c r="AG276" s="215" t="str">
        <f t="shared" si="77"/>
        <v>£0.00</v>
      </c>
      <c r="AH276" s="181"/>
      <c r="AJ276" s="183"/>
      <c r="AM276" s="183" t="str">
        <f t="shared" si="65"/>
        <v/>
      </c>
      <c r="AN276" s="45">
        <f t="shared" si="66"/>
        <v>0</v>
      </c>
      <c r="AO276" s="45" t="str">
        <f>IF(AND('Claim Details'!$J$21="London 1",T276="A"),Rates!$C$4,IF(AND('Claim Details'!$J$21="London 1",T276="B"),Rates!$D$4,IF(AND('Claim Details'!$J$21="London 1",T276="C"),Rates!$E$4,IF(AND('Claim Details'!$J$21="London 1",T276="D"),Rates!$F$4,IF(AND('Claim Details'!$J$21="London 2",T276="A"),Rates!$C$7,IF(AND('Claim Details'!$J$21="London 2",T276="B"),Rates!$D$7,IF(AND('Claim Details'!$J$21="London 2",T276="C"),Rates!$E$7,IF(AND('Claim Details'!$J$21="London 2",T276="D"),Rates!$F$7,IF(AND('Claim Details'!$J$21="London 3",T276="A"),Rates!$C$10,IF(AND('Claim Details'!$J$21="London 3",T276="B"),Rates!$D$10,IF(AND('Claim Details'!$J$21="London 3",T276="C"),Rates!$E$10,IF(AND('Claim Details'!$J$21="London 3",T276="D"),Rates!$F$10,IF(AND('Claim Details'!$J$21="National 1",T276="A"),Rates!$C$13,IF(AND('Claim Details'!$J$21="National 1",T276="B"),Rates!$D$13,IF(AND('Claim Details'!$J$21="National 1",T276="C"),Rates!$E$13,IF(AND('Claim Details'!$J$21="National 1",T276="D"),Rates!$F$13,IF(AND('Claim Details'!$J$21="National 2",T276="A"),Rates!$C$16,IF(AND('Claim Details'!$J$21="National 2",T276="B"),Rates!$D$16,IF(AND('Claim Details'!$J$21="National 2",T276="C"),Rates!$E$16,IF(AND('Claim Details'!$J$21="National 2",T276="D"),Rates!$F$16,"£0.00"))))))))))))))))))))</f>
        <v>£0.00</v>
      </c>
      <c r="AP276" s="45">
        <f t="shared" si="67"/>
        <v>0</v>
      </c>
      <c r="AQ276" s="45" t="str">
        <f>IF(AND('Claim Details'!$R$21="London 1",AC276="A"),Rates!$C$4,IF(AND('Claim Details'!$R$21="London 1",AC276="B"),Rates!$D$4,IF(AND('Claim Details'!$R$21="London 1",AC276="C"),Rates!$E$4,IF(AND('Claim Details'!$R$21="London 1",AC276="D"),Rates!$F$4,IF(AND('Claim Details'!$R$21="London 2",AC276="A"),Rates!$C$7,IF(AND('Claim Details'!$R$21="London 2",AC276="B"),Rates!$D$7,IF(AND('Claim Details'!$R$21="London 2",AC276="C"),Rates!$E$7,IF(AND('Claim Details'!$R$21="London 2",AC276="D"),Rates!$F$7,IF(AND('Claim Details'!$R$21="London 3",AC276="A"),Rates!$C$10,IF(AND('Claim Details'!$R$21="London 3",AC276="B"),Rates!$D$10,IF(AND('Claim Details'!$R$21="London 3",AC276="C"),Rates!$E$10,IF(AND('Claim Details'!$R$21="London 3",AC276="D"),Rates!$F$10,IF(AND('Claim Details'!$R$21="National 1",AC276="A"),Rates!$C$13,IF(AND('Claim Details'!$R$21="National 1",AC276="B"),Rates!$D$13,IF(AND('Claim Details'!$R$21="National 1",AC276="C"),Rates!$E$13,IF(AND('Claim Details'!$R$21="National 1",AC276="D"),Rates!$F$13,IF(AND('Claim Details'!$R$21="National 2",AC276="A"),Rates!$C$16,IF(AND('Claim Details'!$R$21="National 2",AC276="B"),Rates!$D$16,IF(AND('Claim Details'!$R$21="National 2",AC276="C"),Rates!$E$16,IF(AND('Claim Details'!$R$21="National 2",AC276="D"),Rates!$F$16,"£0.00"))))))))))))))))))))</f>
        <v>£0.00</v>
      </c>
      <c r="AR276" s="45">
        <f t="shared" si="68"/>
        <v>0</v>
      </c>
      <c r="AS276" s="183" t="str">
        <f t="shared" si="78"/>
        <v/>
      </c>
      <c r="AT276" s="183" t="str">
        <f t="shared" si="79"/>
        <v/>
      </c>
    </row>
    <row r="277" spans="1:46" ht="15.5">
      <c r="A277" s="178"/>
      <c r="B277" s="21"/>
      <c r="C277" s="22"/>
      <c r="D277" s="288"/>
      <c r="E277" s="290"/>
      <c r="F277" s="289"/>
      <c r="G277" s="177"/>
      <c r="H277" s="286"/>
      <c r="I277" s="95" t="str">
        <f>IF(AND('Claim Details'!$E$21="London 1",C277="A"),Rates!$C$4,IF(AND('Claim Details'!$E$21="London 1",C277="B"),Rates!$D$4,IF(AND('Claim Details'!$E$21="London 1",C277="C"),Rates!$E$4,IF(AND('Claim Details'!$E$21="London 1",C277="D"),Rates!$F$4,IF(AND('Claim Details'!$E$21="London 2",C277="A"),Rates!$C$7,IF(AND('Claim Details'!$E$21="London 2",C277="B"),Rates!$D$7,IF(AND('Claim Details'!$E$21="London 2",C277="C"),Rates!$E$7,IF(AND('Claim Details'!$E$21="London 2",C277="D"),Rates!$F$7,IF(AND('Claim Details'!$E$21="London 3",C277="A"),Rates!$C$10,IF(AND('Claim Details'!$E$21="London 3",C277="B"),Rates!$D$10,IF(AND('Claim Details'!$E$21="London 3",C277="C"),Rates!$E$10,IF(AND('Claim Details'!$E$21="London 3",C277="D"),Rates!$F$10,IF(AND('Claim Details'!$E$21="National 1",C277="A"),Rates!$C$13,IF(AND('Claim Details'!$E$21="National 1",C277="B"),Rates!$D$13,IF(AND('Claim Details'!$E$21="National 1",C277="C"),Rates!$E$13,IF(AND('Claim Details'!$E$21="National 1",C277="D"),Rates!$F$13,IF(AND('Claim Details'!$E$21="National 2",C277="A"),Rates!$C$16,IF(AND('Claim Details'!$E$21="National 2",C277="B"),Rates!$D$16,IF(AND('Claim Details'!$E$21="National 2",C277="C"),Rates!$E$16,IF(AND('Claim Details'!$E$21="National 2",C277="D"),Rates!$F$16,"£0.00"))))))))))))))))))))</f>
        <v>£0.00</v>
      </c>
      <c r="J277" s="23"/>
      <c r="K277" s="63" t="str">
        <f t="shared" si="69"/>
        <v>£0.00</v>
      </c>
      <c r="L277" s="212"/>
      <c r="M277" s="213"/>
      <c r="N277" s="20"/>
      <c r="O277" s="20"/>
      <c r="P277" s="20" t="str">
        <f t="shared" si="70"/>
        <v/>
      </c>
      <c r="Q277" s="20"/>
      <c r="R277" s="211"/>
      <c r="S277" s="28" t="str">
        <f t="shared" si="71"/>
        <v/>
      </c>
      <c r="T277" s="20" t="str">
        <f t="shared" si="72"/>
        <v/>
      </c>
      <c r="U277" s="18" t="str">
        <f t="shared" si="73"/>
        <v>£0.00</v>
      </c>
      <c r="V277" s="20"/>
      <c r="W277" s="192"/>
      <c r="X277" s="193"/>
      <c r="Y277" s="35"/>
      <c r="Z277" s="343"/>
      <c r="AA277" s="343" t="str">
        <f t="shared" si="74"/>
        <v/>
      </c>
      <c r="AB277" s="103"/>
      <c r="AC277" s="94" t="str">
        <f t="shared" si="75"/>
        <v/>
      </c>
      <c r="AD277" s="95"/>
      <c r="AE277" s="294"/>
      <c r="AF277" s="214" t="str">
        <f t="shared" si="76"/>
        <v/>
      </c>
      <c r="AG277" s="215" t="str">
        <f t="shared" si="77"/>
        <v>£0.00</v>
      </c>
      <c r="AH277" s="181"/>
      <c r="AJ277" s="183"/>
      <c r="AM277" s="183" t="str">
        <f t="shared" si="65"/>
        <v/>
      </c>
      <c r="AN277" s="45">
        <f t="shared" si="66"/>
        <v>0</v>
      </c>
      <c r="AO277" s="45" t="str">
        <f>IF(AND('Claim Details'!$J$21="London 1",T277="A"),Rates!$C$4,IF(AND('Claim Details'!$J$21="London 1",T277="B"),Rates!$D$4,IF(AND('Claim Details'!$J$21="London 1",T277="C"),Rates!$E$4,IF(AND('Claim Details'!$J$21="London 1",T277="D"),Rates!$F$4,IF(AND('Claim Details'!$J$21="London 2",T277="A"),Rates!$C$7,IF(AND('Claim Details'!$J$21="London 2",T277="B"),Rates!$D$7,IF(AND('Claim Details'!$J$21="London 2",T277="C"),Rates!$E$7,IF(AND('Claim Details'!$J$21="London 2",T277="D"),Rates!$F$7,IF(AND('Claim Details'!$J$21="London 3",T277="A"),Rates!$C$10,IF(AND('Claim Details'!$J$21="London 3",T277="B"),Rates!$D$10,IF(AND('Claim Details'!$J$21="London 3",T277="C"),Rates!$E$10,IF(AND('Claim Details'!$J$21="London 3",T277="D"),Rates!$F$10,IF(AND('Claim Details'!$J$21="National 1",T277="A"),Rates!$C$13,IF(AND('Claim Details'!$J$21="National 1",T277="B"),Rates!$D$13,IF(AND('Claim Details'!$J$21="National 1",T277="C"),Rates!$E$13,IF(AND('Claim Details'!$J$21="National 1",T277="D"),Rates!$F$13,IF(AND('Claim Details'!$J$21="National 2",T277="A"),Rates!$C$16,IF(AND('Claim Details'!$J$21="National 2",T277="B"),Rates!$D$16,IF(AND('Claim Details'!$J$21="National 2",T277="C"),Rates!$E$16,IF(AND('Claim Details'!$J$21="National 2",T277="D"),Rates!$F$16,"£0.00"))))))))))))))))))))</f>
        <v>£0.00</v>
      </c>
      <c r="AP277" s="45">
        <f t="shared" si="67"/>
        <v>0</v>
      </c>
      <c r="AQ277" s="45" t="str">
        <f>IF(AND('Claim Details'!$R$21="London 1",AC277="A"),Rates!$C$4,IF(AND('Claim Details'!$R$21="London 1",AC277="B"),Rates!$D$4,IF(AND('Claim Details'!$R$21="London 1",AC277="C"),Rates!$E$4,IF(AND('Claim Details'!$R$21="London 1",AC277="D"),Rates!$F$4,IF(AND('Claim Details'!$R$21="London 2",AC277="A"),Rates!$C$7,IF(AND('Claim Details'!$R$21="London 2",AC277="B"),Rates!$D$7,IF(AND('Claim Details'!$R$21="London 2",AC277="C"),Rates!$E$7,IF(AND('Claim Details'!$R$21="London 2",AC277="D"),Rates!$F$7,IF(AND('Claim Details'!$R$21="London 3",AC277="A"),Rates!$C$10,IF(AND('Claim Details'!$R$21="London 3",AC277="B"),Rates!$D$10,IF(AND('Claim Details'!$R$21="London 3",AC277="C"),Rates!$E$10,IF(AND('Claim Details'!$R$21="London 3",AC277="D"),Rates!$F$10,IF(AND('Claim Details'!$R$21="National 1",AC277="A"),Rates!$C$13,IF(AND('Claim Details'!$R$21="National 1",AC277="B"),Rates!$D$13,IF(AND('Claim Details'!$R$21="National 1",AC277="C"),Rates!$E$13,IF(AND('Claim Details'!$R$21="National 1",AC277="D"),Rates!$F$13,IF(AND('Claim Details'!$R$21="National 2",AC277="A"),Rates!$C$16,IF(AND('Claim Details'!$R$21="National 2",AC277="B"),Rates!$D$16,IF(AND('Claim Details'!$R$21="National 2",AC277="C"),Rates!$E$16,IF(AND('Claim Details'!$R$21="National 2",AC277="D"),Rates!$F$16,"£0.00"))))))))))))))))))))</f>
        <v>£0.00</v>
      </c>
      <c r="AR277" s="45">
        <f t="shared" si="68"/>
        <v>0</v>
      </c>
      <c r="AS277" s="183" t="str">
        <f t="shared" si="78"/>
        <v/>
      </c>
      <c r="AT277" s="183" t="str">
        <f t="shared" si="79"/>
        <v/>
      </c>
    </row>
    <row r="278" spans="1:46" ht="15.5">
      <c r="A278" s="178"/>
      <c r="B278" s="21"/>
      <c r="C278" s="22"/>
      <c r="D278" s="288"/>
      <c r="E278" s="290"/>
      <c r="F278" s="289"/>
      <c r="G278" s="177"/>
      <c r="H278" s="286"/>
      <c r="I278" s="95" t="str">
        <f>IF(AND('Claim Details'!$E$21="London 1",C278="A"),Rates!$C$4,IF(AND('Claim Details'!$E$21="London 1",C278="B"),Rates!$D$4,IF(AND('Claim Details'!$E$21="London 1",C278="C"),Rates!$E$4,IF(AND('Claim Details'!$E$21="London 1",C278="D"),Rates!$F$4,IF(AND('Claim Details'!$E$21="London 2",C278="A"),Rates!$C$7,IF(AND('Claim Details'!$E$21="London 2",C278="B"),Rates!$D$7,IF(AND('Claim Details'!$E$21="London 2",C278="C"),Rates!$E$7,IF(AND('Claim Details'!$E$21="London 2",C278="D"),Rates!$F$7,IF(AND('Claim Details'!$E$21="London 3",C278="A"),Rates!$C$10,IF(AND('Claim Details'!$E$21="London 3",C278="B"),Rates!$D$10,IF(AND('Claim Details'!$E$21="London 3",C278="C"),Rates!$E$10,IF(AND('Claim Details'!$E$21="London 3",C278="D"),Rates!$F$10,IF(AND('Claim Details'!$E$21="National 1",C278="A"),Rates!$C$13,IF(AND('Claim Details'!$E$21="National 1",C278="B"),Rates!$D$13,IF(AND('Claim Details'!$E$21="National 1",C278="C"),Rates!$E$13,IF(AND('Claim Details'!$E$21="National 1",C278="D"),Rates!$F$13,IF(AND('Claim Details'!$E$21="National 2",C278="A"),Rates!$C$16,IF(AND('Claim Details'!$E$21="National 2",C278="B"),Rates!$D$16,IF(AND('Claim Details'!$E$21="National 2",C278="C"),Rates!$E$16,IF(AND('Claim Details'!$E$21="National 2",C278="D"),Rates!$F$16,"£0.00"))))))))))))))))))))</f>
        <v>£0.00</v>
      </c>
      <c r="J278" s="23"/>
      <c r="K278" s="63" t="str">
        <f t="shared" si="69"/>
        <v>£0.00</v>
      </c>
      <c r="L278" s="212"/>
      <c r="M278" s="213"/>
      <c r="N278" s="20"/>
      <c r="O278" s="20"/>
      <c r="P278" s="20" t="str">
        <f t="shared" si="70"/>
        <v/>
      </c>
      <c r="Q278" s="20"/>
      <c r="R278" s="211"/>
      <c r="S278" s="28" t="str">
        <f t="shared" si="71"/>
        <v/>
      </c>
      <c r="T278" s="20" t="str">
        <f t="shared" si="72"/>
        <v/>
      </c>
      <c r="U278" s="18" t="str">
        <f t="shared" si="73"/>
        <v>£0.00</v>
      </c>
      <c r="V278" s="20"/>
      <c r="W278" s="192"/>
      <c r="X278" s="193"/>
      <c r="Y278" s="35"/>
      <c r="Z278" s="343"/>
      <c r="AA278" s="343" t="str">
        <f t="shared" si="74"/>
        <v/>
      </c>
      <c r="AB278" s="103"/>
      <c r="AC278" s="94" t="str">
        <f t="shared" si="75"/>
        <v/>
      </c>
      <c r="AD278" s="95"/>
      <c r="AE278" s="294"/>
      <c r="AF278" s="214" t="str">
        <f t="shared" si="76"/>
        <v/>
      </c>
      <c r="AG278" s="215" t="str">
        <f t="shared" si="77"/>
        <v>£0.00</v>
      </c>
      <c r="AH278" s="181"/>
      <c r="AJ278" s="183"/>
      <c r="AM278" s="183" t="str">
        <f t="shared" si="65"/>
        <v/>
      </c>
      <c r="AN278" s="45">
        <f t="shared" si="66"/>
        <v>0</v>
      </c>
      <c r="AO278" s="45" t="str">
        <f>IF(AND('Claim Details'!$J$21="London 1",T278="A"),Rates!$C$4,IF(AND('Claim Details'!$J$21="London 1",T278="B"),Rates!$D$4,IF(AND('Claim Details'!$J$21="London 1",T278="C"),Rates!$E$4,IF(AND('Claim Details'!$J$21="London 1",T278="D"),Rates!$F$4,IF(AND('Claim Details'!$J$21="London 2",T278="A"),Rates!$C$7,IF(AND('Claim Details'!$J$21="London 2",T278="B"),Rates!$D$7,IF(AND('Claim Details'!$J$21="London 2",T278="C"),Rates!$E$7,IF(AND('Claim Details'!$J$21="London 2",T278="D"),Rates!$F$7,IF(AND('Claim Details'!$J$21="London 3",T278="A"),Rates!$C$10,IF(AND('Claim Details'!$J$21="London 3",T278="B"),Rates!$D$10,IF(AND('Claim Details'!$J$21="London 3",T278="C"),Rates!$E$10,IF(AND('Claim Details'!$J$21="London 3",T278="D"),Rates!$F$10,IF(AND('Claim Details'!$J$21="National 1",T278="A"),Rates!$C$13,IF(AND('Claim Details'!$J$21="National 1",T278="B"),Rates!$D$13,IF(AND('Claim Details'!$J$21="National 1",T278="C"),Rates!$E$13,IF(AND('Claim Details'!$J$21="National 1",T278="D"),Rates!$F$13,IF(AND('Claim Details'!$J$21="National 2",T278="A"),Rates!$C$16,IF(AND('Claim Details'!$J$21="National 2",T278="B"),Rates!$D$16,IF(AND('Claim Details'!$J$21="National 2",T278="C"),Rates!$E$16,IF(AND('Claim Details'!$J$21="National 2",T278="D"),Rates!$F$16,"£0.00"))))))))))))))))))))</f>
        <v>£0.00</v>
      </c>
      <c r="AP278" s="45">
        <f t="shared" si="67"/>
        <v>0</v>
      </c>
      <c r="AQ278" s="45" t="str">
        <f>IF(AND('Claim Details'!$R$21="London 1",AC278="A"),Rates!$C$4,IF(AND('Claim Details'!$R$21="London 1",AC278="B"),Rates!$D$4,IF(AND('Claim Details'!$R$21="London 1",AC278="C"),Rates!$E$4,IF(AND('Claim Details'!$R$21="London 1",AC278="D"),Rates!$F$4,IF(AND('Claim Details'!$R$21="London 2",AC278="A"),Rates!$C$7,IF(AND('Claim Details'!$R$21="London 2",AC278="B"),Rates!$D$7,IF(AND('Claim Details'!$R$21="London 2",AC278="C"),Rates!$E$7,IF(AND('Claim Details'!$R$21="London 2",AC278="D"),Rates!$F$7,IF(AND('Claim Details'!$R$21="London 3",AC278="A"),Rates!$C$10,IF(AND('Claim Details'!$R$21="London 3",AC278="B"),Rates!$D$10,IF(AND('Claim Details'!$R$21="London 3",AC278="C"),Rates!$E$10,IF(AND('Claim Details'!$R$21="London 3",AC278="D"),Rates!$F$10,IF(AND('Claim Details'!$R$21="National 1",AC278="A"),Rates!$C$13,IF(AND('Claim Details'!$R$21="National 1",AC278="B"),Rates!$D$13,IF(AND('Claim Details'!$R$21="National 1",AC278="C"),Rates!$E$13,IF(AND('Claim Details'!$R$21="National 1",AC278="D"),Rates!$F$13,IF(AND('Claim Details'!$R$21="National 2",AC278="A"),Rates!$C$16,IF(AND('Claim Details'!$R$21="National 2",AC278="B"),Rates!$D$16,IF(AND('Claim Details'!$R$21="National 2",AC278="C"),Rates!$E$16,IF(AND('Claim Details'!$R$21="National 2",AC278="D"),Rates!$F$16,"£0.00"))))))))))))))))))))</f>
        <v>£0.00</v>
      </c>
      <c r="AR278" s="45">
        <f t="shared" si="68"/>
        <v>0</v>
      </c>
      <c r="AS278" s="183" t="str">
        <f t="shared" si="78"/>
        <v/>
      </c>
      <c r="AT278" s="183" t="str">
        <f t="shared" si="79"/>
        <v/>
      </c>
    </row>
    <row r="279" spans="1:46" ht="15.5">
      <c r="A279" s="178"/>
      <c r="B279" s="21"/>
      <c r="C279" s="22"/>
      <c r="D279" s="288"/>
      <c r="E279" s="290"/>
      <c r="F279" s="289"/>
      <c r="G279" s="177"/>
      <c r="H279" s="286"/>
      <c r="I279" s="95" t="str">
        <f>IF(AND('Claim Details'!$E$21="London 1",C279="A"),Rates!$C$4,IF(AND('Claim Details'!$E$21="London 1",C279="B"),Rates!$D$4,IF(AND('Claim Details'!$E$21="London 1",C279="C"),Rates!$E$4,IF(AND('Claim Details'!$E$21="London 1",C279="D"),Rates!$F$4,IF(AND('Claim Details'!$E$21="London 2",C279="A"),Rates!$C$7,IF(AND('Claim Details'!$E$21="London 2",C279="B"),Rates!$D$7,IF(AND('Claim Details'!$E$21="London 2",C279="C"),Rates!$E$7,IF(AND('Claim Details'!$E$21="London 2",C279="D"),Rates!$F$7,IF(AND('Claim Details'!$E$21="London 3",C279="A"),Rates!$C$10,IF(AND('Claim Details'!$E$21="London 3",C279="B"),Rates!$D$10,IF(AND('Claim Details'!$E$21="London 3",C279="C"),Rates!$E$10,IF(AND('Claim Details'!$E$21="London 3",C279="D"),Rates!$F$10,IF(AND('Claim Details'!$E$21="National 1",C279="A"),Rates!$C$13,IF(AND('Claim Details'!$E$21="National 1",C279="B"),Rates!$D$13,IF(AND('Claim Details'!$E$21="National 1",C279="C"),Rates!$E$13,IF(AND('Claim Details'!$E$21="National 1",C279="D"),Rates!$F$13,IF(AND('Claim Details'!$E$21="National 2",C279="A"),Rates!$C$16,IF(AND('Claim Details'!$E$21="National 2",C279="B"),Rates!$D$16,IF(AND('Claim Details'!$E$21="National 2",C279="C"),Rates!$E$16,IF(AND('Claim Details'!$E$21="National 2",C279="D"),Rates!$F$16,"£0.00"))))))))))))))))))))</f>
        <v>£0.00</v>
      </c>
      <c r="J279" s="23"/>
      <c r="K279" s="63" t="str">
        <f t="shared" si="69"/>
        <v>£0.00</v>
      </c>
      <c r="L279" s="212"/>
      <c r="M279" s="213"/>
      <c r="N279" s="20"/>
      <c r="O279" s="20"/>
      <c r="P279" s="20" t="str">
        <f t="shared" si="70"/>
        <v/>
      </c>
      <c r="Q279" s="20"/>
      <c r="R279" s="211"/>
      <c r="S279" s="28" t="str">
        <f t="shared" si="71"/>
        <v/>
      </c>
      <c r="T279" s="20" t="str">
        <f t="shared" si="72"/>
        <v/>
      </c>
      <c r="U279" s="18" t="str">
        <f t="shared" si="73"/>
        <v>£0.00</v>
      </c>
      <c r="V279" s="20"/>
      <c r="W279" s="192"/>
      <c r="X279" s="193"/>
      <c r="Y279" s="35"/>
      <c r="Z279" s="343"/>
      <c r="AA279" s="343" t="str">
        <f t="shared" si="74"/>
        <v/>
      </c>
      <c r="AB279" s="103"/>
      <c r="AC279" s="94" t="str">
        <f t="shared" si="75"/>
        <v/>
      </c>
      <c r="AD279" s="95"/>
      <c r="AE279" s="294"/>
      <c r="AF279" s="214" t="str">
        <f t="shared" si="76"/>
        <v/>
      </c>
      <c r="AG279" s="215" t="str">
        <f t="shared" si="77"/>
        <v>£0.00</v>
      </c>
      <c r="AH279" s="181"/>
      <c r="AJ279" s="183"/>
      <c r="AM279" s="183" t="str">
        <f t="shared" si="65"/>
        <v/>
      </c>
      <c r="AN279" s="45">
        <f t="shared" si="66"/>
        <v>0</v>
      </c>
      <c r="AO279" s="45" t="str">
        <f>IF(AND('Claim Details'!$J$21="London 1",T279="A"),Rates!$C$4,IF(AND('Claim Details'!$J$21="London 1",T279="B"),Rates!$D$4,IF(AND('Claim Details'!$J$21="London 1",T279="C"),Rates!$E$4,IF(AND('Claim Details'!$J$21="London 1",T279="D"),Rates!$F$4,IF(AND('Claim Details'!$J$21="London 2",T279="A"),Rates!$C$7,IF(AND('Claim Details'!$J$21="London 2",T279="B"),Rates!$D$7,IF(AND('Claim Details'!$J$21="London 2",T279="C"),Rates!$E$7,IF(AND('Claim Details'!$J$21="London 2",T279="D"),Rates!$F$7,IF(AND('Claim Details'!$J$21="London 3",T279="A"),Rates!$C$10,IF(AND('Claim Details'!$J$21="London 3",T279="B"),Rates!$D$10,IF(AND('Claim Details'!$J$21="London 3",T279="C"),Rates!$E$10,IF(AND('Claim Details'!$J$21="London 3",T279="D"),Rates!$F$10,IF(AND('Claim Details'!$J$21="National 1",T279="A"),Rates!$C$13,IF(AND('Claim Details'!$J$21="National 1",T279="B"),Rates!$D$13,IF(AND('Claim Details'!$J$21="National 1",T279="C"),Rates!$E$13,IF(AND('Claim Details'!$J$21="National 1",T279="D"),Rates!$F$13,IF(AND('Claim Details'!$J$21="National 2",T279="A"),Rates!$C$16,IF(AND('Claim Details'!$J$21="National 2",T279="B"),Rates!$D$16,IF(AND('Claim Details'!$J$21="National 2",T279="C"),Rates!$E$16,IF(AND('Claim Details'!$J$21="National 2",T279="D"),Rates!$F$16,"£0.00"))))))))))))))))))))</f>
        <v>£0.00</v>
      </c>
      <c r="AP279" s="45">
        <f t="shared" si="67"/>
        <v>0</v>
      </c>
      <c r="AQ279" s="45" t="str">
        <f>IF(AND('Claim Details'!$R$21="London 1",AC279="A"),Rates!$C$4,IF(AND('Claim Details'!$R$21="London 1",AC279="B"),Rates!$D$4,IF(AND('Claim Details'!$R$21="London 1",AC279="C"),Rates!$E$4,IF(AND('Claim Details'!$R$21="London 1",AC279="D"),Rates!$F$4,IF(AND('Claim Details'!$R$21="London 2",AC279="A"),Rates!$C$7,IF(AND('Claim Details'!$R$21="London 2",AC279="B"),Rates!$D$7,IF(AND('Claim Details'!$R$21="London 2",AC279="C"),Rates!$E$7,IF(AND('Claim Details'!$R$21="London 2",AC279="D"),Rates!$F$7,IF(AND('Claim Details'!$R$21="London 3",AC279="A"),Rates!$C$10,IF(AND('Claim Details'!$R$21="London 3",AC279="B"),Rates!$D$10,IF(AND('Claim Details'!$R$21="London 3",AC279="C"),Rates!$E$10,IF(AND('Claim Details'!$R$21="London 3",AC279="D"),Rates!$F$10,IF(AND('Claim Details'!$R$21="National 1",AC279="A"),Rates!$C$13,IF(AND('Claim Details'!$R$21="National 1",AC279="B"),Rates!$D$13,IF(AND('Claim Details'!$R$21="National 1",AC279="C"),Rates!$E$13,IF(AND('Claim Details'!$R$21="National 1",AC279="D"),Rates!$F$13,IF(AND('Claim Details'!$R$21="National 2",AC279="A"),Rates!$C$16,IF(AND('Claim Details'!$R$21="National 2",AC279="B"),Rates!$D$16,IF(AND('Claim Details'!$R$21="National 2",AC279="C"),Rates!$E$16,IF(AND('Claim Details'!$R$21="National 2",AC279="D"),Rates!$F$16,"£0.00"))))))))))))))))))))</f>
        <v>£0.00</v>
      </c>
      <c r="AR279" s="45">
        <f t="shared" si="68"/>
        <v>0</v>
      </c>
      <c r="AS279" s="183" t="str">
        <f t="shared" si="78"/>
        <v/>
      </c>
      <c r="AT279" s="183" t="str">
        <f t="shared" si="79"/>
        <v/>
      </c>
    </row>
    <row r="280" spans="1:46" ht="15.5">
      <c r="A280" s="178"/>
      <c r="B280" s="21"/>
      <c r="C280" s="22"/>
      <c r="D280" s="288"/>
      <c r="E280" s="290"/>
      <c r="F280" s="289"/>
      <c r="G280" s="177"/>
      <c r="H280" s="286"/>
      <c r="I280" s="95" t="str">
        <f>IF(AND('Claim Details'!$E$21="London 1",C280="A"),Rates!$C$4,IF(AND('Claim Details'!$E$21="London 1",C280="B"),Rates!$D$4,IF(AND('Claim Details'!$E$21="London 1",C280="C"),Rates!$E$4,IF(AND('Claim Details'!$E$21="London 1",C280="D"),Rates!$F$4,IF(AND('Claim Details'!$E$21="London 2",C280="A"),Rates!$C$7,IF(AND('Claim Details'!$E$21="London 2",C280="B"),Rates!$D$7,IF(AND('Claim Details'!$E$21="London 2",C280="C"),Rates!$E$7,IF(AND('Claim Details'!$E$21="London 2",C280="D"),Rates!$F$7,IF(AND('Claim Details'!$E$21="London 3",C280="A"),Rates!$C$10,IF(AND('Claim Details'!$E$21="London 3",C280="B"),Rates!$D$10,IF(AND('Claim Details'!$E$21="London 3",C280="C"),Rates!$E$10,IF(AND('Claim Details'!$E$21="London 3",C280="D"),Rates!$F$10,IF(AND('Claim Details'!$E$21="National 1",C280="A"),Rates!$C$13,IF(AND('Claim Details'!$E$21="National 1",C280="B"),Rates!$D$13,IF(AND('Claim Details'!$E$21="National 1",C280="C"),Rates!$E$13,IF(AND('Claim Details'!$E$21="National 1",C280="D"),Rates!$F$13,IF(AND('Claim Details'!$E$21="National 2",C280="A"),Rates!$C$16,IF(AND('Claim Details'!$E$21="National 2",C280="B"),Rates!$D$16,IF(AND('Claim Details'!$E$21="National 2",C280="C"),Rates!$E$16,IF(AND('Claim Details'!$E$21="National 2",C280="D"),Rates!$F$16,"£0.00"))))))))))))))))))))</f>
        <v>£0.00</v>
      </c>
      <c r="J280" s="23"/>
      <c r="K280" s="63" t="str">
        <f t="shared" si="69"/>
        <v>£0.00</v>
      </c>
      <c r="L280" s="212"/>
      <c r="M280" s="213"/>
      <c r="N280" s="20"/>
      <c r="O280" s="20"/>
      <c r="P280" s="20" t="str">
        <f t="shared" si="70"/>
        <v/>
      </c>
      <c r="Q280" s="20"/>
      <c r="R280" s="211"/>
      <c r="S280" s="28" t="str">
        <f t="shared" si="71"/>
        <v/>
      </c>
      <c r="T280" s="20" t="str">
        <f t="shared" si="72"/>
        <v/>
      </c>
      <c r="U280" s="18" t="str">
        <f t="shared" si="73"/>
        <v>£0.00</v>
      </c>
      <c r="V280" s="20"/>
      <c r="W280" s="192"/>
      <c r="X280" s="193"/>
      <c r="Y280" s="35"/>
      <c r="Z280" s="343"/>
      <c r="AA280" s="343" t="str">
        <f t="shared" si="74"/>
        <v/>
      </c>
      <c r="AB280" s="103"/>
      <c r="AC280" s="94" t="str">
        <f t="shared" si="75"/>
        <v/>
      </c>
      <c r="AD280" s="95"/>
      <c r="AE280" s="294"/>
      <c r="AF280" s="214" t="str">
        <f t="shared" si="76"/>
        <v/>
      </c>
      <c r="AG280" s="215" t="str">
        <f t="shared" si="77"/>
        <v>£0.00</v>
      </c>
      <c r="AH280" s="181"/>
      <c r="AJ280" s="183"/>
      <c r="AM280" s="183" t="str">
        <f t="shared" si="65"/>
        <v/>
      </c>
      <c r="AN280" s="45">
        <f t="shared" si="66"/>
        <v>0</v>
      </c>
      <c r="AO280" s="45" t="str">
        <f>IF(AND('Claim Details'!$J$21="London 1",T280="A"),Rates!$C$4,IF(AND('Claim Details'!$J$21="London 1",T280="B"),Rates!$D$4,IF(AND('Claim Details'!$J$21="London 1",T280="C"),Rates!$E$4,IF(AND('Claim Details'!$J$21="London 1",T280="D"),Rates!$F$4,IF(AND('Claim Details'!$J$21="London 2",T280="A"),Rates!$C$7,IF(AND('Claim Details'!$J$21="London 2",T280="B"),Rates!$D$7,IF(AND('Claim Details'!$J$21="London 2",T280="C"),Rates!$E$7,IF(AND('Claim Details'!$J$21="London 2",T280="D"),Rates!$F$7,IF(AND('Claim Details'!$J$21="London 3",T280="A"),Rates!$C$10,IF(AND('Claim Details'!$J$21="London 3",T280="B"),Rates!$D$10,IF(AND('Claim Details'!$J$21="London 3",T280="C"),Rates!$E$10,IF(AND('Claim Details'!$J$21="London 3",T280="D"),Rates!$F$10,IF(AND('Claim Details'!$J$21="National 1",T280="A"),Rates!$C$13,IF(AND('Claim Details'!$J$21="National 1",T280="B"),Rates!$D$13,IF(AND('Claim Details'!$J$21="National 1",T280="C"),Rates!$E$13,IF(AND('Claim Details'!$J$21="National 1",T280="D"),Rates!$F$13,IF(AND('Claim Details'!$J$21="National 2",T280="A"),Rates!$C$16,IF(AND('Claim Details'!$J$21="National 2",T280="B"),Rates!$D$16,IF(AND('Claim Details'!$J$21="National 2",T280="C"),Rates!$E$16,IF(AND('Claim Details'!$J$21="National 2",T280="D"),Rates!$F$16,"£0.00"))))))))))))))))))))</f>
        <v>£0.00</v>
      </c>
      <c r="AP280" s="45">
        <f t="shared" si="67"/>
        <v>0</v>
      </c>
      <c r="AQ280" s="45" t="str">
        <f>IF(AND('Claim Details'!$R$21="London 1",AC280="A"),Rates!$C$4,IF(AND('Claim Details'!$R$21="London 1",AC280="B"),Rates!$D$4,IF(AND('Claim Details'!$R$21="London 1",AC280="C"),Rates!$E$4,IF(AND('Claim Details'!$R$21="London 1",AC280="D"),Rates!$F$4,IF(AND('Claim Details'!$R$21="London 2",AC280="A"),Rates!$C$7,IF(AND('Claim Details'!$R$21="London 2",AC280="B"),Rates!$D$7,IF(AND('Claim Details'!$R$21="London 2",AC280="C"),Rates!$E$7,IF(AND('Claim Details'!$R$21="London 2",AC280="D"),Rates!$F$7,IF(AND('Claim Details'!$R$21="London 3",AC280="A"),Rates!$C$10,IF(AND('Claim Details'!$R$21="London 3",AC280="B"),Rates!$D$10,IF(AND('Claim Details'!$R$21="London 3",AC280="C"),Rates!$E$10,IF(AND('Claim Details'!$R$21="London 3",AC280="D"),Rates!$F$10,IF(AND('Claim Details'!$R$21="National 1",AC280="A"),Rates!$C$13,IF(AND('Claim Details'!$R$21="National 1",AC280="B"),Rates!$D$13,IF(AND('Claim Details'!$R$21="National 1",AC280="C"),Rates!$E$13,IF(AND('Claim Details'!$R$21="National 1",AC280="D"),Rates!$F$13,IF(AND('Claim Details'!$R$21="National 2",AC280="A"),Rates!$C$16,IF(AND('Claim Details'!$R$21="National 2",AC280="B"),Rates!$D$16,IF(AND('Claim Details'!$R$21="National 2",AC280="C"),Rates!$E$16,IF(AND('Claim Details'!$R$21="National 2",AC280="D"),Rates!$F$16,"£0.00"))))))))))))))))))))</f>
        <v>£0.00</v>
      </c>
      <c r="AR280" s="45">
        <f t="shared" si="68"/>
        <v>0</v>
      </c>
      <c r="AS280" s="183" t="str">
        <f t="shared" si="78"/>
        <v/>
      </c>
      <c r="AT280" s="183" t="str">
        <f t="shared" si="79"/>
        <v/>
      </c>
    </row>
    <row r="281" spans="1:46" ht="15.5">
      <c r="A281" s="178"/>
      <c r="B281" s="21"/>
      <c r="C281" s="22"/>
      <c r="D281" s="288"/>
      <c r="E281" s="290"/>
      <c r="F281" s="289"/>
      <c r="G281" s="177"/>
      <c r="H281" s="286"/>
      <c r="I281" s="95" t="str">
        <f>IF(AND('Claim Details'!$E$21="London 1",C281="A"),Rates!$C$4,IF(AND('Claim Details'!$E$21="London 1",C281="B"),Rates!$D$4,IF(AND('Claim Details'!$E$21="London 1",C281="C"),Rates!$E$4,IF(AND('Claim Details'!$E$21="London 1",C281="D"),Rates!$F$4,IF(AND('Claim Details'!$E$21="London 2",C281="A"),Rates!$C$7,IF(AND('Claim Details'!$E$21="London 2",C281="B"),Rates!$D$7,IF(AND('Claim Details'!$E$21="London 2",C281="C"),Rates!$E$7,IF(AND('Claim Details'!$E$21="London 2",C281="D"),Rates!$F$7,IF(AND('Claim Details'!$E$21="London 3",C281="A"),Rates!$C$10,IF(AND('Claim Details'!$E$21="London 3",C281="B"),Rates!$D$10,IF(AND('Claim Details'!$E$21="London 3",C281="C"),Rates!$E$10,IF(AND('Claim Details'!$E$21="London 3",C281="D"),Rates!$F$10,IF(AND('Claim Details'!$E$21="National 1",C281="A"),Rates!$C$13,IF(AND('Claim Details'!$E$21="National 1",C281="B"),Rates!$D$13,IF(AND('Claim Details'!$E$21="National 1",C281="C"),Rates!$E$13,IF(AND('Claim Details'!$E$21="National 1",C281="D"),Rates!$F$13,IF(AND('Claim Details'!$E$21="National 2",C281="A"),Rates!$C$16,IF(AND('Claim Details'!$E$21="National 2",C281="B"),Rates!$D$16,IF(AND('Claim Details'!$E$21="National 2",C281="C"),Rates!$E$16,IF(AND('Claim Details'!$E$21="National 2",C281="D"),Rates!$F$16,"£0.00"))))))))))))))))))))</f>
        <v>£0.00</v>
      </c>
      <c r="J281" s="23"/>
      <c r="K281" s="63" t="str">
        <f t="shared" si="69"/>
        <v>£0.00</v>
      </c>
      <c r="L281" s="212"/>
      <c r="M281" s="213"/>
      <c r="N281" s="20"/>
      <c r="O281" s="20"/>
      <c r="P281" s="20" t="str">
        <f t="shared" si="70"/>
        <v/>
      </c>
      <c r="Q281" s="20"/>
      <c r="R281" s="211"/>
      <c r="S281" s="28" t="str">
        <f t="shared" si="71"/>
        <v/>
      </c>
      <c r="T281" s="20" t="str">
        <f t="shared" si="72"/>
        <v/>
      </c>
      <c r="U281" s="18" t="str">
        <f t="shared" si="73"/>
        <v>£0.00</v>
      </c>
      <c r="V281" s="20"/>
      <c r="W281" s="192"/>
      <c r="X281" s="193"/>
      <c r="Y281" s="35"/>
      <c r="Z281" s="343"/>
      <c r="AA281" s="343" t="str">
        <f t="shared" si="74"/>
        <v/>
      </c>
      <c r="AB281" s="103"/>
      <c r="AC281" s="94" t="str">
        <f t="shared" si="75"/>
        <v/>
      </c>
      <c r="AD281" s="95"/>
      <c r="AE281" s="294"/>
      <c r="AF281" s="214" t="str">
        <f t="shared" si="76"/>
        <v/>
      </c>
      <c r="AG281" s="215" t="str">
        <f t="shared" si="77"/>
        <v>£0.00</v>
      </c>
      <c r="AH281" s="181"/>
      <c r="AJ281" s="183"/>
      <c r="AM281" s="183" t="str">
        <f t="shared" si="65"/>
        <v/>
      </c>
      <c r="AN281" s="45">
        <f t="shared" si="66"/>
        <v>0</v>
      </c>
      <c r="AO281" s="45" t="str">
        <f>IF(AND('Claim Details'!$J$21="London 1",T281="A"),Rates!$C$4,IF(AND('Claim Details'!$J$21="London 1",T281="B"),Rates!$D$4,IF(AND('Claim Details'!$J$21="London 1",T281="C"),Rates!$E$4,IF(AND('Claim Details'!$J$21="London 1",T281="D"),Rates!$F$4,IF(AND('Claim Details'!$J$21="London 2",T281="A"),Rates!$C$7,IF(AND('Claim Details'!$J$21="London 2",T281="B"),Rates!$D$7,IF(AND('Claim Details'!$J$21="London 2",T281="C"),Rates!$E$7,IF(AND('Claim Details'!$J$21="London 2",T281="D"),Rates!$F$7,IF(AND('Claim Details'!$J$21="London 3",T281="A"),Rates!$C$10,IF(AND('Claim Details'!$J$21="London 3",T281="B"),Rates!$D$10,IF(AND('Claim Details'!$J$21="London 3",T281="C"),Rates!$E$10,IF(AND('Claim Details'!$J$21="London 3",T281="D"),Rates!$F$10,IF(AND('Claim Details'!$J$21="National 1",T281="A"),Rates!$C$13,IF(AND('Claim Details'!$J$21="National 1",T281="B"),Rates!$D$13,IF(AND('Claim Details'!$J$21="National 1",T281="C"),Rates!$E$13,IF(AND('Claim Details'!$J$21="National 1",T281="D"),Rates!$F$13,IF(AND('Claim Details'!$J$21="National 2",T281="A"),Rates!$C$16,IF(AND('Claim Details'!$J$21="National 2",T281="B"),Rates!$D$16,IF(AND('Claim Details'!$J$21="National 2",T281="C"),Rates!$E$16,IF(AND('Claim Details'!$J$21="National 2",T281="D"),Rates!$F$16,"£0.00"))))))))))))))))))))</f>
        <v>£0.00</v>
      </c>
      <c r="AP281" s="45">
        <f t="shared" si="67"/>
        <v>0</v>
      </c>
      <c r="AQ281" s="45" t="str">
        <f>IF(AND('Claim Details'!$R$21="London 1",AC281="A"),Rates!$C$4,IF(AND('Claim Details'!$R$21="London 1",AC281="B"),Rates!$D$4,IF(AND('Claim Details'!$R$21="London 1",AC281="C"),Rates!$E$4,IF(AND('Claim Details'!$R$21="London 1",AC281="D"),Rates!$F$4,IF(AND('Claim Details'!$R$21="London 2",AC281="A"),Rates!$C$7,IF(AND('Claim Details'!$R$21="London 2",AC281="B"),Rates!$D$7,IF(AND('Claim Details'!$R$21="London 2",AC281="C"),Rates!$E$7,IF(AND('Claim Details'!$R$21="London 2",AC281="D"),Rates!$F$7,IF(AND('Claim Details'!$R$21="London 3",AC281="A"),Rates!$C$10,IF(AND('Claim Details'!$R$21="London 3",AC281="B"),Rates!$D$10,IF(AND('Claim Details'!$R$21="London 3",AC281="C"),Rates!$E$10,IF(AND('Claim Details'!$R$21="London 3",AC281="D"),Rates!$F$10,IF(AND('Claim Details'!$R$21="National 1",AC281="A"),Rates!$C$13,IF(AND('Claim Details'!$R$21="National 1",AC281="B"),Rates!$D$13,IF(AND('Claim Details'!$R$21="National 1",AC281="C"),Rates!$E$13,IF(AND('Claim Details'!$R$21="National 1",AC281="D"),Rates!$F$13,IF(AND('Claim Details'!$R$21="National 2",AC281="A"),Rates!$C$16,IF(AND('Claim Details'!$R$21="National 2",AC281="B"),Rates!$D$16,IF(AND('Claim Details'!$R$21="National 2",AC281="C"),Rates!$E$16,IF(AND('Claim Details'!$R$21="National 2",AC281="D"),Rates!$F$16,"£0.00"))))))))))))))))))))</f>
        <v>£0.00</v>
      </c>
      <c r="AR281" s="45">
        <f t="shared" si="68"/>
        <v>0</v>
      </c>
      <c r="AS281" s="183" t="str">
        <f t="shared" si="78"/>
        <v/>
      </c>
      <c r="AT281" s="183" t="str">
        <f t="shared" si="79"/>
        <v/>
      </c>
    </row>
    <row r="282" spans="1:46" ht="15.5">
      <c r="A282" s="178"/>
      <c r="B282" s="21"/>
      <c r="C282" s="22"/>
      <c r="D282" s="288"/>
      <c r="E282" s="290"/>
      <c r="F282" s="289"/>
      <c r="G282" s="177"/>
      <c r="H282" s="286"/>
      <c r="I282" s="95" t="str">
        <f>IF(AND('Claim Details'!$E$21="London 1",C282="A"),Rates!$C$4,IF(AND('Claim Details'!$E$21="London 1",C282="B"),Rates!$D$4,IF(AND('Claim Details'!$E$21="London 1",C282="C"),Rates!$E$4,IF(AND('Claim Details'!$E$21="London 1",C282="D"),Rates!$F$4,IF(AND('Claim Details'!$E$21="London 2",C282="A"),Rates!$C$7,IF(AND('Claim Details'!$E$21="London 2",C282="B"),Rates!$D$7,IF(AND('Claim Details'!$E$21="London 2",C282="C"),Rates!$E$7,IF(AND('Claim Details'!$E$21="London 2",C282="D"),Rates!$F$7,IF(AND('Claim Details'!$E$21="London 3",C282="A"),Rates!$C$10,IF(AND('Claim Details'!$E$21="London 3",C282="B"),Rates!$D$10,IF(AND('Claim Details'!$E$21="London 3",C282="C"),Rates!$E$10,IF(AND('Claim Details'!$E$21="London 3",C282="D"),Rates!$F$10,IF(AND('Claim Details'!$E$21="National 1",C282="A"),Rates!$C$13,IF(AND('Claim Details'!$E$21="National 1",C282="B"),Rates!$D$13,IF(AND('Claim Details'!$E$21="National 1",C282="C"),Rates!$E$13,IF(AND('Claim Details'!$E$21="National 1",C282="D"),Rates!$F$13,IF(AND('Claim Details'!$E$21="National 2",C282="A"),Rates!$C$16,IF(AND('Claim Details'!$E$21="National 2",C282="B"),Rates!$D$16,IF(AND('Claim Details'!$E$21="National 2",C282="C"),Rates!$E$16,IF(AND('Claim Details'!$E$21="National 2",C282="D"),Rates!$F$16,"£0.00"))))))))))))))))))))</f>
        <v>£0.00</v>
      </c>
      <c r="J282" s="23"/>
      <c r="K282" s="63" t="str">
        <f t="shared" si="69"/>
        <v>£0.00</v>
      </c>
      <c r="L282" s="212"/>
      <c r="M282" s="213"/>
      <c r="N282" s="20"/>
      <c r="O282" s="20"/>
      <c r="P282" s="20" t="str">
        <f t="shared" si="70"/>
        <v/>
      </c>
      <c r="Q282" s="20"/>
      <c r="R282" s="211"/>
      <c r="S282" s="28" t="str">
        <f t="shared" si="71"/>
        <v/>
      </c>
      <c r="T282" s="20" t="str">
        <f t="shared" si="72"/>
        <v/>
      </c>
      <c r="U282" s="18" t="str">
        <f t="shared" si="73"/>
        <v>£0.00</v>
      </c>
      <c r="V282" s="20"/>
      <c r="W282" s="192"/>
      <c r="X282" s="193"/>
      <c r="Y282" s="35"/>
      <c r="Z282" s="343"/>
      <c r="AA282" s="343" t="str">
        <f t="shared" si="74"/>
        <v/>
      </c>
      <c r="AB282" s="103"/>
      <c r="AC282" s="94" t="str">
        <f t="shared" si="75"/>
        <v/>
      </c>
      <c r="AD282" s="95"/>
      <c r="AE282" s="294"/>
      <c r="AF282" s="214" t="str">
        <f t="shared" si="76"/>
        <v/>
      </c>
      <c r="AG282" s="215" t="str">
        <f t="shared" si="77"/>
        <v>£0.00</v>
      </c>
      <c r="AH282" s="181"/>
      <c r="AJ282" s="183"/>
      <c r="AM282" s="183" t="str">
        <f t="shared" si="65"/>
        <v/>
      </c>
      <c r="AN282" s="45">
        <f t="shared" si="66"/>
        <v>0</v>
      </c>
      <c r="AO282" s="45" t="str">
        <f>IF(AND('Claim Details'!$J$21="London 1",T282="A"),Rates!$C$4,IF(AND('Claim Details'!$J$21="London 1",T282="B"),Rates!$D$4,IF(AND('Claim Details'!$J$21="London 1",T282="C"),Rates!$E$4,IF(AND('Claim Details'!$J$21="London 1",T282="D"),Rates!$F$4,IF(AND('Claim Details'!$J$21="London 2",T282="A"),Rates!$C$7,IF(AND('Claim Details'!$J$21="London 2",T282="B"),Rates!$D$7,IF(AND('Claim Details'!$J$21="London 2",T282="C"),Rates!$E$7,IF(AND('Claim Details'!$J$21="London 2",T282="D"),Rates!$F$7,IF(AND('Claim Details'!$J$21="London 3",T282="A"),Rates!$C$10,IF(AND('Claim Details'!$J$21="London 3",T282="B"),Rates!$D$10,IF(AND('Claim Details'!$J$21="London 3",T282="C"),Rates!$E$10,IF(AND('Claim Details'!$J$21="London 3",T282="D"),Rates!$F$10,IF(AND('Claim Details'!$J$21="National 1",T282="A"),Rates!$C$13,IF(AND('Claim Details'!$J$21="National 1",T282="B"),Rates!$D$13,IF(AND('Claim Details'!$J$21="National 1",T282="C"),Rates!$E$13,IF(AND('Claim Details'!$J$21="National 1",T282="D"),Rates!$F$13,IF(AND('Claim Details'!$J$21="National 2",T282="A"),Rates!$C$16,IF(AND('Claim Details'!$J$21="National 2",T282="B"),Rates!$D$16,IF(AND('Claim Details'!$J$21="National 2",T282="C"),Rates!$E$16,IF(AND('Claim Details'!$J$21="National 2",T282="D"),Rates!$F$16,"£0.00"))))))))))))))))))))</f>
        <v>£0.00</v>
      </c>
      <c r="AP282" s="45">
        <f t="shared" si="67"/>
        <v>0</v>
      </c>
      <c r="AQ282" s="45" t="str">
        <f>IF(AND('Claim Details'!$R$21="London 1",AC282="A"),Rates!$C$4,IF(AND('Claim Details'!$R$21="London 1",AC282="B"),Rates!$D$4,IF(AND('Claim Details'!$R$21="London 1",AC282="C"),Rates!$E$4,IF(AND('Claim Details'!$R$21="London 1",AC282="D"),Rates!$F$4,IF(AND('Claim Details'!$R$21="London 2",AC282="A"),Rates!$C$7,IF(AND('Claim Details'!$R$21="London 2",AC282="B"),Rates!$D$7,IF(AND('Claim Details'!$R$21="London 2",AC282="C"),Rates!$E$7,IF(AND('Claim Details'!$R$21="London 2",AC282="D"),Rates!$F$7,IF(AND('Claim Details'!$R$21="London 3",AC282="A"),Rates!$C$10,IF(AND('Claim Details'!$R$21="London 3",AC282="B"),Rates!$D$10,IF(AND('Claim Details'!$R$21="London 3",AC282="C"),Rates!$E$10,IF(AND('Claim Details'!$R$21="London 3",AC282="D"),Rates!$F$10,IF(AND('Claim Details'!$R$21="National 1",AC282="A"),Rates!$C$13,IF(AND('Claim Details'!$R$21="National 1",AC282="B"),Rates!$D$13,IF(AND('Claim Details'!$R$21="National 1",AC282="C"),Rates!$E$13,IF(AND('Claim Details'!$R$21="National 1",AC282="D"),Rates!$F$13,IF(AND('Claim Details'!$R$21="National 2",AC282="A"),Rates!$C$16,IF(AND('Claim Details'!$R$21="National 2",AC282="B"),Rates!$D$16,IF(AND('Claim Details'!$R$21="National 2",AC282="C"),Rates!$E$16,IF(AND('Claim Details'!$R$21="National 2",AC282="D"),Rates!$F$16,"£0.00"))))))))))))))))))))</f>
        <v>£0.00</v>
      </c>
      <c r="AR282" s="45">
        <f t="shared" si="68"/>
        <v>0</v>
      </c>
      <c r="AS282" s="183" t="str">
        <f t="shared" si="78"/>
        <v/>
      </c>
      <c r="AT282" s="183" t="str">
        <f t="shared" si="79"/>
        <v/>
      </c>
    </row>
    <row r="283" spans="1:46" ht="15.5">
      <c r="A283" s="178"/>
      <c r="B283" s="21"/>
      <c r="C283" s="22"/>
      <c r="D283" s="288"/>
      <c r="E283" s="290"/>
      <c r="F283" s="289"/>
      <c r="G283" s="177"/>
      <c r="H283" s="286"/>
      <c r="I283" s="95" t="str">
        <f>IF(AND('Claim Details'!$E$21="London 1",C283="A"),Rates!$C$4,IF(AND('Claim Details'!$E$21="London 1",C283="B"),Rates!$D$4,IF(AND('Claim Details'!$E$21="London 1",C283="C"),Rates!$E$4,IF(AND('Claim Details'!$E$21="London 1",C283="D"),Rates!$F$4,IF(AND('Claim Details'!$E$21="London 2",C283="A"),Rates!$C$7,IF(AND('Claim Details'!$E$21="London 2",C283="B"),Rates!$D$7,IF(AND('Claim Details'!$E$21="London 2",C283="C"),Rates!$E$7,IF(AND('Claim Details'!$E$21="London 2",C283="D"),Rates!$F$7,IF(AND('Claim Details'!$E$21="London 3",C283="A"),Rates!$C$10,IF(AND('Claim Details'!$E$21="London 3",C283="B"),Rates!$D$10,IF(AND('Claim Details'!$E$21="London 3",C283="C"),Rates!$E$10,IF(AND('Claim Details'!$E$21="London 3",C283="D"),Rates!$F$10,IF(AND('Claim Details'!$E$21="National 1",C283="A"),Rates!$C$13,IF(AND('Claim Details'!$E$21="National 1",C283="B"),Rates!$D$13,IF(AND('Claim Details'!$E$21="National 1",C283="C"),Rates!$E$13,IF(AND('Claim Details'!$E$21="National 1",C283="D"),Rates!$F$13,IF(AND('Claim Details'!$E$21="National 2",C283="A"),Rates!$C$16,IF(AND('Claim Details'!$E$21="National 2",C283="B"),Rates!$D$16,IF(AND('Claim Details'!$E$21="National 2",C283="C"),Rates!$E$16,IF(AND('Claim Details'!$E$21="National 2",C283="D"),Rates!$F$16,"£0.00"))))))))))))))))))))</f>
        <v>£0.00</v>
      </c>
      <c r="J283" s="23"/>
      <c r="K283" s="63" t="str">
        <f t="shared" si="69"/>
        <v>£0.00</v>
      </c>
      <c r="L283" s="212"/>
      <c r="M283" s="213"/>
      <c r="N283" s="20"/>
      <c r="O283" s="20"/>
      <c r="P283" s="20" t="str">
        <f t="shared" si="70"/>
        <v/>
      </c>
      <c r="Q283" s="20"/>
      <c r="R283" s="211"/>
      <c r="S283" s="28" t="str">
        <f t="shared" si="71"/>
        <v/>
      </c>
      <c r="T283" s="20" t="str">
        <f t="shared" si="72"/>
        <v/>
      </c>
      <c r="U283" s="18" t="str">
        <f t="shared" si="73"/>
        <v>£0.00</v>
      </c>
      <c r="V283" s="20"/>
      <c r="W283" s="192"/>
      <c r="X283" s="193"/>
      <c r="Y283" s="35"/>
      <c r="Z283" s="343"/>
      <c r="AA283" s="343" t="str">
        <f t="shared" si="74"/>
        <v/>
      </c>
      <c r="AB283" s="103"/>
      <c r="AC283" s="94" t="str">
        <f t="shared" si="75"/>
        <v/>
      </c>
      <c r="AD283" s="95"/>
      <c r="AE283" s="294"/>
      <c r="AF283" s="214" t="str">
        <f t="shared" si="76"/>
        <v/>
      </c>
      <c r="AG283" s="215" t="str">
        <f t="shared" si="77"/>
        <v>£0.00</v>
      </c>
      <c r="AH283" s="181"/>
      <c r="AJ283" s="183"/>
      <c r="AM283" s="183" t="str">
        <f t="shared" si="65"/>
        <v/>
      </c>
      <c r="AN283" s="45">
        <f t="shared" si="66"/>
        <v>0</v>
      </c>
      <c r="AO283" s="45" t="str">
        <f>IF(AND('Claim Details'!$J$21="London 1",T283="A"),Rates!$C$4,IF(AND('Claim Details'!$J$21="London 1",T283="B"),Rates!$D$4,IF(AND('Claim Details'!$J$21="London 1",T283="C"),Rates!$E$4,IF(AND('Claim Details'!$J$21="London 1",T283="D"),Rates!$F$4,IF(AND('Claim Details'!$J$21="London 2",T283="A"),Rates!$C$7,IF(AND('Claim Details'!$J$21="London 2",T283="B"),Rates!$D$7,IF(AND('Claim Details'!$J$21="London 2",T283="C"),Rates!$E$7,IF(AND('Claim Details'!$J$21="London 2",T283="D"),Rates!$F$7,IF(AND('Claim Details'!$J$21="London 3",T283="A"),Rates!$C$10,IF(AND('Claim Details'!$J$21="London 3",T283="B"),Rates!$D$10,IF(AND('Claim Details'!$J$21="London 3",T283="C"),Rates!$E$10,IF(AND('Claim Details'!$J$21="London 3",T283="D"),Rates!$F$10,IF(AND('Claim Details'!$J$21="National 1",T283="A"),Rates!$C$13,IF(AND('Claim Details'!$J$21="National 1",T283="B"),Rates!$D$13,IF(AND('Claim Details'!$J$21="National 1",T283="C"),Rates!$E$13,IF(AND('Claim Details'!$J$21="National 1",T283="D"),Rates!$F$13,IF(AND('Claim Details'!$J$21="National 2",T283="A"),Rates!$C$16,IF(AND('Claim Details'!$J$21="National 2",T283="B"),Rates!$D$16,IF(AND('Claim Details'!$J$21="National 2",T283="C"),Rates!$E$16,IF(AND('Claim Details'!$J$21="National 2",T283="D"),Rates!$F$16,"£0.00"))))))))))))))))))))</f>
        <v>£0.00</v>
      </c>
      <c r="AP283" s="45">
        <f t="shared" si="67"/>
        <v>0</v>
      </c>
      <c r="AQ283" s="45" t="str">
        <f>IF(AND('Claim Details'!$R$21="London 1",AC283="A"),Rates!$C$4,IF(AND('Claim Details'!$R$21="London 1",AC283="B"),Rates!$D$4,IF(AND('Claim Details'!$R$21="London 1",AC283="C"),Rates!$E$4,IF(AND('Claim Details'!$R$21="London 1",AC283="D"),Rates!$F$4,IF(AND('Claim Details'!$R$21="London 2",AC283="A"),Rates!$C$7,IF(AND('Claim Details'!$R$21="London 2",AC283="B"),Rates!$D$7,IF(AND('Claim Details'!$R$21="London 2",AC283="C"),Rates!$E$7,IF(AND('Claim Details'!$R$21="London 2",AC283="D"),Rates!$F$7,IF(AND('Claim Details'!$R$21="London 3",AC283="A"),Rates!$C$10,IF(AND('Claim Details'!$R$21="London 3",AC283="B"),Rates!$D$10,IF(AND('Claim Details'!$R$21="London 3",AC283="C"),Rates!$E$10,IF(AND('Claim Details'!$R$21="London 3",AC283="D"),Rates!$F$10,IF(AND('Claim Details'!$R$21="National 1",AC283="A"),Rates!$C$13,IF(AND('Claim Details'!$R$21="National 1",AC283="B"),Rates!$D$13,IF(AND('Claim Details'!$R$21="National 1",AC283="C"),Rates!$E$13,IF(AND('Claim Details'!$R$21="National 1",AC283="D"),Rates!$F$13,IF(AND('Claim Details'!$R$21="National 2",AC283="A"),Rates!$C$16,IF(AND('Claim Details'!$R$21="National 2",AC283="B"),Rates!$D$16,IF(AND('Claim Details'!$R$21="National 2",AC283="C"),Rates!$E$16,IF(AND('Claim Details'!$R$21="National 2",AC283="D"),Rates!$F$16,"£0.00"))))))))))))))))))))</f>
        <v>£0.00</v>
      </c>
      <c r="AR283" s="45">
        <f t="shared" si="68"/>
        <v>0</v>
      </c>
      <c r="AS283" s="183" t="str">
        <f t="shared" si="78"/>
        <v/>
      </c>
      <c r="AT283" s="183" t="str">
        <f t="shared" si="79"/>
        <v/>
      </c>
    </row>
    <row r="284" spans="1:46" ht="15.5">
      <c r="A284" s="178"/>
      <c r="B284" s="21"/>
      <c r="C284" s="22"/>
      <c r="D284" s="288"/>
      <c r="E284" s="290"/>
      <c r="F284" s="289"/>
      <c r="G284" s="177"/>
      <c r="H284" s="286"/>
      <c r="I284" s="95" t="str">
        <f>IF(AND('Claim Details'!$E$21="London 1",C284="A"),Rates!$C$4,IF(AND('Claim Details'!$E$21="London 1",C284="B"),Rates!$D$4,IF(AND('Claim Details'!$E$21="London 1",C284="C"),Rates!$E$4,IF(AND('Claim Details'!$E$21="London 1",C284="D"),Rates!$F$4,IF(AND('Claim Details'!$E$21="London 2",C284="A"),Rates!$C$7,IF(AND('Claim Details'!$E$21="London 2",C284="B"),Rates!$D$7,IF(AND('Claim Details'!$E$21="London 2",C284="C"),Rates!$E$7,IF(AND('Claim Details'!$E$21="London 2",C284="D"),Rates!$F$7,IF(AND('Claim Details'!$E$21="London 3",C284="A"),Rates!$C$10,IF(AND('Claim Details'!$E$21="London 3",C284="B"),Rates!$D$10,IF(AND('Claim Details'!$E$21="London 3",C284="C"),Rates!$E$10,IF(AND('Claim Details'!$E$21="London 3",C284="D"),Rates!$F$10,IF(AND('Claim Details'!$E$21="National 1",C284="A"),Rates!$C$13,IF(AND('Claim Details'!$E$21="National 1",C284="B"),Rates!$D$13,IF(AND('Claim Details'!$E$21="National 1",C284="C"),Rates!$E$13,IF(AND('Claim Details'!$E$21="National 1",C284="D"),Rates!$F$13,IF(AND('Claim Details'!$E$21="National 2",C284="A"),Rates!$C$16,IF(AND('Claim Details'!$E$21="National 2",C284="B"),Rates!$D$16,IF(AND('Claim Details'!$E$21="National 2",C284="C"),Rates!$E$16,IF(AND('Claim Details'!$E$21="National 2",C284="D"),Rates!$F$16,"£0.00"))))))))))))))))))))</f>
        <v>£0.00</v>
      </c>
      <c r="J284" s="23"/>
      <c r="K284" s="63" t="str">
        <f t="shared" si="69"/>
        <v>£0.00</v>
      </c>
      <c r="L284" s="212"/>
      <c r="M284" s="213"/>
      <c r="N284" s="20"/>
      <c r="O284" s="20"/>
      <c r="P284" s="20" t="str">
        <f t="shared" si="70"/>
        <v/>
      </c>
      <c r="Q284" s="20"/>
      <c r="R284" s="211"/>
      <c r="S284" s="28" t="str">
        <f t="shared" si="71"/>
        <v/>
      </c>
      <c r="T284" s="20" t="str">
        <f t="shared" si="72"/>
        <v/>
      </c>
      <c r="U284" s="18" t="str">
        <f t="shared" si="73"/>
        <v>£0.00</v>
      </c>
      <c r="V284" s="20"/>
      <c r="W284" s="192"/>
      <c r="X284" s="193"/>
      <c r="Y284" s="35"/>
      <c r="Z284" s="343"/>
      <c r="AA284" s="343" t="str">
        <f t="shared" si="74"/>
        <v/>
      </c>
      <c r="AB284" s="103"/>
      <c r="AC284" s="94" t="str">
        <f t="shared" si="75"/>
        <v/>
      </c>
      <c r="AD284" s="95"/>
      <c r="AE284" s="294"/>
      <c r="AF284" s="214" t="str">
        <f t="shared" si="76"/>
        <v/>
      </c>
      <c r="AG284" s="215" t="str">
        <f t="shared" si="77"/>
        <v>£0.00</v>
      </c>
      <c r="AH284" s="181"/>
      <c r="AJ284" s="183"/>
      <c r="AM284" s="183" t="str">
        <f t="shared" si="65"/>
        <v/>
      </c>
      <c r="AN284" s="45">
        <f t="shared" si="66"/>
        <v>0</v>
      </c>
      <c r="AO284" s="45" t="str">
        <f>IF(AND('Claim Details'!$J$21="London 1",T284="A"),Rates!$C$4,IF(AND('Claim Details'!$J$21="London 1",T284="B"),Rates!$D$4,IF(AND('Claim Details'!$J$21="London 1",T284="C"),Rates!$E$4,IF(AND('Claim Details'!$J$21="London 1",T284="D"),Rates!$F$4,IF(AND('Claim Details'!$J$21="London 2",T284="A"),Rates!$C$7,IF(AND('Claim Details'!$J$21="London 2",T284="B"),Rates!$D$7,IF(AND('Claim Details'!$J$21="London 2",T284="C"),Rates!$E$7,IF(AND('Claim Details'!$J$21="London 2",T284="D"),Rates!$F$7,IF(AND('Claim Details'!$J$21="London 3",T284="A"),Rates!$C$10,IF(AND('Claim Details'!$J$21="London 3",T284="B"),Rates!$D$10,IF(AND('Claim Details'!$J$21="London 3",T284="C"),Rates!$E$10,IF(AND('Claim Details'!$J$21="London 3",T284="D"),Rates!$F$10,IF(AND('Claim Details'!$J$21="National 1",T284="A"),Rates!$C$13,IF(AND('Claim Details'!$J$21="National 1",T284="B"),Rates!$D$13,IF(AND('Claim Details'!$J$21="National 1",T284="C"),Rates!$E$13,IF(AND('Claim Details'!$J$21="National 1",T284="D"),Rates!$F$13,IF(AND('Claim Details'!$J$21="National 2",T284="A"),Rates!$C$16,IF(AND('Claim Details'!$J$21="National 2",T284="B"),Rates!$D$16,IF(AND('Claim Details'!$J$21="National 2",T284="C"),Rates!$E$16,IF(AND('Claim Details'!$J$21="National 2",T284="D"),Rates!$F$16,"£0.00"))))))))))))))))))))</f>
        <v>£0.00</v>
      </c>
      <c r="AP284" s="45">
        <f t="shared" si="67"/>
        <v>0</v>
      </c>
      <c r="AQ284" s="45" t="str">
        <f>IF(AND('Claim Details'!$R$21="London 1",AC284="A"),Rates!$C$4,IF(AND('Claim Details'!$R$21="London 1",AC284="B"),Rates!$D$4,IF(AND('Claim Details'!$R$21="London 1",AC284="C"),Rates!$E$4,IF(AND('Claim Details'!$R$21="London 1",AC284="D"),Rates!$F$4,IF(AND('Claim Details'!$R$21="London 2",AC284="A"),Rates!$C$7,IF(AND('Claim Details'!$R$21="London 2",AC284="B"),Rates!$D$7,IF(AND('Claim Details'!$R$21="London 2",AC284="C"),Rates!$E$7,IF(AND('Claim Details'!$R$21="London 2",AC284="D"),Rates!$F$7,IF(AND('Claim Details'!$R$21="London 3",AC284="A"),Rates!$C$10,IF(AND('Claim Details'!$R$21="London 3",AC284="B"),Rates!$D$10,IF(AND('Claim Details'!$R$21="London 3",AC284="C"),Rates!$E$10,IF(AND('Claim Details'!$R$21="London 3",AC284="D"),Rates!$F$10,IF(AND('Claim Details'!$R$21="National 1",AC284="A"),Rates!$C$13,IF(AND('Claim Details'!$R$21="National 1",AC284="B"),Rates!$D$13,IF(AND('Claim Details'!$R$21="National 1",AC284="C"),Rates!$E$13,IF(AND('Claim Details'!$R$21="National 1",AC284="D"),Rates!$F$13,IF(AND('Claim Details'!$R$21="National 2",AC284="A"),Rates!$C$16,IF(AND('Claim Details'!$R$21="National 2",AC284="B"),Rates!$D$16,IF(AND('Claim Details'!$R$21="National 2",AC284="C"),Rates!$E$16,IF(AND('Claim Details'!$R$21="National 2",AC284="D"),Rates!$F$16,"£0.00"))))))))))))))))))))</f>
        <v>£0.00</v>
      </c>
      <c r="AR284" s="45">
        <f t="shared" si="68"/>
        <v>0</v>
      </c>
      <c r="AS284" s="183" t="str">
        <f t="shared" si="78"/>
        <v/>
      </c>
      <c r="AT284" s="183" t="str">
        <f t="shared" si="79"/>
        <v/>
      </c>
    </row>
    <row r="285" spans="1:46" ht="15.5">
      <c r="A285" s="178"/>
      <c r="B285" s="21"/>
      <c r="C285" s="22"/>
      <c r="D285" s="288"/>
      <c r="E285" s="290"/>
      <c r="F285" s="289"/>
      <c r="G285" s="177"/>
      <c r="H285" s="286"/>
      <c r="I285" s="95" t="str">
        <f>IF(AND('Claim Details'!$E$21="London 1",C285="A"),Rates!$C$4,IF(AND('Claim Details'!$E$21="London 1",C285="B"),Rates!$D$4,IF(AND('Claim Details'!$E$21="London 1",C285="C"),Rates!$E$4,IF(AND('Claim Details'!$E$21="London 1",C285="D"),Rates!$F$4,IF(AND('Claim Details'!$E$21="London 2",C285="A"),Rates!$C$7,IF(AND('Claim Details'!$E$21="London 2",C285="B"),Rates!$D$7,IF(AND('Claim Details'!$E$21="London 2",C285="C"),Rates!$E$7,IF(AND('Claim Details'!$E$21="London 2",C285="D"),Rates!$F$7,IF(AND('Claim Details'!$E$21="London 3",C285="A"),Rates!$C$10,IF(AND('Claim Details'!$E$21="London 3",C285="B"),Rates!$D$10,IF(AND('Claim Details'!$E$21="London 3",C285="C"),Rates!$E$10,IF(AND('Claim Details'!$E$21="London 3",C285="D"),Rates!$F$10,IF(AND('Claim Details'!$E$21="National 1",C285="A"),Rates!$C$13,IF(AND('Claim Details'!$E$21="National 1",C285="B"),Rates!$D$13,IF(AND('Claim Details'!$E$21="National 1",C285="C"),Rates!$E$13,IF(AND('Claim Details'!$E$21="National 1",C285="D"),Rates!$F$13,IF(AND('Claim Details'!$E$21="National 2",C285="A"),Rates!$C$16,IF(AND('Claim Details'!$E$21="National 2",C285="B"),Rates!$D$16,IF(AND('Claim Details'!$E$21="National 2",C285="C"),Rates!$E$16,IF(AND('Claim Details'!$E$21="National 2",C285="D"),Rates!$F$16,"£0.00"))))))))))))))))))))</f>
        <v>£0.00</v>
      </c>
      <c r="J285" s="23"/>
      <c r="K285" s="63" t="str">
        <f t="shared" si="69"/>
        <v>£0.00</v>
      </c>
      <c r="L285" s="212"/>
      <c r="M285" s="213"/>
      <c r="N285" s="20"/>
      <c r="O285" s="20"/>
      <c r="P285" s="20" t="str">
        <f t="shared" si="70"/>
        <v/>
      </c>
      <c r="Q285" s="20"/>
      <c r="R285" s="211"/>
      <c r="S285" s="28" t="str">
        <f t="shared" si="71"/>
        <v/>
      </c>
      <c r="T285" s="20" t="str">
        <f t="shared" si="72"/>
        <v/>
      </c>
      <c r="U285" s="18" t="str">
        <f t="shared" si="73"/>
        <v>£0.00</v>
      </c>
      <c r="V285" s="20"/>
      <c r="W285" s="192"/>
      <c r="X285" s="193"/>
      <c r="Y285" s="35"/>
      <c r="Z285" s="343"/>
      <c r="AA285" s="343" t="str">
        <f t="shared" si="74"/>
        <v/>
      </c>
      <c r="AB285" s="103"/>
      <c r="AC285" s="94" t="str">
        <f t="shared" si="75"/>
        <v/>
      </c>
      <c r="AD285" s="95"/>
      <c r="AE285" s="294"/>
      <c r="AF285" s="214" t="str">
        <f t="shared" si="76"/>
        <v/>
      </c>
      <c r="AG285" s="215" t="str">
        <f t="shared" si="77"/>
        <v>£0.00</v>
      </c>
      <c r="AH285" s="181"/>
      <c r="AJ285" s="183"/>
      <c r="AM285" s="183" t="str">
        <f t="shared" si="65"/>
        <v/>
      </c>
      <c r="AN285" s="45">
        <f t="shared" si="66"/>
        <v>0</v>
      </c>
      <c r="AO285" s="45" t="str">
        <f>IF(AND('Claim Details'!$J$21="London 1",T285="A"),Rates!$C$4,IF(AND('Claim Details'!$J$21="London 1",T285="B"),Rates!$D$4,IF(AND('Claim Details'!$J$21="London 1",T285="C"),Rates!$E$4,IF(AND('Claim Details'!$J$21="London 1",T285="D"),Rates!$F$4,IF(AND('Claim Details'!$J$21="London 2",T285="A"),Rates!$C$7,IF(AND('Claim Details'!$J$21="London 2",T285="B"),Rates!$D$7,IF(AND('Claim Details'!$J$21="London 2",T285="C"),Rates!$E$7,IF(AND('Claim Details'!$J$21="London 2",T285="D"),Rates!$F$7,IF(AND('Claim Details'!$J$21="London 3",T285="A"),Rates!$C$10,IF(AND('Claim Details'!$J$21="London 3",T285="B"),Rates!$D$10,IF(AND('Claim Details'!$J$21="London 3",T285="C"),Rates!$E$10,IF(AND('Claim Details'!$J$21="London 3",T285="D"),Rates!$F$10,IF(AND('Claim Details'!$J$21="National 1",T285="A"),Rates!$C$13,IF(AND('Claim Details'!$J$21="National 1",T285="B"),Rates!$D$13,IF(AND('Claim Details'!$J$21="National 1",T285="C"),Rates!$E$13,IF(AND('Claim Details'!$J$21="National 1",T285="D"),Rates!$F$13,IF(AND('Claim Details'!$J$21="National 2",T285="A"),Rates!$C$16,IF(AND('Claim Details'!$J$21="National 2",T285="B"),Rates!$D$16,IF(AND('Claim Details'!$J$21="National 2",T285="C"),Rates!$E$16,IF(AND('Claim Details'!$J$21="National 2",T285="D"),Rates!$F$16,"£0.00"))))))))))))))))))))</f>
        <v>£0.00</v>
      </c>
      <c r="AP285" s="45">
        <f t="shared" si="67"/>
        <v>0</v>
      </c>
      <c r="AQ285" s="45" t="str">
        <f>IF(AND('Claim Details'!$R$21="London 1",AC285="A"),Rates!$C$4,IF(AND('Claim Details'!$R$21="London 1",AC285="B"),Rates!$D$4,IF(AND('Claim Details'!$R$21="London 1",AC285="C"),Rates!$E$4,IF(AND('Claim Details'!$R$21="London 1",AC285="D"),Rates!$F$4,IF(AND('Claim Details'!$R$21="London 2",AC285="A"),Rates!$C$7,IF(AND('Claim Details'!$R$21="London 2",AC285="B"),Rates!$D$7,IF(AND('Claim Details'!$R$21="London 2",AC285="C"),Rates!$E$7,IF(AND('Claim Details'!$R$21="London 2",AC285="D"),Rates!$F$7,IF(AND('Claim Details'!$R$21="London 3",AC285="A"),Rates!$C$10,IF(AND('Claim Details'!$R$21="London 3",AC285="B"),Rates!$D$10,IF(AND('Claim Details'!$R$21="London 3",AC285="C"),Rates!$E$10,IF(AND('Claim Details'!$R$21="London 3",AC285="D"),Rates!$F$10,IF(AND('Claim Details'!$R$21="National 1",AC285="A"),Rates!$C$13,IF(AND('Claim Details'!$R$21="National 1",AC285="B"),Rates!$D$13,IF(AND('Claim Details'!$R$21="National 1",AC285="C"),Rates!$E$13,IF(AND('Claim Details'!$R$21="National 1",AC285="D"),Rates!$F$13,IF(AND('Claim Details'!$R$21="National 2",AC285="A"),Rates!$C$16,IF(AND('Claim Details'!$R$21="National 2",AC285="B"),Rates!$D$16,IF(AND('Claim Details'!$R$21="National 2",AC285="C"),Rates!$E$16,IF(AND('Claim Details'!$R$21="National 2",AC285="D"),Rates!$F$16,"£0.00"))))))))))))))))))))</f>
        <v>£0.00</v>
      </c>
      <c r="AR285" s="45">
        <f t="shared" si="68"/>
        <v>0</v>
      </c>
      <c r="AS285" s="183" t="str">
        <f t="shared" si="78"/>
        <v/>
      </c>
      <c r="AT285" s="183" t="str">
        <f t="shared" si="79"/>
        <v/>
      </c>
    </row>
    <row r="286" spans="1:46" ht="15.5">
      <c r="A286" s="178"/>
      <c r="B286" s="21"/>
      <c r="C286" s="22"/>
      <c r="D286" s="288"/>
      <c r="E286" s="290"/>
      <c r="F286" s="289"/>
      <c r="G286" s="177"/>
      <c r="H286" s="286"/>
      <c r="I286" s="95" t="str">
        <f>IF(AND('Claim Details'!$E$21="London 1",C286="A"),Rates!$C$4,IF(AND('Claim Details'!$E$21="London 1",C286="B"),Rates!$D$4,IF(AND('Claim Details'!$E$21="London 1",C286="C"),Rates!$E$4,IF(AND('Claim Details'!$E$21="London 1",C286="D"),Rates!$F$4,IF(AND('Claim Details'!$E$21="London 2",C286="A"),Rates!$C$7,IF(AND('Claim Details'!$E$21="London 2",C286="B"),Rates!$D$7,IF(AND('Claim Details'!$E$21="London 2",C286="C"),Rates!$E$7,IF(AND('Claim Details'!$E$21="London 2",C286="D"),Rates!$F$7,IF(AND('Claim Details'!$E$21="London 3",C286="A"),Rates!$C$10,IF(AND('Claim Details'!$E$21="London 3",C286="B"),Rates!$D$10,IF(AND('Claim Details'!$E$21="London 3",C286="C"),Rates!$E$10,IF(AND('Claim Details'!$E$21="London 3",C286="D"),Rates!$F$10,IF(AND('Claim Details'!$E$21="National 1",C286="A"),Rates!$C$13,IF(AND('Claim Details'!$E$21="National 1",C286="B"),Rates!$D$13,IF(AND('Claim Details'!$E$21="National 1",C286="C"),Rates!$E$13,IF(AND('Claim Details'!$E$21="National 1",C286="D"),Rates!$F$13,IF(AND('Claim Details'!$E$21="National 2",C286="A"),Rates!$C$16,IF(AND('Claim Details'!$E$21="National 2",C286="B"),Rates!$D$16,IF(AND('Claim Details'!$E$21="National 2",C286="C"),Rates!$E$16,IF(AND('Claim Details'!$E$21="National 2",C286="D"),Rates!$F$16,"£0.00"))))))))))))))))))))</f>
        <v>£0.00</v>
      </c>
      <c r="J286" s="23"/>
      <c r="K286" s="63" t="str">
        <f t="shared" si="69"/>
        <v>£0.00</v>
      </c>
      <c r="L286" s="212"/>
      <c r="M286" s="213"/>
      <c r="N286" s="20"/>
      <c r="O286" s="20"/>
      <c r="P286" s="20" t="str">
        <f t="shared" si="70"/>
        <v/>
      </c>
      <c r="Q286" s="20"/>
      <c r="R286" s="211"/>
      <c r="S286" s="28" t="str">
        <f t="shared" si="71"/>
        <v/>
      </c>
      <c r="T286" s="20" t="str">
        <f t="shared" si="72"/>
        <v/>
      </c>
      <c r="U286" s="18" t="str">
        <f t="shared" si="73"/>
        <v>£0.00</v>
      </c>
      <c r="V286" s="20"/>
      <c r="W286" s="192"/>
      <c r="X286" s="193"/>
      <c r="Y286" s="35"/>
      <c r="Z286" s="343"/>
      <c r="AA286" s="343" t="str">
        <f t="shared" si="74"/>
        <v/>
      </c>
      <c r="AB286" s="103"/>
      <c r="AC286" s="94" t="str">
        <f t="shared" si="75"/>
        <v/>
      </c>
      <c r="AD286" s="95"/>
      <c r="AE286" s="294"/>
      <c r="AF286" s="214" t="str">
        <f t="shared" si="76"/>
        <v/>
      </c>
      <c r="AG286" s="215" t="str">
        <f t="shared" si="77"/>
        <v>£0.00</v>
      </c>
      <c r="AH286" s="181"/>
      <c r="AJ286" s="183"/>
      <c r="AM286" s="183" t="str">
        <f t="shared" si="65"/>
        <v/>
      </c>
      <c r="AN286" s="45">
        <f t="shared" si="66"/>
        <v>0</v>
      </c>
      <c r="AO286" s="45" t="str">
        <f>IF(AND('Claim Details'!$J$21="London 1",T286="A"),Rates!$C$4,IF(AND('Claim Details'!$J$21="London 1",T286="B"),Rates!$D$4,IF(AND('Claim Details'!$J$21="London 1",T286="C"),Rates!$E$4,IF(AND('Claim Details'!$J$21="London 1",T286="D"),Rates!$F$4,IF(AND('Claim Details'!$J$21="London 2",T286="A"),Rates!$C$7,IF(AND('Claim Details'!$J$21="London 2",T286="B"),Rates!$D$7,IF(AND('Claim Details'!$J$21="London 2",T286="C"),Rates!$E$7,IF(AND('Claim Details'!$J$21="London 2",T286="D"),Rates!$F$7,IF(AND('Claim Details'!$J$21="London 3",T286="A"),Rates!$C$10,IF(AND('Claim Details'!$J$21="London 3",T286="B"),Rates!$D$10,IF(AND('Claim Details'!$J$21="London 3",T286="C"),Rates!$E$10,IF(AND('Claim Details'!$J$21="London 3",T286="D"),Rates!$F$10,IF(AND('Claim Details'!$J$21="National 1",T286="A"),Rates!$C$13,IF(AND('Claim Details'!$J$21="National 1",T286="B"),Rates!$D$13,IF(AND('Claim Details'!$J$21="National 1",T286="C"),Rates!$E$13,IF(AND('Claim Details'!$J$21="National 1",T286="D"),Rates!$F$13,IF(AND('Claim Details'!$J$21="National 2",T286="A"),Rates!$C$16,IF(AND('Claim Details'!$J$21="National 2",T286="B"),Rates!$D$16,IF(AND('Claim Details'!$J$21="National 2",T286="C"),Rates!$E$16,IF(AND('Claim Details'!$J$21="National 2",T286="D"),Rates!$F$16,"£0.00"))))))))))))))))))))</f>
        <v>£0.00</v>
      </c>
      <c r="AP286" s="45">
        <f t="shared" si="67"/>
        <v>0</v>
      </c>
      <c r="AQ286" s="45" t="str">
        <f>IF(AND('Claim Details'!$R$21="London 1",AC286="A"),Rates!$C$4,IF(AND('Claim Details'!$R$21="London 1",AC286="B"),Rates!$D$4,IF(AND('Claim Details'!$R$21="London 1",AC286="C"),Rates!$E$4,IF(AND('Claim Details'!$R$21="London 1",AC286="D"),Rates!$F$4,IF(AND('Claim Details'!$R$21="London 2",AC286="A"),Rates!$C$7,IF(AND('Claim Details'!$R$21="London 2",AC286="B"),Rates!$D$7,IF(AND('Claim Details'!$R$21="London 2",AC286="C"),Rates!$E$7,IF(AND('Claim Details'!$R$21="London 2",AC286="D"),Rates!$F$7,IF(AND('Claim Details'!$R$21="London 3",AC286="A"),Rates!$C$10,IF(AND('Claim Details'!$R$21="London 3",AC286="B"),Rates!$D$10,IF(AND('Claim Details'!$R$21="London 3",AC286="C"),Rates!$E$10,IF(AND('Claim Details'!$R$21="London 3",AC286="D"),Rates!$F$10,IF(AND('Claim Details'!$R$21="National 1",AC286="A"),Rates!$C$13,IF(AND('Claim Details'!$R$21="National 1",AC286="B"),Rates!$D$13,IF(AND('Claim Details'!$R$21="National 1",AC286="C"),Rates!$E$13,IF(AND('Claim Details'!$R$21="National 1",AC286="D"),Rates!$F$13,IF(AND('Claim Details'!$R$21="National 2",AC286="A"),Rates!$C$16,IF(AND('Claim Details'!$R$21="National 2",AC286="B"),Rates!$D$16,IF(AND('Claim Details'!$R$21="National 2",AC286="C"),Rates!$E$16,IF(AND('Claim Details'!$R$21="National 2",AC286="D"),Rates!$F$16,"£0.00"))))))))))))))))))))</f>
        <v>£0.00</v>
      </c>
      <c r="AR286" s="45">
        <f t="shared" si="68"/>
        <v>0</v>
      </c>
      <c r="AS286" s="183" t="str">
        <f t="shared" si="78"/>
        <v/>
      </c>
      <c r="AT286" s="183" t="str">
        <f t="shared" si="79"/>
        <v/>
      </c>
    </row>
    <row r="287" spans="1:46" ht="15.5">
      <c r="A287" s="178"/>
      <c r="B287" s="21"/>
      <c r="C287" s="22"/>
      <c r="D287" s="288"/>
      <c r="E287" s="290"/>
      <c r="F287" s="289"/>
      <c r="G287" s="177"/>
      <c r="H287" s="286"/>
      <c r="I287" s="95" t="str">
        <f>IF(AND('Claim Details'!$E$21="London 1",C287="A"),Rates!$C$4,IF(AND('Claim Details'!$E$21="London 1",C287="B"),Rates!$D$4,IF(AND('Claim Details'!$E$21="London 1",C287="C"),Rates!$E$4,IF(AND('Claim Details'!$E$21="London 1",C287="D"),Rates!$F$4,IF(AND('Claim Details'!$E$21="London 2",C287="A"),Rates!$C$7,IF(AND('Claim Details'!$E$21="London 2",C287="B"),Rates!$D$7,IF(AND('Claim Details'!$E$21="London 2",C287="C"),Rates!$E$7,IF(AND('Claim Details'!$E$21="London 2",C287="D"),Rates!$F$7,IF(AND('Claim Details'!$E$21="London 3",C287="A"),Rates!$C$10,IF(AND('Claim Details'!$E$21="London 3",C287="B"),Rates!$D$10,IF(AND('Claim Details'!$E$21="London 3",C287="C"),Rates!$E$10,IF(AND('Claim Details'!$E$21="London 3",C287="D"),Rates!$F$10,IF(AND('Claim Details'!$E$21="National 1",C287="A"),Rates!$C$13,IF(AND('Claim Details'!$E$21="National 1",C287="B"),Rates!$D$13,IF(AND('Claim Details'!$E$21="National 1",C287="C"),Rates!$E$13,IF(AND('Claim Details'!$E$21="National 1",C287="D"),Rates!$F$13,IF(AND('Claim Details'!$E$21="National 2",C287="A"),Rates!$C$16,IF(AND('Claim Details'!$E$21="National 2",C287="B"),Rates!$D$16,IF(AND('Claim Details'!$E$21="National 2",C287="C"),Rates!$E$16,IF(AND('Claim Details'!$E$21="National 2",C287="D"),Rates!$F$16,"£0.00"))))))))))))))))))))</f>
        <v>£0.00</v>
      </c>
      <c r="J287" s="23"/>
      <c r="K287" s="63" t="str">
        <f t="shared" si="69"/>
        <v>£0.00</v>
      </c>
      <c r="L287" s="212"/>
      <c r="M287" s="213"/>
      <c r="N287" s="20"/>
      <c r="O287" s="20"/>
      <c r="P287" s="20" t="str">
        <f t="shared" si="70"/>
        <v/>
      </c>
      <c r="Q287" s="20"/>
      <c r="R287" s="211"/>
      <c r="S287" s="28" t="str">
        <f t="shared" si="71"/>
        <v/>
      </c>
      <c r="T287" s="20" t="str">
        <f t="shared" si="72"/>
        <v/>
      </c>
      <c r="U287" s="18" t="str">
        <f t="shared" si="73"/>
        <v>£0.00</v>
      </c>
      <c r="V287" s="20"/>
      <c r="W287" s="192"/>
      <c r="X287" s="193"/>
      <c r="Y287" s="35"/>
      <c r="Z287" s="343"/>
      <c r="AA287" s="343" t="str">
        <f t="shared" si="74"/>
        <v/>
      </c>
      <c r="AB287" s="103"/>
      <c r="AC287" s="94" t="str">
        <f t="shared" si="75"/>
        <v/>
      </c>
      <c r="AD287" s="95"/>
      <c r="AE287" s="294"/>
      <c r="AF287" s="214" t="str">
        <f t="shared" si="76"/>
        <v/>
      </c>
      <c r="AG287" s="215" t="str">
        <f t="shared" si="77"/>
        <v>£0.00</v>
      </c>
      <c r="AH287" s="181"/>
      <c r="AJ287" s="183"/>
      <c r="AM287" s="183" t="str">
        <f t="shared" si="65"/>
        <v/>
      </c>
      <c r="AN287" s="45">
        <f t="shared" si="66"/>
        <v>0</v>
      </c>
      <c r="AO287" s="45" t="str">
        <f>IF(AND('Claim Details'!$J$21="London 1",T287="A"),Rates!$C$4,IF(AND('Claim Details'!$J$21="London 1",T287="B"),Rates!$D$4,IF(AND('Claim Details'!$J$21="London 1",T287="C"),Rates!$E$4,IF(AND('Claim Details'!$J$21="London 1",T287="D"),Rates!$F$4,IF(AND('Claim Details'!$J$21="London 2",T287="A"),Rates!$C$7,IF(AND('Claim Details'!$J$21="London 2",T287="B"),Rates!$D$7,IF(AND('Claim Details'!$J$21="London 2",T287="C"),Rates!$E$7,IF(AND('Claim Details'!$J$21="London 2",T287="D"),Rates!$F$7,IF(AND('Claim Details'!$J$21="London 3",T287="A"),Rates!$C$10,IF(AND('Claim Details'!$J$21="London 3",T287="B"),Rates!$D$10,IF(AND('Claim Details'!$J$21="London 3",T287="C"),Rates!$E$10,IF(AND('Claim Details'!$J$21="London 3",T287="D"),Rates!$F$10,IF(AND('Claim Details'!$J$21="National 1",T287="A"),Rates!$C$13,IF(AND('Claim Details'!$J$21="National 1",T287="B"),Rates!$D$13,IF(AND('Claim Details'!$J$21="National 1",T287="C"),Rates!$E$13,IF(AND('Claim Details'!$J$21="National 1",T287="D"),Rates!$F$13,IF(AND('Claim Details'!$J$21="National 2",T287="A"),Rates!$C$16,IF(AND('Claim Details'!$J$21="National 2",T287="B"),Rates!$D$16,IF(AND('Claim Details'!$J$21="National 2",T287="C"),Rates!$E$16,IF(AND('Claim Details'!$J$21="National 2",T287="D"),Rates!$F$16,"£0.00"))))))))))))))))))))</f>
        <v>£0.00</v>
      </c>
      <c r="AP287" s="45">
        <f t="shared" si="67"/>
        <v>0</v>
      </c>
      <c r="AQ287" s="45" t="str">
        <f>IF(AND('Claim Details'!$R$21="London 1",AC287="A"),Rates!$C$4,IF(AND('Claim Details'!$R$21="London 1",AC287="B"),Rates!$D$4,IF(AND('Claim Details'!$R$21="London 1",AC287="C"),Rates!$E$4,IF(AND('Claim Details'!$R$21="London 1",AC287="D"),Rates!$F$4,IF(AND('Claim Details'!$R$21="London 2",AC287="A"),Rates!$C$7,IF(AND('Claim Details'!$R$21="London 2",AC287="B"),Rates!$D$7,IF(AND('Claim Details'!$R$21="London 2",AC287="C"),Rates!$E$7,IF(AND('Claim Details'!$R$21="London 2",AC287="D"),Rates!$F$7,IF(AND('Claim Details'!$R$21="London 3",AC287="A"),Rates!$C$10,IF(AND('Claim Details'!$R$21="London 3",AC287="B"),Rates!$D$10,IF(AND('Claim Details'!$R$21="London 3",AC287="C"),Rates!$E$10,IF(AND('Claim Details'!$R$21="London 3",AC287="D"),Rates!$F$10,IF(AND('Claim Details'!$R$21="National 1",AC287="A"),Rates!$C$13,IF(AND('Claim Details'!$R$21="National 1",AC287="B"),Rates!$D$13,IF(AND('Claim Details'!$R$21="National 1",AC287="C"),Rates!$E$13,IF(AND('Claim Details'!$R$21="National 1",AC287="D"),Rates!$F$13,IF(AND('Claim Details'!$R$21="National 2",AC287="A"),Rates!$C$16,IF(AND('Claim Details'!$R$21="National 2",AC287="B"),Rates!$D$16,IF(AND('Claim Details'!$R$21="National 2",AC287="C"),Rates!$E$16,IF(AND('Claim Details'!$R$21="National 2",AC287="D"),Rates!$F$16,"£0.00"))))))))))))))))))))</f>
        <v>£0.00</v>
      </c>
      <c r="AR287" s="45">
        <f t="shared" si="68"/>
        <v>0</v>
      </c>
      <c r="AS287" s="183" t="str">
        <f t="shared" si="78"/>
        <v/>
      </c>
      <c r="AT287" s="183" t="str">
        <f t="shared" si="79"/>
        <v/>
      </c>
    </row>
    <row r="288" spans="1:46" ht="15.5">
      <c r="A288" s="178"/>
      <c r="B288" s="21"/>
      <c r="C288" s="22"/>
      <c r="D288" s="288"/>
      <c r="E288" s="290"/>
      <c r="F288" s="289"/>
      <c r="G288" s="177"/>
      <c r="H288" s="286"/>
      <c r="I288" s="95" t="str">
        <f>IF(AND('Claim Details'!$E$21="London 1",C288="A"),Rates!$C$4,IF(AND('Claim Details'!$E$21="London 1",C288="B"),Rates!$D$4,IF(AND('Claim Details'!$E$21="London 1",C288="C"),Rates!$E$4,IF(AND('Claim Details'!$E$21="London 1",C288="D"),Rates!$F$4,IF(AND('Claim Details'!$E$21="London 2",C288="A"),Rates!$C$7,IF(AND('Claim Details'!$E$21="London 2",C288="B"),Rates!$D$7,IF(AND('Claim Details'!$E$21="London 2",C288="C"),Rates!$E$7,IF(AND('Claim Details'!$E$21="London 2",C288="D"),Rates!$F$7,IF(AND('Claim Details'!$E$21="London 3",C288="A"),Rates!$C$10,IF(AND('Claim Details'!$E$21="London 3",C288="B"),Rates!$D$10,IF(AND('Claim Details'!$E$21="London 3",C288="C"),Rates!$E$10,IF(AND('Claim Details'!$E$21="London 3",C288="D"),Rates!$F$10,IF(AND('Claim Details'!$E$21="National 1",C288="A"),Rates!$C$13,IF(AND('Claim Details'!$E$21="National 1",C288="B"),Rates!$D$13,IF(AND('Claim Details'!$E$21="National 1",C288="C"),Rates!$E$13,IF(AND('Claim Details'!$E$21="National 1",C288="D"),Rates!$F$13,IF(AND('Claim Details'!$E$21="National 2",C288="A"),Rates!$C$16,IF(AND('Claim Details'!$E$21="National 2",C288="B"),Rates!$D$16,IF(AND('Claim Details'!$E$21="National 2",C288="C"),Rates!$E$16,IF(AND('Claim Details'!$E$21="National 2",C288="D"),Rates!$F$16,"£0.00"))))))))))))))))))))</f>
        <v>£0.00</v>
      </c>
      <c r="J288" s="23"/>
      <c r="K288" s="63" t="str">
        <f t="shared" si="69"/>
        <v>£0.00</v>
      </c>
      <c r="L288" s="212"/>
      <c r="M288" s="213"/>
      <c r="N288" s="20"/>
      <c r="O288" s="20"/>
      <c r="P288" s="20" t="str">
        <f t="shared" si="70"/>
        <v/>
      </c>
      <c r="Q288" s="20"/>
      <c r="R288" s="211"/>
      <c r="S288" s="28" t="str">
        <f t="shared" si="71"/>
        <v/>
      </c>
      <c r="T288" s="20" t="str">
        <f t="shared" si="72"/>
        <v/>
      </c>
      <c r="U288" s="18" t="str">
        <f t="shared" si="73"/>
        <v>£0.00</v>
      </c>
      <c r="V288" s="20"/>
      <c r="W288" s="192"/>
      <c r="X288" s="193"/>
      <c r="Y288" s="35"/>
      <c r="Z288" s="343"/>
      <c r="AA288" s="343" t="str">
        <f t="shared" si="74"/>
        <v/>
      </c>
      <c r="AB288" s="103"/>
      <c r="AC288" s="94" t="str">
        <f t="shared" si="75"/>
        <v/>
      </c>
      <c r="AD288" s="95"/>
      <c r="AE288" s="294"/>
      <c r="AF288" s="214" t="str">
        <f t="shared" si="76"/>
        <v/>
      </c>
      <c r="AG288" s="215" t="str">
        <f t="shared" si="77"/>
        <v>£0.00</v>
      </c>
      <c r="AH288" s="181"/>
      <c r="AJ288" s="183"/>
      <c r="AM288" s="183" t="str">
        <f t="shared" si="65"/>
        <v/>
      </c>
      <c r="AN288" s="45">
        <f t="shared" si="66"/>
        <v>0</v>
      </c>
      <c r="AO288" s="45" t="str">
        <f>IF(AND('Claim Details'!$J$21="London 1",T288="A"),Rates!$C$4,IF(AND('Claim Details'!$J$21="London 1",T288="B"),Rates!$D$4,IF(AND('Claim Details'!$J$21="London 1",T288="C"),Rates!$E$4,IF(AND('Claim Details'!$J$21="London 1",T288="D"),Rates!$F$4,IF(AND('Claim Details'!$J$21="London 2",T288="A"),Rates!$C$7,IF(AND('Claim Details'!$J$21="London 2",T288="B"),Rates!$D$7,IF(AND('Claim Details'!$J$21="London 2",T288="C"),Rates!$E$7,IF(AND('Claim Details'!$J$21="London 2",T288="D"),Rates!$F$7,IF(AND('Claim Details'!$J$21="London 3",T288="A"),Rates!$C$10,IF(AND('Claim Details'!$J$21="London 3",T288="B"),Rates!$D$10,IF(AND('Claim Details'!$J$21="London 3",T288="C"),Rates!$E$10,IF(AND('Claim Details'!$J$21="London 3",T288="D"),Rates!$F$10,IF(AND('Claim Details'!$J$21="National 1",T288="A"),Rates!$C$13,IF(AND('Claim Details'!$J$21="National 1",T288="B"),Rates!$D$13,IF(AND('Claim Details'!$J$21="National 1",T288="C"),Rates!$E$13,IF(AND('Claim Details'!$J$21="National 1",T288="D"),Rates!$F$13,IF(AND('Claim Details'!$J$21="National 2",T288="A"),Rates!$C$16,IF(AND('Claim Details'!$J$21="National 2",T288="B"),Rates!$D$16,IF(AND('Claim Details'!$J$21="National 2",T288="C"),Rates!$E$16,IF(AND('Claim Details'!$J$21="National 2",T288="D"),Rates!$F$16,"£0.00"))))))))))))))))))))</f>
        <v>£0.00</v>
      </c>
      <c r="AP288" s="45">
        <f t="shared" si="67"/>
        <v>0</v>
      </c>
      <c r="AQ288" s="45" t="str">
        <f>IF(AND('Claim Details'!$R$21="London 1",AC288="A"),Rates!$C$4,IF(AND('Claim Details'!$R$21="London 1",AC288="B"),Rates!$D$4,IF(AND('Claim Details'!$R$21="London 1",AC288="C"),Rates!$E$4,IF(AND('Claim Details'!$R$21="London 1",AC288="D"),Rates!$F$4,IF(AND('Claim Details'!$R$21="London 2",AC288="A"),Rates!$C$7,IF(AND('Claim Details'!$R$21="London 2",AC288="B"),Rates!$D$7,IF(AND('Claim Details'!$R$21="London 2",AC288="C"),Rates!$E$7,IF(AND('Claim Details'!$R$21="London 2",AC288="D"),Rates!$F$7,IF(AND('Claim Details'!$R$21="London 3",AC288="A"),Rates!$C$10,IF(AND('Claim Details'!$R$21="London 3",AC288="B"),Rates!$D$10,IF(AND('Claim Details'!$R$21="London 3",AC288="C"),Rates!$E$10,IF(AND('Claim Details'!$R$21="London 3",AC288="D"),Rates!$F$10,IF(AND('Claim Details'!$R$21="National 1",AC288="A"),Rates!$C$13,IF(AND('Claim Details'!$R$21="National 1",AC288="B"),Rates!$D$13,IF(AND('Claim Details'!$R$21="National 1",AC288="C"),Rates!$E$13,IF(AND('Claim Details'!$R$21="National 1",AC288="D"),Rates!$F$13,IF(AND('Claim Details'!$R$21="National 2",AC288="A"),Rates!$C$16,IF(AND('Claim Details'!$R$21="National 2",AC288="B"),Rates!$D$16,IF(AND('Claim Details'!$R$21="National 2",AC288="C"),Rates!$E$16,IF(AND('Claim Details'!$R$21="National 2",AC288="D"),Rates!$F$16,"£0.00"))))))))))))))))))))</f>
        <v>£0.00</v>
      </c>
      <c r="AR288" s="45">
        <f t="shared" si="68"/>
        <v>0</v>
      </c>
      <c r="AS288" s="183" t="str">
        <f t="shared" si="78"/>
        <v/>
      </c>
      <c r="AT288" s="183" t="str">
        <f t="shared" si="79"/>
        <v/>
      </c>
    </row>
    <row r="289" spans="1:46" ht="15.5">
      <c r="A289" s="178"/>
      <c r="B289" s="21"/>
      <c r="C289" s="22"/>
      <c r="D289" s="288"/>
      <c r="E289" s="290"/>
      <c r="F289" s="289"/>
      <c r="G289" s="177"/>
      <c r="H289" s="286"/>
      <c r="I289" s="95" t="str">
        <f>IF(AND('Claim Details'!$E$21="London 1",C289="A"),Rates!$C$4,IF(AND('Claim Details'!$E$21="London 1",C289="B"),Rates!$D$4,IF(AND('Claim Details'!$E$21="London 1",C289="C"),Rates!$E$4,IF(AND('Claim Details'!$E$21="London 1",C289="D"),Rates!$F$4,IF(AND('Claim Details'!$E$21="London 2",C289="A"),Rates!$C$7,IF(AND('Claim Details'!$E$21="London 2",C289="B"),Rates!$D$7,IF(AND('Claim Details'!$E$21="London 2",C289="C"),Rates!$E$7,IF(AND('Claim Details'!$E$21="London 2",C289="D"),Rates!$F$7,IF(AND('Claim Details'!$E$21="London 3",C289="A"),Rates!$C$10,IF(AND('Claim Details'!$E$21="London 3",C289="B"),Rates!$D$10,IF(AND('Claim Details'!$E$21="London 3",C289="C"),Rates!$E$10,IF(AND('Claim Details'!$E$21="London 3",C289="D"),Rates!$F$10,IF(AND('Claim Details'!$E$21="National 1",C289="A"),Rates!$C$13,IF(AND('Claim Details'!$E$21="National 1",C289="B"),Rates!$D$13,IF(AND('Claim Details'!$E$21="National 1",C289="C"),Rates!$E$13,IF(AND('Claim Details'!$E$21="National 1",C289="D"),Rates!$F$13,IF(AND('Claim Details'!$E$21="National 2",C289="A"),Rates!$C$16,IF(AND('Claim Details'!$E$21="National 2",C289="B"),Rates!$D$16,IF(AND('Claim Details'!$E$21="National 2",C289="C"),Rates!$E$16,IF(AND('Claim Details'!$E$21="National 2",C289="D"),Rates!$F$16,"£0.00"))))))))))))))))))))</f>
        <v>£0.00</v>
      </c>
      <c r="J289" s="23"/>
      <c r="K289" s="63" t="str">
        <f t="shared" si="69"/>
        <v>£0.00</v>
      </c>
      <c r="L289" s="212"/>
      <c r="M289" s="213"/>
      <c r="N289" s="20"/>
      <c r="O289" s="20"/>
      <c r="P289" s="20" t="str">
        <f t="shared" si="70"/>
        <v/>
      </c>
      <c r="Q289" s="20"/>
      <c r="R289" s="211"/>
      <c r="S289" s="28" t="str">
        <f t="shared" si="71"/>
        <v/>
      </c>
      <c r="T289" s="20" t="str">
        <f t="shared" si="72"/>
        <v/>
      </c>
      <c r="U289" s="18" t="str">
        <f t="shared" si="73"/>
        <v>£0.00</v>
      </c>
      <c r="V289" s="20"/>
      <c r="W289" s="192"/>
      <c r="X289" s="193"/>
      <c r="Y289" s="35"/>
      <c r="Z289" s="343"/>
      <c r="AA289" s="343" t="str">
        <f t="shared" si="74"/>
        <v/>
      </c>
      <c r="AB289" s="103"/>
      <c r="AC289" s="94" t="str">
        <f t="shared" si="75"/>
        <v/>
      </c>
      <c r="AD289" s="95"/>
      <c r="AE289" s="294"/>
      <c r="AF289" s="214" t="str">
        <f t="shared" si="76"/>
        <v/>
      </c>
      <c r="AG289" s="215" t="str">
        <f t="shared" si="77"/>
        <v>£0.00</v>
      </c>
      <c r="AH289" s="181"/>
      <c r="AJ289" s="183"/>
      <c r="AM289" s="183" t="str">
        <f t="shared" si="65"/>
        <v/>
      </c>
      <c r="AN289" s="45">
        <f t="shared" si="66"/>
        <v>0</v>
      </c>
      <c r="AO289" s="45" t="str">
        <f>IF(AND('Claim Details'!$J$21="London 1",T289="A"),Rates!$C$4,IF(AND('Claim Details'!$J$21="London 1",T289="B"),Rates!$D$4,IF(AND('Claim Details'!$J$21="London 1",T289="C"),Rates!$E$4,IF(AND('Claim Details'!$J$21="London 1",T289="D"),Rates!$F$4,IF(AND('Claim Details'!$J$21="London 2",T289="A"),Rates!$C$7,IF(AND('Claim Details'!$J$21="London 2",T289="B"),Rates!$D$7,IF(AND('Claim Details'!$J$21="London 2",T289="C"),Rates!$E$7,IF(AND('Claim Details'!$J$21="London 2",T289="D"),Rates!$F$7,IF(AND('Claim Details'!$J$21="London 3",T289="A"),Rates!$C$10,IF(AND('Claim Details'!$J$21="London 3",T289="B"),Rates!$D$10,IF(AND('Claim Details'!$J$21="London 3",T289="C"),Rates!$E$10,IF(AND('Claim Details'!$J$21="London 3",T289="D"),Rates!$F$10,IF(AND('Claim Details'!$J$21="National 1",T289="A"),Rates!$C$13,IF(AND('Claim Details'!$J$21="National 1",T289="B"),Rates!$D$13,IF(AND('Claim Details'!$J$21="National 1",T289="C"),Rates!$E$13,IF(AND('Claim Details'!$J$21="National 1",T289="D"),Rates!$F$13,IF(AND('Claim Details'!$J$21="National 2",T289="A"),Rates!$C$16,IF(AND('Claim Details'!$J$21="National 2",T289="B"),Rates!$D$16,IF(AND('Claim Details'!$J$21="National 2",T289="C"),Rates!$E$16,IF(AND('Claim Details'!$J$21="National 2",T289="D"),Rates!$F$16,"£0.00"))))))))))))))))))))</f>
        <v>£0.00</v>
      </c>
      <c r="AP289" s="45">
        <f t="shared" si="67"/>
        <v>0</v>
      </c>
      <c r="AQ289" s="45" t="str">
        <f>IF(AND('Claim Details'!$R$21="London 1",AC289="A"),Rates!$C$4,IF(AND('Claim Details'!$R$21="London 1",AC289="B"),Rates!$D$4,IF(AND('Claim Details'!$R$21="London 1",AC289="C"),Rates!$E$4,IF(AND('Claim Details'!$R$21="London 1",AC289="D"),Rates!$F$4,IF(AND('Claim Details'!$R$21="London 2",AC289="A"),Rates!$C$7,IF(AND('Claim Details'!$R$21="London 2",AC289="B"),Rates!$D$7,IF(AND('Claim Details'!$R$21="London 2",AC289="C"),Rates!$E$7,IF(AND('Claim Details'!$R$21="London 2",AC289="D"),Rates!$F$7,IF(AND('Claim Details'!$R$21="London 3",AC289="A"),Rates!$C$10,IF(AND('Claim Details'!$R$21="London 3",AC289="B"),Rates!$D$10,IF(AND('Claim Details'!$R$21="London 3",AC289="C"),Rates!$E$10,IF(AND('Claim Details'!$R$21="London 3",AC289="D"),Rates!$F$10,IF(AND('Claim Details'!$R$21="National 1",AC289="A"),Rates!$C$13,IF(AND('Claim Details'!$R$21="National 1",AC289="B"),Rates!$D$13,IF(AND('Claim Details'!$R$21="National 1",AC289="C"),Rates!$E$13,IF(AND('Claim Details'!$R$21="National 1",AC289="D"),Rates!$F$13,IF(AND('Claim Details'!$R$21="National 2",AC289="A"),Rates!$C$16,IF(AND('Claim Details'!$R$21="National 2",AC289="B"),Rates!$D$16,IF(AND('Claim Details'!$R$21="National 2",AC289="C"),Rates!$E$16,IF(AND('Claim Details'!$R$21="National 2",AC289="D"),Rates!$F$16,"£0.00"))))))))))))))))))))</f>
        <v>£0.00</v>
      </c>
      <c r="AR289" s="45">
        <f t="shared" si="68"/>
        <v>0</v>
      </c>
      <c r="AS289" s="183" t="str">
        <f t="shared" si="78"/>
        <v/>
      </c>
      <c r="AT289" s="183" t="str">
        <f t="shared" si="79"/>
        <v/>
      </c>
    </row>
    <row r="290" spans="1:46" ht="15.5">
      <c r="A290" s="178"/>
      <c r="B290" s="21"/>
      <c r="C290" s="22"/>
      <c r="D290" s="288"/>
      <c r="E290" s="290"/>
      <c r="F290" s="289"/>
      <c r="G290" s="177"/>
      <c r="H290" s="286"/>
      <c r="I290" s="95" t="str">
        <f>IF(AND('Claim Details'!$E$21="London 1",C290="A"),Rates!$C$4,IF(AND('Claim Details'!$E$21="London 1",C290="B"),Rates!$D$4,IF(AND('Claim Details'!$E$21="London 1",C290="C"),Rates!$E$4,IF(AND('Claim Details'!$E$21="London 1",C290="D"),Rates!$F$4,IF(AND('Claim Details'!$E$21="London 2",C290="A"),Rates!$C$7,IF(AND('Claim Details'!$E$21="London 2",C290="B"),Rates!$D$7,IF(AND('Claim Details'!$E$21="London 2",C290="C"),Rates!$E$7,IF(AND('Claim Details'!$E$21="London 2",C290="D"),Rates!$F$7,IF(AND('Claim Details'!$E$21="London 3",C290="A"),Rates!$C$10,IF(AND('Claim Details'!$E$21="London 3",C290="B"),Rates!$D$10,IF(AND('Claim Details'!$E$21="London 3",C290="C"),Rates!$E$10,IF(AND('Claim Details'!$E$21="London 3",C290="D"),Rates!$F$10,IF(AND('Claim Details'!$E$21="National 1",C290="A"),Rates!$C$13,IF(AND('Claim Details'!$E$21="National 1",C290="B"),Rates!$D$13,IF(AND('Claim Details'!$E$21="National 1",C290="C"),Rates!$E$13,IF(AND('Claim Details'!$E$21="National 1",C290="D"),Rates!$F$13,IF(AND('Claim Details'!$E$21="National 2",C290="A"),Rates!$C$16,IF(AND('Claim Details'!$E$21="National 2",C290="B"),Rates!$D$16,IF(AND('Claim Details'!$E$21="National 2",C290="C"),Rates!$E$16,IF(AND('Claim Details'!$E$21="National 2",C290="D"),Rates!$F$16,"£0.00"))))))))))))))))))))</f>
        <v>£0.00</v>
      </c>
      <c r="J290" s="23"/>
      <c r="K290" s="63" t="str">
        <f t="shared" si="69"/>
        <v>£0.00</v>
      </c>
      <c r="L290" s="212"/>
      <c r="M290" s="213"/>
      <c r="N290" s="20"/>
      <c r="O290" s="20"/>
      <c r="P290" s="20" t="str">
        <f t="shared" si="70"/>
        <v/>
      </c>
      <c r="Q290" s="20"/>
      <c r="R290" s="211"/>
      <c r="S290" s="28" t="str">
        <f t="shared" si="71"/>
        <v/>
      </c>
      <c r="T290" s="20" t="str">
        <f t="shared" si="72"/>
        <v/>
      </c>
      <c r="U290" s="18" t="str">
        <f t="shared" si="73"/>
        <v>£0.00</v>
      </c>
      <c r="V290" s="20"/>
      <c r="W290" s="192"/>
      <c r="X290" s="193"/>
      <c r="Y290" s="35"/>
      <c r="Z290" s="343"/>
      <c r="AA290" s="343" t="str">
        <f t="shared" si="74"/>
        <v/>
      </c>
      <c r="AB290" s="103"/>
      <c r="AC290" s="94" t="str">
        <f t="shared" si="75"/>
        <v/>
      </c>
      <c r="AD290" s="95"/>
      <c r="AE290" s="294"/>
      <c r="AF290" s="214" t="str">
        <f t="shared" si="76"/>
        <v/>
      </c>
      <c r="AG290" s="215" t="str">
        <f t="shared" si="77"/>
        <v>£0.00</v>
      </c>
      <c r="AH290" s="181"/>
      <c r="AJ290" s="183"/>
      <c r="AM290" s="183" t="str">
        <f t="shared" si="65"/>
        <v/>
      </c>
      <c r="AN290" s="45">
        <f t="shared" si="66"/>
        <v>0</v>
      </c>
      <c r="AO290" s="45" t="str">
        <f>IF(AND('Claim Details'!$J$21="London 1",T290="A"),Rates!$C$4,IF(AND('Claim Details'!$J$21="London 1",T290="B"),Rates!$D$4,IF(AND('Claim Details'!$J$21="London 1",T290="C"),Rates!$E$4,IF(AND('Claim Details'!$J$21="London 1",T290="D"),Rates!$F$4,IF(AND('Claim Details'!$J$21="London 2",T290="A"),Rates!$C$7,IF(AND('Claim Details'!$J$21="London 2",T290="B"),Rates!$D$7,IF(AND('Claim Details'!$J$21="London 2",T290="C"),Rates!$E$7,IF(AND('Claim Details'!$J$21="London 2",T290="D"),Rates!$F$7,IF(AND('Claim Details'!$J$21="London 3",T290="A"),Rates!$C$10,IF(AND('Claim Details'!$J$21="London 3",T290="B"),Rates!$D$10,IF(AND('Claim Details'!$J$21="London 3",T290="C"),Rates!$E$10,IF(AND('Claim Details'!$J$21="London 3",T290="D"),Rates!$F$10,IF(AND('Claim Details'!$J$21="National 1",T290="A"),Rates!$C$13,IF(AND('Claim Details'!$J$21="National 1",T290="B"),Rates!$D$13,IF(AND('Claim Details'!$J$21="National 1",T290="C"),Rates!$E$13,IF(AND('Claim Details'!$J$21="National 1",T290="D"),Rates!$F$13,IF(AND('Claim Details'!$J$21="National 2",T290="A"),Rates!$C$16,IF(AND('Claim Details'!$J$21="National 2",T290="B"),Rates!$D$16,IF(AND('Claim Details'!$J$21="National 2",T290="C"),Rates!$E$16,IF(AND('Claim Details'!$J$21="National 2",T290="D"),Rates!$F$16,"£0.00"))))))))))))))))))))</f>
        <v>£0.00</v>
      </c>
      <c r="AP290" s="45">
        <f t="shared" si="67"/>
        <v>0</v>
      </c>
      <c r="AQ290" s="45" t="str">
        <f>IF(AND('Claim Details'!$R$21="London 1",AC290="A"),Rates!$C$4,IF(AND('Claim Details'!$R$21="London 1",AC290="B"),Rates!$D$4,IF(AND('Claim Details'!$R$21="London 1",AC290="C"),Rates!$E$4,IF(AND('Claim Details'!$R$21="London 1",AC290="D"),Rates!$F$4,IF(AND('Claim Details'!$R$21="London 2",AC290="A"),Rates!$C$7,IF(AND('Claim Details'!$R$21="London 2",AC290="B"),Rates!$D$7,IF(AND('Claim Details'!$R$21="London 2",AC290="C"),Rates!$E$7,IF(AND('Claim Details'!$R$21="London 2",AC290="D"),Rates!$F$7,IF(AND('Claim Details'!$R$21="London 3",AC290="A"),Rates!$C$10,IF(AND('Claim Details'!$R$21="London 3",AC290="B"),Rates!$D$10,IF(AND('Claim Details'!$R$21="London 3",AC290="C"),Rates!$E$10,IF(AND('Claim Details'!$R$21="London 3",AC290="D"),Rates!$F$10,IF(AND('Claim Details'!$R$21="National 1",AC290="A"),Rates!$C$13,IF(AND('Claim Details'!$R$21="National 1",AC290="B"),Rates!$D$13,IF(AND('Claim Details'!$R$21="National 1",AC290="C"),Rates!$E$13,IF(AND('Claim Details'!$R$21="National 1",AC290="D"),Rates!$F$13,IF(AND('Claim Details'!$R$21="National 2",AC290="A"),Rates!$C$16,IF(AND('Claim Details'!$R$21="National 2",AC290="B"),Rates!$D$16,IF(AND('Claim Details'!$R$21="National 2",AC290="C"),Rates!$E$16,IF(AND('Claim Details'!$R$21="National 2",AC290="D"),Rates!$F$16,"£0.00"))))))))))))))))))))</f>
        <v>£0.00</v>
      </c>
      <c r="AR290" s="45">
        <f t="shared" si="68"/>
        <v>0</v>
      </c>
      <c r="AS290" s="183" t="str">
        <f t="shared" si="78"/>
        <v/>
      </c>
      <c r="AT290" s="183" t="str">
        <f t="shared" si="79"/>
        <v/>
      </c>
    </row>
    <row r="291" spans="1:46" ht="15.5">
      <c r="A291" s="178"/>
      <c r="B291" s="21"/>
      <c r="C291" s="22"/>
      <c r="D291" s="288"/>
      <c r="E291" s="290"/>
      <c r="F291" s="289"/>
      <c r="G291" s="177"/>
      <c r="H291" s="286"/>
      <c r="I291" s="95" t="str">
        <f>IF(AND('Claim Details'!$E$21="London 1",C291="A"),Rates!$C$4,IF(AND('Claim Details'!$E$21="London 1",C291="B"),Rates!$D$4,IF(AND('Claim Details'!$E$21="London 1",C291="C"),Rates!$E$4,IF(AND('Claim Details'!$E$21="London 1",C291="D"),Rates!$F$4,IF(AND('Claim Details'!$E$21="London 2",C291="A"),Rates!$C$7,IF(AND('Claim Details'!$E$21="London 2",C291="B"),Rates!$D$7,IF(AND('Claim Details'!$E$21="London 2",C291="C"),Rates!$E$7,IF(AND('Claim Details'!$E$21="London 2",C291="D"),Rates!$F$7,IF(AND('Claim Details'!$E$21="London 3",C291="A"),Rates!$C$10,IF(AND('Claim Details'!$E$21="London 3",C291="B"),Rates!$D$10,IF(AND('Claim Details'!$E$21="London 3",C291="C"),Rates!$E$10,IF(AND('Claim Details'!$E$21="London 3",C291="D"),Rates!$F$10,IF(AND('Claim Details'!$E$21="National 1",C291="A"),Rates!$C$13,IF(AND('Claim Details'!$E$21="National 1",C291="B"),Rates!$D$13,IF(AND('Claim Details'!$E$21="National 1",C291="C"),Rates!$E$13,IF(AND('Claim Details'!$E$21="National 1",C291="D"),Rates!$F$13,IF(AND('Claim Details'!$E$21="National 2",C291="A"),Rates!$C$16,IF(AND('Claim Details'!$E$21="National 2",C291="B"),Rates!$D$16,IF(AND('Claim Details'!$E$21="National 2",C291="C"),Rates!$E$16,IF(AND('Claim Details'!$E$21="National 2",C291="D"),Rates!$F$16,"£0.00"))))))))))))))))))))</f>
        <v>£0.00</v>
      </c>
      <c r="J291" s="23"/>
      <c r="K291" s="63" t="str">
        <f t="shared" si="69"/>
        <v>£0.00</v>
      </c>
      <c r="L291" s="212"/>
      <c r="M291" s="213"/>
      <c r="N291" s="20"/>
      <c r="O291" s="20"/>
      <c r="P291" s="20" t="str">
        <f t="shared" si="70"/>
        <v/>
      </c>
      <c r="Q291" s="20"/>
      <c r="R291" s="211"/>
      <c r="S291" s="28" t="str">
        <f t="shared" si="71"/>
        <v/>
      </c>
      <c r="T291" s="20" t="str">
        <f t="shared" si="72"/>
        <v/>
      </c>
      <c r="U291" s="18" t="str">
        <f t="shared" si="73"/>
        <v>£0.00</v>
      </c>
      <c r="V291" s="20"/>
      <c r="W291" s="192"/>
      <c r="X291" s="193"/>
      <c r="Y291" s="35"/>
      <c r="Z291" s="343"/>
      <c r="AA291" s="343" t="str">
        <f t="shared" si="74"/>
        <v/>
      </c>
      <c r="AB291" s="103"/>
      <c r="AC291" s="94" t="str">
        <f t="shared" si="75"/>
        <v/>
      </c>
      <c r="AD291" s="95"/>
      <c r="AE291" s="294"/>
      <c r="AF291" s="214" t="str">
        <f t="shared" si="76"/>
        <v/>
      </c>
      <c r="AG291" s="215" t="str">
        <f t="shared" si="77"/>
        <v>£0.00</v>
      </c>
      <c r="AH291" s="181"/>
      <c r="AJ291" s="183"/>
      <c r="AM291" s="183" t="str">
        <f t="shared" si="65"/>
        <v/>
      </c>
      <c r="AN291" s="45">
        <f t="shared" si="66"/>
        <v>0</v>
      </c>
      <c r="AO291" s="45" t="str">
        <f>IF(AND('Claim Details'!$J$21="London 1",T291="A"),Rates!$C$4,IF(AND('Claim Details'!$J$21="London 1",T291="B"),Rates!$D$4,IF(AND('Claim Details'!$J$21="London 1",T291="C"),Rates!$E$4,IF(AND('Claim Details'!$J$21="London 1",T291="D"),Rates!$F$4,IF(AND('Claim Details'!$J$21="London 2",T291="A"),Rates!$C$7,IF(AND('Claim Details'!$J$21="London 2",T291="B"),Rates!$D$7,IF(AND('Claim Details'!$J$21="London 2",T291="C"),Rates!$E$7,IF(AND('Claim Details'!$J$21="London 2",T291="D"),Rates!$F$7,IF(AND('Claim Details'!$J$21="London 3",T291="A"),Rates!$C$10,IF(AND('Claim Details'!$J$21="London 3",T291="B"),Rates!$D$10,IF(AND('Claim Details'!$J$21="London 3",T291="C"),Rates!$E$10,IF(AND('Claim Details'!$J$21="London 3",T291="D"),Rates!$F$10,IF(AND('Claim Details'!$J$21="National 1",T291="A"),Rates!$C$13,IF(AND('Claim Details'!$J$21="National 1",T291="B"),Rates!$D$13,IF(AND('Claim Details'!$J$21="National 1",T291="C"),Rates!$E$13,IF(AND('Claim Details'!$J$21="National 1",T291="D"),Rates!$F$13,IF(AND('Claim Details'!$J$21="National 2",T291="A"),Rates!$C$16,IF(AND('Claim Details'!$J$21="National 2",T291="B"),Rates!$D$16,IF(AND('Claim Details'!$J$21="National 2",T291="C"),Rates!$E$16,IF(AND('Claim Details'!$J$21="National 2",T291="D"),Rates!$F$16,"£0.00"))))))))))))))))))))</f>
        <v>£0.00</v>
      </c>
      <c r="AP291" s="45">
        <f t="shared" si="67"/>
        <v>0</v>
      </c>
      <c r="AQ291" s="45" t="str">
        <f>IF(AND('Claim Details'!$R$21="London 1",AC291="A"),Rates!$C$4,IF(AND('Claim Details'!$R$21="London 1",AC291="B"),Rates!$D$4,IF(AND('Claim Details'!$R$21="London 1",AC291="C"),Rates!$E$4,IF(AND('Claim Details'!$R$21="London 1",AC291="D"),Rates!$F$4,IF(AND('Claim Details'!$R$21="London 2",AC291="A"),Rates!$C$7,IF(AND('Claim Details'!$R$21="London 2",AC291="B"),Rates!$D$7,IF(AND('Claim Details'!$R$21="London 2",AC291="C"),Rates!$E$7,IF(AND('Claim Details'!$R$21="London 2",AC291="D"),Rates!$F$7,IF(AND('Claim Details'!$R$21="London 3",AC291="A"),Rates!$C$10,IF(AND('Claim Details'!$R$21="London 3",AC291="B"),Rates!$D$10,IF(AND('Claim Details'!$R$21="London 3",AC291="C"),Rates!$E$10,IF(AND('Claim Details'!$R$21="London 3",AC291="D"),Rates!$F$10,IF(AND('Claim Details'!$R$21="National 1",AC291="A"),Rates!$C$13,IF(AND('Claim Details'!$R$21="National 1",AC291="B"),Rates!$D$13,IF(AND('Claim Details'!$R$21="National 1",AC291="C"),Rates!$E$13,IF(AND('Claim Details'!$R$21="National 1",AC291="D"),Rates!$F$13,IF(AND('Claim Details'!$R$21="National 2",AC291="A"),Rates!$C$16,IF(AND('Claim Details'!$R$21="National 2",AC291="B"),Rates!$D$16,IF(AND('Claim Details'!$R$21="National 2",AC291="C"),Rates!$E$16,IF(AND('Claim Details'!$R$21="National 2",AC291="D"),Rates!$F$16,"£0.00"))))))))))))))))))))</f>
        <v>£0.00</v>
      </c>
      <c r="AR291" s="45">
        <f t="shared" si="68"/>
        <v>0</v>
      </c>
      <c r="AS291" s="183" t="str">
        <f t="shared" si="78"/>
        <v/>
      </c>
      <c r="AT291" s="183" t="str">
        <f t="shared" si="79"/>
        <v/>
      </c>
    </row>
    <row r="292" spans="1:46" ht="15.5">
      <c r="A292" s="178"/>
      <c r="B292" s="21"/>
      <c r="C292" s="22"/>
      <c r="D292" s="288"/>
      <c r="E292" s="290"/>
      <c r="F292" s="289"/>
      <c r="G292" s="177"/>
      <c r="H292" s="286"/>
      <c r="I292" s="95" t="str">
        <f>IF(AND('Claim Details'!$E$21="London 1",C292="A"),Rates!$C$4,IF(AND('Claim Details'!$E$21="London 1",C292="B"),Rates!$D$4,IF(AND('Claim Details'!$E$21="London 1",C292="C"),Rates!$E$4,IF(AND('Claim Details'!$E$21="London 1",C292="D"),Rates!$F$4,IF(AND('Claim Details'!$E$21="London 2",C292="A"),Rates!$C$7,IF(AND('Claim Details'!$E$21="London 2",C292="B"),Rates!$D$7,IF(AND('Claim Details'!$E$21="London 2",C292="C"),Rates!$E$7,IF(AND('Claim Details'!$E$21="London 2",C292="D"),Rates!$F$7,IF(AND('Claim Details'!$E$21="London 3",C292="A"),Rates!$C$10,IF(AND('Claim Details'!$E$21="London 3",C292="B"),Rates!$D$10,IF(AND('Claim Details'!$E$21="London 3",C292="C"),Rates!$E$10,IF(AND('Claim Details'!$E$21="London 3",C292="D"),Rates!$F$10,IF(AND('Claim Details'!$E$21="National 1",C292="A"),Rates!$C$13,IF(AND('Claim Details'!$E$21="National 1",C292="B"),Rates!$D$13,IF(AND('Claim Details'!$E$21="National 1",C292="C"),Rates!$E$13,IF(AND('Claim Details'!$E$21="National 1",C292="D"),Rates!$F$13,IF(AND('Claim Details'!$E$21="National 2",C292="A"),Rates!$C$16,IF(AND('Claim Details'!$E$21="National 2",C292="B"),Rates!$D$16,IF(AND('Claim Details'!$E$21="National 2",C292="C"),Rates!$E$16,IF(AND('Claim Details'!$E$21="National 2",C292="D"),Rates!$F$16,"£0.00"))))))))))))))))))))</f>
        <v>£0.00</v>
      </c>
      <c r="J292" s="23"/>
      <c r="K292" s="63" t="str">
        <f t="shared" si="69"/>
        <v>£0.00</v>
      </c>
      <c r="L292" s="212"/>
      <c r="M292" s="213"/>
      <c r="N292" s="20"/>
      <c r="O292" s="20"/>
      <c r="P292" s="20" t="str">
        <f t="shared" si="70"/>
        <v/>
      </c>
      <c r="Q292" s="20"/>
      <c r="R292" s="211"/>
      <c r="S292" s="28" t="str">
        <f t="shared" si="71"/>
        <v/>
      </c>
      <c r="T292" s="20" t="str">
        <f t="shared" si="72"/>
        <v/>
      </c>
      <c r="U292" s="18" t="str">
        <f t="shared" si="73"/>
        <v>£0.00</v>
      </c>
      <c r="V292" s="20"/>
      <c r="W292" s="192"/>
      <c r="X292" s="193"/>
      <c r="Y292" s="35"/>
      <c r="Z292" s="343"/>
      <c r="AA292" s="343" t="str">
        <f t="shared" si="74"/>
        <v/>
      </c>
      <c r="AB292" s="103"/>
      <c r="AC292" s="94" t="str">
        <f t="shared" si="75"/>
        <v/>
      </c>
      <c r="AD292" s="95"/>
      <c r="AE292" s="294"/>
      <c r="AF292" s="214" t="str">
        <f t="shared" si="76"/>
        <v/>
      </c>
      <c r="AG292" s="215" t="str">
        <f t="shared" si="77"/>
        <v>£0.00</v>
      </c>
      <c r="AH292" s="181"/>
      <c r="AJ292" s="183"/>
      <c r="AM292" s="183" t="str">
        <f t="shared" si="65"/>
        <v/>
      </c>
      <c r="AN292" s="45">
        <f t="shared" si="66"/>
        <v>0</v>
      </c>
      <c r="AO292" s="45" t="str">
        <f>IF(AND('Claim Details'!$J$21="London 1",T292="A"),Rates!$C$4,IF(AND('Claim Details'!$J$21="London 1",T292="B"),Rates!$D$4,IF(AND('Claim Details'!$J$21="London 1",T292="C"),Rates!$E$4,IF(AND('Claim Details'!$J$21="London 1",T292="D"),Rates!$F$4,IF(AND('Claim Details'!$J$21="London 2",T292="A"),Rates!$C$7,IF(AND('Claim Details'!$J$21="London 2",T292="B"),Rates!$D$7,IF(AND('Claim Details'!$J$21="London 2",T292="C"),Rates!$E$7,IF(AND('Claim Details'!$J$21="London 2",T292="D"),Rates!$F$7,IF(AND('Claim Details'!$J$21="London 3",T292="A"),Rates!$C$10,IF(AND('Claim Details'!$J$21="London 3",T292="B"),Rates!$D$10,IF(AND('Claim Details'!$J$21="London 3",T292="C"),Rates!$E$10,IF(AND('Claim Details'!$J$21="London 3",T292="D"),Rates!$F$10,IF(AND('Claim Details'!$J$21="National 1",T292="A"),Rates!$C$13,IF(AND('Claim Details'!$J$21="National 1",T292="B"),Rates!$D$13,IF(AND('Claim Details'!$J$21="National 1",T292="C"),Rates!$E$13,IF(AND('Claim Details'!$J$21="National 1",T292="D"),Rates!$F$13,IF(AND('Claim Details'!$J$21="National 2",T292="A"),Rates!$C$16,IF(AND('Claim Details'!$J$21="National 2",T292="B"),Rates!$D$16,IF(AND('Claim Details'!$J$21="National 2",T292="C"),Rates!$E$16,IF(AND('Claim Details'!$J$21="National 2",T292="D"),Rates!$F$16,"£0.00"))))))))))))))))))))</f>
        <v>£0.00</v>
      </c>
      <c r="AP292" s="45">
        <f t="shared" si="67"/>
        <v>0</v>
      </c>
      <c r="AQ292" s="45" t="str">
        <f>IF(AND('Claim Details'!$R$21="London 1",AC292="A"),Rates!$C$4,IF(AND('Claim Details'!$R$21="London 1",AC292="B"),Rates!$D$4,IF(AND('Claim Details'!$R$21="London 1",AC292="C"),Rates!$E$4,IF(AND('Claim Details'!$R$21="London 1",AC292="D"),Rates!$F$4,IF(AND('Claim Details'!$R$21="London 2",AC292="A"),Rates!$C$7,IF(AND('Claim Details'!$R$21="London 2",AC292="B"),Rates!$D$7,IF(AND('Claim Details'!$R$21="London 2",AC292="C"),Rates!$E$7,IF(AND('Claim Details'!$R$21="London 2",AC292="D"),Rates!$F$7,IF(AND('Claim Details'!$R$21="London 3",AC292="A"),Rates!$C$10,IF(AND('Claim Details'!$R$21="London 3",AC292="B"),Rates!$D$10,IF(AND('Claim Details'!$R$21="London 3",AC292="C"),Rates!$E$10,IF(AND('Claim Details'!$R$21="London 3",AC292="D"),Rates!$F$10,IF(AND('Claim Details'!$R$21="National 1",AC292="A"),Rates!$C$13,IF(AND('Claim Details'!$R$21="National 1",AC292="B"),Rates!$D$13,IF(AND('Claim Details'!$R$21="National 1",AC292="C"),Rates!$E$13,IF(AND('Claim Details'!$R$21="National 1",AC292="D"),Rates!$F$13,IF(AND('Claim Details'!$R$21="National 2",AC292="A"),Rates!$C$16,IF(AND('Claim Details'!$R$21="National 2",AC292="B"),Rates!$D$16,IF(AND('Claim Details'!$R$21="National 2",AC292="C"),Rates!$E$16,IF(AND('Claim Details'!$R$21="National 2",AC292="D"),Rates!$F$16,"£0.00"))))))))))))))))))))</f>
        <v>£0.00</v>
      </c>
      <c r="AR292" s="45">
        <f t="shared" si="68"/>
        <v>0</v>
      </c>
      <c r="AS292" s="183" t="str">
        <f t="shared" si="78"/>
        <v/>
      </c>
      <c r="AT292" s="183" t="str">
        <f t="shared" si="79"/>
        <v/>
      </c>
    </row>
    <row r="293" spans="1:46" ht="15.5">
      <c r="A293" s="178"/>
      <c r="B293" s="21"/>
      <c r="C293" s="22"/>
      <c r="D293" s="288"/>
      <c r="E293" s="290"/>
      <c r="F293" s="289"/>
      <c r="G293" s="177"/>
      <c r="H293" s="286"/>
      <c r="I293" s="95" t="str">
        <f>IF(AND('Claim Details'!$E$21="London 1",C293="A"),Rates!$C$4,IF(AND('Claim Details'!$E$21="London 1",C293="B"),Rates!$D$4,IF(AND('Claim Details'!$E$21="London 1",C293="C"),Rates!$E$4,IF(AND('Claim Details'!$E$21="London 1",C293="D"),Rates!$F$4,IF(AND('Claim Details'!$E$21="London 2",C293="A"),Rates!$C$7,IF(AND('Claim Details'!$E$21="London 2",C293="B"),Rates!$D$7,IF(AND('Claim Details'!$E$21="London 2",C293="C"),Rates!$E$7,IF(AND('Claim Details'!$E$21="London 2",C293="D"),Rates!$F$7,IF(AND('Claim Details'!$E$21="London 3",C293="A"),Rates!$C$10,IF(AND('Claim Details'!$E$21="London 3",C293="B"),Rates!$D$10,IF(AND('Claim Details'!$E$21="London 3",C293="C"),Rates!$E$10,IF(AND('Claim Details'!$E$21="London 3",C293="D"),Rates!$F$10,IF(AND('Claim Details'!$E$21="National 1",C293="A"),Rates!$C$13,IF(AND('Claim Details'!$E$21="National 1",C293="B"),Rates!$D$13,IF(AND('Claim Details'!$E$21="National 1",C293="C"),Rates!$E$13,IF(AND('Claim Details'!$E$21="National 1",C293="D"),Rates!$F$13,IF(AND('Claim Details'!$E$21="National 2",C293="A"),Rates!$C$16,IF(AND('Claim Details'!$E$21="National 2",C293="B"),Rates!$D$16,IF(AND('Claim Details'!$E$21="National 2",C293="C"),Rates!$E$16,IF(AND('Claim Details'!$E$21="National 2",C293="D"),Rates!$F$16,"£0.00"))))))))))))))))))))</f>
        <v>£0.00</v>
      </c>
      <c r="J293" s="23"/>
      <c r="K293" s="63" t="str">
        <f t="shared" si="69"/>
        <v>£0.00</v>
      </c>
      <c r="L293" s="212"/>
      <c r="M293" s="213"/>
      <c r="N293" s="20"/>
      <c r="O293" s="20"/>
      <c r="P293" s="20" t="str">
        <f t="shared" si="70"/>
        <v/>
      </c>
      <c r="Q293" s="20"/>
      <c r="R293" s="211"/>
      <c r="S293" s="28" t="str">
        <f t="shared" si="71"/>
        <v/>
      </c>
      <c r="T293" s="20" t="str">
        <f t="shared" si="72"/>
        <v/>
      </c>
      <c r="U293" s="18" t="str">
        <f t="shared" si="73"/>
        <v>£0.00</v>
      </c>
      <c r="V293" s="20"/>
      <c r="W293" s="192"/>
      <c r="X293" s="193"/>
      <c r="Y293" s="35"/>
      <c r="Z293" s="343"/>
      <c r="AA293" s="343" t="str">
        <f t="shared" si="74"/>
        <v/>
      </c>
      <c r="AB293" s="103"/>
      <c r="AC293" s="94" t="str">
        <f t="shared" si="75"/>
        <v/>
      </c>
      <c r="AD293" s="95"/>
      <c r="AE293" s="294"/>
      <c r="AF293" s="214" t="str">
        <f t="shared" si="76"/>
        <v/>
      </c>
      <c r="AG293" s="215" t="str">
        <f t="shared" si="77"/>
        <v>£0.00</v>
      </c>
      <c r="AH293" s="181"/>
      <c r="AJ293" s="183"/>
      <c r="AM293" s="183" t="str">
        <f t="shared" si="65"/>
        <v/>
      </c>
      <c r="AN293" s="45">
        <f t="shared" si="66"/>
        <v>0</v>
      </c>
      <c r="AO293" s="45" t="str">
        <f>IF(AND('Claim Details'!$J$21="London 1",T293="A"),Rates!$C$4,IF(AND('Claim Details'!$J$21="London 1",T293="B"),Rates!$D$4,IF(AND('Claim Details'!$J$21="London 1",T293="C"),Rates!$E$4,IF(AND('Claim Details'!$J$21="London 1",T293="D"),Rates!$F$4,IF(AND('Claim Details'!$J$21="London 2",T293="A"),Rates!$C$7,IF(AND('Claim Details'!$J$21="London 2",T293="B"),Rates!$D$7,IF(AND('Claim Details'!$J$21="London 2",T293="C"),Rates!$E$7,IF(AND('Claim Details'!$J$21="London 2",T293="D"),Rates!$F$7,IF(AND('Claim Details'!$J$21="London 3",T293="A"),Rates!$C$10,IF(AND('Claim Details'!$J$21="London 3",T293="B"),Rates!$D$10,IF(AND('Claim Details'!$J$21="London 3",T293="C"),Rates!$E$10,IF(AND('Claim Details'!$J$21="London 3",T293="D"),Rates!$F$10,IF(AND('Claim Details'!$J$21="National 1",T293="A"),Rates!$C$13,IF(AND('Claim Details'!$J$21="National 1",T293="B"),Rates!$D$13,IF(AND('Claim Details'!$J$21="National 1",T293="C"),Rates!$E$13,IF(AND('Claim Details'!$J$21="National 1",T293="D"),Rates!$F$13,IF(AND('Claim Details'!$J$21="National 2",T293="A"),Rates!$C$16,IF(AND('Claim Details'!$J$21="National 2",T293="B"),Rates!$D$16,IF(AND('Claim Details'!$J$21="National 2",T293="C"),Rates!$E$16,IF(AND('Claim Details'!$J$21="National 2",T293="D"),Rates!$F$16,"£0.00"))))))))))))))))))))</f>
        <v>£0.00</v>
      </c>
      <c r="AP293" s="45">
        <f t="shared" si="67"/>
        <v>0</v>
      </c>
      <c r="AQ293" s="45" t="str">
        <f>IF(AND('Claim Details'!$R$21="London 1",AC293="A"),Rates!$C$4,IF(AND('Claim Details'!$R$21="London 1",AC293="B"),Rates!$D$4,IF(AND('Claim Details'!$R$21="London 1",AC293="C"),Rates!$E$4,IF(AND('Claim Details'!$R$21="London 1",AC293="D"),Rates!$F$4,IF(AND('Claim Details'!$R$21="London 2",AC293="A"),Rates!$C$7,IF(AND('Claim Details'!$R$21="London 2",AC293="B"),Rates!$D$7,IF(AND('Claim Details'!$R$21="London 2",AC293="C"),Rates!$E$7,IF(AND('Claim Details'!$R$21="London 2",AC293="D"),Rates!$F$7,IF(AND('Claim Details'!$R$21="London 3",AC293="A"),Rates!$C$10,IF(AND('Claim Details'!$R$21="London 3",AC293="B"),Rates!$D$10,IF(AND('Claim Details'!$R$21="London 3",AC293="C"),Rates!$E$10,IF(AND('Claim Details'!$R$21="London 3",AC293="D"),Rates!$F$10,IF(AND('Claim Details'!$R$21="National 1",AC293="A"),Rates!$C$13,IF(AND('Claim Details'!$R$21="National 1",AC293="B"),Rates!$D$13,IF(AND('Claim Details'!$R$21="National 1",AC293="C"),Rates!$E$13,IF(AND('Claim Details'!$R$21="National 1",AC293="D"),Rates!$F$13,IF(AND('Claim Details'!$R$21="National 2",AC293="A"),Rates!$C$16,IF(AND('Claim Details'!$R$21="National 2",AC293="B"),Rates!$D$16,IF(AND('Claim Details'!$R$21="National 2",AC293="C"),Rates!$E$16,IF(AND('Claim Details'!$R$21="National 2",AC293="D"),Rates!$F$16,"£0.00"))))))))))))))))))))</f>
        <v>£0.00</v>
      </c>
      <c r="AR293" s="45">
        <f t="shared" si="68"/>
        <v>0</v>
      </c>
      <c r="AS293" s="183" t="str">
        <f t="shared" si="78"/>
        <v/>
      </c>
      <c r="AT293" s="183" t="str">
        <f t="shared" si="79"/>
        <v/>
      </c>
    </row>
    <row r="294" spans="1:46" ht="15.5">
      <c r="A294" s="178"/>
      <c r="B294" s="21"/>
      <c r="C294" s="22"/>
      <c r="D294" s="288"/>
      <c r="E294" s="290"/>
      <c r="F294" s="289"/>
      <c r="G294" s="177"/>
      <c r="H294" s="286"/>
      <c r="I294" s="95" t="str">
        <f>IF(AND('Claim Details'!$E$21="London 1",C294="A"),Rates!$C$4,IF(AND('Claim Details'!$E$21="London 1",C294="B"),Rates!$D$4,IF(AND('Claim Details'!$E$21="London 1",C294="C"),Rates!$E$4,IF(AND('Claim Details'!$E$21="London 1",C294="D"),Rates!$F$4,IF(AND('Claim Details'!$E$21="London 2",C294="A"),Rates!$C$7,IF(AND('Claim Details'!$E$21="London 2",C294="B"),Rates!$D$7,IF(AND('Claim Details'!$E$21="London 2",C294="C"),Rates!$E$7,IF(AND('Claim Details'!$E$21="London 2",C294="D"),Rates!$F$7,IF(AND('Claim Details'!$E$21="London 3",C294="A"),Rates!$C$10,IF(AND('Claim Details'!$E$21="London 3",C294="B"),Rates!$D$10,IF(AND('Claim Details'!$E$21="London 3",C294="C"),Rates!$E$10,IF(AND('Claim Details'!$E$21="London 3",C294="D"),Rates!$F$10,IF(AND('Claim Details'!$E$21="National 1",C294="A"),Rates!$C$13,IF(AND('Claim Details'!$E$21="National 1",C294="B"),Rates!$D$13,IF(AND('Claim Details'!$E$21="National 1",C294="C"),Rates!$E$13,IF(AND('Claim Details'!$E$21="National 1",C294="D"),Rates!$F$13,IF(AND('Claim Details'!$E$21="National 2",C294="A"),Rates!$C$16,IF(AND('Claim Details'!$E$21="National 2",C294="B"),Rates!$D$16,IF(AND('Claim Details'!$E$21="National 2",C294="C"),Rates!$E$16,IF(AND('Claim Details'!$E$21="National 2",C294="D"),Rates!$F$16,"£0.00"))))))))))))))))))))</f>
        <v>£0.00</v>
      </c>
      <c r="J294" s="23"/>
      <c r="K294" s="63" t="str">
        <f t="shared" si="69"/>
        <v>£0.00</v>
      </c>
      <c r="L294" s="212"/>
      <c r="M294" s="213"/>
      <c r="N294" s="20"/>
      <c r="O294" s="20"/>
      <c r="P294" s="20" t="str">
        <f t="shared" si="70"/>
        <v/>
      </c>
      <c r="Q294" s="20"/>
      <c r="R294" s="211"/>
      <c r="S294" s="28" t="str">
        <f t="shared" si="71"/>
        <v/>
      </c>
      <c r="T294" s="20" t="str">
        <f t="shared" si="72"/>
        <v/>
      </c>
      <c r="U294" s="18" t="str">
        <f t="shared" si="73"/>
        <v>£0.00</v>
      </c>
      <c r="V294" s="20"/>
      <c r="W294" s="192"/>
      <c r="X294" s="193"/>
      <c r="Y294" s="35"/>
      <c r="Z294" s="343"/>
      <c r="AA294" s="343" t="str">
        <f t="shared" si="74"/>
        <v/>
      </c>
      <c r="AB294" s="103"/>
      <c r="AC294" s="94" t="str">
        <f t="shared" si="75"/>
        <v/>
      </c>
      <c r="AD294" s="95"/>
      <c r="AE294" s="294"/>
      <c r="AF294" s="214" t="str">
        <f t="shared" si="76"/>
        <v/>
      </c>
      <c r="AG294" s="215" t="str">
        <f t="shared" si="77"/>
        <v>£0.00</v>
      </c>
      <c r="AH294" s="181"/>
      <c r="AJ294" s="183"/>
      <c r="AM294" s="183" t="str">
        <f t="shared" si="65"/>
        <v/>
      </c>
      <c r="AN294" s="45">
        <f t="shared" si="66"/>
        <v>0</v>
      </c>
      <c r="AO294" s="45" t="str">
        <f>IF(AND('Claim Details'!$J$21="London 1",T294="A"),Rates!$C$4,IF(AND('Claim Details'!$J$21="London 1",T294="B"),Rates!$D$4,IF(AND('Claim Details'!$J$21="London 1",T294="C"),Rates!$E$4,IF(AND('Claim Details'!$J$21="London 1",T294="D"),Rates!$F$4,IF(AND('Claim Details'!$J$21="London 2",T294="A"),Rates!$C$7,IF(AND('Claim Details'!$J$21="London 2",T294="B"),Rates!$D$7,IF(AND('Claim Details'!$J$21="London 2",T294="C"),Rates!$E$7,IF(AND('Claim Details'!$J$21="London 2",T294="D"),Rates!$F$7,IF(AND('Claim Details'!$J$21="London 3",T294="A"),Rates!$C$10,IF(AND('Claim Details'!$J$21="London 3",T294="B"),Rates!$D$10,IF(AND('Claim Details'!$J$21="London 3",T294="C"),Rates!$E$10,IF(AND('Claim Details'!$J$21="London 3",T294="D"),Rates!$F$10,IF(AND('Claim Details'!$J$21="National 1",T294="A"),Rates!$C$13,IF(AND('Claim Details'!$J$21="National 1",T294="B"),Rates!$D$13,IF(AND('Claim Details'!$J$21="National 1",T294="C"),Rates!$E$13,IF(AND('Claim Details'!$J$21="National 1",T294="D"),Rates!$F$13,IF(AND('Claim Details'!$J$21="National 2",T294="A"),Rates!$C$16,IF(AND('Claim Details'!$J$21="National 2",T294="B"),Rates!$D$16,IF(AND('Claim Details'!$J$21="National 2",T294="C"),Rates!$E$16,IF(AND('Claim Details'!$J$21="National 2",T294="D"),Rates!$F$16,"£0.00"))))))))))))))))))))</f>
        <v>£0.00</v>
      </c>
      <c r="AP294" s="45">
        <f t="shared" si="67"/>
        <v>0</v>
      </c>
      <c r="AQ294" s="45" t="str">
        <f>IF(AND('Claim Details'!$R$21="London 1",AC294="A"),Rates!$C$4,IF(AND('Claim Details'!$R$21="London 1",AC294="B"),Rates!$D$4,IF(AND('Claim Details'!$R$21="London 1",AC294="C"),Rates!$E$4,IF(AND('Claim Details'!$R$21="London 1",AC294="D"),Rates!$F$4,IF(AND('Claim Details'!$R$21="London 2",AC294="A"),Rates!$C$7,IF(AND('Claim Details'!$R$21="London 2",AC294="B"),Rates!$D$7,IF(AND('Claim Details'!$R$21="London 2",AC294="C"),Rates!$E$7,IF(AND('Claim Details'!$R$21="London 2",AC294="D"),Rates!$F$7,IF(AND('Claim Details'!$R$21="London 3",AC294="A"),Rates!$C$10,IF(AND('Claim Details'!$R$21="London 3",AC294="B"),Rates!$D$10,IF(AND('Claim Details'!$R$21="London 3",AC294="C"),Rates!$E$10,IF(AND('Claim Details'!$R$21="London 3",AC294="D"),Rates!$F$10,IF(AND('Claim Details'!$R$21="National 1",AC294="A"),Rates!$C$13,IF(AND('Claim Details'!$R$21="National 1",AC294="B"),Rates!$D$13,IF(AND('Claim Details'!$R$21="National 1",AC294="C"),Rates!$E$13,IF(AND('Claim Details'!$R$21="National 1",AC294="D"),Rates!$F$13,IF(AND('Claim Details'!$R$21="National 2",AC294="A"),Rates!$C$16,IF(AND('Claim Details'!$R$21="National 2",AC294="B"),Rates!$D$16,IF(AND('Claim Details'!$R$21="National 2",AC294="C"),Rates!$E$16,IF(AND('Claim Details'!$R$21="National 2",AC294="D"),Rates!$F$16,"£0.00"))))))))))))))))))))</f>
        <v>£0.00</v>
      </c>
      <c r="AR294" s="45">
        <f t="shared" si="68"/>
        <v>0</v>
      </c>
      <c r="AS294" s="183" t="str">
        <f t="shared" si="78"/>
        <v/>
      </c>
      <c r="AT294" s="183" t="str">
        <f t="shared" si="79"/>
        <v/>
      </c>
    </row>
    <row r="295" spans="1:46" ht="15.5">
      <c r="A295" s="178"/>
      <c r="B295" s="21"/>
      <c r="C295" s="22"/>
      <c r="D295" s="288"/>
      <c r="E295" s="290"/>
      <c r="F295" s="289"/>
      <c r="G295" s="177"/>
      <c r="H295" s="286"/>
      <c r="I295" s="95" t="str">
        <f>IF(AND('Claim Details'!$E$21="London 1",C295="A"),Rates!$C$4,IF(AND('Claim Details'!$E$21="London 1",C295="B"),Rates!$D$4,IF(AND('Claim Details'!$E$21="London 1",C295="C"),Rates!$E$4,IF(AND('Claim Details'!$E$21="London 1",C295="D"),Rates!$F$4,IF(AND('Claim Details'!$E$21="London 2",C295="A"),Rates!$C$7,IF(AND('Claim Details'!$E$21="London 2",C295="B"),Rates!$D$7,IF(AND('Claim Details'!$E$21="London 2",C295="C"),Rates!$E$7,IF(AND('Claim Details'!$E$21="London 2",C295="D"),Rates!$F$7,IF(AND('Claim Details'!$E$21="London 3",C295="A"),Rates!$C$10,IF(AND('Claim Details'!$E$21="London 3",C295="B"),Rates!$D$10,IF(AND('Claim Details'!$E$21="London 3",C295="C"),Rates!$E$10,IF(AND('Claim Details'!$E$21="London 3",C295="D"),Rates!$F$10,IF(AND('Claim Details'!$E$21="National 1",C295="A"),Rates!$C$13,IF(AND('Claim Details'!$E$21="National 1",C295="B"),Rates!$D$13,IF(AND('Claim Details'!$E$21="National 1",C295="C"),Rates!$E$13,IF(AND('Claim Details'!$E$21="National 1",C295="D"),Rates!$F$13,IF(AND('Claim Details'!$E$21="National 2",C295="A"),Rates!$C$16,IF(AND('Claim Details'!$E$21="National 2",C295="B"),Rates!$D$16,IF(AND('Claim Details'!$E$21="National 2",C295="C"),Rates!$E$16,IF(AND('Claim Details'!$E$21="National 2",C295="D"),Rates!$F$16,"£0.00"))))))))))))))))))))</f>
        <v>£0.00</v>
      </c>
      <c r="J295" s="23"/>
      <c r="K295" s="63" t="str">
        <f t="shared" si="69"/>
        <v>£0.00</v>
      </c>
      <c r="L295" s="212"/>
      <c r="M295" s="213"/>
      <c r="N295" s="20"/>
      <c r="O295" s="20"/>
      <c r="P295" s="20" t="str">
        <f t="shared" si="70"/>
        <v/>
      </c>
      <c r="Q295" s="20"/>
      <c r="R295" s="211"/>
      <c r="S295" s="28" t="str">
        <f t="shared" si="71"/>
        <v/>
      </c>
      <c r="T295" s="20" t="str">
        <f t="shared" si="72"/>
        <v/>
      </c>
      <c r="U295" s="18" t="str">
        <f t="shared" si="73"/>
        <v>£0.00</v>
      </c>
      <c r="V295" s="20"/>
      <c r="W295" s="192"/>
      <c r="X295" s="193"/>
      <c r="Y295" s="35"/>
      <c r="Z295" s="343"/>
      <c r="AA295" s="343" t="str">
        <f t="shared" si="74"/>
        <v/>
      </c>
      <c r="AB295" s="103"/>
      <c r="AC295" s="94" t="str">
        <f t="shared" si="75"/>
        <v/>
      </c>
      <c r="AD295" s="95"/>
      <c r="AE295" s="294"/>
      <c r="AF295" s="214" t="str">
        <f t="shared" si="76"/>
        <v/>
      </c>
      <c r="AG295" s="215" t="str">
        <f t="shared" si="77"/>
        <v>£0.00</v>
      </c>
      <c r="AH295" s="181"/>
      <c r="AJ295" s="183"/>
      <c r="AM295" s="183" t="str">
        <f t="shared" si="65"/>
        <v/>
      </c>
      <c r="AN295" s="45">
        <f t="shared" si="66"/>
        <v>0</v>
      </c>
      <c r="AO295" s="45" t="str">
        <f>IF(AND('Claim Details'!$J$21="London 1",T295="A"),Rates!$C$4,IF(AND('Claim Details'!$J$21="London 1",T295="B"),Rates!$D$4,IF(AND('Claim Details'!$J$21="London 1",T295="C"),Rates!$E$4,IF(AND('Claim Details'!$J$21="London 1",T295="D"),Rates!$F$4,IF(AND('Claim Details'!$J$21="London 2",T295="A"),Rates!$C$7,IF(AND('Claim Details'!$J$21="London 2",T295="B"),Rates!$D$7,IF(AND('Claim Details'!$J$21="London 2",T295="C"),Rates!$E$7,IF(AND('Claim Details'!$J$21="London 2",T295="D"),Rates!$F$7,IF(AND('Claim Details'!$J$21="London 3",T295="A"),Rates!$C$10,IF(AND('Claim Details'!$J$21="London 3",T295="B"),Rates!$D$10,IF(AND('Claim Details'!$J$21="London 3",T295="C"),Rates!$E$10,IF(AND('Claim Details'!$J$21="London 3",T295="D"),Rates!$F$10,IF(AND('Claim Details'!$J$21="National 1",T295="A"),Rates!$C$13,IF(AND('Claim Details'!$J$21="National 1",T295="B"),Rates!$D$13,IF(AND('Claim Details'!$J$21="National 1",T295="C"),Rates!$E$13,IF(AND('Claim Details'!$J$21="National 1",T295="D"),Rates!$F$13,IF(AND('Claim Details'!$J$21="National 2",T295="A"),Rates!$C$16,IF(AND('Claim Details'!$J$21="National 2",T295="B"),Rates!$D$16,IF(AND('Claim Details'!$J$21="National 2",T295="C"),Rates!$E$16,IF(AND('Claim Details'!$J$21="National 2",T295="D"),Rates!$F$16,"£0.00"))))))))))))))))))))</f>
        <v>£0.00</v>
      </c>
      <c r="AP295" s="45">
        <f t="shared" si="67"/>
        <v>0</v>
      </c>
      <c r="AQ295" s="45" t="str">
        <f>IF(AND('Claim Details'!$R$21="London 1",AC295="A"),Rates!$C$4,IF(AND('Claim Details'!$R$21="London 1",AC295="B"),Rates!$D$4,IF(AND('Claim Details'!$R$21="London 1",AC295="C"),Rates!$E$4,IF(AND('Claim Details'!$R$21="London 1",AC295="D"),Rates!$F$4,IF(AND('Claim Details'!$R$21="London 2",AC295="A"),Rates!$C$7,IF(AND('Claim Details'!$R$21="London 2",AC295="B"),Rates!$D$7,IF(AND('Claim Details'!$R$21="London 2",AC295="C"),Rates!$E$7,IF(AND('Claim Details'!$R$21="London 2",AC295="D"),Rates!$F$7,IF(AND('Claim Details'!$R$21="London 3",AC295="A"),Rates!$C$10,IF(AND('Claim Details'!$R$21="London 3",AC295="B"),Rates!$D$10,IF(AND('Claim Details'!$R$21="London 3",AC295="C"),Rates!$E$10,IF(AND('Claim Details'!$R$21="London 3",AC295="D"),Rates!$F$10,IF(AND('Claim Details'!$R$21="National 1",AC295="A"),Rates!$C$13,IF(AND('Claim Details'!$R$21="National 1",AC295="B"),Rates!$D$13,IF(AND('Claim Details'!$R$21="National 1",AC295="C"),Rates!$E$13,IF(AND('Claim Details'!$R$21="National 1",AC295="D"),Rates!$F$13,IF(AND('Claim Details'!$R$21="National 2",AC295="A"),Rates!$C$16,IF(AND('Claim Details'!$R$21="National 2",AC295="B"),Rates!$D$16,IF(AND('Claim Details'!$R$21="National 2",AC295="C"),Rates!$E$16,IF(AND('Claim Details'!$R$21="National 2",AC295="D"),Rates!$F$16,"£0.00"))))))))))))))))))))</f>
        <v>£0.00</v>
      </c>
      <c r="AR295" s="45">
        <f t="shared" si="68"/>
        <v>0</v>
      </c>
      <c r="AS295" s="183" t="str">
        <f t="shared" si="78"/>
        <v/>
      </c>
      <c r="AT295" s="183" t="str">
        <f t="shared" si="79"/>
        <v/>
      </c>
    </row>
    <row r="296" spans="1:46" ht="15.5">
      <c r="A296" s="178"/>
      <c r="B296" s="21"/>
      <c r="C296" s="22"/>
      <c r="D296" s="288"/>
      <c r="E296" s="290"/>
      <c r="F296" s="289"/>
      <c r="G296" s="177"/>
      <c r="H296" s="286"/>
      <c r="I296" s="95" t="str">
        <f>IF(AND('Claim Details'!$E$21="London 1",C296="A"),Rates!$C$4,IF(AND('Claim Details'!$E$21="London 1",C296="B"),Rates!$D$4,IF(AND('Claim Details'!$E$21="London 1",C296="C"),Rates!$E$4,IF(AND('Claim Details'!$E$21="London 1",C296="D"),Rates!$F$4,IF(AND('Claim Details'!$E$21="London 2",C296="A"),Rates!$C$7,IF(AND('Claim Details'!$E$21="London 2",C296="B"),Rates!$D$7,IF(AND('Claim Details'!$E$21="London 2",C296="C"),Rates!$E$7,IF(AND('Claim Details'!$E$21="London 2",C296="D"),Rates!$F$7,IF(AND('Claim Details'!$E$21="London 3",C296="A"),Rates!$C$10,IF(AND('Claim Details'!$E$21="London 3",C296="B"),Rates!$D$10,IF(AND('Claim Details'!$E$21="London 3",C296="C"),Rates!$E$10,IF(AND('Claim Details'!$E$21="London 3",C296="D"),Rates!$F$10,IF(AND('Claim Details'!$E$21="National 1",C296="A"),Rates!$C$13,IF(AND('Claim Details'!$E$21="National 1",C296="B"),Rates!$D$13,IF(AND('Claim Details'!$E$21="National 1",C296="C"),Rates!$E$13,IF(AND('Claim Details'!$E$21="National 1",C296="D"),Rates!$F$13,IF(AND('Claim Details'!$E$21="National 2",C296="A"),Rates!$C$16,IF(AND('Claim Details'!$E$21="National 2",C296="B"),Rates!$D$16,IF(AND('Claim Details'!$E$21="National 2",C296="C"),Rates!$E$16,IF(AND('Claim Details'!$E$21="National 2",C296="D"),Rates!$F$16,"£0.00"))))))))))))))))))))</f>
        <v>£0.00</v>
      </c>
      <c r="J296" s="23"/>
      <c r="K296" s="63" t="str">
        <f t="shared" si="69"/>
        <v>£0.00</v>
      </c>
      <c r="L296" s="212"/>
      <c r="M296" s="213"/>
      <c r="N296" s="20"/>
      <c r="O296" s="20"/>
      <c r="P296" s="20" t="str">
        <f t="shared" si="70"/>
        <v/>
      </c>
      <c r="Q296" s="20"/>
      <c r="R296" s="211"/>
      <c r="S296" s="28" t="str">
        <f t="shared" si="71"/>
        <v/>
      </c>
      <c r="T296" s="20" t="str">
        <f t="shared" si="72"/>
        <v/>
      </c>
      <c r="U296" s="18" t="str">
        <f t="shared" si="73"/>
        <v>£0.00</v>
      </c>
      <c r="V296" s="20"/>
      <c r="W296" s="192"/>
      <c r="X296" s="193"/>
      <c r="Y296" s="35"/>
      <c r="Z296" s="343"/>
      <c r="AA296" s="343" t="str">
        <f t="shared" si="74"/>
        <v/>
      </c>
      <c r="AB296" s="103"/>
      <c r="AC296" s="94" t="str">
        <f t="shared" si="75"/>
        <v/>
      </c>
      <c r="AD296" s="95"/>
      <c r="AE296" s="294"/>
      <c r="AF296" s="214" t="str">
        <f t="shared" si="76"/>
        <v/>
      </c>
      <c r="AG296" s="215" t="str">
        <f t="shared" si="77"/>
        <v>£0.00</v>
      </c>
      <c r="AH296" s="181"/>
      <c r="AJ296" s="183"/>
      <c r="AM296" s="183" t="str">
        <f t="shared" si="65"/>
        <v/>
      </c>
      <c r="AN296" s="45">
        <f t="shared" si="66"/>
        <v>0</v>
      </c>
      <c r="AO296" s="45" t="str">
        <f>IF(AND('Claim Details'!$J$21="London 1",T296="A"),Rates!$C$4,IF(AND('Claim Details'!$J$21="London 1",T296="B"),Rates!$D$4,IF(AND('Claim Details'!$J$21="London 1",T296="C"),Rates!$E$4,IF(AND('Claim Details'!$J$21="London 1",T296="D"),Rates!$F$4,IF(AND('Claim Details'!$J$21="London 2",T296="A"),Rates!$C$7,IF(AND('Claim Details'!$J$21="London 2",T296="B"),Rates!$D$7,IF(AND('Claim Details'!$J$21="London 2",T296="C"),Rates!$E$7,IF(AND('Claim Details'!$J$21="London 2",T296="D"),Rates!$F$7,IF(AND('Claim Details'!$J$21="London 3",T296="A"),Rates!$C$10,IF(AND('Claim Details'!$J$21="London 3",T296="B"),Rates!$D$10,IF(AND('Claim Details'!$J$21="London 3",T296="C"),Rates!$E$10,IF(AND('Claim Details'!$J$21="London 3",T296="D"),Rates!$F$10,IF(AND('Claim Details'!$J$21="National 1",T296="A"),Rates!$C$13,IF(AND('Claim Details'!$J$21="National 1",T296="B"),Rates!$D$13,IF(AND('Claim Details'!$J$21="National 1",T296="C"),Rates!$E$13,IF(AND('Claim Details'!$J$21="National 1",T296="D"),Rates!$F$13,IF(AND('Claim Details'!$J$21="National 2",T296="A"),Rates!$C$16,IF(AND('Claim Details'!$J$21="National 2",T296="B"),Rates!$D$16,IF(AND('Claim Details'!$J$21="National 2",T296="C"),Rates!$E$16,IF(AND('Claim Details'!$J$21="National 2",T296="D"),Rates!$F$16,"£0.00"))))))))))))))))))))</f>
        <v>£0.00</v>
      </c>
      <c r="AP296" s="45">
        <f t="shared" si="67"/>
        <v>0</v>
      </c>
      <c r="AQ296" s="45" t="str">
        <f>IF(AND('Claim Details'!$R$21="London 1",AC296="A"),Rates!$C$4,IF(AND('Claim Details'!$R$21="London 1",AC296="B"),Rates!$D$4,IF(AND('Claim Details'!$R$21="London 1",AC296="C"),Rates!$E$4,IF(AND('Claim Details'!$R$21="London 1",AC296="D"),Rates!$F$4,IF(AND('Claim Details'!$R$21="London 2",AC296="A"),Rates!$C$7,IF(AND('Claim Details'!$R$21="London 2",AC296="B"),Rates!$D$7,IF(AND('Claim Details'!$R$21="London 2",AC296="C"),Rates!$E$7,IF(AND('Claim Details'!$R$21="London 2",AC296="D"),Rates!$F$7,IF(AND('Claim Details'!$R$21="London 3",AC296="A"),Rates!$C$10,IF(AND('Claim Details'!$R$21="London 3",AC296="B"),Rates!$D$10,IF(AND('Claim Details'!$R$21="London 3",AC296="C"),Rates!$E$10,IF(AND('Claim Details'!$R$21="London 3",AC296="D"),Rates!$F$10,IF(AND('Claim Details'!$R$21="National 1",AC296="A"),Rates!$C$13,IF(AND('Claim Details'!$R$21="National 1",AC296="B"),Rates!$D$13,IF(AND('Claim Details'!$R$21="National 1",AC296="C"),Rates!$E$13,IF(AND('Claim Details'!$R$21="National 1",AC296="D"),Rates!$F$13,IF(AND('Claim Details'!$R$21="National 2",AC296="A"),Rates!$C$16,IF(AND('Claim Details'!$R$21="National 2",AC296="B"),Rates!$D$16,IF(AND('Claim Details'!$R$21="National 2",AC296="C"),Rates!$E$16,IF(AND('Claim Details'!$R$21="National 2",AC296="D"),Rates!$F$16,"£0.00"))))))))))))))))))))</f>
        <v>£0.00</v>
      </c>
      <c r="AR296" s="45">
        <f t="shared" si="68"/>
        <v>0</v>
      </c>
      <c r="AS296" s="183" t="str">
        <f t="shared" si="78"/>
        <v/>
      </c>
      <c r="AT296" s="183" t="str">
        <f t="shared" si="79"/>
        <v/>
      </c>
    </row>
    <row r="297" spans="1:46" ht="15.5">
      <c r="A297" s="178"/>
      <c r="B297" s="21"/>
      <c r="C297" s="22"/>
      <c r="D297" s="288"/>
      <c r="E297" s="290"/>
      <c r="F297" s="289"/>
      <c r="G297" s="177"/>
      <c r="H297" s="286"/>
      <c r="I297" s="95" t="str">
        <f>IF(AND('Claim Details'!$E$21="London 1",C297="A"),Rates!$C$4,IF(AND('Claim Details'!$E$21="London 1",C297="B"),Rates!$D$4,IF(AND('Claim Details'!$E$21="London 1",C297="C"),Rates!$E$4,IF(AND('Claim Details'!$E$21="London 1",C297="D"),Rates!$F$4,IF(AND('Claim Details'!$E$21="London 2",C297="A"),Rates!$C$7,IF(AND('Claim Details'!$E$21="London 2",C297="B"),Rates!$D$7,IF(AND('Claim Details'!$E$21="London 2",C297="C"),Rates!$E$7,IF(AND('Claim Details'!$E$21="London 2",C297="D"),Rates!$F$7,IF(AND('Claim Details'!$E$21="London 3",C297="A"),Rates!$C$10,IF(AND('Claim Details'!$E$21="London 3",C297="B"),Rates!$D$10,IF(AND('Claim Details'!$E$21="London 3",C297="C"),Rates!$E$10,IF(AND('Claim Details'!$E$21="London 3",C297="D"),Rates!$F$10,IF(AND('Claim Details'!$E$21="National 1",C297="A"),Rates!$C$13,IF(AND('Claim Details'!$E$21="National 1",C297="B"),Rates!$D$13,IF(AND('Claim Details'!$E$21="National 1",C297="C"),Rates!$E$13,IF(AND('Claim Details'!$E$21="National 1",C297="D"),Rates!$F$13,IF(AND('Claim Details'!$E$21="National 2",C297="A"),Rates!$C$16,IF(AND('Claim Details'!$E$21="National 2",C297="B"),Rates!$D$16,IF(AND('Claim Details'!$E$21="National 2",C297="C"),Rates!$E$16,IF(AND('Claim Details'!$E$21="National 2",C297="D"),Rates!$F$16,"£0.00"))))))))))))))))))))</f>
        <v>£0.00</v>
      </c>
      <c r="J297" s="23"/>
      <c r="K297" s="63" t="str">
        <f t="shared" si="69"/>
        <v>£0.00</v>
      </c>
      <c r="L297" s="212"/>
      <c r="M297" s="213"/>
      <c r="N297" s="20"/>
      <c r="O297" s="20"/>
      <c r="P297" s="20" t="str">
        <f t="shared" si="70"/>
        <v/>
      </c>
      <c r="Q297" s="20"/>
      <c r="R297" s="211"/>
      <c r="S297" s="28" t="str">
        <f t="shared" si="71"/>
        <v/>
      </c>
      <c r="T297" s="20" t="str">
        <f t="shared" si="72"/>
        <v/>
      </c>
      <c r="U297" s="18" t="str">
        <f t="shared" si="73"/>
        <v>£0.00</v>
      </c>
      <c r="V297" s="20"/>
      <c r="W297" s="192"/>
      <c r="X297" s="193"/>
      <c r="Y297" s="35"/>
      <c r="Z297" s="343"/>
      <c r="AA297" s="343" t="str">
        <f t="shared" si="74"/>
        <v/>
      </c>
      <c r="AB297" s="103"/>
      <c r="AC297" s="94" t="str">
        <f t="shared" si="75"/>
        <v/>
      </c>
      <c r="AD297" s="95"/>
      <c r="AE297" s="294"/>
      <c r="AF297" s="214" t="str">
        <f t="shared" si="76"/>
        <v/>
      </c>
      <c r="AG297" s="215" t="str">
        <f t="shared" si="77"/>
        <v>£0.00</v>
      </c>
      <c r="AH297" s="181"/>
      <c r="AJ297" s="183"/>
      <c r="AM297" s="183" t="str">
        <f t="shared" si="65"/>
        <v/>
      </c>
      <c r="AN297" s="45">
        <f t="shared" si="66"/>
        <v>0</v>
      </c>
      <c r="AO297" s="45" t="str">
        <f>IF(AND('Claim Details'!$J$21="London 1",T297="A"),Rates!$C$4,IF(AND('Claim Details'!$J$21="London 1",T297="B"),Rates!$D$4,IF(AND('Claim Details'!$J$21="London 1",T297="C"),Rates!$E$4,IF(AND('Claim Details'!$J$21="London 1",T297="D"),Rates!$F$4,IF(AND('Claim Details'!$J$21="London 2",T297="A"),Rates!$C$7,IF(AND('Claim Details'!$J$21="London 2",T297="B"),Rates!$D$7,IF(AND('Claim Details'!$J$21="London 2",T297="C"),Rates!$E$7,IF(AND('Claim Details'!$J$21="London 2",T297="D"),Rates!$F$7,IF(AND('Claim Details'!$J$21="London 3",T297="A"),Rates!$C$10,IF(AND('Claim Details'!$J$21="London 3",T297="B"),Rates!$D$10,IF(AND('Claim Details'!$J$21="London 3",T297="C"),Rates!$E$10,IF(AND('Claim Details'!$J$21="London 3",T297="D"),Rates!$F$10,IF(AND('Claim Details'!$J$21="National 1",T297="A"),Rates!$C$13,IF(AND('Claim Details'!$J$21="National 1",T297="B"),Rates!$D$13,IF(AND('Claim Details'!$J$21="National 1",T297="C"),Rates!$E$13,IF(AND('Claim Details'!$J$21="National 1",T297="D"),Rates!$F$13,IF(AND('Claim Details'!$J$21="National 2",T297="A"),Rates!$C$16,IF(AND('Claim Details'!$J$21="National 2",T297="B"),Rates!$D$16,IF(AND('Claim Details'!$J$21="National 2",T297="C"),Rates!$E$16,IF(AND('Claim Details'!$J$21="National 2",T297="D"),Rates!$F$16,"£0.00"))))))))))))))))))))</f>
        <v>£0.00</v>
      </c>
      <c r="AP297" s="45">
        <f t="shared" si="67"/>
        <v>0</v>
      </c>
      <c r="AQ297" s="45" t="str">
        <f>IF(AND('Claim Details'!$R$21="London 1",AC297="A"),Rates!$C$4,IF(AND('Claim Details'!$R$21="London 1",AC297="B"),Rates!$D$4,IF(AND('Claim Details'!$R$21="London 1",AC297="C"),Rates!$E$4,IF(AND('Claim Details'!$R$21="London 1",AC297="D"),Rates!$F$4,IF(AND('Claim Details'!$R$21="London 2",AC297="A"),Rates!$C$7,IF(AND('Claim Details'!$R$21="London 2",AC297="B"),Rates!$D$7,IF(AND('Claim Details'!$R$21="London 2",AC297="C"),Rates!$E$7,IF(AND('Claim Details'!$R$21="London 2",AC297="D"),Rates!$F$7,IF(AND('Claim Details'!$R$21="London 3",AC297="A"),Rates!$C$10,IF(AND('Claim Details'!$R$21="London 3",AC297="B"),Rates!$D$10,IF(AND('Claim Details'!$R$21="London 3",AC297="C"),Rates!$E$10,IF(AND('Claim Details'!$R$21="London 3",AC297="D"),Rates!$F$10,IF(AND('Claim Details'!$R$21="National 1",AC297="A"),Rates!$C$13,IF(AND('Claim Details'!$R$21="National 1",AC297="B"),Rates!$D$13,IF(AND('Claim Details'!$R$21="National 1",AC297="C"),Rates!$E$13,IF(AND('Claim Details'!$R$21="National 1",AC297="D"),Rates!$F$13,IF(AND('Claim Details'!$R$21="National 2",AC297="A"),Rates!$C$16,IF(AND('Claim Details'!$R$21="National 2",AC297="B"),Rates!$D$16,IF(AND('Claim Details'!$R$21="National 2",AC297="C"),Rates!$E$16,IF(AND('Claim Details'!$R$21="National 2",AC297="D"),Rates!$F$16,"£0.00"))))))))))))))))))))</f>
        <v>£0.00</v>
      </c>
      <c r="AR297" s="45">
        <f t="shared" si="68"/>
        <v>0</v>
      </c>
      <c r="AS297" s="183" t="str">
        <f t="shared" si="78"/>
        <v/>
      </c>
      <c r="AT297" s="183" t="str">
        <f t="shared" si="79"/>
        <v/>
      </c>
    </row>
    <row r="298" spans="1:46" ht="15.5">
      <c r="A298" s="178"/>
      <c r="B298" s="21"/>
      <c r="C298" s="22"/>
      <c r="D298" s="288"/>
      <c r="E298" s="290"/>
      <c r="F298" s="289"/>
      <c r="G298" s="177"/>
      <c r="H298" s="286"/>
      <c r="I298" s="95" t="str">
        <f>IF(AND('Claim Details'!$E$21="London 1",C298="A"),Rates!$C$4,IF(AND('Claim Details'!$E$21="London 1",C298="B"),Rates!$D$4,IF(AND('Claim Details'!$E$21="London 1",C298="C"),Rates!$E$4,IF(AND('Claim Details'!$E$21="London 1",C298="D"),Rates!$F$4,IF(AND('Claim Details'!$E$21="London 2",C298="A"),Rates!$C$7,IF(AND('Claim Details'!$E$21="London 2",C298="B"),Rates!$D$7,IF(AND('Claim Details'!$E$21="London 2",C298="C"),Rates!$E$7,IF(AND('Claim Details'!$E$21="London 2",C298="D"),Rates!$F$7,IF(AND('Claim Details'!$E$21="London 3",C298="A"),Rates!$C$10,IF(AND('Claim Details'!$E$21="London 3",C298="B"),Rates!$D$10,IF(AND('Claim Details'!$E$21="London 3",C298="C"),Rates!$E$10,IF(AND('Claim Details'!$E$21="London 3",C298="D"),Rates!$F$10,IF(AND('Claim Details'!$E$21="National 1",C298="A"),Rates!$C$13,IF(AND('Claim Details'!$E$21="National 1",C298="B"),Rates!$D$13,IF(AND('Claim Details'!$E$21="National 1",C298="C"),Rates!$E$13,IF(AND('Claim Details'!$E$21="National 1",C298="D"),Rates!$F$13,IF(AND('Claim Details'!$E$21="National 2",C298="A"),Rates!$C$16,IF(AND('Claim Details'!$E$21="National 2",C298="B"),Rates!$D$16,IF(AND('Claim Details'!$E$21="National 2",C298="C"),Rates!$E$16,IF(AND('Claim Details'!$E$21="National 2",C298="D"),Rates!$F$16,"£0.00"))))))))))))))))))))</f>
        <v>£0.00</v>
      </c>
      <c r="J298" s="23"/>
      <c r="K298" s="63" t="str">
        <f t="shared" si="69"/>
        <v>£0.00</v>
      </c>
      <c r="L298" s="212"/>
      <c r="M298" s="213"/>
      <c r="N298" s="20"/>
      <c r="O298" s="20"/>
      <c r="P298" s="20" t="str">
        <f t="shared" si="70"/>
        <v/>
      </c>
      <c r="Q298" s="20"/>
      <c r="R298" s="211"/>
      <c r="S298" s="28" t="str">
        <f t="shared" si="71"/>
        <v/>
      </c>
      <c r="T298" s="20" t="str">
        <f t="shared" si="72"/>
        <v/>
      </c>
      <c r="U298" s="18" t="str">
        <f t="shared" si="73"/>
        <v>£0.00</v>
      </c>
      <c r="V298" s="20"/>
      <c r="W298" s="192"/>
      <c r="X298" s="193"/>
      <c r="Y298" s="35"/>
      <c r="Z298" s="343"/>
      <c r="AA298" s="343" t="str">
        <f t="shared" si="74"/>
        <v/>
      </c>
      <c r="AB298" s="103"/>
      <c r="AC298" s="94" t="str">
        <f t="shared" si="75"/>
        <v/>
      </c>
      <c r="AD298" s="95"/>
      <c r="AE298" s="294"/>
      <c r="AF298" s="214" t="str">
        <f t="shared" si="76"/>
        <v/>
      </c>
      <c r="AG298" s="215" t="str">
        <f t="shared" si="77"/>
        <v>£0.00</v>
      </c>
      <c r="AH298" s="181"/>
      <c r="AJ298" s="183"/>
      <c r="AM298" s="183" t="str">
        <f t="shared" si="65"/>
        <v/>
      </c>
      <c r="AN298" s="45">
        <f t="shared" si="66"/>
        <v>0</v>
      </c>
      <c r="AO298" s="45" t="str">
        <f>IF(AND('Claim Details'!$J$21="London 1",T298="A"),Rates!$C$4,IF(AND('Claim Details'!$J$21="London 1",T298="B"),Rates!$D$4,IF(AND('Claim Details'!$J$21="London 1",T298="C"),Rates!$E$4,IF(AND('Claim Details'!$J$21="London 1",T298="D"),Rates!$F$4,IF(AND('Claim Details'!$J$21="London 2",T298="A"),Rates!$C$7,IF(AND('Claim Details'!$J$21="London 2",T298="B"),Rates!$D$7,IF(AND('Claim Details'!$J$21="London 2",T298="C"),Rates!$E$7,IF(AND('Claim Details'!$J$21="London 2",T298="D"),Rates!$F$7,IF(AND('Claim Details'!$J$21="London 3",T298="A"),Rates!$C$10,IF(AND('Claim Details'!$J$21="London 3",T298="B"),Rates!$D$10,IF(AND('Claim Details'!$J$21="London 3",T298="C"),Rates!$E$10,IF(AND('Claim Details'!$J$21="London 3",T298="D"),Rates!$F$10,IF(AND('Claim Details'!$J$21="National 1",T298="A"),Rates!$C$13,IF(AND('Claim Details'!$J$21="National 1",T298="B"),Rates!$D$13,IF(AND('Claim Details'!$J$21="National 1",T298="C"),Rates!$E$13,IF(AND('Claim Details'!$J$21="National 1",T298="D"),Rates!$F$13,IF(AND('Claim Details'!$J$21="National 2",T298="A"),Rates!$C$16,IF(AND('Claim Details'!$J$21="National 2",T298="B"),Rates!$D$16,IF(AND('Claim Details'!$J$21="National 2",T298="C"),Rates!$E$16,IF(AND('Claim Details'!$J$21="National 2",T298="D"),Rates!$F$16,"£0.00"))))))))))))))))))))</f>
        <v>£0.00</v>
      </c>
      <c r="AP298" s="45">
        <f t="shared" si="67"/>
        <v>0</v>
      </c>
      <c r="AQ298" s="45" t="str">
        <f>IF(AND('Claim Details'!$R$21="London 1",AC298="A"),Rates!$C$4,IF(AND('Claim Details'!$R$21="London 1",AC298="B"),Rates!$D$4,IF(AND('Claim Details'!$R$21="London 1",AC298="C"),Rates!$E$4,IF(AND('Claim Details'!$R$21="London 1",AC298="D"),Rates!$F$4,IF(AND('Claim Details'!$R$21="London 2",AC298="A"),Rates!$C$7,IF(AND('Claim Details'!$R$21="London 2",AC298="B"),Rates!$D$7,IF(AND('Claim Details'!$R$21="London 2",AC298="C"),Rates!$E$7,IF(AND('Claim Details'!$R$21="London 2",AC298="D"),Rates!$F$7,IF(AND('Claim Details'!$R$21="London 3",AC298="A"),Rates!$C$10,IF(AND('Claim Details'!$R$21="London 3",AC298="B"),Rates!$D$10,IF(AND('Claim Details'!$R$21="London 3",AC298="C"),Rates!$E$10,IF(AND('Claim Details'!$R$21="London 3",AC298="D"),Rates!$F$10,IF(AND('Claim Details'!$R$21="National 1",AC298="A"),Rates!$C$13,IF(AND('Claim Details'!$R$21="National 1",AC298="B"),Rates!$D$13,IF(AND('Claim Details'!$R$21="National 1",AC298="C"),Rates!$E$13,IF(AND('Claim Details'!$R$21="National 1",AC298="D"),Rates!$F$13,IF(AND('Claim Details'!$R$21="National 2",AC298="A"),Rates!$C$16,IF(AND('Claim Details'!$R$21="National 2",AC298="B"),Rates!$D$16,IF(AND('Claim Details'!$R$21="National 2",AC298="C"),Rates!$E$16,IF(AND('Claim Details'!$R$21="National 2",AC298="D"),Rates!$F$16,"£0.00"))))))))))))))))))))</f>
        <v>£0.00</v>
      </c>
      <c r="AR298" s="45">
        <f t="shared" si="68"/>
        <v>0</v>
      </c>
      <c r="AS298" s="183" t="str">
        <f t="shared" si="78"/>
        <v/>
      </c>
      <c r="AT298" s="183" t="str">
        <f t="shared" si="79"/>
        <v/>
      </c>
    </row>
    <row r="299" spans="1:46" ht="15.5">
      <c r="A299" s="178"/>
      <c r="B299" s="21"/>
      <c r="C299" s="22"/>
      <c r="D299" s="288"/>
      <c r="E299" s="290"/>
      <c r="F299" s="289"/>
      <c r="G299" s="177"/>
      <c r="H299" s="286"/>
      <c r="I299" s="95" t="str">
        <f>IF(AND('Claim Details'!$E$21="London 1",C299="A"),Rates!$C$4,IF(AND('Claim Details'!$E$21="London 1",C299="B"),Rates!$D$4,IF(AND('Claim Details'!$E$21="London 1",C299="C"),Rates!$E$4,IF(AND('Claim Details'!$E$21="London 1",C299="D"),Rates!$F$4,IF(AND('Claim Details'!$E$21="London 2",C299="A"),Rates!$C$7,IF(AND('Claim Details'!$E$21="London 2",C299="B"),Rates!$D$7,IF(AND('Claim Details'!$E$21="London 2",C299="C"),Rates!$E$7,IF(AND('Claim Details'!$E$21="London 2",C299="D"),Rates!$F$7,IF(AND('Claim Details'!$E$21="London 3",C299="A"),Rates!$C$10,IF(AND('Claim Details'!$E$21="London 3",C299="B"),Rates!$D$10,IF(AND('Claim Details'!$E$21="London 3",C299="C"),Rates!$E$10,IF(AND('Claim Details'!$E$21="London 3",C299="D"),Rates!$F$10,IF(AND('Claim Details'!$E$21="National 1",C299="A"),Rates!$C$13,IF(AND('Claim Details'!$E$21="National 1",C299="B"),Rates!$D$13,IF(AND('Claim Details'!$E$21="National 1",C299="C"),Rates!$E$13,IF(AND('Claim Details'!$E$21="National 1",C299="D"),Rates!$F$13,IF(AND('Claim Details'!$E$21="National 2",C299="A"),Rates!$C$16,IF(AND('Claim Details'!$E$21="National 2",C299="B"),Rates!$D$16,IF(AND('Claim Details'!$E$21="National 2",C299="C"),Rates!$E$16,IF(AND('Claim Details'!$E$21="National 2",C299="D"),Rates!$F$16,"£0.00"))))))))))))))))))))</f>
        <v>£0.00</v>
      </c>
      <c r="J299" s="23"/>
      <c r="K299" s="63" t="str">
        <f t="shared" si="69"/>
        <v>£0.00</v>
      </c>
      <c r="L299" s="212"/>
      <c r="M299" s="213"/>
      <c r="N299" s="20"/>
      <c r="O299" s="20"/>
      <c r="P299" s="20" t="str">
        <f t="shared" si="70"/>
        <v/>
      </c>
      <c r="Q299" s="20"/>
      <c r="R299" s="211"/>
      <c r="S299" s="28" t="str">
        <f t="shared" si="71"/>
        <v/>
      </c>
      <c r="T299" s="20" t="str">
        <f t="shared" si="72"/>
        <v/>
      </c>
      <c r="U299" s="18" t="str">
        <f t="shared" si="73"/>
        <v>£0.00</v>
      </c>
      <c r="V299" s="20"/>
      <c r="W299" s="192"/>
      <c r="X299" s="193"/>
      <c r="Y299" s="35"/>
      <c r="Z299" s="343"/>
      <c r="AA299" s="343" t="str">
        <f t="shared" si="74"/>
        <v/>
      </c>
      <c r="AB299" s="103"/>
      <c r="AC299" s="94" t="str">
        <f t="shared" si="75"/>
        <v/>
      </c>
      <c r="AD299" s="95"/>
      <c r="AE299" s="294"/>
      <c r="AF299" s="214" t="str">
        <f t="shared" si="76"/>
        <v/>
      </c>
      <c r="AG299" s="215" t="str">
        <f t="shared" si="77"/>
        <v>£0.00</v>
      </c>
      <c r="AH299" s="181"/>
      <c r="AJ299" s="183"/>
      <c r="AM299" s="183" t="str">
        <f t="shared" si="65"/>
        <v/>
      </c>
      <c r="AN299" s="45">
        <f t="shared" si="66"/>
        <v>0</v>
      </c>
      <c r="AO299" s="45" t="str">
        <f>IF(AND('Claim Details'!$J$21="London 1",T299="A"),Rates!$C$4,IF(AND('Claim Details'!$J$21="London 1",T299="B"),Rates!$D$4,IF(AND('Claim Details'!$J$21="London 1",T299="C"),Rates!$E$4,IF(AND('Claim Details'!$J$21="London 1",T299="D"),Rates!$F$4,IF(AND('Claim Details'!$J$21="London 2",T299="A"),Rates!$C$7,IF(AND('Claim Details'!$J$21="London 2",T299="B"),Rates!$D$7,IF(AND('Claim Details'!$J$21="London 2",T299="C"),Rates!$E$7,IF(AND('Claim Details'!$J$21="London 2",T299="D"),Rates!$F$7,IF(AND('Claim Details'!$J$21="London 3",T299="A"),Rates!$C$10,IF(AND('Claim Details'!$J$21="London 3",T299="B"),Rates!$D$10,IF(AND('Claim Details'!$J$21="London 3",T299="C"),Rates!$E$10,IF(AND('Claim Details'!$J$21="London 3",T299="D"),Rates!$F$10,IF(AND('Claim Details'!$J$21="National 1",T299="A"),Rates!$C$13,IF(AND('Claim Details'!$J$21="National 1",T299="B"),Rates!$D$13,IF(AND('Claim Details'!$J$21="National 1",T299="C"),Rates!$E$13,IF(AND('Claim Details'!$J$21="National 1",T299="D"),Rates!$F$13,IF(AND('Claim Details'!$J$21="National 2",T299="A"),Rates!$C$16,IF(AND('Claim Details'!$J$21="National 2",T299="B"),Rates!$D$16,IF(AND('Claim Details'!$J$21="National 2",T299="C"),Rates!$E$16,IF(AND('Claim Details'!$J$21="National 2",T299="D"),Rates!$F$16,"£0.00"))))))))))))))))))))</f>
        <v>£0.00</v>
      </c>
      <c r="AP299" s="45">
        <f t="shared" si="67"/>
        <v>0</v>
      </c>
      <c r="AQ299" s="45" t="str">
        <f>IF(AND('Claim Details'!$R$21="London 1",AC299="A"),Rates!$C$4,IF(AND('Claim Details'!$R$21="London 1",AC299="B"),Rates!$D$4,IF(AND('Claim Details'!$R$21="London 1",AC299="C"),Rates!$E$4,IF(AND('Claim Details'!$R$21="London 1",AC299="D"),Rates!$F$4,IF(AND('Claim Details'!$R$21="London 2",AC299="A"),Rates!$C$7,IF(AND('Claim Details'!$R$21="London 2",AC299="B"),Rates!$D$7,IF(AND('Claim Details'!$R$21="London 2",AC299="C"),Rates!$E$7,IF(AND('Claim Details'!$R$21="London 2",AC299="D"),Rates!$F$7,IF(AND('Claim Details'!$R$21="London 3",AC299="A"),Rates!$C$10,IF(AND('Claim Details'!$R$21="London 3",AC299="B"),Rates!$D$10,IF(AND('Claim Details'!$R$21="London 3",AC299="C"),Rates!$E$10,IF(AND('Claim Details'!$R$21="London 3",AC299="D"),Rates!$F$10,IF(AND('Claim Details'!$R$21="National 1",AC299="A"),Rates!$C$13,IF(AND('Claim Details'!$R$21="National 1",AC299="B"),Rates!$D$13,IF(AND('Claim Details'!$R$21="National 1",AC299="C"),Rates!$E$13,IF(AND('Claim Details'!$R$21="National 1",AC299="D"),Rates!$F$13,IF(AND('Claim Details'!$R$21="National 2",AC299="A"),Rates!$C$16,IF(AND('Claim Details'!$R$21="National 2",AC299="B"),Rates!$D$16,IF(AND('Claim Details'!$R$21="National 2",AC299="C"),Rates!$E$16,IF(AND('Claim Details'!$R$21="National 2",AC299="D"),Rates!$F$16,"£0.00"))))))))))))))))))))</f>
        <v>£0.00</v>
      </c>
      <c r="AR299" s="45">
        <f t="shared" si="68"/>
        <v>0</v>
      </c>
      <c r="AS299" s="183" t="str">
        <f t="shared" si="78"/>
        <v/>
      </c>
      <c r="AT299" s="183" t="str">
        <f t="shared" si="79"/>
        <v/>
      </c>
    </row>
    <row r="300" spans="1:46" ht="15.5">
      <c r="A300" s="178"/>
      <c r="B300" s="21"/>
      <c r="C300" s="22"/>
      <c r="D300" s="288"/>
      <c r="E300" s="290"/>
      <c r="F300" s="289"/>
      <c r="G300" s="177"/>
      <c r="H300" s="286"/>
      <c r="I300" s="95" t="str">
        <f>IF(AND('Claim Details'!$E$21="London 1",C300="A"),Rates!$C$4,IF(AND('Claim Details'!$E$21="London 1",C300="B"),Rates!$D$4,IF(AND('Claim Details'!$E$21="London 1",C300="C"),Rates!$E$4,IF(AND('Claim Details'!$E$21="London 1",C300="D"),Rates!$F$4,IF(AND('Claim Details'!$E$21="London 2",C300="A"),Rates!$C$7,IF(AND('Claim Details'!$E$21="London 2",C300="B"),Rates!$D$7,IF(AND('Claim Details'!$E$21="London 2",C300="C"),Rates!$E$7,IF(AND('Claim Details'!$E$21="London 2",C300="D"),Rates!$F$7,IF(AND('Claim Details'!$E$21="London 3",C300="A"),Rates!$C$10,IF(AND('Claim Details'!$E$21="London 3",C300="B"),Rates!$D$10,IF(AND('Claim Details'!$E$21="London 3",C300="C"),Rates!$E$10,IF(AND('Claim Details'!$E$21="London 3",C300="D"),Rates!$F$10,IF(AND('Claim Details'!$E$21="National 1",C300="A"),Rates!$C$13,IF(AND('Claim Details'!$E$21="National 1",C300="B"),Rates!$D$13,IF(AND('Claim Details'!$E$21="National 1",C300="C"),Rates!$E$13,IF(AND('Claim Details'!$E$21="National 1",C300="D"),Rates!$F$13,IF(AND('Claim Details'!$E$21="National 2",C300="A"),Rates!$C$16,IF(AND('Claim Details'!$E$21="National 2",C300="B"),Rates!$D$16,IF(AND('Claim Details'!$E$21="National 2",C300="C"),Rates!$E$16,IF(AND('Claim Details'!$E$21="National 2",C300="D"),Rates!$F$16,"£0.00"))))))))))))))))))))</f>
        <v>£0.00</v>
      </c>
      <c r="J300" s="23"/>
      <c r="K300" s="63" t="str">
        <f t="shared" si="69"/>
        <v>£0.00</v>
      </c>
      <c r="L300" s="212"/>
      <c r="M300" s="213"/>
      <c r="N300" s="20"/>
      <c r="O300" s="20"/>
      <c r="P300" s="20" t="str">
        <f t="shared" si="70"/>
        <v/>
      </c>
      <c r="Q300" s="20"/>
      <c r="R300" s="211"/>
      <c r="S300" s="28" t="str">
        <f t="shared" si="71"/>
        <v/>
      </c>
      <c r="T300" s="20" t="str">
        <f t="shared" si="72"/>
        <v/>
      </c>
      <c r="U300" s="18" t="str">
        <f t="shared" si="73"/>
        <v>£0.00</v>
      </c>
      <c r="V300" s="20"/>
      <c r="W300" s="192"/>
      <c r="X300" s="193"/>
      <c r="Y300" s="35"/>
      <c r="Z300" s="343"/>
      <c r="AA300" s="343" t="str">
        <f t="shared" si="74"/>
        <v/>
      </c>
      <c r="AB300" s="103"/>
      <c r="AC300" s="94" t="str">
        <f t="shared" si="75"/>
        <v/>
      </c>
      <c r="AD300" s="95"/>
      <c r="AE300" s="294"/>
      <c r="AF300" s="214" t="str">
        <f t="shared" si="76"/>
        <v/>
      </c>
      <c r="AG300" s="215" t="str">
        <f t="shared" si="77"/>
        <v>£0.00</v>
      </c>
      <c r="AH300" s="181"/>
      <c r="AJ300" s="183"/>
      <c r="AM300" s="183" t="str">
        <f t="shared" si="65"/>
        <v/>
      </c>
      <c r="AN300" s="45">
        <f t="shared" si="66"/>
        <v>0</v>
      </c>
      <c r="AO300" s="45" t="str">
        <f>IF(AND('Claim Details'!$J$21="London 1",T300="A"),Rates!$C$4,IF(AND('Claim Details'!$J$21="London 1",T300="B"),Rates!$D$4,IF(AND('Claim Details'!$J$21="London 1",T300="C"),Rates!$E$4,IF(AND('Claim Details'!$J$21="London 1",T300="D"),Rates!$F$4,IF(AND('Claim Details'!$J$21="London 2",T300="A"),Rates!$C$7,IF(AND('Claim Details'!$J$21="London 2",T300="B"),Rates!$D$7,IF(AND('Claim Details'!$J$21="London 2",T300="C"),Rates!$E$7,IF(AND('Claim Details'!$J$21="London 2",T300="D"),Rates!$F$7,IF(AND('Claim Details'!$J$21="London 3",T300="A"),Rates!$C$10,IF(AND('Claim Details'!$J$21="London 3",T300="B"),Rates!$D$10,IF(AND('Claim Details'!$J$21="London 3",T300="C"),Rates!$E$10,IF(AND('Claim Details'!$J$21="London 3",T300="D"),Rates!$F$10,IF(AND('Claim Details'!$J$21="National 1",T300="A"),Rates!$C$13,IF(AND('Claim Details'!$J$21="National 1",T300="B"),Rates!$D$13,IF(AND('Claim Details'!$J$21="National 1",T300="C"),Rates!$E$13,IF(AND('Claim Details'!$J$21="National 1",T300="D"),Rates!$F$13,IF(AND('Claim Details'!$J$21="National 2",T300="A"),Rates!$C$16,IF(AND('Claim Details'!$J$21="National 2",T300="B"),Rates!$D$16,IF(AND('Claim Details'!$J$21="National 2",T300="C"),Rates!$E$16,IF(AND('Claim Details'!$J$21="National 2",T300="D"),Rates!$F$16,"£0.00"))))))))))))))))))))</f>
        <v>£0.00</v>
      </c>
      <c r="AP300" s="45">
        <f t="shared" si="67"/>
        <v>0</v>
      </c>
      <c r="AQ300" s="45" t="str">
        <f>IF(AND('Claim Details'!$R$21="London 1",AC300="A"),Rates!$C$4,IF(AND('Claim Details'!$R$21="London 1",AC300="B"),Rates!$D$4,IF(AND('Claim Details'!$R$21="London 1",AC300="C"),Rates!$E$4,IF(AND('Claim Details'!$R$21="London 1",AC300="D"),Rates!$F$4,IF(AND('Claim Details'!$R$21="London 2",AC300="A"),Rates!$C$7,IF(AND('Claim Details'!$R$21="London 2",AC300="B"),Rates!$D$7,IF(AND('Claim Details'!$R$21="London 2",AC300="C"),Rates!$E$7,IF(AND('Claim Details'!$R$21="London 2",AC300="D"),Rates!$F$7,IF(AND('Claim Details'!$R$21="London 3",AC300="A"),Rates!$C$10,IF(AND('Claim Details'!$R$21="London 3",AC300="B"),Rates!$D$10,IF(AND('Claim Details'!$R$21="London 3",AC300="C"),Rates!$E$10,IF(AND('Claim Details'!$R$21="London 3",AC300="D"),Rates!$F$10,IF(AND('Claim Details'!$R$21="National 1",AC300="A"),Rates!$C$13,IF(AND('Claim Details'!$R$21="National 1",AC300="B"),Rates!$D$13,IF(AND('Claim Details'!$R$21="National 1",AC300="C"),Rates!$E$13,IF(AND('Claim Details'!$R$21="National 1",AC300="D"),Rates!$F$13,IF(AND('Claim Details'!$R$21="National 2",AC300="A"),Rates!$C$16,IF(AND('Claim Details'!$R$21="National 2",AC300="B"),Rates!$D$16,IF(AND('Claim Details'!$R$21="National 2",AC300="C"),Rates!$E$16,IF(AND('Claim Details'!$R$21="National 2",AC300="D"),Rates!$F$16,"£0.00"))))))))))))))))))))</f>
        <v>£0.00</v>
      </c>
      <c r="AR300" s="45">
        <f t="shared" si="68"/>
        <v>0</v>
      </c>
      <c r="AS300" s="183" t="str">
        <f t="shared" si="78"/>
        <v/>
      </c>
      <c r="AT300" s="183" t="str">
        <f t="shared" si="79"/>
        <v/>
      </c>
    </row>
    <row r="301" spans="1:46" ht="15.5">
      <c r="A301" s="178"/>
      <c r="B301" s="21"/>
      <c r="C301" s="22"/>
      <c r="D301" s="288"/>
      <c r="E301" s="290"/>
      <c r="F301" s="289"/>
      <c r="G301" s="177"/>
      <c r="H301" s="286"/>
      <c r="I301" s="95" t="str">
        <f>IF(AND('Claim Details'!$E$21="London 1",C301="A"),Rates!$C$4,IF(AND('Claim Details'!$E$21="London 1",C301="B"),Rates!$D$4,IF(AND('Claim Details'!$E$21="London 1",C301="C"),Rates!$E$4,IF(AND('Claim Details'!$E$21="London 1",C301="D"),Rates!$F$4,IF(AND('Claim Details'!$E$21="London 2",C301="A"),Rates!$C$7,IF(AND('Claim Details'!$E$21="London 2",C301="B"),Rates!$D$7,IF(AND('Claim Details'!$E$21="London 2",C301="C"),Rates!$E$7,IF(AND('Claim Details'!$E$21="London 2",C301="D"),Rates!$F$7,IF(AND('Claim Details'!$E$21="London 3",C301="A"),Rates!$C$10,IF(AND('Claim Details'!$E$21="London 3",C301="B"),Rates!$D$10,IF(AND('Claim Details'!$E$21="London 3",C301="C"),Rates!$E$10,IF(AND('Claim Details'!$E$21="London 3",C301="D"),Rates!$F$10,IF(AND('Claim Details'!$E$21="National 1",C301="A"),Rates!$C$13,IF(AND('Claim Details'!$E$21="National 1",C301="B"),Rates!$D$13,IF(AND('Claim Details'!$E$21="National 1",C301="C"),Rates!$E$13,IF(AND('Claim Details'!$E$21="National 1",C301="D"),Rates!$F$13,IF(AND('Claim Details'!$E$21="National 2",C301="A"),Rates!$C$16,IF(AND('Claim Details'!$E$21="National 2",C301="B"),Rates!$D$16,IF(AND('Claim Details'!$E$21="National 2",C301="C"),Rates!$E$16,IF(AND('Claim Details'!$E$21="National 2",C301="D"),Rates!$F$16,"£0.00"))))))))))))))))))))</f>
        <v>£0.00</v>
      </c>
      <c r="J301" s="23"/>
      <c r="K301" s="63" t="str">
        <f t="shared" si="69"/>
        <v>£0.00</v>
      </c>
      <c r="L301" s="212"/>
      <c r="M301" s="213"/>
      <c r="N301" s="20"/>
      <c r="O301" s="20"/>
      <c r="P301" s="20" t="str">
        <f t="shared" si="70"/>
        <v/>
      </c>
      <c r="Q301" s="20"/>
      <c r="R301" s="211"/>
      <c r="S301" s="28" t="str">
        <f t="shared" si="71"/>
        <v/>
      </c>
      <c r="T301" s="20" t="str">
        <f t="shared" si="72"/>
        <v/>
      </c>
      <c r="U301" s="18" t="str">
        <f t="shared" si="73"/>
        <v>£0.00</v>
      </c>
      <c r="V301" s="20"/>
      <c r="W301" s="192"/>
      <c r="X301" s="193"/>
      <c r="Y301" s="35"/>
      <c r="Z301" s="343"/>
      <c r="AA301" s="343" t="str">
        <f t="shared" si="74"/>
        <v/>
      </c>
      <c r="AB301" s="103"/>
      <c r="AC301" s="94" t="str">
        <f t="shared" si="75"/>
        <v/>
      </c>
      <c r="AD301" s="95"/>
      <c r="AE301" s="294"/>
      <c r="AF301" s="214" t="str">
        <f t="shared" si="76"/>
        <v/>
      </c>
      <c r="AG301" s="215" t="str">
        <f t="shared" si="77"/>
        <v>£0.00</v>
      </c>
      <c r="AH301" s="181"/>
      <c r="AJ301" s="183"/>
      <c r="AM301" s="183" t="str">
        <f t="shared" si="65"/>
        <v/>
      </c>
      <c r="AN301" s="45">
        <f t="shared" si="66"/>
        <v>0</v>
      </c>
      <c r="AO301" s="45" t="str">
        <f>IF(AND('Claim Details'!$J$21="London 1",T301="A"),Rates!$C$4,IF(AND('Claim Details'!$J$21="London 1",T301="B"),Rates!$D$4,IF(AND('Claim Details'!$J$21="London 1",T301="C"),Rates!$E$4,IF(AND('Claim Details'!$J$21="London 1",T301="D"),Rates!$F$4,IF(AND('Claim Details'!$J$21="London 2",T301="A"),Rates!$C$7,IF(AND('Claim Details'!$J$21="London 2",T301="B"),Rates!$D$7,IF(AND('Claim Details'!$J$21="London 2",T301="C"),Rates!$E$7,IF(AND('Claim Details'!$J$21="London 2",T301="D"),Rates!$F$7,IF(AND('Claim Details'!$J$21="London 3",T301="A"),Rates!$C$10,IF(AND('Claim Details'!$J$21="London 3",T301="B"),Rates!$D$10,IF(AND('Claim Details'!$J$21="London 3",T301="C"),Rates!$E$10,IF(AND('Claim Details'!$J$21="London 3",T301="D"),Rates!$F$10,IF(AND('Claim Details'!$J$21="National 1",T301="A"),Rates!$C$13,IF(AND('Claim Details'!$J$21="National 1",T301="B"),Rates!$D$13,IF(AND('Claim Details'!$J$21="National 1",T301="C"),Rates!$E$13,IF(AND('Claim Details'!$J$21="National 1",T301="D"),Rates!$F$13,IF(AND('Claim Details'!$J$21="National 2",T301="A"),Rates!$C$16,IF(AND('Claim Details'!$J$21="National 2",T301="B"),Rates!$D$16,IF(AND('Claim Details'!$J$21="National 2",T301="C"),Rates!$E$16,IF(AND('Claim Details'!$J$21="National 2",T301="D"),Rates!$F$16,"£0.00"))))))))))))))))))))</f>
        <v>£0.00</v>
      </c>
      <c r="AP301" s="45">
        <f t="shared" si="67"/>
        <v>0</v>
      </c>
      <c r="AQ301" s="45" t="str">
        <f>IF(AND('Claim Details'!$R$21="London 1",AC301="A"),Rates!$C$4,IF(AND('Claim Details'!$R$21="London 1",AC301="B"),Rates!$D$4,IF(AND('Claim Details'!$R$21="London 1",AC301="C"),Rates!$E$4,IF(AND('Claim Details'!$R$21="London 1",AC301="D"),Rates!$F$4,IF(AND('Claim Details'!$R$21="London 2",AC301="A"),Rates!$C$7,IF(AND('Claim Details'!$R$21="London 2",AC301="B"),Rates!$D$7,IF(AND('Claim Details'!$R$21="London 2",AC301="C"),Rates!$E$7,IF(AND('Claim Details'!$R$21="London 2",AC301="D"),Rates!$F$7,IF(AND('Claim Details'!$R$21="London 3",AC301="A"),Rates!$C$10,IF(AND('Claim Details'!$R$21="London 3",AC301="B"),Rates!$D$10,IF(AND('Claim Details'!$R$21="London 3",AC301="C"),Rates!$E$10,IF(AND('Claim Details'!$R$21="London 3",AC301="D"),Rates!$F$10,IF(AND('Claim Details'!$R$21="National 1",AC301="A"),Rates!$C$13,IF(AND('Claim Details'!$R$21="National 1",AC301="B"),Rates!$D$13,IF(AND('Claim Details'!$R$21="National 1",AC301="C"),Rates!$E$13,IF(AND('Claim Details'!$R$21="National 1",AC301="D"),Rates!$F$13,IF(AND('Claim Details'!$R$21="National 2",AC301="A"),Rates!$C$16,IF(AND('Claim Details'!$R$21="National 2",AC301="B"),Rates!$D$16,IF(AND('Claim Details'!$R$21="National 2",AC301="C"),Rates!$E$16,IF(AND('Claim Details'!$R$21="National 2",AC301="D"),Rates!$F$16,"£0.00"))))))))))))))))))))</f>
        <v>£0.00</v>
      </c>
      <c r="AR301" s="45">
        <f t="shared" si="68"/>
        <v>0</v>
      </c>
      <c r="AS301" s="183" t="str">
        <f t="shared" si="78"/>
        <v/>
      </c>
      <c r="AT301" s="183" t="str">
        <f t="shared" si="79"/>
        <v/>
      </c>
    </row>
    <row r="302" spans="1:46" ht="15.5">
      <c r="A302" s="178"/>
      <c r="B302" s="21"/>
      <c r="C302" s="22"/>
      <c r="D302" s="288"/>
      <c r="E302" s="290"/>
      <c r="F302" s="289"/>
      <c r="G302" s="177"/>
      <c r="H302" s="286"/>
      <c r="I302" s="95" t="str">
        <f>IF(AND('Claim Details'!$E$21="London 1",C302="A"),Rates!$C$4,IF(AND('Claim Details'!$E$21="London 1",C302="B"),Rates!$D$4,IF(AND('Claim Details'!$E$21="London 1",C302="C"),Rates!$E$4,IF(AND('Claim Details'!$E$21="London 1",C302="D"),Rates!$F$4,IF(AND('Claim Details'!$E$21="London 2",C302="A"),Rates!$C$7,IF(AND('Claim Details'!$E$21="London 2",C302="B"),Rates!$D$7,IF(AND('Claim Details'!$E$21="London 2",C302="C"),Rates!$E$7,IF(AND('Claim Details'!$E$21="London 2",C302="D"),Rates!$F$7,IF(AND('Claim Details'!$E$21="London 3",C302="A"),Rates!$C$10,IF(AND('Claim Details'!$E$21="London 3",C302="B"),Rates!$D$10,IF(AND('Claim Details'!$E$21="London 3",C302="C"),Rates!$E$10,IF(AND('Claim Details'!$E$21="London 3",C302="D"),Rates!$F$10,IF(AND('Claim Details'!$E$21="National 1",C302="A"),Rates!$C$13,IF(AND('Claim Details'!$E$21="National 1",C302="B"),Rates!$D$13,IF(AND('Claim Details'!$E$21="National 1",C302="C"),Rates!$E$13,IF(AND('Claim Details'!$E$21="National 1",C302="D"),Rates!$F$13,IF(AND('Claim Details'!$E$21="National 2",C302="A"),Rates!$C$16,IF(AND('Claim Details'!$E$21="National 2",C302="B"),Rates!$D$16,IF(AND('Claim Details'!$E$21="National 2",C302="C"),Rates!$E$16,IF(AND('Claim Details'!$E$21="National 2",C302="D"),Rates!$F$16,"£0.00"))))))))))))))))))))</f>
        <v>£0.00</v>
      </c>
      <c r="J302" s="23"/>
      <c r="K302" s="63" t="str">
        <f t="shared" si="69"/>
        <v>£0.00</v>
      </c>
      <c r="L302" s="212"/>
      <c r="M302" s="213"/>
      <c r="N302" s="20"/>
      <c r="O302" s="20"/>
      <c r="P302" s="20" t="str">
        <f t="shared" si="70"/>
        <v/>
      </c>
      <c r="Q302" s="20"/>
      <c r="R302" s="211"/>
      <c r="S302" s="28" t="str">
        <f t="shared" si="71"/>
        <v/>
      </c>
      <c r="T302" s="20" t="str">
        <f t="shared" si="72"/>
        <v/>
      </c>
      <c r="U302" s="18" t="str">
        <f t="shared" si="73"/>
        <v>£0.00</v>
      </c>
      <c r="V302" s="20"/>
      <c r="W302" s="192"/>
      <c r="X302" s="193"/>
      <c r="Y302" s="35"/>
      <c r="Z302" s="343"/>
      <c r="AA302" s="343" t="str">
        <f t="shared" si="74"/>
        <v/>
      </c>
      <c r="AB302" s="103"/>
      <c r="AC302" s="94" t="str">
        <f t="shared" si="75"/>
        <v/>
      </c>
      <c r="AD302" s="95"/>
      <c r="AE302" s="294"/>
      <c r="AF302" s="214" t="str">
        <f t="shared" si="76"/>
        <v/>
      </c>
      <c r="AG302" s="215" t="str">
        <f t="shared" si="77"/>
        <v>£0.00</v>
      </c>
      <c r="AH302" s="181"/>
      <c r="AJ302" s="183"/>
      <c r="AM302" s="183" t="str">
        <f t="shared" si="65"/>
        <v/>
      </c>
      <c r="AN302" s="45">
        <f t="shared" si="66"/>
        <v>0</v>
      </c>
      <c r="AO302" s="45" t="str">
        <f>IF(AND('Claim Details'!$J$21="London 1",T302="A"),Rates!$C$4,IF(AND('Claim Details'!$J$21="London 1",T302="B"),Rates!$D$4,IF(AND('Claim Details'!$J$21="London 1",T302="C"),Rates!$E$4,IF(AND('Claim Details'!$J$21="London 1",T302="D"),Rates!$F$4,IF(AND('Claim Details'!$J$21="London 2",T302="A"),Rates!$C$7,IF(AND('Claim Details'!$J$21="London 2",T302="B"),Rates!$D$7,IF(AND('Claim Details'!$J$21="London 2",T302="C"),Rates!$E$7,IF(AND('Claim Details'!$J$21="London 2",T302="D"),Rates!$F$7,IF(AND('Claim Details'!$J$21="London 3",T302="A"),Rates!$C$10,IF(AND('Claim Details'!$J$21="London 3",T302="B"),Rates!$D$10,IF(AND('Claim Details'!$J$21="London 3",T302="C"),Rates!$E$10,IF(AND('Claim Details'!$J$21="London 3",T302="D"),Rates!$F$10,IF(AND('Claim Details'!$J$21="National 1",T302="A"),Rates!$C$13,IF(AND('Claim Details'!$J$21="National 1",T302="B"),Rates!$D$13,IF(AND('Claim Details'!$J$21="National 1",T302="C"),Rates!$E$13,IF(AND('Claim Details'!$J$21="National 1",T302="D"),Rates!$F$13,IF(AND('Claim Details'!$J$21="National 2",T302="A"),Rates!$C$16,IF(AND('Claim Details'!$J$21="National 2",T302="B"),Rates!$D$16,IF(AND('Claim Details'!$J$21="National 2",T302="C"),Rates!$E$16,IF(AND('Claim Details'!$J$21="National 2",T302="D"),Rates!$F$16,"£0.00"))))))))))))))))))))</f>
        <v>£0.00</v>
      </c>
      <c r="AP302" s="45">
        <f t="shared" si="67"/>
        <v>0</v>
      </c>
      <c r="AQ302" s="45" t="str">
        <f>IF(AND('Claim Details'!$R$21="London 1",AC302="A"),Rates!$C$4,IF(AND('Claim Details'!$R$21="London 1",AC302="B"),Rates!$D$4,IF(AND('Claim Details'!$R$21="London 1",AC302="C"),Rates!$E$4,IF(AND('Claim Details'!$R$21="London 1",AC302="D"),Rates!$F$4,IF(AND('Claim Details'!$R$21="London 2",AC302="A"),Rates!$C$7,IF(AND('Claim Details'!$R$21="London 2",AC302="B"),Rates!$D$7,IF(AND('Claim Details'!$R$21="London 2",AC302="C"),Rates!$E$7,IF(AND('Claim Details'!$R$21="London 2",AC302="D"),Rates!$F$7,IF(AND('Claim Details'!$R$21="London 3",AC302="A"),Rates!$C$10,IF(AND('Claim Details'!$R$21="London 3",AC302="B"),Rates!$D$10,IF(AND('Claim Details'!$R$21="London 3",AC302="C"),Rates!$E$10,IF(AND('Claim Details'!$R$21="London 3",AC302="D"),Rates!$F$10,IF(AND('Claim Details'!$R$21="National 1",AC302="A"),Rates!$C$13,IF(AND('Claim Details'!$R$21="National 1",AC302="B"),Rates!$D$13,IF(AND('Claim Details'!$R$21="National 1",AC302="C"),Rates!$E$13,IF(AND('Claim Details'!$R$21="National 1",AC302="D"),Rates!$F$13,IF(AND('Claim Details'!$R$21="National 2",AC302="A"),Rates!$C$16,IF(AND('Claim Details'!$R$21="National 2",AC302="B"),Rates!$D$16,IF(AND('Claim Details'!$R$21="National 2",AC302="C"),Rates!$E$16,IF(AND('Claim Details'!$R$21="National 2",AC302="D"),Rates!$F$16,"£0.00"))))))))))))))))))))</f>
        <v>£0.00</v>
      </c>
      <c r="AR302" s="45">
        <f t="shared" si="68"/>
        <v>0</v>
      </c>
      <c r="AS302" s="183" t="str">
        <f t="shared" si="78"/>
        <v/>
      </c>
      <c r="AT302" s="183" t="str">
        <f t="shared" si="79"/>
        <v/>
      </c>
    </row>
    <row r="303" spans="1:46" ht="15.5">
      <c r="A303" s="178"/>
      <c r="B303" s="21"/>
      <c r="C303" s="22"/>
      <c r="D303" s="288"/>
      <c r="E303" s="290"/>
      <c r="F303" s="289"/>
      <c r="G303" s="177"/>
      <c r="H303" s="286"/>
      <c r="I303" s="95" t="str">
        <f>IF(AND('Claim Details'!$E$21="London 1",C303="A"),Rates!$C$4,IF(AND('Claim Details'!$E$21="London 1",C303="B"),Rates!$D$4,IF(AND('Claim Details'!$E$21="London 1",C303="C"),Rates!$E$4,IF(AND('Claim Details'!$E$21="London 1",C303="D"),Rates!$F$4,IF(AND('Claim Details'!$E$21="London 2",C303="A"),Rates!$C$7,IF(AND('Claim Details'!$E$21="London 2",C303="B"),Rates!$D$7,IF(AND('Claim Details'!$E$21="London 2",C303="C"),Rates!$E$7,IF(AND('Claim Details'!$E$21="London 2",C303="D"),Rates!$F$7,IF(AND('Claim Details'!$E$21="London 3",C303="A"),Rates!$C$10,IF(AND('Claim Details'!$E$21="London 3",C303="B"),Rates!$D$10,IF(AND('Claim Details'!$E$21="London 3",C303="C"),Rates!$E$10,IF(AND('Claim Details'!$E$21="London 3",C303="D"),Rates!$F$10,IF(AND('Claim Details'!$E$21="National 1",C303="A"),Rates!$C$13,IF(AND('Claim Details'!$E$21="National 1",C303="B"),Rates!$D$13,IF(AND('Claim Details'!$E$21="National 1",C303="C"),Rates!$E$13,IF(AND('Claim Details'!$E$21="National 1",C303="D"),Rates!$F$13,IF(AND('Claim Details'!$E$21="National 2",C303="A"),Rates!$C$16,IF(AND('Claim Details'!$E$21="National 2",C303="B"),Rates!$D$16,IF(AND('Claim Details'!$E$21="National 2",C303="C"),Rates!$E$16,IF(AND('Claim Details'!$E$21="National 2",C303="D"),Rates!$F$16,"£0.00"))))))))))))))))))))</f>
        <v>£0.00</v>
      </c>
      <c r="J303" s="23"/>
      <c r="K303" s="63" t="str">
        <f t="shared" si="69"/>
        <v>£0.00</v>
      </c>
      <c r="L303" s="212"/>
      <c r="M303" s="213"/>
      <c r="N303" s="20"/>
      <c r="O303" s="20"/>
      <c r="P303" s="20" t="str">
        <f t="shared" si="70"/>
        <v/>
      </c>
      <c r="Q303" s="20"/>
      <c r="R303" s="211"/>
      <c r="S303" s="28" t="str">
        <f t="shared" si="71"/>
        <v/>
      </c>
      <c r="T303" s="20" t="str">
        <f t="shared" si="72"/>
        <v/>
      </c>
      <c r="U303" s="18" t="str">
        <f t="shared" si="73"/>
        <v>£0.00</v>
      </c>
      <c r="V303" s="20"/>
      <c r="W303" s="192"/>
      <c r="X303" s="193"/>
      <c r="Y303" s="35"/>
      <c r="Z303" s="343"/>
      <c r="AA303" s="343" t="str">
        <f t="shared" si="74"/>
        <v/>
      </c>
      <c r="AB303" s="103"/>
      <c r="AC303" s="94" t="str">
        <f t="shared" si="75"/>
        <v/>
      </c>
      <c r="AD303" s="95"/>
      <c r="AE303" s="294"/>
      <c r="AF303" s="214" t="str">
        <f t="shared" si="76"/>
        <v/>
      </c>
      <c r="AG303" s="215" t="str">
        <f t="shared" si="77"/>
        <v>£0.00</v>
      </c>
      <c r="AH303" s="181"/>
      <c r="AJ303" s="183"/>
      <c r="AM303" s="183" t="str">
        <f t="shared" si="65"/>
        <v/>
      </c>
      <c r="AN303" s="45">
        <f t="shared" si="66"/>
        <v>0</v>
      </c>
      <c r="AO303" s="45" t="str">
        <f>IF(AND('Claim Details'!$J$21="London 1",T303="A"),Rates!$C$4,IF(AND('Claim Details'!$J$21="London 1",T303="B"),Rates!$D$4,IF(AND('Claim Details'!$J$21="London 1",T303="C"),Rates!$E$4,IF(AND('Claim Details'!$J$21="London 1",T303="D"),Rates!$F$4,IF(AND('Claim Details'!$J$21="London 2",T303="A"),Rates!$C$7,IF(AND('Claim Details'!$J$21="London 2",T303="B"),Rates!$D$7,IF(AND('Claim Details'!$J$21="London 2",T303="C"),Rates!$E$7,IF(AND('Claim Details'!$J$21="London 2",T303="D"),Rates!$F$7,IF(AND('Claim Details'!$J$21="London 3",T303="A"),Rates!$C$10,IF(AND('Claim Details'!$J$21="London 3",T303="B"),Rates!$D$10,IF(AND('Claim Details'!$J$21="London 3",T303="C"),Rates!$E$10,IF(AND('Claim Details'!$J$21="London 3",T303="D"),Rates!$F$10,IF(AND('Claim Details'!$J$21="National 1",T303="A"),Rates!$C$13,IF(AND('Claim Details'!$J$21="National 1",T303="B"),Rates!$D$13,IF(AND('Claim Details'!$J$21="National 1",T303="C"),Rates!$E$13,IF(AND('Claim Details'!$J$21="National 1",T303="D"),Rates!$F$13,IF(AND('Claim Details'!$J$21="National 2",T303="A"),Rates!$C$16,IF(AND('Claim Details'!$J$21="National 2",T303="B"),Rates!$D$16,IF(AND('Claim Details'!$J$21="National 2",T303="C"),Rates!$E$16,IF(AND('Claim Details'!$J$21="National 2",T303="D"),Rates!$F$16,"£0.00"))))))))))))))))))))</f>
        <v>£0.00</v>
      </c>
      <c r="AP303" s="45">
        <f t="shared" si="67"/>
        <v>0</v>
      </c>
      <c r="AQ303" s="45" t="str">
        <f>IF(AND('Claim Details'!$R$21="London 1",AC303="A"),Rates!$C$4,IF(AND('Claim Details'!$R$21="London 1",AC303="B"),Rates!$D$4,IF(AND('Claim Details'!$R$21="London 1",AC303="C"),Rates!$E$4,IF(AND('Claim Details'!$R$21="London 1",AC303="D"),Rates!$F$4,IF(AND('Claim Details'!$R$21="London 2",AC303="A"),Rates!$C$7,IF(AND('Claim Details'!$R$21="London 2",AC303="B"),Rates!$D$7,IF(AND('Claim Details'!$R$21="London 2",AC303="C"),Rates!$E$7,IF(AND('Claim Details'!$R$21="London 2",AC303="D"),Rates!$F$7,IF(AND('Claim Details'!$R$21="London 3",AC303="A"),Rates!$C$10,IF(AND('Claim Details'!$R$21="London 3",AC303="B"),Rates!$D$10,IF(AND('Claim Details'!$R$21="London 3",AC303="C"),Rates!$E$10,IF(AND('Claim Details'!$R$21="London 3",AC303="D"),Rates!$F$10,IF(AND('Claim Details'!$R$21="National 1",AC303="A"),Rates!$C$13,IF(AND('Claim Details'!$R$21="National 1",AC303="B"),Rates!$D$13,IF(AND('Claim Details'!$R$21="National 1",AC303="C"),Rates!$E$13,IF(AND('Claim Details'!$R$21="National 1",AC303="D"),Rates!$F$13,IF(AND('Claim Details'!$R$21="National 2",AC303="A"),Rates!$C$16,IF(AND('Claim Details'!$R$21="National 2",AC303="B"),Rates!$D$16,IF(AND('Claim Details'!$R$21="National 2",AC303="C"),Rates!$E$16,IF(AND('Claim Details'!$R$21="National 2",AC303="D"),Rates!$F$16,"£0.00"))))))))))))))))))))</f>
        <v>£0.00</v>
      </c>
      <c r="AR303" s="45">
        <f t="shared" si="68"/>
        <v>0</v>
      </c>
      <c r="AS303" s="183" t="str">
        <f t="shared" si="78"/>
        <v/>
      </c>
      <c r="AT303" s="183" t="str">
        <f t="shared" si="79"/>
        <v/>
      </c>
    </row>
    <row r="304" spans="1:46" ht="15.5">
      <c r="A304" s="178"/>
      <c r="B304" s="21"/>
      <c r="C304" s="22"/>
      <c r="D304" s="288"/>
      <c r="E304" s="290"/>
      <c r="F304" s="289"/>
      <c r="G304" s="177"/>
      <c r="H304" s="286"/>
      <c r="I304" s="95" t="str">
        <f>IF(AND('Claim Details'!$E$21="London 1",C304="A"),Rates!$C$4,IF(AND('Claim Details'!$E$21="London 1",C304="B"),Rates!$D$4,IF(AND('Claim Details'!$E$21="London 1",C304="C"),Rates!$E$4,IF(AND('Claim Details'!$E$21="London 1",C304="D"),Rates!$F$4,IF(AND('Claim Details'!$E$21="London 2",C304="A"),Rates!$C$7,IF(AND('Claim Details'!$E$21="London 2",C304="B"),Rates!$D$7,IF(AND('Claim Details'!$E$21="London 2",C304="C"),Rates!$E$7,IF(AND('Claim Details'!$E$21="London 2",C304="D"),Rates!$F$7,IF(AND('Claim Details'!$E$21="London 3",C304="A"),Rates!$C$10,IF(AND('Claim Details'!$E$21="London 3",C304="B"),Rates!$D$10,IF(AND('Claim Details'!$E$21="London 3",C304="C"),Rates!$E$10,IF(AND('Claim Details'!$E$21="London 3",C304="D"),Rates!$F$10,IF(AND('Claim Details'!$E$21="National 1",C304="A"),Rates!$C$13,IF(AND('Claim Details'!$E$21="National 1",C304="B"),Rates!$D$13,IF(AND('Claim Details'!$E$21="National 1",C304="C"),Rates!$E$13,IF(AND('Claim Details'!$E$21="National 1",C304="D"),Rates!$F$13,IF(AND('Claim Details'!$E$21="National 2",C304="A"),Rates!$C$16,IF(AND('Claim Details'!$E$21="National 2",C304="B"),Rates!$D$16,IF(AND('Claim Details'!$E$21="National 2",C304="C"),Rates!$E$16,IF(AND('Claim Details'!$E$21="National 2",C304="D"),Rates!$F$16,"£0.00"))))))))))))))))))))</f>
        <v>£0.00</v>
      </c>
      <c r="J304" s="23"/>
      <c r="K304" s="63" t="str">
        <f t="shared" si="69"/>
        <v>£0.00</v>
      </c>
      <c r="L304" s="212"/>
      <c r="M304" s="213"/>
      <c r="N304" s="20"/>
      <c r="O304" s="20"/>
      <c r="P304" s="20" t="str">
        <f t="shared" si="70"/>
        <v/>
      </c>
      <c r="Q304" s="20"/>
      <c r="R304" s="211"/>
      <c r="S304" s="28" t="str">
        <f t="shared" si="71"/>
        <v/>
      </c>
      <c r="T304" s="20" t="str">
        <f t="shared" si="72"/>
        <v/>
      </c>
      <c r="U304" s="18" t="str">
        <f t="shared" si="73"/>
        <v>£0.00</v>
      </c>
      <c r="V304" s="20"/>
      <c r="W304" s="192"/>
      <c r="X304" s="193"/>
      <c r="Y304" s="35"/>
      <c r="Z304" s="343"/>
      <c r="AA304" s="343" t="str">
        <f t="shared" si="74"/>
        <v/>
      </c>
      <c r="AB304" s="103"/>
      <c r="AC304" s="94" t="str">
        <f t="shared" si="75"/>
        <v/>
      </c>
      <c r="AD304" s="95"/>
      <c r="AE304" s="294"/>
      <c r="AF304" s="214" t="str">
        <f t="shared" si="76"/>
        <v/>
      </c>
      <c r="AG304" s="215" t="str">
        <f t="shared" si="77"/>
        <v>£0.00</v>
      </c>
      <c r="AH304" s="181"/>
      <c r="AJ304" s="183"/>
      <c r="AM304" s="183" t="str">
        <f t="shared" si="65"/>
        <v/>
      </c>
      <c r="AN304" s="45">
        <f t="shared" si="66"/>
        <v>0</v>
      </c>
      <c r="AO304" s="45" t="str">
        <f>IF(AND('Claim Details'!$J$21="London 1",T304="A"),Rates!$C$4,IF(AND('Claim Details'!$J$21="London 1",T304="B"),Rates!$D$4,IF(AND('Claim Details'!$J$21="London 1",T304="C"),Rates!$E$4,IF(AND('Claim Details'!$J$21="London 1",T304="D"),Rates!$F$4,IF(AND('Claim Details'!$J$21="London 2",T304="A"),Rates!$C$7,IF(AND('Claim Details'!$J$21="London 2",T304="B"),Rates!$D$7,IF(AND('Claim Details'!$J$21="London 2",T304="C"),Rates!$E$7,IF(AND('Claim Details'!$J$21="London 2",T304="D"),Rates!$F$7,IF(AND('Claim Details'!$J$21="London 3",T304="A"),Rates!$C$10,IF(AND('Claim Details'!$J$21="London 3",T304="B"),Rates!$D$10,IF(AND('Claim Details'!$J$21="London 3",T304="C"),Rates!$E$10,IF(AND('Claim Details'!$J$21="London 3",T304="D"),Rates!$F$10,IF(AND('Claim Details'!$J$21="National 1",T304="A"),Rates!$C$13,IF(AND('Claim Details'!$J$21="National 1",T304="B"),Rates!$D$13,IF(AND('Claim Details'!$J$21="National 1",T304="C"),Rates!$E$13,IF(AND('Claim Details'!$J$21="National 1",T304="D"),Rates!$F$13,IF(AND('Claim Details'!$J$21="National 2",T304="A"),Rates!$C$16,IF(AND('Claim Details'!$J$21="National 2",T304="B"),Rates!$D$16,IF(AND('Claim Details'!$J$21="National 2",T304="C"),Rates!$E$16,IF(AND('Claim Details'!$J$21="National 2",T304="D"),Rates!$F$16,"£0.00"))))))))))))))))))))</f>
        <v>£0.00</v>
      </c>
      <c r="AP304" s="45">
        <f t="shared" si="67"/>
        <v>0</v>
      </c>
      <c r="AQ304" s="45" t="str">
        <f>IF(AND('Claim Details'!$R$21="London 1",AC304="A"),Rates!$C$4,IF(AND('Claim Details'!$R$21="London 1",AC304="B"),Rates!$D$4,IF(AND('Claim Details'!$R$21="London 1",AC304="C"),Rates!$E$4,IF(AND('Claim Details'!$R$21="London 1",AC304="D"),Rates!$F$4,IF(AND('Claim Details'!$R$21="London 2",AC304="A"),Rates!$C$7,IF(AND('Claim Details'!$R$21="London 2",AC304="B"),Rates!$D$7,IF(AND('Claim Details'!$R$21="London 2",AC304="C"),Rates!$E$7,IF(AND('Claim Details'!$R$21="London 2",AC304="D"),Rates!$F$7,IF(AND('Claim Details'!$R$21="London 3",AC304="A"),Rates!$C$10,IF(AND('Claim Details'!$R$21="London 3",AC304="B"),Rates!$D$10,IF(AND('Claim Details'!$R$21="London 3",AC304="C"),Rates!$E$10,IF(AND('Claim Details'!$R$21="London 3",AC304="D"),Rates!$F$10,IF(AND('Claim Details'!$R$21="National 1",AC304="A"),Rates!$C$13,IF(AND('Claim Details'!$R$21="National 1",AC304="B"),Rates!$D$13,IF(AND('Claim Details'!$R$21="National 1",AC304="C"),Rates!$E$13,IF(AND('Claim Details'!$R$21="National 1",AC304="D"),Rates!$F$13,IF(AND('Claim Details'!$R$21="National 2",AC304="A"),Rates!$C$16,IF(AND('Claim Details'!$R$21="National 2",AC304="B"),Rates!$D$16,IF(AND('Claim Details'!$R$21="National 2",AC304="C"),Rates!$E$16,IF(AND('Claim Details'!$R$21="National 2",AC304="D"),Rates!$F$16,"£0.00"))))))))))))))))))))</f>
        <v>£0.00</v>
      </c>
      <c r="AR304" s="45">
        <f t="shared" si="68"/>
        <v>0</v>
      </c>
      <c r="AS304" s="183" t="str">
        <f t="shared" si="78"/>
        <v/>
      </c>
      <c r="AT304" s="183" t="str">
        <f t="shared" si="79"/>
        <v/>
      </c>
    </row>
    <row r="305" spans="1:46" ht="15.5">
      <c r="A305" s="178"/>
      <c r="B305" s="21"/>
      <c r="C305" s="22"/>
      <c r="D305" s="288"/>
      <c r="E305" s="290"/>
      <c r="F305" s="289"/>
      <c r="G305" s="177"/>
      <c r="H305" s="286"/>
      <c r="I305" s="95" t="str">
        <f>IF(AND('Claim Details'!$E$21="London 1",C305="A"),Rates!$C$4,IF(AND('Claim Details'!$E$21="London 1",C305="B"),Rates!$D$4,IF(AND('Claim Details'!$E$21="London 1",C305="C"),Rates!$E$4,IF(AND('Claim Details'!$E$21="London 1",C305="D"),Rates!$F$4,IF(AND('Claim Details'!$E$21="London 2",C305="A"),Rates!$C$7,IF(AND('Claim Details'!$E$21="London 2",C305="B"),Rates!$D$7,IF(AND('Claim Details'!$E$21="London 2",C305="C"),Rates!$E$7,IF(AND('Claim Details'!$E$21="London 2",C305="D"),Rates!$F$7,IF(AND('Claim Details'!$E$21="London 3",C305="A"),Rates!$C$10,IF(AND('Claim Details'!$E$21="London 3",C305="B"),Rates!$D$10,IF(AND('Claim Details'!$E$21="London 3",C305="C"),Rates!$E$10,IF(AND('Claim Details'!$E$21="London 3",C305="D"),Rates!$F$10,IF(AND('Claim Details'!$E$21="National 1",C305="A"),Rates!$C$13,IF(AND('Claim Details'!$E$21="National 1",C305="B"),Rates!$D$13,IF(AND('Claim Details'!$E$21="National 1",C305="C"),Rates!$E$13,IF(AND('Claim Details'!$E$21="National 1",C305="D"),Rates!$F$13,IF(AND('Claim Details'!$E$21="National 2",C305="A"),Rates!$C$16,IF(AND('Claim Details'!$E$21="National 2",C305="B"),Rates!$D$16,IF(AND('Claim Details'!$E$21="National 2",C305="C"),Rates!$E$16,IF(AND('Claim Details'!$E$21="National 2",C305="D"),Rates!$F$16,"£0.00"))))))))))))))))))))</f>
        <v>£0.00</v>
      </c>
      <c r="J305" s="23"/>
      <c r="K305" s="63" t="str">
        <f t="shared" si="69"/>
        <v>£0.00</v>
      </c>
      <c r="L305" s="212"/>
      <c r="M305" s="213"/>
      <c r="N305" s="20"/>
      <c r="O305" s="20"/>
      <c r="P305" s="20" t="str">
        <f t="shared" si="70"/>
        <v/>
      </c>
      <c r="Q305" s="20"/>
      <c r="R305" s="211"/>
      <c r="S305" s="28" t="str">
        <f t="shared" si="71"/>
        <v/>
      </c>
      <c r="T305" s="20" t="str">
        <f t="shared" si="72"/>
        <v/>
      </c>
      <c r="U305" s="18" t="str">
        <f t="shared" si="73"/>
        <v>£0.00</v>
      </c>
      <c r="V305" s="20"/>
      <c r="W305" s="192"/>
      <c r="X305" s="193"/>
      <c r="Y305" s="35"/>
      <c r="Z305" s="343"/>
      <c r="AA305" s="343" t="str">
        <f t="shared" si="74"/>
        <v/>
      </c>
      <c r="AB305" s="103"/>
      <c r="AC305" s="94" t="str">
        <f t="shared" si="75"/>
        <v/>
      </c>
      <c r="AD305" s="95"/>
      <c r="AE305" s="294"/>
      <c r="AF305" s="214" t="str">
        <f t="shared" si="76"/>
        <v/>
      </c>
      <c r="AG305" s="215" t="str">
        <f t="shared" si="77"/>
        <v>£0.00</v>
      </c>
      <c r="AH305" s="181"/>
      <c r="AJ305" s="183"/>
      <c r="AM305" s="183" t="str">
        <f t="shared" si="65"/>
        <v/>
      </c>
      <c r="AN305" s="45">
        <f t="shared" si="66"/>
        <v>0</v>
      </c>
      <c r="AO305" s="45" t="str">
        <f>IF(AND('Claim Details'!$J$21="London 1",T305="A"),Rates!$C$4,IF(AND('Claim Details'!$J$21="London 1",T305="B"),Rates!$D$4,IF(AND('Claim Details'!$J$21="London 1",T305="C"),Rates!$E$4,IF(AND('Claim Details'!$J$21="London 1",T305="D"),Rates!$F$4,IF(AND('Claim Details'!$J$21="London 2",T305="A"),Rates!$C$7,IF(AND('Claim Details'!$J$21="London 2",T305="B"),Rates!$D$7,IF(AND('Claim Details'!$J$21="London 2",T305="C"),Rates!$E$7,IF(AND('Claim Details'!$J$21="London 2",T305="D"),Rates!$F$7,IF(AND('Claim Details'!$J$21="London 3",T305="A"),Rates!$C$10,IF(AND('Claim Details'!$J$21="London 3",T305="B"),Rates!$D$10,IF(AND('Claim Details'!$J$21="London 3",T305="C"),Rates!$E$10,IF(AND('Claim Details'!$J$21="London 3",T305="D"),Rates!$F$10,IF(AND('Claim Details'!$J$21="National 1",T305="A"),Rates!$C$13,IF(AND('Claim Details'!$J$21="National 1",T305="B"),Rates!$D$13,IF(AND('Claim Details'!$J$21="National 1",T305="C"),Rates!$E$13,IF(AND('Claim Details'!$J$21="National 1",T305="D"),Rates!$F$13,IF(AND('Claim Details'!$J$21="National 2",T305="A"),Rates!$C$16,IF(AND('Claim Details'!$J$21="National 2",T305="B"),Rates!$D$16,IF(AND('Claim Details'!$J$21="National 2",T305="C"),Rates!$E$16,IF(AND('Claim Details'!$J$21="National 2",T305="D"),Rates!$F$16,"£0.00"))))))))))))))))))))</f>
        <v>£0.00</v>
      </c>
      <c r="AP305" s="45">
        <f t="shared" si="67"/>
        <v>0</v>
      </c>
      <c r="AQ305" s="45" t="str">
        <f>IF(AND('Claim Details'!$R$21="London 1",AC305="A"),Rates!$C$4,IF(AND('Claim Details'!$R$21="London 1",AC305="B"),Rates!$D$4,IF(AND('Claim Details'!$R$21="London 1",AC305="C"),Rates!$E$4,IF(AND('Claim Details'!$R$21="London 1",AC305="D"),Rates!$F$4,IF(AND('Claim Details'!$R$21="London 2",AC305="A"),Rates!$C$7,IF(AND('Claim Details'!$R$21="London 2",AC305="B"),Rates!$D$7,IF(AND('Claim Details'!$R$21="London 2",AC305="C"),Rates!$E$7,IF(AND('Claim Details'!$R$21="London 2",AC305="D"),Rates!$F$7,IF(AND('Claim Details'!$R$21="London 3",AC305="A"),Rates!$C$10,IF(AND('Claim Details'!$R$21="London 3",AC305="B"),Rates!$D$10,IF(AND('Claim Details'!$R$21="London 3",AC305="C"),Rates!$E$10,IF(AND('Claim Details'!$R$21="London 3",AC305="D"),Rates!$F$10,IF(AND('Claim Details'!$R$21="National 1",AC305="A"),Rates!$C$13,IF(AND('Claim Details'!$R$21="National 1",AC305="B"),Rates!$D$13,IF(AND('Claim Details'!$R$21="National 1",AC305="C"),Rates!$E$13,IF(AND('Claim Details'!$R$21="National 1",AC305="D"),Rates!$F$13,IF(AND('Claim Details'!$R$21="National 2",AC305="A"),Rates!$C$16,IF(AND('Claim Details'!$R$21="National 2",AC305="B"),Rates!$D$16,IF(AND('Claim Details'!$R$21="National 2",AC305="C"),Rates!$E$16,IF(AND('Claim Details'!$R$21="National 2",AC305="D"),Rates!$F$16,"£0.00"))))))))))))))))))))</f>
        <v>£0.00</v>
      </c>
      <c r="AR305" s="45">
        <f t="shared" si="68"/>
        <v>0</v>
      </c>
      <c r="AS305" s="183" t="str">
        <f t="shared" si="78"/>
        <v/>
      </c>
      <c r="AT305" s="183" t="str">
        <f t="shared" si="79"/>
        <v/>
      </c>
    </row>
    <row r="306" spans="1:46" ht="15.5">
      <c r="A306" s="178"/>
      <c r="B306" s="21"/>
      <c r="C306" s="22"/>
      <c r="D306" s="288"/>
      <c r="E306" s="290"/>
      <c r="F306" s="289"/>
      <c r="G306" s="177"/>
      <c r="H306" s="286"/>
      <c r="I306" s="95" t="str">
        <f>IF(AND('Claim Details'!$E$21="London 1",C306="A"),Rates!$C$4,IF(AND('Claim Details'!$E$21="London 1",C306="B"),Rates!$D$4,IF(AND('Claim Details'!$E$21="London 1",C306="C"),Rates!$E$4,IF(AND('Claim Details'!$E$21="London 1",C306="D"),Rates!$F$4,IF(AND('Claim Details'!$E$21="London 2",C306="A"),Rates!$C$7,IF(AND('Claim Details'!$E$21="London 2",C306="B"),Rates!$D$7,IF(AND('Claim Details'!$E$21="London 2",C306="C"),Rates!$E$7,IF(AND('Claim Details'!$E$21="London 2",C306="D"),Rates!$F$7,IF(AND('Claim Details'!$E$21="London 3",C306="A"),Rates!$C$10,IF(AND('Claim Details'!$E$21="London 3",C306="B"),Rates!$D$10,IF(AND('Claim Details'!$E$21="London 3",C306="C"),Rates!$E$10,IF(AND('Claim Details'!$E$21="London 3",C306="D"),Rates!$F$10,IF(AND('Claim Details'!$E$21="National 1",C306="A"),Rates!$C$13,IF(AND('Claim Details'!$E$21="National 1",C306="B"),Rates!$D$13,IF(AND('Claim Details'!$E$21="National 1",C306="C"),Rates!$E$13,IF(AND('Claim Details'!$E$21="National 1",C306="D"),Rates!$F$13,IF(AND('Claim Details'!$E$21="National 2",C306="A"),Rates!$C$16,IF(AND('Claim Details'!$E$21="National 2",C306="B"),Rates!$D$16,IF(AND('Claim Details'!$E$21="National 2",C306="C"),Rates!$E$16,IF(AND('Claim Details'!$E$21="National 2",C306="D"),Rates!$F$16,"£0.00"))))))))))))))))))))</f>
        <v>£0.00</v>
      </c>
      <c r="J306" s="23"/>
      <c r="K306" s="63" t="str">
        <f t="shared" si="69"/>
        <v>£0.00</v>
      </c>
      <c r="L306" s="212"/>
      <c r="M306" s="213"/>
      <c r="N306" s="20"/>
      <c r="O306" s="20"/>
      <c r="P306" s="20" t="str">
        <f t="shared" si="70"/>
        <v/>
      </c>
      <c r="Q306" s="20"/>
      <c r="R306" s="211"/>
      <c r="S306" s="28" t="str">
        <f t="shared" si="71"/>
        <v/>
      </c>
      <c r="T306" s="20" t="str">
        <f t="shared" si="72"/>
        <v/>
      </c>
      <c r="U306" s="18" t="str">
        <f t="shared" si="73"/>
        <v>£0.00</v>
      </c>
      <c r="V306" s="20"/>
      <c r="W306" s="192"/>
      <c r="X306" s="193"/>
      <c r="Y306" s="35"/>
      <c r="Z306" s="343"/>
      <c r="AA306" s="343" t="str">
        <f t="shared" si="74"/>
        <v/>
      </c>
      <c r="AB306" s="103"/>
      <c r="AC306" s="94" t="str">
        <f t="shared" si="75"/>
        <v/>
      </c>
      <c r="AD306" s="95"/>
      <c r="AE306" s="294"/>
      <c r="AF306" s="214" t="str">
        <f t="shared" si="76"/>
        <v/>
      </c>
      <c r="AG306" s="215" t="str">
        <f t="shared" si="77"/>
        <v>£0.00</v>
      </c>
      <c r="AH306" s="181"/>
      <c r="AJ306" s="183"/>
      <c r="AM306" s="183" t="str">
        <f t="shared" si="65"/>
        <v/>
      </c>
      <c r="AN306" s="45">
        <f t="shared" si="66"/>
        <v>0</v>
      </c>
      <c r="AO306" s="45" t="str">
        <f>IF(AND('Claim Details'!$J$21="London 1",T306="A"),Rates!$C$4,IF(AND('Claim Details'!$J$21="London 1",T306="B"),Rates!$D$4,IF(AND('Claim Details'!$J$21="London 1",T306="C"),Rates!$E$4,IF(AND('Claim Details'!$J$21="London 1",T306="D"),Rates!$F$4,IF(AND('Claim Details'!$J$21="London 2",T306="A"),Rates!$C$7,IF(AND('Claim Details'!$J$21="London 2",T306="B"),Rates!$D$7,IF(AND('Claim Details'!$J$21="London 2",T306="C"),Rates!$E$7,IF(AND('Claim Details'!$J$21="London 2",T306="D"),Rates!$F$7,IF(AND('Claim Details'!$J$21="London 3",T306="A"),Rates!$C$10,IF(AND('Claim Details'!$J$21="London 3",T306="B"),Rates!$D$10,IF(AND('Claim Details'!$J$21="London 3",T306="C"),Rates!$E$10,IF(AND('Claim Details'!$J$21="London 3",T306="D"),Rates!$F$10,IF(AND('Claim Details'!$J$21="National 1",T306="A"),Rates!$C$13,IF(AND('Claim Details'!$J$21="National 1",T306="B"),Rates!$D$13,IF(AND('Claim Details'!$J$21="National 1",T306="C"),Rates!$E$13,IF(AND('Claim Details'!$J$21="National 1",T306="D"),Rates!$F$13,IF(AND('Claim Details'!$J$21="National 2",T306="A"),Rates!$C$16,IF(AND('Claim Details'!$J$21="National 2",T306="B"),Rates!$D$16,IF(AND('Claim Details'!$J$21="National 2",T306="C"),Rates!$E$16,IF(AND('Claim Details'!$J$21="National 2",T306="D"),Rates!$F$16,"£0.00"))))))))))))))))))))</f>
        <v>£0.00</v>
      </c>
      <c r="AP306" s="45">
        <f t="shared" si="67"/>
        <v>0</v>
      </c>
      <c r="AQ306" s="45" t="str">
        <f>IF(AND('Claim Details'!$R$21="London 1",AC306="A"),Rates!$C$4,IF(AND('Claim Details'!$R$21="London 1",AC306="B"),Rates!$D$4,IF(AND('Claim Details'!$R$21="London 1",AC306="C"),Rates!$E$4,IF(AND('Claim Details'!$R$21="London 1",AC306="D"),Rates!$F$4,IF(AND('Claim Details'!$R$21="London 2",AC306="A"),Rates!$C$7,IF(AND('Claim Details'!$R$21="London 2",AC306="B"),Rates!$D$7,IF(AND('Claim Details'!$R$21="London 2",AC306="C"),Rates!$E$7,IF(AND('Claim Details'!$R$21="London 2",AC306="D"),Rates!$F$7,IF(AND('Claim Details'!$R$21="London 3",AC306="A"),Rates!$C$10,IF(AND('Claim Details'!$R$21="London 3",AC306="B"),Rates!$D$10,IF(AND('Claim Details'!$R$21="London 3",AC306="C"),Rates!$E$10,IF(AND('Claim Details'!$R$21="London 3",AC306="D"),Rates!$F$10,IF(AND('Claim Details'!$R$21="National 1",AC306="A"),Rates!$C$13,IF(AND('Claim Details'!$R$21="National 1",AC306="B"),Rates!$D$13,IF(AND('Claim Details'!$R$21="National 1",AC306="C"),Rates!$E$13,IF(AND('Claim Details'!$R$21="National 1",AC306="D"),Rates!$F$13,IF(AND('Claim Details'!$R$21="National 2",AC306="A"),Rates!$C$16,IF(AND('Claim Details'!$R$21="National 2",AC306="B"),Rates!$D$16,IF(AND('Claim Details'!$R$21="National 2",AC306="C"),Rates!$E$16,IF(AND('Claim Details'!$R$21="National 2",AC306="D"),Rates!$F$16,"£0.00"))))))))))))))))))))</f>
        <v>£0.00</v>
      </c>
      <c r="AR306" s="45">
        <f t="shared" si="68"/>
        <v>0</v>
      </c>
      <c r="AS306" s="183" t="str">
        <f t="shared" si="78"/>
        <v/>
      </c>
      <c r="AT306" s="183" t="str">
        <f t="shared" si="79"/>
        <v/>
      </c>
    </row>
    <row r="307" spans="1:46" ht="15.5">
      <c r="A307" s="178"/>
      <c r="B307" s="21"/>
      <c r="C307" s="22"/>
      <c r="D307" s="288"/>
      <c r="E307" s="290"/>
      <c r="F307" s="289"/>
      <c r="G307" s="177"/>
      <c r="H307" s="286"/>
      <c r="I307" s="95" t="str">
        <f>IF(AND('Claim Details'!$E$21="London 1",C307="A"),Rates!$C$4,IF(AND('Claim Details'!$E$21="London 1",C307="B"),Rates!$D$4,IF(AND('Claim Details'!$E$21="London 1",C307="C"),Rates!$E$4,IF(AND('Claim Details'!$E$21="London 1",C307="D"),Rates!$F$4,IF(AND('Claim Details'!$E$21="London 2",C307="A"),Rates!$C$7,IF(AND('Claim Details'!$E$21="London 2",C307="B"),Rates!$D$7,IF(AND('Claim Details'!$E$21="London 2",C307="C"),Rates!$E$7,IF(AND('Claim Details'!$E$21="London 2",C307="D"),Rates!$F$7,IF(AND('Claim Details'!$E$21="London 3",C307="A"),Rates!$C$10,IF(AND('Claim Details'!$E$21="London 3",C307="B"),Rates!$D$10,IF(AND('Claim Details'!$E$21="London 3",C307="C"),Rates!$E$10,IF(AND('Claim Details'!$E$21="London 3",C307="D"),Rates!$F$10,IF(AND('Claim Details'!$E$21="National 1",C307="A"),Rates!$C$13,IF(AND('Claim Details'!$E$21="National 1",C307="B"),Rates!$D$13,IF(AND('Claim Details'!$E$21="National 1",C307="C"),Rates!$E$13,IF(AND('Claim Details'!$E$21="National 1",C307="D"),Rates!$F$13,IF(AND('Claim Details'!$E$21="National 2",C307="A"),Rates!$C$16,IF(AND('Claim Details'!$E$21="National 2",C307="B"),Rates!$D$16,IF(AND('Claim Details'!$E$21="National 2",C307="C"),Rates!$E$16,IF(AND('Claim Details'!$E$21="National 2",C307="D"),Rates!$F$16,"£0.00"))))))))))))))))))))</f>
        <v>£0.00</v>
      </c>
      <c r="J307" s="23"/>
      <c r="K307" s="63" t="str">
        <f t="shared" si="69"/>
        <v>£0.00</v>
      </c>
      <c r="L307" s="212"/>
      <c r="M307" s="213"/>
      <c r="N307" s="20"/>
      <c r="O307" s="20"/>
      <c r="P307" s="20" t="str">
        <f t="shared" si="70"/>
        <v/>
      </c>
      <c r="Q307" s="20"/>
      <c r="R307" s="211"/>
      <c r="S307" s="28" t="str">
        <f t="shared" si="71"/>
        <v/>
      </c>
      <c r="T307" s="20" t="str">
        <f t="shared" si="72"/>
        <v/>
      </c>
      <c r="U307" s="18" t="str">
        <f t="shared" si="73"/>
        <v>£0.00</v>
      </c>
      <c r="V307" s="20"/>
      <c r="W307" s="192"/>
      <c r="X307" s="193"/>
      <c r="Y307" s="35"/>
      <c r="Z307" s="343"/>
      <c r="AA307" s="343" t="str">
        <f t="shared" si="74"/>
        <v/>
      </c>
      <c r="AB307" s="103"/>
      <c r="AC307" s="94" t="str">
        <f t="shared" si="75"/>
        <v/>
      </c>
      <c r="AD307" s="95"/>
      <c r="AE307" s="294"/>
      <c r="AF307" s="214" t="str">
        <f t="shared" si="76"/>
        <v/>
      </c>
      <c r="AG307" s="215" t="str">
        <f t="shared" si="77"/>
        <v>£0.00</v>
      </c>
      <c r="AH307" s="181"/>
      <c r="AJ307" s="183"/>
      <c r="AM307" s="183" t="str">
        <f t="shared" si="65"/>
        <v/>
      </c>
      <c r="AN307" s="45">
        <f t="shared" si="66"/>
        <v>0</v>
      </c>
      <c r="AO307" s="45" t="str">
        <f>IF(AND('Claim Details'!$J$21="London 1",T307="A"),Rates!$C$4,IF(AND('Claim Details'!$J$21="London 1",T307="B"),Rates!$D$4,IF(AND('Claim Details'!$J$21="London 1",T307="C"),Rates!$E$4,IF(AND('Claim Details'!$J$21="London 1",T307="D"),Rates!$F$4,IF(AND('Claim Details'!$J$21="London 2",T307="A"),Rates!$C$7,IF(AND('Claim Details'!$J$21="London 2",T307="B"),Rates!$D$7,IF(AND('Claim Details'!$J$21="London 2",T307="C"),Rates!$E$7,IF(AND('Claim Details'!$J$21="London 2",T307="D"),Rates!$F$7,IF(AND('Claim Details'!$J$21="London 3",T307="A"),Rates!$C$10,IF(AND('Claim Details'!$J$21="London 3",T307="B"),Rates!$D$10,IF(AND('Claim Details'!$J$21="London 3",T307="C"),Rates!$E$10,IF(AND('Claim Details'!$J$21="London 3",T307="D"),Rates!$F$10,IF(AND('Claim Details'!$J$21="National 1",T307="A"),Rates!$C$13,IF(AND('Claim Details'!$J$21="National 1",T307="B"),Rates!$D$13,IF(AND('Claim Details'!$J$21="National 1",T307="C"),Rates!$E$13,IF(AND('Claim Details'!$J$21="National 1",T307="D"),Rates!$F$13,IF(AND('Claim Details'!$J$21="National 2",T307="A"),Rates!$C$16,IF(AND('Claim Details'!$J$21="National 2",T307="B"),Rates!$D$16,IF(AND('Claim Details'!$J$21="National 2",T307="C"),Rates!$E$16,IF(AND('Claim Details'!$J$21="National 2",T307="D"),Rates!$F$16,"£0.00"))))))))))))))))))))</f>
        <v>£0.00</v>
      </c>
      <c r="AP307" s="45">
        <f t="shared" si="67"/>
        <v>0</v>
      </c>
      <c r="AQ307" s="45" t="str">
        <f>IF(AND('Claim Details'!$R$21="London 1",AC307="A"),Rates!$C$4,IF(AND('Claim Details'!$R$21="London 1",AC307="B"),Rates!$D$4,IF(AND('Claim Details'!$R$21="London 1",AC307="C"),Rates!$E$4,IF(AND('Claim Details'!$R$21="London 1",AC307="D"),Rates!$F$4,IF(AND('Claim Details'!$R$21="London 2",AC307="A"),Rates!$C$7,IF(AND('Claim Details'!$R$21="London 2",AC307="B"),Rates!$D$7,IF(AND('Claim Details'!$R$21="London 2",AC307="C"),Rates!$E$7,IF(AND('Claim Details'!$R$21="London 2",AC307="D"),Rates!$F$7,IF(AND('Claim Details'!$R$21="London 3",AC307="A"),Rates!$C$10,IF(AND('Claim Details'!$R$21="London 3",AC307="B"),Rates!$D$10,IF(AND('Claim Details'!$R$21="London 3",AC307="C"),Rates!$E$10,IF(AND('Claim Details'!$R$21="London 3",AC307="D"),Rates!$F$10,IF(AND('Claim Details'!$R$21="National 1",AC307="A"),Rates!$C$13,IF(AND('Claim Details'!$R$21="National 1",AC307="B"),Rates!$D$13,IF(AND('Claim Details'!$R$21="National 1",AC307="C"),Rates!$E$13,IF(AND('Claim Details'!$R$21="National 1",AC307="D"),Rates!$F$13,IF(AND('Claim Details'!$R$21="National 2",AC307="A"),Rates!$C$16,IF(AND('Claim Details'!$R$21="National 2",AC307="B"),Rates!$D$16,IF(AND('Claim Details'!$R$21="National 2",AC307="C"),Rates!$E$16,IF(AND('Claim Details'!$R$21="National 2",AC307="D"),Rates!$F$16,"£0.00"))))))))))))))))))))</f>
        <v>£0.00</v>
      </c>
      <c r="AR307" s="45">
        <f t="shared" si="68"/>
        <v>0</v>
      </c>
      <c r="AS307" s="183" t="str">
        <f t="shared" si="78"/>
        <v/>
      </c>
      <c r="AT307" s="183" t="str">
        <f t="shared" si="79"/>
        <v/>
      </c>
    </row>
    <row r="308" spans="1:46" ht="15.5">
      <c r="A308" s="178"/>
      <c r="B308" s="21"/>
      <c r="C308" s="22"/>
      <c r="D308" s="288"/>
      <c r="E308" s="290"/>
      <c r="F308" s="289"/>
      <c r="G308" s="177"/>
      <c r="H308" s="286"/>
      <c r="I308" s="95" t="str">
        <f>IF(AND('Claim Details'!$E$21="London 1",C308="A"),Rates!$C$4,IF(AND('Claim Details'!$E$21="London 1",C308="B"),Rates!$D$4,IF(AND('Claim Details'!$E$21="London 1",C308="C"),Rates!$E$4,IF(AND('Claim Details'!$E$21="London 1",C308="D"),Rates!$F$4,IF(AND('Claim Details'!$E$21="London 2",C308="A"),Rates!$C$7,IF(AND('Claim Details'!$E$21="London 2",C308="B"),Rates!$D$7,IF(AND('Claim Details'!$E$21="London 2",C308="C"),Rates!$E$7,IF(AND('Claim Details'!$E$21="London 2",C308="D"),Rates!$F$7,IF(AND('Claim Details'!$E$21="London 3",C308="A"),Rates!$C$10,IF(AND('Claim Details'!$E$21="London 3",C308="B"),Rates!$D$10,IF(AND('Claim Details'!$E$21="London 3",C308="C"),Rates!$E$10,IF(AND('Claim Details'!$E$21="London 3",C308="D"),Rates!$F$10,IF(AND('Claim Details'!$E$21="National 1",C308="A"),Rates!$C$13,IF(AND('Claim Details'!$E$21="National 1",C308="B"),Rates!$D$13,IF(AND('Claim Details'!$E$21="National 1",C308="C"),Rates!$E$13,IF(AND('Claim Details'!$E$21="National 1",C308="D"),Rates!$F$13,IF(AND('Claim Details'!$E$21="National 2",C308="A"),Rates!$C$16,IF(AND('Claim Details'!$E$21="National 2",C308="B"),Rates!$D$16,IF(AND('Claim Details'!$E$21="National 2",C308="C"),Rates!$E$16,IF(AND('Claim Details'!$E$21="National 2",C308="D"),Rates!$F$16,"£0.00"))))))))))))))))))))</f>
        <v>£0.00</v>
      </c>
      <c r="J308" s="23"/>
      <c r="K308" s="63" t="str">
        <f t="shared" si="69"/>
        <v>£0.00</v>
      </c>
      <c r="L308" s="212"/>
      <c r="M308" s="213"/>
      <c r="N308" s="20"/>
      <c r="O308" s="20"/>
      <c r="P308" s="20" t="str">
        <f t="shared" si="70"/>
        <v/>
      </c>
      <c r="Q308" s="20"/>
      <c r="R308" s="211"/>
      <c r="S308" s="28" t="str">
        <f t="shared" si="71"/>
        <v/>
      </c>
      <c r="T308" s="20" t="str">
        <f t="shared" si="72"/>
        <v/>
      </c>
      <c r="U308" s="18" t="str">
        <f t="shared" si="73"/>
        <v>£0.00</v>
      </c>
      <c r="V308" s="20"/>
      <c r="W308" s="192"/>
      <c r="X308" s="193"/>
      <c r="Y308" s="35"/>
      <c r="Z308" s="343"/>
      <c r="AA308" s="343" t="str">
        <f t="shared" si="74"/>
        <v/>
      </c>
      <c r="AB308" s="103"/>
      <c r="AC308" s="94" t="str">
        <f t="shared" si="75"/>
        <v/>
      </c>
      <c r="AD308" s="95"/>
      <c r="AE308" s="294"/>
      <c r="AF308" s="214" t="str">
        <f t="shared" si="76"/>
        <v/>
      </c>
      <c r="AG308" s="215" t="str">
        <f t="shared" si="77"/>
        <v>£0.00</v>
      </c>
      <c r="AH308" s="181"/>
      <c r="AJ308" s="183"/>
      <c r="AM308" s="183" t="str">
        <f t="shared" si="65"/>
        <v/>
      </c>
      <c r="AN308" s="45">
        <f t="shared" si="66"/>
        <v>0</v>
      </c>
      <c r="AO308" s="45" t="str">
        <f>IF(AND('Claim Details'!$J$21="London 1",T308="A"),Rates!$C$4,IF(AND('Claim Details'!$J$21="London 1",T308="B"),Rates!$D$4,IF(AND('Claim Details'!$J$21="London 1",T308="C"),Rates!$E$4,IF(AND('Claim Details'!$J$21="London 1",T308="D"),Rates!$F$4,IF(AND('Claim Details'!$J$21="London 2",T308="A"),Rates!$C$7,IF(AND('Claim Details'!$J$21="London 2",T308="B"),Rates!$D$7,IF(AND('Claim Details'!$J$21="London 2",T308="C"),Rates!$E$7,IF(AND('Claim Details'!$J$21="London 2",T308="D"),Rates!$F$7,IF(AND('Claim Details'!$J$21="London 3",T308="A"),Rates!$C$10,IF(AND('Claim Details'!$J$21="London 3",T308="B"),Rates!$D$10,IF(AND('Claim Details'!$J$21="London 3",T308="C"),Rates!$E$10,IF(AND('Claim Details'!$J$21="London 3",T308="D"),Rates!$F$10,IF(AND('Claim Details'!$J$21="National 1",T308="A"),Rates!$C$13,IF(AND('Claim Details'!$J$21="National 1",T308="B"),Rates!$D$13,IF(AND('Claim Details'!$J$21="National 1",T308="C"),Rates!$E$13,IF(AND('Claim Details'!$J$21="National 1",T308="D"),Rates!$F$13,IF(AND('Claim Details'!$J$21="National 2",T308="A"),Rates!$C$16,IF(AND('Claim Details'!$J$21="National 2",T308="B"),Rates!$D$16,IF(AND('Claim Details'!$J$21="National 2",T308="C"),Rates!$E$16,IF(AND('Claim Details'!$J$21="National 2",T308="D"),Rates!$F$16,"£0.00"))))))))))))))))))))</f>
        <v>£0.00</v>
      </c>
      <c r="AP308" s="45">
        <f t="shared" si="67"/>
        <v>0</v>
      </c>
      <c r="AQ308" s="45" t="str">
        <f>IF(AND('Claim Details'!$R$21="London 1",AC308="A"),Rates!$C$4,IF(AND('Claim Details'!$R$21="London 1",AC308="B"),Rates!$D$4,IF(AND('Claim Details'!$R$21="London 1",AC308="C"),Rates!$E$4,IF(AND('Claim Details'!$R$21="London 1",AC308="D"),Rates!$F$4,IF(AND('Claim Details'!$R$21="London 2",AC308="A"),Rates!$C$7,IF(AND('Claim Details'!$R$21="London 2",AC308="B"),Rates!$D$7,IF(AND('Claim Details'!$R$21="London 2",AC308="C"),Rates!$E$7,IF(AND('Claim Details'!$R$21="London 2",AC308="D"),Rates!$F$7,IF(AND('Claim Details'!$R$21="London 3",AC308="A"),Rates!$C$10,IF(AND('Claim Details'!$R$21="London 3",AC308="B"),Rates!$D$10,IF(AND('Claim Details'!$R$21="London 3",AC308="C"),Rates!$E$10,IF(AND('Claim Details'!$R$21="London 3",AC308="D"),Rates!$F$10,IF(AND('Claim Details'!$R$21="National 1",AC308="A"),Rates!$C$13,IF(AND('Claim Details'!$R$21="National 1",AC308="B"),Rates!$D$13,IF(AND('Claim Details'!$R$21="National 1",AC308="C"),Rates!$E$13,IF(AND('Claim Details'!$R$21="National 1",AC308="D"),Rates!$F$13,IF(AND('Claim Details'!$R$21="National 2",AC308="A"),Rates!$C$16,IF(AND('Claim Details'!$R$21="National 2",AC308="B"),Rates!$D$16,IF(AND('Claim Details'!$R$21="National 2",AC308="C"),Rates!$E$16,IF(AND('Claim Details'!$R$21="National 2",AC308="D"),Rates!$F$16,"£0.00"))))))))))))))))))))</f>
        <v>£0.00</v>
      </c>
      <c r="AR308" s="45">
        <f t="shared" si="68"/>
        <v>0</v>
      </c>
      <c r="AS308" s="183" t="str">
        <f t="shared" si="78"/>
        <v/>
      </c>
      <c r="AT308" s="183" t="str">
        <f t="shared" si="79"/>
        <v/>
      </c>
    </row>
    <row r="309" spans="1:46" ht="15.5">
      <c r="A309" s="178"/>
      <c r="B309" s="21"/>
      <c r="C309" s="22"/>
      <c r="D309" s="288"/>
      <c r="E309" s="290"/>
      <c r="F309" s="289"/>
      <c r="G309" s="177"/>
      <c r="H309" s="286"/>
      <c r="I309" s="95" t="str">
        <f>IF(AND('Claim Details'!$E$21="London 1",C309="A"),Rates!$C$4,IF(AND('Claim Details'!$E$21="London 1",C309="B"),Rates!$D$4,IF(AND('Claim Details'!$E$21="London 1",C309="C"),Rates!$E$4,IF(AND('Claim Details'!$E$21="London 1",C309="D"),Rates!$F$4,IF(AND('Claim Details'!$E$21="London 2",C309="A"),Rates!$C$7,IF(AND('Claim Details'!$E$21="London 2",C309="B"),Rates!$D$7,IF(AND('Claim Details'!$E$21="London 2",C309="C"),Rates!$E$7,IF(AND('Claim Details'!$E$21="London 2",C309="D"),Rates!$F$7,IF(AND('Claim Details'!$E$21="London 3",C309="A"),Rates!$C$10,IF(AND('Claim Details'!$E$21="London 3",C309="B"),Rates!$D$10,IF(AND('Claim Details'!$E$21="London 3",C309="C"),Rates!$E$10,IF(AND('Claim Details'!$E$21="London 3",C309="D"),Rates!$F$10,IF(AND('Claim Details'!$E$21="National 1",C309="A"),Rates!$C$13,IF(AND('Claim Details'!$E$21="National 1",C309="B"),Rates!$D$13,IF(AND('Claim Details'!$E$21="National 1",C309="C"),Rates!$E$13,IF(AND('Claim Details'!$E$21="National 1",C309="D"),Rates!$F$13,IF(AND('Claim Details'!$E$21="National 2",C309="A"),Rates!$C$16,IF(AND('Claim Details'!$E$21="National 2",C309="B"),Rates!$D$16,IF(AND('Claim Details'!$E$21="National 2",C309="C"),Rates!$E$16,IF(AND('Claim Details'!$E$21="National 2",C309="D"),Rates!$F$16,"£0.00"))))))))))))))))))))</f>
        <v>£0.00</v>
      </c>
      <c r="J309" s="23"/>
      <c r="K309" s="63" t="str">
        <f t="shared" si="69"/>
        <v>£0.00</v>
      </c>
      <c r="L309" s="212"/>
      <c r="M309" s="213"/>
      <c r="N309" s="20"/>
      <c r="O309" s="20"/>
      <c r="P309" s="20" t="str">
        <f t="shared" si="70"/>
        <v/>
      </c>
      <c r="Q309" s="20"/>
      <c r="R309" s="211"/>
      <c r="S309" s="28" t="str">
        <f t="shared" si="71"/>
        <v/>
      </c>
      <c r="T309" s="20" t="str">
        <f t="shared" si="72"/>
        <v/>
      </c>
      <c r="U309" s="18" t="str">
        <f t="shared" si="73"/>
        <v>£0.00</v>
      </c>
      <c r="V309" s="20"/>
      <c r="W309" s="192"/>
      <c r="X309" s="193"/>
      <c r="Y309" s="35"/>
      <c r="Z309" s="343"/>
      <c r="AA309" s="343" t="str">
        <f t="shared" si="74"/>
        <v/>
      </c>
      <c r="AB309" s="103"/>
      <c r="AC309" s="94" t="str">
        <f t="shared" si="75"/>
        <v/>
      </c>
      <c r="AD309" s="95"/>
      <c r="AE309" s="294"/>
      <c r="AF309" s="214" t="str">
        <f t="shared" si="76"/>
        <v/>
      </c>
      <c r="AG309" s="215" t="str">
        <f t="shared" si="77"/>
        <v>£0.00</v>
      </c>
      <c r="AH309" s="181"/>
      <c r="AJ309" s="183"/>
      <c r="AM309" s="183" t="str">
        <f t="shared" si="65"/>
        <v/>
      </c>
      <c r="AN309" s="45">
        <f t="shared" si="66"/>
        <v>0</v>
      </c>
      <c r="AO309" s="45" t="str">
        <f>IF(AND('Claim Details'!$J$21="London 1",T309="A"),Rates!$C$4,IF(AND('Claim Details'!$J$21="London 1",T309="B"),Rates!$D$4,IF(AND('Claim Details'!$J$21="London 1",T309="C"),Rates!$E$4,IF(AND('Claim Details'!$J$21="London 1",T309="D"),Rates!$F$4,IF(AND('Claim Details'!$J$21="London 2",T309="A"),Rates!$C$7,IF(AND('Claim Details'!$J$21="London 2",T309="B"),Rates!$D$7,IF(AND('Claim Details'!$J$21="London 2",T309="C"),Rates!$E$7,IF(AND('Claim Details'!$J$21="London 2",T309="D"),Rates!$F$7,IF(AND('Claim Details'!$J$21="London 3",T309="A"),Rates!$C$10,IF(AND('Claim Details'!$J$21="London 3",T309="B"),Rates!$D$10,IF(AND('Claim Details'!$J$21="London 3",T309="C"),Rates!$E$10,IF(AND('Claim Details'!$J$21="London 3",T309="D"),Rates!$F$10,IF(AND('Claim Details'!$J$21="National 1",T309="A"),Rates!$C$13,IF(AND('Claim Details'!$J$21="National 1",T309="B"),Rates!$D$13,IF(AND('Claim Details'!$J$21="National 1",T309="C"),Rates!$E$13,IF(AND('Claim Details'!$J$21="National 1",T309="D"),Rates!$F$13,IF(AND('Claim Details'!$J$21="National 2",T309="A"),Rates!$C$16,IF(AND('Claim Details'!$J$21="National 2",T309="B"),Rates!$D$16,IF(AND('Claim Details'!$J$21="National 2",T309="C"),Rates!$E$16,IF(AND('Claim Details'!$J$21="National 2",T309="D"),Rates!$F$16,"£0.00"))))))))))))))))))))</f>
        <v>£0.00</v>
      </c>
      <c r="AP309" s="45">
        <f t="shared" si="67"/>
        <v>0</v>
      </c>
      <c r="AQ309" s="45" t="str">
        <f>IF(AND('Claim Details'!$R$21="London 1",AC309="A"),Rates!$C$4,IF(AND('Claim Details'!$R$21="London 1",AC309="B"),Rates!$D$4,IF(AND('Claim Details'!$R$21="London 1",AC309="C"),Rates!$E$4,IF(AND('Claim Details'!$R$21="London 1",AC309="D"),Rates!$F$4,IF(AND('Claim Details'!$R$21="London 2",AC309="A"),Rates!$C$7,IF(AND('Claim Details'!$R$21="London 2",AC309="B"),Rates!$D$7,IF(AND('Claim Details'!$R$21="London 2",AC309="C"),Rates!$E$7,IF(AND('Claim Details'!$R$21="London 2",AC309="D"),Rates!$F$7,IF(AND('Claim Details'!$R$21="London 3",AC309="A"),Rates!$C$10,IF(AND('Claim Details'!$R$21="London 3",AC309="B"),Rates!$D$10,IF(AND('Claim Details'!$R$21="London 3",AC309="C"),Rates!$E$10,IF(AND('Claim Details'!$R$21="London 3",AC309="D"),Rates!$F$10,IF(AND('Claim Details'!$R$21="National 1",AC309="A"),Rates!$C$13,IF(AND('Claim Details'!$R$21="National 1",AC309="B"),Rates!$D$13,IF(AND('Claim Details'!$R$21="National 1",AC309="C"),Rates!$E$13,IF(AND('Claim Details'!$R$21="National 1",AC309="D"),Rates!$F$13,IF(AND('Claim Details'!$R$21="National 2",AC309="A"),Rates!$C$16,IF(AND('Claim Details'!$R$21="National 2",AC309="B"),Rates!$D$16,IF(AND('Claim Details'!$R$21="National 2",AC309="C"),Rates!$E$16,IF(AND('Claim Details'!$R$21="National 2",AC309="D"),Rates!$F$16,"£0.00"))))))))))))))))))))</f>
        <v>£0.00</v>
      </c>
      <c r="AR309" s="45">
        <f t="shared" si="68"/>
        <v>0</v>
      </c>
      <c r="AS309" s="183" t="str">
        <f t="shared" si="78"/>
        <v/>
      </c>
      <c r="AT309" s="183" t="str">
        <f t="shared" si="79"/>
        <v/>
      </c>
    </row>
    <row r="310" spans="1:46" ht="15.5">
      <c r="A310" s="178"/>
      <c r="B310" s="21"/>
      <c r="C310" s="22"/>
      <c r="D310" s="288"/>
      <c r="E310" s="290"/>
      <c r="F310" s="289"/>
      <c r="G310" s="177"/>
      <c r="H310" s="286"/>
      <c r="I310" s="95" t="str">
        <f>IF(AND('Claim Details'!$E$21="London 1",C310="A"),Rates!$C$4,IF(AND('Claim Details'!$E$21="London 1",C310="B"),Rates!$D$4,IF(AND('Claim Details'!$E$21="London 1",C310="C"),Rates!$E$4,IF(AND('Claim Details'!$E$21="London 1",C310="D"),Rates!$F$4,IF(AND('Claim Details'!$E$21="London 2",C310="A"),Rates!$C$7,IF(AND('Claim Details'!$E$21="London 2",C310="B"),Rates!$D$7,IF(AND('Claim Details'!$E$21="London 2",C310="C"),Rates!$E$7,IF(AND('Claim Details'!$E$21="London 2",C310="D"),Rates!$F$7,IF(AND('Claim Details'!$E$21="London 3",C310="A"),Rates!$C$10,IF(AND('Claim Details'!$E$21="London 3",C310="B"),Rates!$D$10,IF(AND('Claim Details'!$E$21="London 3",C310="C"),Rates!$E$10,IF(AND('Claim Details'!$E$21="London 3",C310="D"),Rates!$F$10,IF(AND('Claim Details'!$E$21="National 1",C310="A"),Rates!$C$13,IF(AND('Claim Details'!$E$21="National 1",C310="B"),Rates!$D$13,IF(AND('Claim Details'!$E$21="National 1",C310="C"),Rates!$E$13,IF(AND('Claim Details'!$E$21="National 1",C310="D"),Rates!$F$13,IF(AND('Claim Details'!$E$21="National 2",C310="A"),Rates!$C$16,IF(AND('Claim Details'!$E$21="National 2",C310="B"),Rates!$D$16,IF(AND('Claim Details'!$E$21="National 2",C310="C"),Rates!$E$16,IF(AND('Claim Details'!$E$21="National 2",C310="D"),Rates!$F$16,"£0.00"))))))))))))))))))))</f>
        <v>£0.00</v>
      </c>
      <c r="J310" s="23"/>
      <c r="K310" s="63" t="str">
        <f t="shared" si="69"/>
        <v>£0.00</v>
      </c>
      <c r="L310" s="212"/>
      <c r="M310" s="213"/>
      <c r="N310" s="20"/>
      <c r="O310" s="20"/>
      <c r="P310" s="20" t="str">
        <f t="shared" si="70"/>
        <v/>
      </c>
      <c r="Q310" s="20"/>
      <c r="R310" s="211"/>
      <c r="S310" s="28" t="str">
        <f t="shared" si="71"/>
        <v/>
      </c>
      <c r="T310" s="20" t="str">
        <f t="shared" si="72"/>
        <v/>
      </c>
      <c r="U310" s="18" t="str">
        <f t="shared" si="73"/>
        <v>£0.00</v>
      </c>
      <c r="V310" s="20"/>
      <c r="W310" s="192"/>
      <c r="X310" s="193"/>
      <c r="Y310" s="35"/>
      <c r="Z310" s="343"/>
      <c r="AA310" s="343" t="str">
        <f t="shared" si="74"/>
        <v/>
      </c>
      <c r="AB310" s="103"/>
      <c r="AC310" s="94" t="str">
        <f t="shared" si="75"/>
        <v/>
      </c>
      <c r="AD310" s="95"/>
      <c r="AE310" s="294"/>
      <c r="AF310" s="214" t="str">
        <f t="shared" si="76"/>
        <v/>
      </c>
      <c r="AG310" s="215" t="str">
        <f t="shared" si="77"/>
        <v>£0.00</v>
      </c>
      <c r="AH310" s="181"/>
      <c r="AJ310" s="183"/>
      <c r="AM310" s="183" t="str">
        <f t="shared" si="65"/>
        <v/>
      </c>
      <c r="AN310" s="45">
        <f t="shared" si="66"/>
        <v>0</v>
      </c>
      <c r="AO310" s="45" t="str">
        <f>IF(AND('Claim Details'!$J$21="London 1",T310="A"),Rates!$C$4,IF(AND('Claim Details'!$J$21="London 1",T310="B"),Rates!$D$4,IF(AND('Claim Details'!$J$21="London 1",T310="C"),Rates!$E$4,IF(AND('Claim Details'!$J$21="London 1",T310="D"),Rates!$F$4,IF(AND('Claim Details'!$J$21="London 2",T310="A"),Rates!$C$7,IF(AND('Claim Details'!$J$21="London 2",T310="B"),Rates!$D$7,IF(AND('Claim Details'!$J$21="London 2",T310="C"),Rates!$E$7,IF(AND('Claim Details'!$J$21="London 2",T310="D"),Rates!$F$7,IF(AND('Claim Details'!$J$21="London 3",T310="A"),Rates!$C$10,IF(AND('Claim Details'!$J$21="London 3",T310="B"),Rates!$D$10,IF(AND('Claim Details'!$J$21="London 3",T310="C"),Rates!$E$10,IF(AND('Claim Details'!$J$21="London 3",T310="D"),Rates!$F$10,IF(AND('Claim Details'!$J$21="National 1",T310="A"),Rates!$C$13,IF(AND('Claim Details'!$J$21="National 1",T310="B"),Rates!$D$13,IF(AND('Claim Details'!$J$21="National 1",T310="C"),Rates!$E$13,IF(AND('Claim Details'!$J$21="National 1",T310="D"),Rates!$F$13,IF(AND('Claim Details'!$J$21="National 2",T310="A"),Rates!$C$16,IF(AND('Claim Details'!$J$21="National 2",T310="B"),Rates!$D$16,IF(AND('Claim Details'!$J$21="National 2",T310="C"),Rates!$E$16,IF(AND('Claim Details'!$J$21="National 2",T310="D"),Rates!$F$16,"£0.00"))))))))))))))))))))</f>
        <v>£0.00</v>
      </c>
      <c r="AP310" s="45">
        <f t="shared" si="67"/>
        <v>0</v>
      </c>
      <c r="AQ310" s="45" t="str">
        <f>IF(AND('Claim Details'!$R$21="London 1",AC310="A"),Rates!$C$4,IF(AND('Claim Details'!$R$21="London 1",AC310="B"),Rates!$D$4,IF(AND('Claim Details'!$R$21="London 1",AC310="C"),Rates!$E$4,IF(AND('Claim Details'!$R$21="London 1",AC310="D"),Rates!$F$4,IF(AND('Claim Details'!$R$21="London 2",AC310="A"),Rates!$C$7,IF(AND('Claim Details'!$R$21="London 2",AC310="B"),Rates!$D$7,IF(AND('Claim Details'!$R$21="London 2",AC310="C"),Rates!$E$7,IF(AND('Claim Details'!$R$21="London 2",AC310="D"),Rates!$F$7,IF(AND('Claim Details'!$R$21="London 3",AC310="A"),Rates!$C$10,IF(AND('Claim Details'!$R$21="London 3",AC310="B"),Rates!$D$10,IF(AND('Claim Details'!$R$21="London 3",AC310="C"),Rates!$E$10,IF(AND('Claim Details'!$R$21="London 3",AC310="D"),Rates!$F$10,IF(AND('Claim Details'!$R$21="National 1",AC310="A"),Rates!$C$13,IF(AND('Claim Details'!$R$21="National 1",AC310="B"),Rates!$D$13,IF(AND('Claim Details'!$R$21="National 1",AC310="C"),Rates!$E$13,IF(AND('Claim Details'!$R$21="National 1",AC310="D"),Rates!$F$13,IF(AND('Claim Details'!$R$21="National 2",AC310="A"),Rates!$C$16,IF(AND('Claim Details'!$R$21="National 2",AC310="B"),Rates!$D$16,IF(AND('Claim Details'!$R$21="National 2",AC310="C"),Rates!$E$16,IF(AND('Claim Details'!$R$21="National 2",AC310="D"),Rates!$F$16,"£0.00"))))))))))))))))))))</f>
        <v>£0.00</v>
      </c>
      <c r="AR310" s="45">
        <f t="shared" si="68"/>
        <v>0</v>
      </c>
      <c r="AS310" s="183" t="str">
        <f t="shared" si="78"/>
        <v/>
      </c>
      <c r="AT310" s="183" t="str">
        <f t="shared" si="79"/>
        <v/>
      </c>
    </row>
    <row r="311" spans="1:46" ht="15.5">
      <c r="A311" s="178"/>
      <c r="B311" s="21"/>
      <c r="C311" s="22"/>
      <c r="D311" s="288"/>
      <c r="E311" s="290"/>
      <c r="F311" s="289"/>
      <c r="G311" s="177"/>
      <c r="H311" s="286"/>
      <c r="I311" s="95" t="str">
        <f>IF(AND('Claim Details'!$E$21="London 1",C311="A"),Rates!$C$4,IF(AND('Claim Details'!$E$21="London 1",C311="B"),Rates!$D$4,IF(AND('Claim Details'!$E$21="London 1",C311="C"),Rates!$E$4,IF(AND('Claim Details'!$E$21="London 1",C311="D"),Rates!$F$4,IF(AND('Claim Details'!$E$21="London 2",C311="A"),Rates!$C$7,IF(AND('Claim Details'!$E$21="London 2",C311="B"),Rates!$D$7,IF(AND('Claim Details'!$E$21="London 2",C311="C"),Rates!$E$7,IF(AND('Claim Details'!$E$21="London 2",C311="D"),Rates!$F$7,IF(AND('Claim Details'!$E$21="London 3",C311="A"),Rates!$C$10,IF(AND('Claim Details'!$E$21="London 3",C311="B"),Rates!$D$10,IF(AND('Claim Details'!$E$21="London 3",C311="C"),Rates!$E$10,IF(AND('Claim Details'!$E$21="London 3",C311="D"),Rates!$F$10,IF(AND('Claim Details'!$E$21="National 1",C311="A"),Rates!$C$13,IF(AND('Claim Details'!$E$21="National 1",C311="B"),Rates!$D$13,IF(AND('Claim Details'!$E$21="National 1",C311="C"),Rates!$E$13,IF(AND('Claim Details'!$E$21="National 1",C311="D"),Rates!$F$13,IF(AND('Claim Details'!$E$21="National 2",C311="A"),Rates!$C$16,IF(AND('Claim Details'!$E$21="National 2",C311="B"),Rates!$D$16,IF(AND('Claim Details'!$E$21="National 2",C311="C"),Rates!$E$16,IF(AND('Claim Details'!$E$21="National 2",C311="D"),Rates!$F$16,"£0.00"))))))))))))))))))))</f>
        <v>£0.00</v>
      </c>
      <c r="J311" s="23"/>
      <c r="K311" s="63" t="str">
        <f t="shared" si="69"/>
        <v>£0.00</v>
      </c>
      <c r="L311" s="212"/>
      <c r="M311" s="213"/>
      <c r="N311" s="20"/>
      <c r="O311" s="20"/>
      <c r="P311" s="20" t="str">
        <f t="shared" si="70"/>
        <v/>
      </c>
      <c r="Q311" s="20"/>
      <c r="R311" s="211"/>
      <c r="S311" s="28" t="str">
        <f t="shared" si="71"/>
        <v/>
      </c>
      <c r="T311" s="20" t="str">
        <f t="shared" si="72"/>
        <v/>
      </c>
      <c r="U311" s="18" t="str">
        <f t="shared" si="73"/>
        <v>£0.00</v>
      </c>
      <c r="V311" s="20"/>
      <c r="W311" s="192"/>
      <c r="X311" s="193"/>
      <c r="Y311" s="35"/>
      <c r="Z311" s="343"/>
      <c r="AA311" s="343" t="str">
        <f t="shared" si="74"/>
        <v/>
      </c>
      <c r="AB311" s="103"/>
      <c r="AC311" s="94" t="str">
        <f t="shared" si="75"/>
        <v/>
      </c>
      <c r="AD311" s="95"/>
      <c r="AE311" s="294"/>
      <c r="AF311" s="214" t="str">
        <f t="shared" si="76"/>
        <v/>
      </c>
      <c r="AG311" s="215" t="str">
        <f t="shared" si="77"/>
        <v>£0.00</v>
      </c>
      <c r="AH311" s="181"/>
      <c r="AJ311" s="183"/>
      <c r="AM311" s="183" t="str">
        <f t="shared" si="65"/>
        <v/>
      </c>
      <c r="AN311" s="45">
        <f t="shared" si="66"/>
        <v>0</v>
      </c>
      <c r="AO311" s="45" t="str">
        <f>IF(AND('Claim Details'!$J$21="London 1",T311="A"),Rates!$C$4,IF(AND('Claim Details'!$J$21="London 1",T311="B"),Rates!$D$4,IF(AND('Claim Details'!$J$21="London 1",T311="C"),Rates!$E$4,IF(AND('Claim Details'!$J$21="London 1",T311="D"),Rates!$F$4,IF(AND('Claim Details'!$J$21="London 2",T311="A"),Rates!$C$7,IF(AND('Claim Details'!$J$21="London 2",T311="B"),Rates!$D$7,IF(AND('Claim Details'!$J$21="London 2",T311="C"),Rates!$E$7,IF(AND('Claim Details'!$J$21="London 2",T311="D"),Rates!$F$7,IF(AND('Claim Details'!$J$21="London 3",T311="A"),Rates!$C$10,IF(AND('Claim Details'!$J$21="London 3",T311="B"),Rates!$D$10,IF(AND('Claim Details'!$J$21="London 3",T311="C"),Rates!$E$10,IF(AND('Claim Details'!$J$21="London 3",T311="D"),Rates!$F$10,IF(AND('Claim Details'!$J$21="National 1",T311="A"),Rates!$C$13,IF(AND('Claim Details'!$J$21="National 1",T311="B"),Rates!$D$13,IF(AND('Claim Details'!$J$21="National 1",T311="C"),Rates!$E$13,IF(AND('Claim Details'!$J$21="National 1",T311="D"),Rates!$F$13,IF(AND('Claim Details'!$J$21="National 2",T311="A"),Rates!$C$16,IF(AND('Claim Details'!$J$21="National 2",T311="B"),Rates!$D$16,IF(AND('Claim Details'!$J$21="National 2",T311="C"),Rates!$E$16,IF(AND('Claim Details'!$J$21="National 2",T311="D"),Rates!$F$16,"£0.00"))))))))))))))))))))</f>
        <v>£0.00</v>
      </c>
      <c r="AP311" s="45">
        <f t="shared" si="67"/>
        <v>0</v>
      </c>
      <c r="AQ311" s="45" t="str">
        <f>IF(AND('Claim Details'!$R$21="London 1",AC311="A"),Rates!$C$4,IF(AND('Claim Details'!$R$21="London 1",AC311="B"),Rates!$D$4,IF(AND('Claim Details'!$R$21="London 1",AC311="C"),Rates!$E$4,IF(AND('Claim Details'!$R$21="London 1",AC311="D"),Rates!$F$4,IF(AND('Claim Details'!$R$21="London 2",AC311="A"),Rates!$C$7,IF(AND('Claim Details'!$R$21="London 2",AC311="B"),Rates!$D$7,IF(AND('Claim Details'!$R$21="London 2",AC311="C"),Rates!$E$7,IF(AND('Claim Details'!$R$21="London 2",AC311="D"),Rates!$F$7,IF(AND('Claim Details'!$R$21="London 3",AC311="A"),Rates!$C$10,IF(AND('Claim Details'!$R$21="London 3",AC311="B"),Rates!$D$10,IF(AND('Claim Details'!$R$21="London 3",AC311="C"),Rates!$E$10,IF(AND('Claim Details'!$R$21="London 3",AC311="D"),Rates!$F$10,IF(AND('Claim Details'!$R$21="National 1",AC311="A"),Rates!$C$13,IF(AND('Claim Details'!$R$21="National 1",AC311="B"),Rates!$D$13,IF(AND('Claim Details'!$R$21="National 1",AC311="C"),Rates!$E$13,IF(AND('Claim Details'!$R$21="National 1",AC311="D"),Rates!$F$13,IF(AND('Claim Details'!$R$21="National 2",AC311="A"),Rates!$C$16,IF(AND('Claim Details'!$R$21="National 2",AC311="B"),Rates!$D$16,IF(AND('Claim Details'!$R$21="National 2",AC311="C"),Rates!$E$16,IF(AND('Claim Details'!$R$21="National 2",AC311="D"),Rates!$F$16,"£0.00"))))))))))))))))))))</f>
        <v>£0.00</v>
      </c>
      <c r="AR311" s="45">
        <f t="shared" si="68"/>
        <v>0</v>
      </c>
      <c r="AS311" s="183" t="str">
        <f t="shared" si="78"/>
        <v/>
      </c>
      <c r="AT311" s="183" t="str">
        <f t="shared" si="79"/>
        <v/>
      </c>
    </row>
    <row r="312" spans="1:46" ht="15.5">
      <c r="A312" s="178"/>
      <c r="B312" s="21"/>
      <c r="C312" s="22"/>
      <c r="D312" s="288"/>
      <c r="E312" s="290"/>
      <c r="F312" s="289"/>
      <c r="G312" s="177"/>
      <c r="H312" s="286"/>
      <c r="I312" s="95" t="str">
        <f>IF(AND('Claim Details'!$E$21="London 1",C312="A"),Rates!$C$4,IF(AND('Claim Details'!$E$21="London 1",C312="B"),Rates!$D$4,IF(AND('Claim Details'!$E$21="London 1",C312="C"),Rates!$E$4,IF(AND('Claim Details'!$E$21="London 1",C312="D"),Rates!$F$4,IF(AND('Claim Details'!$E$21="London 2",C312="A"),Rates!$C$7,IF(AND('Claim Details'!$E$21="London 2",C312="B"),Rates!$D$7,IF(AND('Claim Details'!$E$21="London 2",C312="C"),Rates!$E$7,IF(AND('Claim Details'!$E$21="London 2",C312="D"),Rates!$F$7,IF(AND('Claim Details'!$E$21="London 3",C312="A"),Rates!$C$10,IF(AND('Claim Details'!$E$21="London 3",C312="B"),Rates!$D$10,IF(AND('Claim Details'!$E$21="London 3",C312="C"),Rates!$E$10,IF(AND('Claim Details'!$E$21="London 3",C312="D"),Rates!$F$10,IF(AND('Claim Details'!$E$21="National 1",C312="A"),Rates!$C$13,IF(AND('Claim Details'!$E$21="National 1",C312="B"),Rates!$D$13,IF(AND('Claim Details'!$E$21="National 1",C312="C"),Rates!$E$13,IF(AND('Claim Details'!$E$21="National 1",C312="D"),Rates!$F$13,IF(AND('Claim Details'!$E$21="National 2",C312="A"),Rates!$C$16,IF(AND('Claim Details'!$E$21="National 2",C312="B"),Rates!$D$16,IF(AND('Claim Details'!$E$21="National 2",C312="C"),Rates!$E$16,IF(AND('Claim Details'!$E$21="National 2",C312="D"),Rates!$F$16,"£0.00"))))))))))))))))))))</f>
        <v>£0.00</v>
      </c>
      <c r="J312" s="23"/>
      <c r="K312" s="63" t="str">
        <f t="shared" si="69"/>
        <v>£0.00</v>
      </c>
      <c r="L312" s="212"/>
      <c r="M312" s="213"/>
      <c r="N312" s="20"/>
      <c r="O312" s="20"/>
      <c r="P312" s="20" t="str">
        <f t="shared" si="70"/>
        <v/>
      </c>
      <c r="Q312" s="20"/>
      <c r="R312" s="211"/>
      <c r="S312" s="28" t="str">
        <f t="shared" si="71"/>
        <v/>
      </c>
      <c r="T312" s="20" t="str">
        <f t="shared" si="72"/>
        <v/>
      </c>
      <c r="U312" s="18" t="str">
        <f t="shared" si="73"/>
        <v>£0.00</v>
      </c>
      <c r="V312" s="20"/>
      <c r="W312" s="192"/>
      <c r="X312" s="193"/>
      <c r="Y312" s="35"/>
      <c r="Z312" s="343"/>
      <c r="AA312" s="343" t="str">
        <f t="shared" si="74"/>
        <v/>
      </c>
      <c r="AB312" s="103"/>
      <c r="AC312" s="94" t="str">
        <f t="shared" si="75"/>
        <v/>
      </c>
      <c r="AD312" s="95"/>
      <c r="AE312" s="294"/>
      <c r="AF312" s="214" t="str">
        <f t="shared" si="76"/>
        <v/>
      </c>
      <c r="AG312" s="215" t="str">
        <f t="shared" si="77"/>
        <v>£0.00</v>
      </c>
      <c r="AH312" s="181"/>
      <c r="AJ312" s="183"/>
      <c r="AM312" s="183" t="str">
        <f t="shared" si="65"/>
        <v/>
      </c>
      <c r="AN312" s="45">
        <f t="shared" si="66"/>
        <v>0</v>
      </c>
      <c r="AO312" s="45" t="str">
        <f>IF(AND('Claim Details'!$J$21="London 1",T312="A"),Rates!$C$4,IF(AND('Claim Details'!$J$21="London 1",T312="B"),Rates!$D$4,IF(AND('Claim Details'!$J$21="London 1",T312="C"),Rates!$E$4,IF(AND('Claim Details'!$J$21="London 1",T312="D"),Rates!$F$4,IF(AND('Claim Details'!$J$21="London 2",T312="A"),Rates!$C$7,IF(AND('Claim Details'!$J$21="London 2",T312="B"),Rates!$D$7,IF(AND('Claim Details'!$J$21="London 2",T312="C"),Rates!$E$7,IF(AND('Claim Details'!$J$21="London 2",T312="D"),Rates!$F$7,IF(AND('Claim Details'!$J$21="London 3",T312="A"),Rates!$C$10,IF(AND('Claim Details'!$J$21="London 3",T312="B"),Rates!$D$10,IF(AND('Claim Details'!$J$21="London 3",T312="C"),Rates!$E$10,IF(AND('Claim Details'!$J$21="London 3",T312="D"),Rates!$F$10,IF(AND('Claim Details'!$J$21="National 1",T312="A"),Rates!$C$13,IF(AND('Claim Details'!$J$21="National 1",T312="B"),Rates!$D$13,IF(AND('Claim Details'!$J$21="National 1",T312="C"),Rates!$E$13,IF(AND('Claim Details'!$J$21="National 1",T312="D"),Rates!$F$13,IF(AND('Claim Details'!$J$21="National 2",T312="A"),Rates!$C$16,IF(AND('Claim Details'!$J$21="National 2",T312="B"),Rates!$D$16,IF(AND('Claim Details'!$J$21="National 2",T312="C"),Rates!$E$16,IF(AND('Claim Details'!$J$21="National 2",T312="D"),Rates!$F$16,"£0.00"))))))))))))))))))))</f>
        <v>£0.00</v>
      </c>
      <c r="AP312" s="45">
        <f t="shared" si="67"/>
        <v>0</v>
      </c>
      <c r="AQ312" s="45" t="str">
        <f>IF(AND('Claim Details'!$R$21="London 1",AC312="A"),Rates!$C$4,IF(AND('Claim Details'!$R$21="London 1",AC312="B"),Rates!$D$4,IF(AND('Claim Details'!$R$21="London 1",AC312="C"),Rates!$E$4,IF(AND('Claim Details'!$R$21="London 1",AC312="D"),Rates!$F$4,IF(AND('Claim Details'!$R$21="London 2",AC312="A"),Rates!$C$7,IF(AND('Claim Details'!$R$21="London 2",AC312="B"),Rates!$D$7,IF(AND('Claim Details'!$R$21="London 2",AC312="C"),Rates!$E$7,IF(AND('Claim Details'!$R$21="London 2",AC312="D"),Rates!$F$7,IF(AND('Claim Details'!$R$21="London 3",AC312="A"),Rates!$C$10,IF(AND('Claim Details'!$R$21="London 3",AC312="B"),Rates!$D$10,IF(AND('Claim Details'!$R$21="London 3",AC312="C"),Rates!$E$10,IF(AND('Claim Details'!$R$21="London 3",AC312="D"),Rates!$F$10,IF(AND('Claim Details'!$R$21="National 1",AC312="A"),Rates!$C$13,IF(AND('Claim Details'!$R$21="National 1",AC312="B"),Rates!$D$13,IF(AND('Claim Details'!$R$21="National 1",AC312="C"),Rates!$E$13,IF(AND('Claim Details'!$R$21="National 1",AC312="D"),Rates!$F$13,IF(AND('Claim Details'!$R$21="National 2",AC312="A"),Rates!$C$16,IF(AND('Claim Details'!$R$21="National 2",AC312="B"),Rates!$D$16,IF(AND('Claim Details'!$R$21="National 2",AC312="C"),Rates!$E$16,IF(AND('Claim Details'!$R$21="National 2",AC312="D"),Rates!$F$16,"£0.00"))))))))))))))))))))</f>
        <v>£0.00</v>
      </c>
      <c r="AR312" s="45">
        <f t="shared" si="68"/>
        <v>0</v>
      </c>
      <c r="AS312" s="183" t="str">
        <f t="shared" si="78"/>
        <v/>
      </c>
      <c r="AT312" s="183" t="str">
        <f t="shared" si="79"/>
        <v/>
      </c>
    </row>
    <row r="313" spans="1:46" ht="15.5">
      <c r="A313" s="178"/>
      <c r="B313" s="21"/>
      <c r="C313" s="22"/>
      <c r="D313" s="288"/>
      <c r="E313" s="290"/>
      <c r="F313" s="289"/>
      <c r="G313" s="177"/>
      <c r="H313" s="286"/>
      <c r="I313" s="95" t="str">
        <f>IF(AND('Claim Details'!$E$21="London 1",C313="A"),Rates!$C$4,IF(AND('Claim Details'!$E$21="London 1",C313="B"),Rates!$D$4,IF(AND('Claim Details'!$E$21="London 1",C313="C"),Rates!$E$4,IF(AND('Claim Details'!$E$21="London 1",C313="D"),Rates!$F$4,IF(AND('Claim Details'!$E$21="London 2",C313="A"),Rates!$C$7,IF(AND('Claim Details'!$E$21="London 2",C313="B"),Rates!$D$7,IF(AND('Claim Details'!$E$21="London 2",C313="C"),Rates!$E$7,IF(AND('Claim Details'!$E$21="London 2",C313="D"),Rates!$F$7,IF(AND('Claim Details'!$E$21="London 3",C313="A"),Rates!$C$10,IF(AND('Claim Details'!$E$21="London 3",C313="B"),Rates!$D$10,IF(AND('Claim Details'!$E$21="London 3",C313="C"),Rates!$E$10,IF(AND('Claim Details'!$E$21="London 3",C313="D"),Rates!$F$10,IF(AND('Claim Details'!$E$21="National 1",C313="A"),Rates!$C$13,IF(AND('Claim Details'!$E$21="National 1",C313="B"),Rates!$D$13,IF(AND('Claim Details'!$E$21="National 1",C313="C"),Rates!$E$13,IF(AND('Claim Details'!$E$21="National 1",C313="D"),Rates!$F$13,IF(AND('Claim Details'!$E$21="National 2",C313="A"),Rates!$C$16,IF(AND('Claim Details'!$E$21="National 2",C313="B"),Rates!$D$16,IF(AND('Claim Details'!$E$21="National 2",C313="C"),Rates!$E$16,IF(AND('Claim Details'!$E$21="National 2",C313="D"),Rates!$F$16,"£0.00"))))))))))))))))))))</f>
        <v>£0.00</v>
      </c>
      <c r="J313" s="23"/>
      <c r="K313" s="63" t="str">
        <f t="shared" si="69"/>
        <v>£0.00</v>
      </c>
      <c r="L313" s="212"/>
      <c r="M313" s="213"/>
      <c r="N313" s="20"/>
      <c r="O313" s="20"/>
      <c r="P313" s="20" t="str">
        <f t="shared" si="70"/>
        <v/>
      </c>
      <c r="Q313" s="20"/>
      <c r="R313" s="211"/>
      <c r="S313" s="28" t="str">
        <f t="shared" si="71"/>
        <v/>
      </c>
      <c r="T313" s="20" t="str">
        <f t="shared" si="72"/>
        <v/>
      </c>
      <c r="U313" s="18" t="str">
        <f t="shared" si="73"/>
        <v>£0.00</v>
      </c>
      <c r="V313" s="20"/>
      <c r="W313" s="192"/>
      <c r="X313" s="193"/>
      <c r="Y313" s="35"/>
      <c r="Z313" s="343"/>
      <c r="AA313" s="343" t="str">
        <f t="shared" si="74"/>
        <v/>
      </c>
      <c r="AB313" s="103"/>
      <c r="AC313" s="94" t="str">
        <f t="shared" si="75"/>
        <v/>
      </c>
      <c r="AD313" s="95"/>
      <c r="AE313" s="294"/>
      <c r="AF313" s="214" t="str">
        <f t="shared" si="76"/>
        <v/>
      </c>
      <c r="AG313" s="215" t="str">
        <f t="shared" si="77"/>
        <v>£0.00</v>
      </c>
      <c r="AH313" s="181"/>
      <c r="AJ313" s="183"/>
      <c r="AM313" s="183" t="str">
        <f t="shared" si="65"/>
        <v/>
      </c>
      <c r="AN313" s="45">
        <f t="shared" si="66"/>
        <v>0</v>
      </c>
      <c r="AO313" s="45" t="str">
        <f>IF(AND('Claim Details'!$J$21="London 1",T313="A"),Rates!$C$4,IF(AND('Claim Details'!$J$21="London 1",T313="B"),Rates!$D$4,IF(AND('Claim Details'!$J$21="London 1",T313="C"),Rates!$E$4,IF(AND('Claim Details'!$J$21="London 1",T313="D"),Rates!$F$4,IF(AND('Claim Details'!$J$21="London 2",T313="A"),Rates!$C$7,IF(AND('Claim Details'!$J$21="London 2",T313="B"),Rates!$D$7,IF(AND('Claim Details'!$J$21="London 2",T313="C"),Rates!$E$7,IF(AND('Claim Details'!$J$21="London 2",T313="D"),Rates!$F$7,IF(AND('Claim Details'!$J$21="London 3",T313="A"),Rates!$C$10,IF(AND('Claim Details'!$J$21="London 3",T313="B"),Rates!$D$10,IF(AND('Claim Details'!$J$21="London 3",T313="C"),Rates!$E$10,IF(AND('Claim Details'!$J$21="London 3",T313="D"),Rates!$F$10,IF(AND('Claim Details'!$J$21="National 1",T313="A"),Rates!$C$13,IF(AND('Claim Details'!$J$21="National 1",T313="B"),Rates!$D$13,IF(AND('Claim Details'!$J$21="National 1",T313="C"),Rates!$E$13,IF(AND('Claim Details'!$J$21="National 1",T313="D"),Rates!$F$13,IF(AND('Claim Details'!$J$21="National 2",T313="A"),Rates!$C$16,IF(AND('Claim Details'!$J$21="National 2",T313="B"),Rates!$D$16,IF(AND('Claim Details'!$J$21="National 2",T313="C"),Rates!$E$16,IF(AND('Claim Details'!$J$21="National 2",T313="D"),Rates!$F$16,"£0.00"))))))))))))))))))))</f>
        <v>£0.00</v>
      </c>
      <c r="AP313" s="45">
        <f t="shared" si="67"/>
        <v>0</v>
      </c>
      <c r="AQ313" s="45" t="str">
        <f>IF(AND('Claim Details'!$R$21="London 1",AC313="A"),Rates!$C$4,IF(AND('Claim Details'!$R$21="London 1",AC313="B"),Rates!$D$4,IF(AND('Claim Details'!$R$21="London 1",AC313="C"),Rates!$E$4,IF(AND('Claim Details'!$R$21="London 1",AC313="D"),Rates!$F$4,IF(AND('Claim Details'!$R$21="London 2",AC313="A"),Rates!$C$7,IF(AND('Claim Details'!$R$21="London 2",AC313="B"),Rates!$D$7,IF(AND('Claim Details'!$R$21="London 2",AC313="C"),Rates!$E$7,IF(AND('Claim Details'!$R$21="London 2",AC313="D"),Rates!$F$7,IF(AND('Claim Details'!$R$21="London 3",AC313="A"),Rates!$C$10,IF(AND('Claim Details'!$R$21="London 3",AC313="B"),Rates!$D$10,IF(AND('Claim Details'!$R$21="London 3",AC313="C"),Rates!$E$10,IF(AND('Claim Details'!$R$21="London 3",AC313="D"),Rates!$F$10,IF(AND('Claim Details'!$R$21="National 1",AC313="A"),Rates!$C$13,IF(AND('Claim Details'!$R$21="National 1",AC313="B"),Rates!$D$13,IF(AND('Claim Details'!$R$21="National 1",AC313="C"),Rates!$E$13,IF(AND('Claim Details'!$R$21="National 1",AC313="D"),Rates!$F$13,IF(AND('Claim Details'!$R$21="National 2",AC313="A"),Rates!$C$16,IF(AND('Claim Details'!$R$21="National 2",AC313="B"),Rates!$D$16,IF(AND('Claim Details'!$R$21="National 2",AC313="C"),Rates!$E$16,IF(AND('Claim Details'!$R$21="National 2",AC313="D"),Rates!$F$16,"£0.00"))))))))))))))))))))</f>
        <v>£0.00</v>
      </c>
      <c r="AR313" s="45">
        <f t="shared" si="68"/>
        <v>0</v>
      </c>
      <c r="AS313" s="183" t="str">
        <f t="shared" si="78"/>
        <v/>
      </c>
      <c r="AT313" s="183" t="str">
        <f t="shared" si="79"/>
        <v/>
      </c>
    </row>
    <row r="314" spans="1:46" ht="15.5">
      <c r="A314" s="178"/>
      <c r="B314" s="21"/>
      <c r="C314" s="22"/>
      <c r="D314" s="288"/>
      <c r="E314" s="290"/>
      <c r="F314" s="289"/>
      <c r="G314" s="177"/>
      <c r="H314" s="286"/>
      <c r="I314" s="95" t="str">
        <f>IF(AND('Claim Details'!$E$21="London 1",C314="A"),Rates!$C$4,IF(AND('Claim Details'!$E$21="London 1",C314="B"),Rates!$D$4,IF(AND('Claim Details'!$E$21="London 1",C314="C"),Rates!$E$4,IF(AND('Claim Details'!$E$21="London 1",C314="D"),Rates!$F$4,IF(AND('Claim Details'!$E$21="London 2",C314="A"),Rates!$C$7,IF(AND('Claim Details'!$E$21="London 2",C314="B"),Rates!$D$7,IF(AND('Claim Details'!$E$21="London 2",C314="C"),Rates!$E$7,IF(AND('Claim Details'!$E$21="London 2",C314="D"),Rates!$F$7,IF(AND('Claim Details'!$E$21="London 3",C314="A"),Rates!$C$10,IF(AND('Claim Details'!$E$21="London 3",C314="B"),Rates!$D$10,IF(AND('Claim Details'!$E$21="London 3",C314="C"),Rates!$E$10,IF(AND('Claim Details'!$E$21="London 3",C314="D"),Rates!$F$10,IF(AND('Claim Details'!$E$21="National 1",C314="A"),Rates!$C$13,IF(AND('Claim Details'!$E$21="National 1",C314="B"),Rates!$D$13,IF(AND('Claim Details'!$E$21="National 1",C314="C"),Rates!$E$13,IF(AND('Claim Details'!$E$21="National 1",C314="D"),Rates!$F$13,IF(AND('Claim Details'!$E$21="National 2",C314="A"),Rates!$C$16,IF(AND('Claim Details'!$E$21="National 2",C314="B"),Rates!$D$16,IF(AND('Claim Details'!$E$21="National 2",C314="C"),Rates!$E$16,IF(AND('Claim Details'!$E$21="National 2",C314="D"),Rates!$F$16,"£0.00"))))))))))))))))))))</f>
        <v>£0.00</v>
      </c>
      <c r="J314" s="23"/>
      <c r="K314" s="63" t="str">
        <f t="shared" si="69"/>
        <v>£0.00</v>
      </c>
      <c r="L314" s="212"/>
      <c r="M314" s="213"/>
      <c r="N314" s="20"/>
      <c r="O314" s="20"/>
      <c r="P314" s="20" t="str">
        <f t="shared" si="70"/>
        <v/>
      </c>
      <c r="Q314" s="20"/>
      <c r="R314" s="211"/>
      <c r="S314" s="28" t="str">
        <f t="shared" si="71"/>
        <v/>
      </c>
      <c r="T314" s="20" t="str">
        <f t="shared" si="72"/>
        <v/>
      </c>
      <c r="U314" s="18" t="str">
        <f t="shared" si="73"/>
        <v>£0.00</v>
      </c>
      <c r="V314" s="20"/>
      <c r="W314" s="192"/>
      <c r="X314" s="193"/>
      <c r="Y314" s="35"/>
      <c r="Z314" s="343"/>
      <c r="AA314" s="343" t="str">
        <f t="shared" si="74"/>
        <v/>
      </c>
      <c r="AB314" s="103"/>
      <c r="AC314" s="94" t="str">
        <f t="shared" si="75"/>
        <v/>
      </c>
      <c r="AD314" s="95"/>
      <c r="AE314" s="294"/>
      <c r="AF314" s="214" t="str">
        <f t="shared" si="76"/>
        <v/>
      </c>
      <c r="AG314" s="215" t="str">
        <f t="shared" si="77"/>
        <v>£0.00</v>
      </c>
      <c r="AH314" s="181"/>
      <c r="AJ314" s="183"/>
      <c r="AM314" s="183" t="str">
        <f t="shared" si="65"/>
        <v/>
      </c>
      <c r="AN314" s="45">
        <f t="shared" si="66"/>
        <v>0</v>
      </c>
      <c r="AO314" s="45" t="str">
        <f>IF(AND('Claim Details'!$J$21="London 1",T314="A"),Rates!$C$4,IF(AND('Claim Details'!$J$21="London 1",T314="B"),Rates!$D$4,IF(AND('Claim Details'!$J$21="London 1",T314="C"),Rates!$E$4,IF(AND('Claim Details'!$J$21="London 1",T314="D"),Rates!$F$4,IF(AND('Claim Details'!$J$21="London 2",T314="A"),Rates!$C$7,IF(AND('Claim Details'!$J$21="London 2",T314="B"),Rates!$D$7,IF(AND('Claim Details'!$J$21="London 2",T314="C"),Rates!$E$7,IF(AND('Claim Details'!$J$21="London 2",T314="D"),Rates!$F$7,IF(AND('Claim Details'!$J$21="London 3",T314="A"),Rates!$C$10,IF(AND('Claim Details'!$J$21="London 3",T314="B"),Rates!$D$10,IF(AND('Claim Details'!$J$21="London 3",T314="C"),Rates!$E$10,IF(AND('Claim Details'!$J$21="London 3",T314="D"),Rates!$F$10,IF(AND('Claim Details'!$J$21="National 1",T314="A"),Rates!$C$13,IF(AND('Claim Details'!$J$21="National 1",T314="B"),Rates!$D$13,IF(AND('Claim Details'!$J$21="National 1",T314="C"),Rates!$E$13,IF(AND('Claim Details'!$J$21="National 1",T314="D"),Rates!$F$13,IF(AND('Claim Details'!$J$21="National 2",T314="A"),Rates!$C$16,IF(AND('Claim Details'!$J$21="National 2",T314="B"),Rates!$D$16,IF(AND('Claim Details'!$J$21="National 2",T314="C"),Rates!$E$16,IF(AND('Claim Details'!$J$21="National 2",T314="D"),Rates!$F$16,"£0.00"))))))))))))))))))))</f>
        <v>£0.00</v>
      </c>
      <c r="AP314" s="45">
        <f t="shared" si="67"/>
        <v>0</v>
      </c>
      <c r="AQ314" s="45" t="str">
        <f>IF(AND('Claim Details'!$R$21="London 1",AC314="A"),Rates!$C$4,IF(AND('Claim Details'!$R$21="London 1",AC314="B"),Rates!$D$4,IF(AND('Claim Details'!$R$21="London 1",AC314="C"),Rates!$E$4,IF(AND('Claim Details'!$R$21="London 1",AC314="D"),Rates!$F$4,IF(AND('Claim Details'!$R$21="London 2",AC314="A"),Rates!$C$7,IF(AND('Claim Details'!$R$21="London 2",AC314="B"),Rates!$D$7,IF(AND('Claim Details'!$R$21="London 2",AC314="C"),Rates!$E$7,IF(AND('Claim Details'!$R$21="London 2",AC314="D"),Rates!$F$7,IF(AND('Claim Details'!$R$21="London 3",AC314="A"),Rates!$C$10,IF(AND('Claim Details'!$R$21="London 3",AC314="B"),Rates!$D$10,IF(AND('Claim Details'!$R$21="London 3",AC314="C"),Rates!$E$10,IF(AND('Claim Details'!$R$21="London 3",AC314="D"),Rates!$F$10,IF(AND('Claim Details'!$R$21="National 1",AC314="A"),Rates!$C$13,IF(AND('Claim Details'!$R$21="National 1",AC314="B"),Rates!$D$13,IF(AND('Claim Details'!$R$21="National 1",AC314="C"),Rates!$E$13,IF(AND('Claim Details'!$R$21="National 1",AC314="D"),Rates!$F$13,IF(AND('Claim Details'!$R$21="National 2",AC314="A"),Rates!$C$16,IF(AND('Claim Details'!$R$21="National 2",AC314="B"),Rates!$D$16,IF(AND('Claim Details'!$R$21="National 2",AC314="C"),Rates!$E$16,IF(AND('Claim Details'!$R$21="National 2",AC314="D"),Rates!$F$16,"£0.00"))))))))))))))))))))</f>
        <v>£0.00</v>
      </c>
      <c r="AR314" s="45">
        <f t="shared" si="68"/>
        <v>0</v>
      </c>
      <c r="AS314" s="183" t="str">
        <f t="shared" si="78"/>
        <v/>
      </c>
      <c r="AT314" s="183" t="str">
        <f t="shared" si="79"/>
        <v/>
      </c>
    </row>
    <row r="315" spans="1:46" ht="15.5">
      <c r="A315" s="178"/>
      <c r="B315" s="21"/>
      <c r="C315" s="22"/>
      <c r="D315" s="288"/>
      <c r="E315" s="290"/>
      <c r="F315" s="289"/>
      <c r="G315" s="177"/>
      <c r="H315" s="286"/>
      <c r="I315" s="95" t="str">
        <f>IF(AND('Claim Details'!$E$21="London 1",C315="A"),Rates!$C$4,IF(AND('Claim Details'!$E$21="London 1",C315="B"),Rates!$D$4,IF(AND('Claim Details'!$E$21="London 1",C315="C"),Rates!$E$4,IF(AND('Claim Details'!$E$21="London 1",C315="D"),Rates!$F$4,IF(AND('Claim Details'!$E$21="London 2",C315="A"),Rates!$C$7,IF(AND('Claim Details'!$E$21="London 2",C315="B"),Rates!$D$7,IF(AND('Claim Details'!$E$21="London 2",C315="C"),Rates!$E$7,IF(AND('Claim Details'!$E$21="London 2",C315="D"),Rates!$F$7,IF(AND('Claim Details'!$E$21="London 3",C315="A"),Rates!$C$10,IF(AND('Claim Details'!$E$21="London 3",C315="B"),Rates!$D$10,IF(AND('Claim Details'!$E$21="London 3",C315="C"),Rates!$E$10,IF(AND('Claim Details'!$E$21="London 3",C315="D"),Rates!$F$10,IF(AND('Claim Details'!$E$21="National 1",C315="A"),Rates!$C$13,IF(AND('Claim Details'!$E$21="National 1",C315="B"),Rates!$D$13,IF(AND('Claim Details'!$E$21="National 1",C315="C"),Rates!$E$13,IF(AND('Claim Details'!$E$21="National 1",C315="D"),Rates!$F$13,IF(AND('Claim Details'!$E$21="National 2",C315="A"),Rates!$C$16,IF(AND('Claim Details'!$E$21="National 2",C315="B"),Rates!$D$16,IF(AND('Claim Details'!$E$21="National 2",C315="C"),Rates!$E$16,IF(AND('Claim Details'!$E$21="National 2",C315="D"),Rates!$F$16,"£0.00"))))))))))))))))))))</f>
        <v>£0.00</v>
      </c>
      <c r="J315" s="23"/>
      <c r="K315" s="63" t="str">
        <f t="shared" si="69"/>
        <v>£0.00</v>
      </c>
      <c r="L315" s="212"/>
      <c r="M315" s="213"/>
      <c r="N315" s="20"/>
      <c r="O315" s="20"/>
      <c r="P315" s="20" t="str">
        <f t="shared" si="70"/>
        <v/>
      </c>
      <c r="Q315" s="20"/>
      <c r="R315" s="211"/>
      <c r="S315" s="28" t="str">
        <f t="shared" si="71"/>
        <v/>
      </c>
      <c r="T315" s="20" t="str">
        <f t="shared" si="72"/>
        <v/>
      </c>
      <c r="U315" s="18" t="str">
        <f t="shared" si="73"/>
        <v>£0.00</v>
      </c>
      <c r="V315" s="20"/>
      <c r="W315" s="192"/>
      <c r="X315" s="193"/>
      <c r="Y315" s="35"/>
      <c r="Z315" s="343"/>
      <c r="AA315" s="343" t="str">
        <f t="shared" si="74"/>
        <v/>
      </c>
      <c r="AB315" s="103"/>
      <c r="AC315" s="94" t="str">
        <f t="shared" si="75"/>
        <v/>
      </c>
      <c r="AD315" s="95"/>
      <c r="AE315" s="294"/>
      <c r="AF315" s="214" t="str">
        <f t="shared" si="76"/>
        <v/>
      </c>
      <c r="AG315" s="215" t="str">
        <f t="shared" si="77"/>
        <v>£0.00</v>
      </c>
      <c r="AH315" s="181"/>
      <c r="AJ315" s="183"/>
      <c r="AM315" s="183" t="str">
        <f t="shared" si="65"/>
        <v/>
      </c>
      <c r="AN315" s="45">
        <f t="shared" si="66"/>
        <v>0</v>
      </c>
      <c r="AO315" s="45" t="str">
        <f>IF(AND('Claim Details'!$J$21="London 1",T315="A"),Rates!$C$4,IF(AND('Claim Details'!$J$21="London 1",T315="B"),Rates!$D$4,IF(AND('Claim Details'!$J$21="London 1",T315="C"),Rates!$E$4,IF(AND('Claim Details'!$J$21="London 1",T315="D"),Rates!$F$4,IF(AND('Claim Details'!$J$21="London 2",T315="A"),Rates!$C$7,IF(AND('Claim Details'!$J$21="London 2",T315="B"),Rates!$D$7,IF(AND('Claim Details'!$J$21="London 2",T315="C"),Rates!$E$7,IF(AND('Claim Details'!$J$21="London 2",T315="D"),Rates!$F$7,IF(AND('Claim Details'!$J$21="London 3",T315="A"),Rates!$C$10,IF(AND('Claim Details'!$J$21="London 3",T315="B"),Rates!$D$10,IF(AND('Claim Details'!$J$21="London 3",T315="C"),Rates!$E$10,IF(AND('Claim Details'!$J$21="London 3",T315="D"),Rates!$F$10,IF(AND('Claim Details'!$J$21="National 1",T315="A"),Rates!$C$13,IF(AND('Claim Details'!$J$21="National 1",T315="B"),Rates!$D$13,IF(AND('Claim Details'!$J$21="National 1",T315="C"),Rates!$E$13,IF(AND('Claim Details'!$J$21="National 1",T315="D"),Rates!$F$13,IF(AND('Claim Details'!$J$21="National 2",T315="A"),Rates!$C$16,IF(AND('Claim Details'!$J$21="National 2",T315="B"),Rates!$D$16,IF(AND('Claim Details'!$J$21="National 2",T315="C"),Rates!$E$16,IF(AND('Claim Details'!$J$21="National 2",T315="D"),Rates!$F$16,"£0.00"))))))))))))))))))))</f>
        <v>£0.00</v>
      </c>
      <c r="AP315" s="45">
        <f t="shared" si="67"/>
        <v>0</v>
      </c>
      <c r="AQ315" s="45" t="str">
        <f>IF(AND('Claim Details'!$R$21="London 1",AC315="A"),Rates!$C$4,IF(AND('Claim Details'!$R$21="London 1",AC315="B"),Rates!$D$4,IF(AND('Claim Details'!$R$21="London 1",AC315="C"),Rates!$E$4,IF(AND('Claim Details'!$R$21="London 1",AC315="D"),Rates!$F$4,IF(AND('Claim Details'!$R$21="London 2",AC315="A"),Rates!$C$7,IF(AND('Claim Details'!$R$21="London 2",AC315="B"),Rates!$D$7,IF(AND('Claim Details'!$R$21="London 2",AC315="C"),Rates!$E$7,IF(AND('Claim Details'!$R$21="London 2",AC315="D"),Rates!$F$7,IF(AND('Claim Details'!$R$21="London 3",AC315="A"),Rates!$C$10,IF(AND('Claim Details'!$R$21="London 3",AC315="B"),Rates!$D$10,IF(AND('Claim Details'!$R$21="London 3",AC315="C"),Rates!$E$10,IF(AND('Claim Details'!$R$21="London 3",AC315="D"),Rates!$F$10,IF(AND('Claim Details'!$R$21="National 1",AC315="A"),Rates!$C$13,IF(AND('Claim Details'!$R$21="National 1",AC315="B"),Rates!$D$13,IF(AND('Claim Details'!$R$21="National 1",AC315="C"),Rates!$E$13,IF(AND('Claim Details'!$R$21="National 1",AC315="D"),Rates!$F$13,IF(AND('Claim Details'!$R$21="National 2",AC315="A"),Rates!$C$16,IF(AND('Claim Details'!$R$21="National 2",AC315="B"),Rates!$D$16,IF(AND('Claim Details'!$R$21="National 2",AC315="C"),Rates!$E$16,IF(AND('Claim Details'!$R$21="National 2",AC315="D"),Rates!$F$16,"£0.00"))))))))))))))))))))</f>
        <v>£0.00</v>
      </c>
      <c r="AR315" s="45">
        <f t="shared" si="68"/>
        <v>0</v>
      </c>
      <c r="AS315" s="183" t="str">
        <f t="shared" si="78"/>
        <v/>
      </c>
      <c r="AT315" s="183" t="str">
        <f t="shared" si="79"/>
        <v/>
      </c>
    </row>
    <row r="316" spans="1:46" ht="15.5">
      <c r="A316" s="178"/>
      <c r="B316" s="21"/>
      <c r="C316" s="22"/>
      <c r="D316" s="288"/>
      <c r="E316" s="290"/>
      <c r="F316" s="289"/>
      <c r="G316" s="177"/>
      <c r="H316" s="286"/>
      <c r="I316" s="95" t="str">
        <f>IF(AND('Claim Details'!$E$21="London 1",C316="A"),Rates!$C$4,IF(AND('Claim Details'!$E$21="London 1",C316="B"),Rates!$D$4,IF(AND('Claim Details'!$E$21="London 1",C316="C"),Rates!$E$4,IF(AND('Claim Details'!$E$21="London 1",C316="D"),Rates!$F$4,IF(AND('Claim Details'!$E$21="London 2",C316="A"),Rates!$C$7,IF(AND('Claim Details'!$E$21="London 2",C316="B"),Rates!$D$7,IF(AND('Claim Details'!$E$21="London 2",C316="C"),Rates!$E$7,IF(AND('Claim Details'!$E$21="London 2",C316="D"),Rates!$F$7,IF(AND('Claim Details'!$E$21="London 3",C316="A"),Rates!$C$10,IF(AND('Claim Details'!$E$21="London 3",C316="B"),Rates!$D$10,IF(AND('Claim Details'!$E$21="London 3",C316="C"),Rates!$E$10,IF(AND('Claim Details'!$E$21="London 3",C316="D"),Rates!$F$10,IF(AND('Claim Details'!$E$21="National 1",C316="A"),Rates!$C$13,IF(AND('Claim Details'!$E$21="National 1",C316="B"),Rates!$D$13,IF(AND('Claim Details'!$E$21="National 1",C316="C"),Rates!$E$13,IF(AND('Claim Details'!$E$21="National 1",C316="D"),Rates!$F$13,IF(AND('Claim Details'!$E$21="National 2",C316="A"),Rates!$C$16,IF(AND('Claim Details'!$E$21="National 2",C316="B"),Rates!$D$16,IF(AND('Claim Details'!$E$21="National 2",C316="C"),Rates!$E$16,IF(AND('Claim Details'!$E$21="National 2",C316="D"),Rates!$F$16,"£0.00"))))))))))))))))))))</f>
        <v>£0.00</v>
      </c>
      <c r="J316" s="23"/>
      <c r="K316" s="63" t="str">
        <f t="shared" si="69"/>
        <v>£0.00</v>
      </c>
      <c r="L316" s="212"/>
      <c r="M316" s="213"/>
      <c r="N316" s="20"/>
      <c r="O316" s="20"/>
      <c r="P316" s="20" t="str">
        <f t="shared" si="70"/>
        <v/>
      </c>
      <c r="Q316" s="20"/>
      <c r="R316" s="211"/>
      <c r="S316" s="28" t="str">
        <f t="shared" si="71"/>
        <v/>
      </c>
      <c r="T316" s="20" t="str">
        <f t="shared" si="72"/>
        <v/>
      </c>
      <c r="U316" s="18" t="str">
        <f t="shared" si="73"/>
        <v>£0.00</v>
      </c>
      <c r="V316" s="20"/>
      <c r="W316" s="192"/>
      <c r="X316" s="193"/>
      <c r="Y316" s="35"/>
      <c r="Z316" s="343"/>
      <c r="AA316" s="343" t="str">
        <f t="shared" si="74"/>
        <v/>
      </c>
      <c r="AB316" s="103"/>
      <c r="AC316" s="94" t="str">
        <f t="shared" si="75"/>
        <v/>
      </c>
      <c r="AD316" s="95"/>
      <c r="AE316" s="294"/>
      <c r="AF316" s="214" t="str">
        <f t="shared" si="76"/>
        <v/>
      </c>
      <c r="AG316" s="215" t="str">
        <f t="shared" si="77"/>
        <v>£0.00</v>
      </c>
      <c r="AH316" s="181"/>
      <c r="AJ316" s="183"/>
      <c r="AM316" s="183" t="str">
        <f t="shared" si="65"/>
        <v/>
      </c>
      <c r="AN316" s="45">
        <f t="shared" si="66"/>
        <v>0</v>
      </c>
      <c r="AO316" s="45" t="str">
        <f>IF(AND('Claim Details'!$J$21="London 1",T316="A"),Rates!$C$4,IF(AND('Claim Details'!$J$21="London 1",T316="B"),Rates!$D$4,IF(AND('Claim Details'!$J$21="London 1",T316="C"),Rates!$E$4,IF(AND('Claim Details'!$J$21="London 1",T316="D"),Rates!$F$4,IF(AND('Claim Details'!$J$21="London 2",T316="A"),Rates!$C$7,IF(AND('Claim Details'!$J$21="London 2",T316="B"),Rates!$D$7,IF(AND('Claim Details'!$J$21="London 2",T316="C"),Rates!$E$7,IF(AND('Claim Details'!$J$21="London 2",T316="D"),Rates!$F$7,IF(AND('Claim Details'!$J$21="London 3",T316="A"),Rates!$C$10,IF(AND('Claim Details'!$J$21="London 3",T316="B"),Rates!$D$10,IF(AND('Claim Details'!$J$21="London 3",T316="C"),Rates!$E$10,IF(AND('Claim Details'!$J$21="London 3",T316="D"),Rates!$F$10,IF(AND('Claim Details'!$J$21="National 1",T316="A"),Rates!$C$13,IF(AND('Claim Details'!$J$21="National 1",T316="B"),Rates!$D$13,IF(AND('Claim Details'!$J$21="National 1",T316="C"),Rates!$E$13,IF(AND('Claim Details'!$J$21="National 1",T316="D"),Rates!$F$13,IF(AND('Claim Details'!$J$21="National 2",T316="A"),Rates!$C$16,IF(AND('Claim Details'!$J$21="National 2",T316="B"),Rates!$D$16,IF(AND('Claim Details'!$J$21="National 2",T316="C"),Rates!$E$16,IF(AND('Claim Details'!$J$21="National 2",T316="D"),Rates!$F$16,"£0.00"))))))))))))))))))))</f>
        <v>£0.00</v>
      </c>
      <c r="AP316" s="45">
        <f t="shared" si="67"/>
        <v>0</v>
      </c>
      <c r="AQ316" s="45" t="str">
        <f>IF(AND('Claim Details'!$R$21="London 1",AC316="A"),Rates!$C$4,IF(AND('Claim Details'!$R$21="London 1",AC316="B"),Rates!$D$4,IF(AND('Claim Details'!$R$21="London 1",AC316="C"),Rates!$E$4,IF(AND('Claim Details'!$R$21="London 1",AC316="D"),Rates!$F$4,IF(AND('Claim Details'!$R$21="London 2",AC316="A"),Rates!$C$7,IF(AND('Claim Details'!$R$21="London 2",AC316="B"),Rates!$D$7,IF(AND('Claim Details'!$R$21="London 2",AC316="C"),Rates!$E$7,IF(AND('Claim Details'!$R$21="London 2",AC316="D"),Rates!$F$7,IF(AND('Claim Details'!$R$21="London 3",AC316="A"),Rates!$C$10,IF(AND('Claim Details'!$R$21="London 3",AC316="B"),Rates!$D$10,IF(AND('Claim Details'!$R$21="London 3",AC316="C"),Rates!$E$10,IF(AND('Claim Details'!$R$21="London 3",AC316="D"),Rates!$F$10,IF(AND('Claim Details'!$R$21="National 1",AC316="A"),Rates!$C$13,IF(AND('Claim Details'!$R$21="National 1",AC316="B"),Rates!$D$13,IF(AND('Claim Details'!$R$21="National 1",AC316="C"),Rates!$E$13,IF(AND('Claim Details'!$R$21="National 1",AC316="D"),Rates!$F$13,IF(AND('Claim Details'!$R$21="National 2",AC316="A"),Rates!$C$16,IF(AND('Claim Details'!$R$21="National 2",AC316="B"),Rates!$D$16,IF(AND('Claim Details'!$R$21="National 2",AC316="C"),Rates!$E$16,IF(AND('Claim Details'!$R$21="National 2",AC316="D"),Rates!$F$16,"£0.00"))))))))))))))))))))</f>
        <v>£0.00</v>
      </c>
      <c r="AR316" s="45">
        <f t="shared" si="68"/>
        <v>0</v>
      </c>
      <c r="AS316" s="183" t="str">
        <f t="shared" si="78"/>
        <v/>
      </c>
      <c r="AT316" s="183" t="str">
        <f t="shared" si="79"/>
        <v/>
      </c>
    </row>
    <row r="317" spans="1:46" ht="15.5">
      <c r="A317" s="178"/>
      <c r="B317" s="21"/>
      <c r="C317" s="22"/>
      <c r="D317" s="288"/>
      <c r="E317" s="290"/>
      <c r="F317" s="289"/>
      <c r="G317" s="177"/>
      <c r="H317" s="286"/>
      <c r="I317" s="95" t="str">
        <f>IF(AND('Claim Details'!$E$21="London 1",C317="A"),Rates!$C$4,IF(AND('Claim Details'!$E$21="London 1",C317="B"),Rates!$D$4,IF(AND('Claim Details'!$E$21="London 1",C317="C"),Rates!$E$4,IF(AND('Claim Details'!$E$21="London 1",C317="D"),Rates!$F$4,IF(AND('Claim Details'!$E$21="London 2",C317="A"),Rates!$C$7,IF(AND('Claim Details'!$E$21="London 2",C317="B"),Rates!$D$7,IF(AND('Claim Details'!$E$21="London 2",C317="C"),Rates!$E$7,IF(AND('Claim Details'!$E$21="London 2",C317="D"),Rates!$F$7,IF(AND('Claim Details'!$E$21="London 3",C317="A"),Rates!$C$10,IF(AND('Claim Details'!$E$21="London 3",C317="B"),Rates!$D$10,IF(AND('Claim Details'!$E$21="London 3",C317="C"),Rates!$E$10,IF(AND('Claim Details'!$E$21="London 3",C317="D"),Rates!$F$10,IF(AND('Claim Details'!$E$21="National 1",C317="A"),Rates!$C$13,IF(AND('Claim Details'!$E$21="National 1",C317="B"),Rates!$D$13,IF(AND('Claim Details'!$E$21="National 1",C317="C"),Rates!$E$13,IF(AND('Claim Details'!$E$21="National 1",C317="D"),Rates!$F$13,IF(AND('Claim Details'!$E$21="National 2",C317="A"),Rates!$C$16,IF(AND('Claim Details'!$E$21="National 2",C317="B"),Rates!$D$16,IF(AND('Claim Details'!$E$21="National 2",C317="C"),Rates!$E$16,IF(AND('Claim Details'!$E$21="National 2",C317="D"),Rates!$F$16,"£0.00"))))))))))))))))))))</f>
        <v>£0.00</v>
      </c>
      <c r="J317" s="23"/>
      <c r="K317" s="63" t="str">
        <f t="shared" si="69"/>
        <v>£0.00</v>
      </c>
      <c r="L317" s="212"/>
      <c r="M317" s="213"/>
      <c r="N317" s="20"/>
      <c r="O317" s="20"/>
      <c r="P317" s="20" t="str">
        <f t="shared" si="70"/>
        <v/>
      </c>
      <c r="Q317" s="20"/>
      <c r="R317" s="211"/>
      <c r="S317" s="28" t="str">
        <f t="shared" si="71"/>
        <v/>
      </c>
      <c r="T317" s="20" t="str">
        <f t="shared" si="72"/>
        <v/>
      </c>
      <c r="U317" s="18" t="str">
        <f t="shared" si="73"/>
        <v>£0.00</v>
      </c>
      <c r="V317" s="20"/>
      <c r="W317" s="192"/>
      <c r="X317" s="193"/>
      <c r="Y317" s="35"/>
      <c r="Z317" s="343"/>
      <c r="AA317" s="343" t="str">
        <f t="shared" si="74"/>
        <v/>
      </c>
      <c r="AB317" s="103"/>
      <c r="AC317" s="94" t="str">
        <f t="shared" si="75"/>
        <v/>
      </c>
      <c r="AD317" s="95"/>
      <c r="AE317" s="294"/>
      <c r="AF317" s="214" t="str">
        <f t="shared" si="76"/>
        <v/>
      </c>
      <c r="AG317" s="215" t="str">
        <f t="shared" si="77"/>
        <v>£0.00</v>
      </c>
      <c r="AH317" s="181"/>
      <c r="AJ317" s="183"/>
      <c r="AM317" s="183" t="str">
        <f t="shared" si="65"/>
        <v/>
      </c>
      <c r="AN317" s="45">
        <f t="shared" si="66"/>
        <v>0</v>
      </c>
      <c r="AO317" s="45" t="str">
        <f>IF(AND('Claim Details'!$J$21="London 1",T317="A"),Rates!$C$4,IF(AND('Claim Details'!$J$21="London 1",T317="B"),Rates!$D$4,IF(AND('Claim Details'!$J$21="London 1",T317="C"),Rates!$E$4,IF(AND('Claim Details'!$J$21="London 1",T317="D"),Rates!$F$4,IF(AND('Claim Details'!$J$21="London 2",T317="A"),Rates!$C$7,IF(AND('Claim Details'!$J$21="London 2",T317="B"),Rates!$D$7,IF(AND('Claim Details'!$J$21="London 2",T317="C"),Rates!$E$7,IF(AND('Claim Details'!$J$21="London 2",T317="D"),Rates!$F$7,IF(AND('Claim Details'!$J$21="London 3",T317="A"),Rates!$C$10,IF(AND('Claim Details'!$J$21="London 3",T317="B"),Rates!$D$10,IF(AND('Claim Details'!$J$21="London 3",T317="C"),Rates!$E$10,IF(AND('Claim Details'!$J$21="London 3",T317="D"),Rates!$F$10,IF(AND('Claim Details'!$J$21="National 1",T317="A"),Rates!$C$13,IF(AND('Claim Details'!$J$21="National 1",T317="B"),Rates!$D$13,IF(AND('Claim Details'!$J$21="National 1",T317="C"),Rates!$E$13,IF(AND('Claim Details'!$J$21="National 1",T317="D"),Rates!$F$13,IF(AND('Claim Details'!$J$21="National 2",T317="A"),Rates!$C$16,IF(AND('Claim Details'!$J$21="National 2",T317="B"),Rates!$D$16,IF(AND('Claim Details'!$J$21="National 2",T317="C"),Rates!$E$16,IF(AND('Claim Details'!$J$21="National 2",T317="D"),Rates!$F$16,"£0.00"))))))))))))))))))))</f>
        <v>£0.00</v>
      </c>
      <c r="AP317" s="45">
        <f t="shared" si="67"/>
        <v>0</v>
      </c>
      <c r="AQ317" s="45" t="str">
        <f>IF(AND('Claim Details'!$R$21="London 1",AC317="A"),Rates!$C$4,IF(AND('Claim Details'!$R$21="London 1",AC317="B"),Rates!$D$4,IF(AND('Claim Details'!$R$21="London 1",AC317="C"),Rates!$E$4,IF(AND('Claim Details'!$R$21="London 1",AC317="D"),Rates!$F$4,IF(AND('Claim Details'!$R$21="London 2",AC317="A"),Rates!$C$7,IF(AND('Claim Details'!$R$21="London 2",AC317="B"),Rates!$D$7,IF(AND('Claim Details'!$R$21="London 2",AC317="C"),Rates!$E$7,IF(AND('Claim Details'!$R$21="London 2",AC317="D"),Rates!$F$7,IF(AND('Claim Details'!$R$21="London 3",AC317="A"),Rates!$C$10,IF(AND('Claim Details'!$R$21="London 3",AC317="B"),Rates!$D$10,IF(AND('Claim Details'!$R$21="London 3",AC317="C"),Rates!$E$10,IF(AND('Claim Details'!$R$21="London 3",AC317="D"),Rates!$F$10,IF(AND('Claim Details'!$R$21="National 1",AC317="A"),Rates!$C$13,IF(AND('Claim Details'!$R$21="National 1",AC317="B"),Rates!$D$13,IF(AND('Claim Details'!$R$21="National 1",AC317="C"),Rates!$E$13,IF(AND('Claim Details'!$R$21="National 1",AC317="D"),Rates!$F$13,IF(AND('Claim Details'!$R$21="National 2",AC317="A"),Rates!$C$16,IF(AND('Claim Details'!$R$21="National 2",AC317="B"),Rates!$D$16,IF(AND('Claim Details'!$R$21="National 2",AC317="C"),Rates!$E$16,IF(AND('Claim Details'!$R$21="National 2",AC317="D"),Rates!$F$16,"£0.00"))))))))))))))))))))</f>
        <v>£0.00</v>
      </c>
      <c r="AR317" s="45">
        <f t="shared" si="68"/>
        <v>0</v>
      </c>
      <c r="AS317" s="183" t="str">
        <f t="shared" si="78"/>
        <v/>
      </c>
      <c r="AT317" s="183" t="str">
        <f t="shared" si="79"/>
        <v/>
      </c>
    </row>
    <row r="318" spans="1:46" ht="15.5">
      <c r="A318" s="178"/>
      <c r="B318" s="21"/>
      <c r="C318" s="22"/>
      <c r="D318" s="288"/>
      <c r="E318" s="290"/>
      <c r="F318" s="289"/>
      <c r="G318" s="177"/>
      <c r="H318" s="286"/>
      <c r="I318" s="95" t="str">
        <f>IF(AND('Claim Details'!$E$21="London 1",C318="A"),Rates!$C$4,IF(AND('Claim Details'!$E$21="London 1",C318="B"),Rates!$D$4,IF(AND('Claim Details'!$E$21="London 1",C318="C"),Rates!$E$4,IF(AND('Claim Details'!$E$21="London 1",C318="D"),Rates!$F$4,IF(AND('Claim Details'!$E$21="London 2",C318="A"),Rates!$C$7,IF(AND('Claim Details'!$E$21="London 2",C318="B"),Rates!$D$7,IF(AND('Claim Details'!$E$21="London 2",C318="C"),Rates!$E$7,IF(AND('Claim Details'!$E$21="London 2",C318="D"),Rates!$F$7,IF(AND('Claim Details'!$E$21="London 3",C318="A"),Rates!$C$10,IF(AND('Claim Details'!$E$21="London 3",C318="B"),Rates!$D$10,IF(AND('Claim Details'!$E$21="London 3",C318="C"),Rates!$E$10,IF(AND('Claim Details'!$E$21="London 3",C318="D"),Rates!$F$10,IF(AND('Claim Details'!$E$21="National 1",C318="A"),Rates!$C$13,IF(AND('Claim Details'!$E$21="National 1",C318="B"),Rates!$D$13,IF(AND('Claim Details'!$E$21="National 1",C318="C"),Rates!$E$13,IF(AND('Claim Details'!$E$21="National 1",C318="D"),Rates!$F$13,IF(AND('Claim Details'!$E$21="National 2",C318="A"),Rates!$C$16,IF(AND('Claim Details'!$E$21="National 2",C318="B"),Rates!$D$16,IF(AND('Claim Details'!$E$21="National 2",C318="C"),Rates!$E$16,IF(AND('Claim Details'!$E$21="National 2",C318="D"),Rates!$F$16,"£0.00"))))))))))))))))))))</f>
        <v>£0.00</v>
      </c>
      <c r="J318" s="23"/>
      <c r="K318" s="63" t="str">
        <f t="shared" si="69"/>
        <v>£0.00</v>
      </c>
      <c r="L318" s="212"/>
      <c r="M318" s="213"/>
      <c r="N318" s="20"/>
      <c r="O318" s="20"/>
      <c r="P318" s="20" t="str">
        <f t="shared" si="70"/>
        <v/>
      </c>
      <c r="Q318" s="20"/>
      <c r="R318" s="211"/>
      <c r="S318" s="28" t="str">
        <f t="shared" si="71"/>
        <v/>
      </c>
      <c r="T318" s="20" t="str">
        <f t="shared" si="72"/>
        <v/>
      </c>
      <c r="U318" s="18" t="str">
        <f t="shared" si="73"/>
        <v>£0.00</v>
      </c>
      <c r="V318" s="20"/>
      <c r="W318" s="192"/>
      <c r="X318" s="193"/>
      <c r="Y318" s="35"/>
      <c r="Z318" s="343"/>
      <c r="AA318" s="343" t="str">
        <f t="shared" si="74"/>
        <v/>
      </c>
      <c r="AB318" s="103"/>
      <c r="AC318" s="94" t="str">
        <f t="shared" si="75"/>
        <v/>
      </c>
      <c r="AD318" s="95"/>
      <c r="AE318" s="294"/>
      <c r="AF318" s="214" t="str">
        <f t="shared" si="76"/>
        <v/>
      </c>
      <c r="AG318" s="215" t="str">
        <f t="shared" si="77"/>
        <v>£0.00</v>
      </c>
      <c r="AH318" s="181"/>
      <c r="AJ318" s="183"/>
      <c r="AM318" s="183" t="str">
        <f t="shared" si="65"/>
        <v/>
      </c>
      <c r="AN318" s="45">
        <f t="shared" si="66"/>
        <v>0</v>
      </c>
      <c r="AO318" s="45" t="str">
        <f>IF(AND('Claim Details'!$J$21="London 1",T318="A"),Rates!$C$4,IF(AND('Claim Details'!$J$21="London 1",T318="B"),Rates!$D$4,IF(AND('Claim Details'!$J$21="London 1",T318="C"),Rates!$E$4,IF(AND('Claim Details'!$J$21="London 1",T318="D"),Rates!$F$4,IF(AND('Claim Details'!$J$21="London 2",T318="A"),Rates!$C$7,IF(AND('Claim Details'!$J$21="London 2",T318="B"),Rates!$D$7,IF(AND('Claim Details'!$J$21="London 2",T318="C"),Rates!$E$7,IF(AND('Claim Details'!$J$21="London 2",T318="D"),Rates!$F$7,IF(AND('Claim Details'!$J$21="London 3",T318="A"),Rates!$C$10,IF(AND('Claim Details'!$J$21="London 3",T318="B"),Rates!$D$10,IF(AND('Claim Details'!$J$21="London 3",T318="C"),Rates!$E$10,IF(AND('Claim Details'!$J$21="London 3",T318="D"),Rates!$F$10,IF(AND('Claim Details'!$J$21="National 1",T318="A"),Rates!$C$13,IF(AND('Claim Details'!$J$21="National 1",T318="B"),Rates!$D$13,IF(AND('Claim Details'!$J$21="National 1",T318="C"),Rates!$E$13,IF(AND('Claim Details'!$J$21="National 1",T318="D"),Rates!$F$13,IF(AND('Claim Details'!$J$21="National 2",T318="A"),Rates!$C$16,IF(AND('Claim Details'!$J$21="National 2",T318="B"),Rates!$D$16,IF(AND('Claim Details'!$J$21="National 2",T318="C"),Rates!$E$16,IF(AND('Claim Details'!$J$21="National 2",T318="D"),Rates!$F$16,"£0.00"))))))))))))))))))))</f>
        <v>£0.00</v>
      </c>
      <c r="AP318" s="45">
        <f t="shared" si="67"/>
        <v>0</v>
      </c>
      <c r="AQ318" s="45" t="str">
        <f>IF(AND('Claim Details'!$R$21="London 1",AC318="A"),Rates!$C$4,IF(AND('Claim Details'!$R$21="London 1",AC318="B"),Rates!$D$4,IF(AND('Claim Details'!$R$21="London 1",AC318="C"),Rates!$E$4,IF(AND('Claim Details'!$R$21="London 1",AC318="D"),Rates!$F$4,IF(AND('Claim Details'!$R$21="London 2",AC318="A"),Rates!$C$7,IF(AND('Claim Details'!$R$21="London 2",AC318="B"),Rates!$D$7,IF(AND('Claim Details'!$R$21="London 2",AC318="C"),Rates!$E$7,IF(AND('Claim Details'!$R$21="London 2",AC318="D"),Rates!$F$7,IF(AND('Claim Details'!$R$21="London 3",AC318="A"),Rates!$C$10,IF(AND('Claim Details'!$R$21="London 3",AC318="B"),Rates!$D$10,IF(AND('Claim Details'!$R$21="London 3",AC318="C"),Rates!$E$10,IF(AND('Claim Details'!$R$21="London 3",AC318="D"),Rates!$F$10,IF(AND('Claim Details'!$R$21="National 1",AC318="A"),Rates!$C$13,IF(AND('Claim Details'!$R$21="National 1",AC318="B"),Rates!$D$13,IF(AND('Claim Details'!$R$21="National 1",AC318="C"),Rates!$E$13,IF(AND('Claim Details'!$R$21="National 1",AC318="D"),Rates!$F$13,IF(AND('Claim Details'!$R$21="National 2",AC318="A"),Rates!$C$16,IF(AND('Claim Details'!$R$21="National 2",AC318="B"),Rates!$D$16,IF(AND('Claim Details'!$R$21="National 2",AC318="C"),Rates!$E$16,IF(AND('Claim Details'!$R$21="National 2",AC318="D"),Rates!$F$16,"£0.00"))))))))))))))))))))</f>
        <v>£0.00</v>
      </c>
      <c r="AR318" s="45">
        <f t="shared" si="68"/>
        <v>0</v>
      </c>
      <c r="AS318" s="183" t="str">
        <f t="shared" si="78"/>
        <v/>
      </c>
      <c r="AT318" s="183" t="str">
        <f t="shared" si="79"/>
        <v/>
      </c>
    </row>
    <row r="319" spans="1:46" ht="15.5">
      <c r="A319" s="178"/>
      <c r="B319" s="21"/>
      <c r="C319" s="22"/>
      <c r="D319" s="288"/>
      <c r="E319" s="290"/>
      <c r="F319" s="289"/>
      <c r="G319" s="177"/>
      <c r="H319" s="286"/>
      <c r="I319" s="95" t="str">
        <f>IF(AND('Claim Details'!$E$21="London 1",C319="A"),Rates!$C$4,IF(AND('Claim Details'!$E$21="London 1",C319="B"),Rates!$D$4,IF(AND('Claim Details'!$E$21="London 1",C319="C"),Rates!$E$4,IF(AND('Claim Details'!$E$21="London 1",C319="D"),Rates!$F$4,IF(AND('Claim Details'!$E$21="London 2",C319="A"),Rates!$C$7,IF(AND('Claim Details'!$E$21="London 2",C319="B"),Rates!$D$7,IF(AND('Claim Details'!$E$21="London 2",C319="C"),Rates!$E$7,IF(AND('Claim Details'!$E$21="London 2",C319="D"),Rates!$F$7,IF(AND('Claim Details'!$E$21="London 3",C319="A"),Rates!$C$10,IF(AND('Claim Details'!$E$21="London 3",C319="B"),Rates!$D$10,IF(AND('Claim Details'!$E$21="London 3",C319="C"),Rates!$E$10,IF(AND('Claim Details'!$E$21="London 3",C319="D"),Rates!$F$10,IF(AND('Claim Details'!$E$21="National 1",C319="A"),Rates!$C$13,IF(AND('Claim Details'!$E$21="National 1",C319="B"),Rates!$D$13,IF(AND('Claim Details'!$E$21="National 1",C319="C"),Rates!$E$13,IF(AND('Claim Details'!$E$21="National 1",C319="D"),Rates!$F$13,IF(AND('Claim Details'!$E$21="National 2",C319="A"),Rates!$C$16,IF(AND('Claim Details'!$E$21="National 2",C319="B"),Rates!$D$16,IF(AND('Claim Details'!$E$21="National 2",C319="C"),Rates!$E$16,IF(AND('Claim Details'!$E$21="National 2",C319="D"),Rates!$F$16,"£0.00"))))))))))))))))))))</f>
        <v>£0.00</v>
      </c>
      <c r="J319" s="23"/>
      <c r="K319" s="63" t="str">
        <f t="shared" si="69"/>
        <v>£0.00</v>
      </c>
      <c r="L319" s="212"/>
      <c r="M319" s="213"/>
      <c r="N319" s="20"/>
      <c r="O319" s="20"/>
      <c r="P319" s="20" t="str">
        <f t="shared" si="70"/>
        <v/>
      </c>
      <c r="Q319" s="20"/>
      <c r="R319" s="211"/>
      <c r="S319" s="28" t="str">
        <f t="shared" si="71"/>
        <v/>
      </c>
      <c r="T319" s="20" t="str">
        <f t="shared" si="72"/>
        <v/>
      </c>
      <c r="U319" s="18" t="str">
        <f t="shared" si="73"/>
        <v>£0.00</v>
      </c>
      <c r="V319" s="20"/>
      <c r="W319" s="192"/>
      <c r="X319" s="193"/>
      <c r="Y319" s="35"/>
      <c r="Z319" s="343"/>
      <c r="AA319" s="343" t="str">
        <f t="shared" si="74"/>
        <v/>
      </c>
      <c r="AB319" s="103"/>
      <c r="AC319" s="94" t="str">
        <f t="shared" si="75"/>
        <v/>
      </c>
      <c r="AD319" s="95"/>
      <c r="AE319" s="294"/>
      <c r="AF319" s="214" t="str">
        <f t="shared" si="76"/>
        <v/>
      </c>
      <c r="AG319" s="215" t="str">
        <f t="shared" si="77"/>
        <v>£0.00</v>
      </c>
      <c r="AH319" s="181"/>
      <c r="AJ319" s="183"/>
      <c r="AM319" s="183" t="str">
        <f t="shared" si="65"/>
        <v/>
      </c>
      <c r="AN319" s="45">
        <f t="shared" si="66"/>
        <v>0</v>
      </c>
      <c r="AO319" s="45" t="str">
        <f>IF(AND('Claim Details'!$J$21="London 1",T319="A"),Rates!$C$4,IF(AND('Claim Details'!$J$21="London 1",T319="B"),Rates!$D$4,IF(AND('Claim Details'!$J$21="London 1",T319="C"),Rates!$E$4,IF(AND('Claim Details'!$J$21="London 1",T319="D"),Rates!$F$4,IF(AND('Claim Details'!$J$21="London 2",T319="A"),Rates!$C$7,IF(AND('Claim Details'!$J$21="London 2",T319="B"),Rates!$D$7,IF(AND('Claim Details'!$J$21="London 2",T319="C"),Rates!$E$7,IF(AND('Claim Details'!$J$21="London 2",T319="D"),Rates!$F$7,IF(AND('Claim Details'!$J$21="London 3",T319="A"),Rates!$C$10,IF(AND('Claim Details'!$J$21="London 3",T319="B"),Rates!$D$10,IF(AND('Claim Details'!$J$21="London 3",T319="C"),Rates!$E$10,IF(AND('Claim Details'!$J$21="London 3",T319="D"),Rates!$F$10,IF(AND('Claim Details'!$J$21="National 1",T319="A"),Rates!$C$13,IF(AND('Claim Details'!$J$21="National 1",T319="B"),Rates!$D$13,IF(AND('Claim Details'!$J$21="National 1",T319="C"),Rates!$E$13,IF(AND('Claim Details'!$J$21="National 1",T319="D"),Rates!$F$13,IF(AND('Claim Details'!$J$21="National 2",T319="A"),Rates!$C$16,IF(AND('Claim Details'!$J$21="National 2",T319="B"),Rates!$D$16,IF(AND('Claim Details'!$J$21="National 2",T319="C"),Rates!$E$16,IF(AND('Claim Details'!$J$21="National 2",T319="D"),Rates!$F$16,"£0.00"))))))))))))))))))))</f>
        <v>£0.00</v>
      </c>
      <c r="AP319" s="45">
        <f t="shared" si="67"/>
        <v>0</v>
      </c>
      <c r="AQ319" s="45" t="str">
        <f>IF(AND('Claim Details'!$R$21="London 1",AC319="A"),Rates!$C$4,IF(AND('Claim Details'!$R$21="London 1",AC319="B"),Rates!$D$4,IF(AND('Claim Details'!$R$21="London 1",AC319="C"),Rates!$E$4,IF(AND('Claim Details'!$R$21="London 1",AC319="D"),Rates!$F$4,IF(AND('Claim Details'!$R$21="London 2",AC319="A"),Rates!$C$7,IF(AND('Claim Details'!$R$21="London 2",AC319="B"),Rates!$D$7,IF(AND('Claim Details'!$R$21="London 2",AC319="C"),Rates!$E$7,IF(AND('Claim Details'!$R$21="London 2",AC319="D"),Rates!$F$7,IF(AND('Claim Details'!$R$21="London 3",AC319="A"),Rates!$C$10,IF(AND('Claim Details'!$R$21="London 3",AC319="B"),Rates!$D$10,IF(AND('Claim Details'!$R$21="London 3",AC319="C"),Rates!$E$10,IF(AND('Claim Details'!$R$21="London 3",AC319="D"),Rates!$F$10,IF(AND('Claim Details'!$R$21="National 1",AC319="A"),Rates!$C$13,IF(AND('Claim Details'!$R$21="National 1",AC319="B"),Rates!$D$13,IF(AND('Claim Details'!$R$21="National 1",AC319="C"),Rates!$E$13,IF(AND('Claim Details'!$R$21="National 1",AC319="D"),Rates!$F$13,IF(AND('Claim Details'!$R$21="National 2",AC319="A"),Rates!$C$16,IF(AND('Claim Details'!$R$21="National 2",AC319="B"),Rates!$D$16,IF(AND('Claim Details'!$R$21="National 2",AC319="C"),Rates!$E$16,IF(AND('Claim Details'!$R$21="National 2",AC319="D"),Rates!$F$16,"£0.00"))))))))))))))))))))</f>
        <v>£0.00</v>
      </c>
      <c r="AR319" s="45">
        <f t="shared" si="68"/>
        <v>0</v>
      </c>
      <c r="AS319" s="183" t="str">
        <f t="shared" si="78"/>
        <v/>
      </c>
      <c r="AT319" s="183" t="str">
        <f t="shared" si="79"/>
        <v/>
      </c>
    </row>
    <row r="320" spans="1:46" ht="15.5">
      <c r="A320" s="178"/>
      <c r="B320" s="21"/>
      <c r="C320" s="22"/>
      <c r="D320" s="288"/>
      <c r="E320" s="290"/>
      <c r="F320" s="289"/>
      <c r="G320" s="177"/>
      <c r="H320" s="286"/>
      <c r="I320" s="95" t="str">
        <f>IF(AND('Claim Details'!$E$21="London 1",C320="A"),Rates!$C$4,IF(AND('Claim Details'!$E$21="London 1",C320="B"),Rates!$D$4,IF(AND('Claim Details'!$E$21="London 1",C320="C"),Rates!$E$4,IF(AND('Claim Details'!$E$21="London 1",C320="D"),Rates!$F$4,IF(AND('Claim Details'!$E$21="London 2",C320="A"),Rates!$C$7,IF(AND('Claim Details'!$E$21="London 2",C320="B"),Rates!$D$7,IF(AND('Claim Details'!$E$21="London 2",C320="C"),Rates!$E$7,IF(AND('Claim Details'!$E$21="London 2",C320="D"),Rates!$F$7,IF(AND('Claim Details'!$E$21="London 3",C320="A"),Rates!$C$10,IF(AND('Claim Details'!$E$21="London 3",C320="B"),Rates!$D$10,IF(AND('Claim Details'!$E$21="London 3",C320="C"),Rates!$E$10,IF(AND('Claim Details'!$E$21="London 3",C320="D"),Rates!$F$10,IF(AND('Claim Details'!$E$21="National 1",C320="A"),Rates!$C$13,IF(AND('Claim Details'!$E$21="National 1",C320="B"),Rates!$D$13,IF(AND('Claim Details'!$E$21="National 1",C320="C"),Rates!$E$13,IF(AND('Claim Details'!$E$21="National 1",C320="D"),Rates!$F$13,IF(AND('Claim Details'!$E$21="National 2",C320="A"),Rates!$C$16,IF(AND('Claim Details'!$E$21="National 2",C320="B"),Rates!$D$16,IF(AND('Claim Details'!$E$21="National 2",C320="C"),Rates!$E$16,IF(AND('Claim Details'!$E$21="National 2",C320="D"),Rates!$F$16,"£0.00"))))))))))))))))))))</f>
        <v>£0.00</v>
      </c>
      <c r="J320" s="23"/>
      <c r="K320" s="63" t="str">
        <f t="shared" si="69"/>
        <v>£0.00</v>
      </c>
      <c r="L320" s="212"/>
      <c r="M320" s="213"/>
      <c r="N320" s="20"/>
      <c r="O320" s="20"/>
      <c r="P320" s="20" t="str">
        <f t="shared" si="70"/>
        <v/>
      </c>
      <c r="Q320" s="20"/>
      <c r="R320" s="211"/>
      <c r="S320" s="28" t="str">
        <f t="shared" si="71"/>
        <v/>
      </c>
      <c r="T320" s="20" t="str">
        <f t="shared" si="72"/>
        <v/>
      </c>
      <c r="U320" s="18" t="str">
        <f t="shared" si="73"/>
        <v>£0.00</v>
      </c>
      <c r="V320" s="20"/>
      <c r="W320" s="192"/>
      <c r="X320" s="193"/>
      <c r="Y320" s="35"/>
      <c r="Z320" s="343"/>
      <c r="AA320" s="343" t="str">
        <f t="shared" si="74"/>
        <v/>
      </c>
      <c r="AB320" s="103"/>
      <c r="AC320" s="94" t="str">
        <f t="shared" si="75"/>
        <v/>
      </c>
      <c r="AD320" s="95"/>
      <c r="AE320" s="294"/>
      <c r="AF320" s="214" t="str">
        <f t="shared" si="76"/>
        <v/>
      </c>
      <c r="AG320" s="215" t="str">
        <f t="shared" si="77"/>
        <v>£0.00</v>
      </c>
      <c r="AH320" s="181"/>
      <c r="AJ320" s="183"/>
      <c r="AM320" s="183" t="str">
        <f t="shared" si="65"/>
        <v/>
      </c>
      <c r="AN320" s="45">
        <f t="shared" si="66"/>
        <v>0</v>
      </c>
      <c r="AO320" s="45" t="str">
        <f>IF(AND('Claim Details'!$J$21="London 1",T320="A"),Rates!$C$4,IF(AND('Claim Details'!$J$21="London 1",T320="B"),Rates!$D$4,IF(AND('Claim Details'!$J$21="London 1",T320="C"),Rates!$E$4,IF(AND('Claim Details'!$J$21="London 1",T320="D"),Rates!$F$4,IF(AND('Claim Details'!$J$21="London 2",T320="A"),Rates!$C$7,IF(AND('Claim Details'!$J$21="London 2",T320="B"),Rates!$D$7,IF(AND('Claim Details'!$J$21="London 2",T320="C"),Rates!$E$7,IF(AND('Claim Details'!$J$21="London 2",T320="D"),Rates!$F$7,IF(AND('Claim Details'!$J$21="London 3",T320="A"),Rates!$C$10,IF(AND('Claim Details'!$J$21="London 3",T320="B"),Rates!$D$10,IF(AND('Claim Details'!$J$21="London 3",T320="C"),Rates!$E$10,IF(AND('Claim Details'!$J$21="London 3",T320="D"),Rates!$F$10,IF(AND('Claim Details'!$J$21="National 1",T320="A"),Rates!$C$13,IF(AND('Claim Details'!$J$21="National 1",T320="B"),Rates!$D$13,IF(AND('Claim Details'!$J$21="National 1",T320="C"),Rates!$E$13,IF(AND('Claim Details'!$J$21="National 1",T320="D"),Rates!$F$13,IF(AND('Claim Details'!$J$21="National 2",T320="A"),Rates!$C$16,IF(AND('Claim Details'!$J$21="National 2",T320="B"),Rates!$D$16,IF(AND('Claim Details'!$J$21="National 2",T320="C"),Rates!$E$16,IF(AND('Claim Details'!$J$21="National 2",T320="D"),Rates!$F$16,"£0.00"))))))))))))))))))))</f>
        <v>£0.00</v>
      </c>
      <c r="AP320" s="45">
        <f t="shared" si="67"/>
        <v>0</v>
      </c>
      <c r="AQ320" s="45" t="str">
        <f>IF(AND('Claim Details'!$R$21="London 1",AC320="A"),Rates!$C$4,IF(AND('Claim Details'!$R$21="London 1",AC320="B"),Rates!$D$4,IF(AND('Claim Details'!$R$21="London 1",AC320="C"),Rates!$E$4,IF(AND('Claim Details'!$R$21="London 1",AC320="D"),Rates!$F$4,IF(AND('Claim Details'!$R$21="London 2",AC320="A"),Rates!$C$7,IF(AND('Claim Details'!$R$21="London 2",AC320="B"),Rates!$D$7,IF(AND('Claim Details'!$R$21="London 2",AC320="C"),Rates!$E$7,IF(AND('Claim Details'!$R$21="London 2",AC320="D"),Rates!$F$7,IF(AND('Claim Details'!$R$21="London 3",AC320="A"),Rates!$C$10,IF(AND('Claim Details'!$R$21="London 3",AC320="B"),Rates!$D$10,IF(AND('Claim Details'!$R$21="London 3",AC320="C"),Rates!$E$10,IF(AND('Claim Details'!$R$21="London 3",AC320="D"),Rates!$F$10,IF(AND('Claim Details'!$R$21="National 1",AC320="A"),Rates!$C$13,IF(AND('Claim Details'!$R$21="National 1",AC320="B"),Rates!$D$13,IF(AND('Claim Details'!$R$21="National 1",AC320="C"),Rates!$E$13,IF(AND('Claim Details'!$R$21="National 1",AC320="D"),Rates!$F$13,IF(AND('Claim Details'!$R$21="National 2",AC320="A"),Rates!$C$16,IF(AND('Claim Details'!$R$21="National 2",AC320="B"),Rates!$D$16,IF(AND('Claim Details'!$R$21="National 2",AC320="C"),Rates!$E$16,IF(AND('Claim Details'!$R$21="National 2",AC320="D"),Rates!$F$16,"£0.00"))))))))))))))))))))</f>
        <v>£0.00</v>
      </c>
      <c r="AR320" s="45">
        <f t="shared" si="68"/>
        <v>0</v>
      </c>
      <c r="AS320" s="183" t="str">
        <f t="shared" si="78"/>
        <v/>
      </c>
      <c r="AT320" s="183" t="str">
        <f t="shared" si="79"/>
        <v/>
      </c>
    </row>
    <row r="321" spans="1:46" ht="15.5">
      <c r="A321" s="178"/>
      <c r="B321" s="21"/>
      <c r="C321" s="22"/>
      <c r="D321" s="288"/>
      <c r="E321" s="290"/>
      <c r="F321" s="289"/>
      <c r="G321" s="177"/>
      <c r="H321" s="286"/>
      <c r="I321" s="95" t="str">
        <f>IF(AND('Claim Details'!$E$21="London 1",C321="A"),Rates!$C$4,IF(AND('Claim Details'!$E$21="London 1",C321="B"),Rates!$D$4,IF(AND('Claim Details'!$E$21="London 1",C321="C"),Rates!$E$4,IF(AND('Claim Details'!$E$21="London 1",C321="D"),Rates!$F$4,IF(AND('Claim Details'!$E$21="London 2",C321="A"),Rates!$C$7,IF(AND('Claim Details'!$E$21="London 2",C321="B"),Rates!$D$7,IF(AND('Claim Details'!$E$21="London 2",C321="C"),Rates!$E$7,IF(AND('Claim Details'!$E$21="London 2",C321="D"),Rates!$F$7,IF(AND('Claim Details'!$E$21="London 3",C321="A"),Rates!$C$10,IF(AND('Claim Details'!$E$21="London 3",C321="B"),Rates!$D$10,IF(AND('Claim Details'!$E$21="London 3",C321="C"),Rates!$E$10,IF(AND('Claim Details'!$E$21="London 3",C321="D"),Rates!$F$10,IF(AND('Claim Details'!$E$21="National 1",C321="A"),Rates!$C$13,IF(AND('Claim Details'!$E$21="National 1",C321="B"),Rates!$D$13,IF(AND('Claim Details'!$E$21="National 1",C321="C"),Rates!$E$13,IF(AND('Claim Details'!$E$21="National 1",C321="D"),Rates!$F$13,IF(AND('Claim Details'!$E$21="National 2",C321="A"),Rates!$C$16,IF(AND('Claim Details'!$E$21="National 2",C321="B"),Rates!$D$16,IF(AND('Claim Details'!$E$21="National 2",C321="C"),Rates!$E$16,IF(AND('Claim Details'!$E$21="National 2",C321="D"),Rates!$F$16,"£0.00"))))))))))))))))))))</f>
        <v>£0.00</v>
      </c>
      <c r="J321" s="23"/>
      <c r="K321" s="63" t="str">
        <f t="shared" si="69"/>
        <v>£0.00</v>
      </c>
      <c r="L321" s="212"/>
      <c r="M321" s="213"/>
      <c r="N321" s="20"/>
      <c r="O321" s="20"/>
      <c r="P321" s="20" t="str">
        <f t="shared" si="70"/>
        <v/>
      </c>
      <c r="Q321" s="20"/>
      <c r="R321" s="211"/>
      <c r="S321" s="28" t="str">
        <f t="shared" si="71"/>
        <v/>
      </c>
      <c r="T321" s="20" t="str">
        <f t="shared" si="72"/>
        <v/>
      </c>
      <c r="U321" s="18" t="str">
        <f t="shared" si="73"/>
        <v>£0.00</v>
      </c>
      <c r="V321" s="20"/>
      <c r="W321" s="192"/>
      <c r="X321" s="193"/>
      <c r="Y321" s="35"/>
      <c r="Z321" s="343"/>
      <c r="AA321" s="343" t="str">
        <f t="shared" si="74"/>
        <v/>
      </c>
      <c r="AB321" s="103"/>
      <c r="AC321" s="94" t="str">
        <f t="shared" si="75"/>
        <v/>
      </c>
      <c r="AD321" s="95"/>
      <c r="AE321" s="294"/>
      <c r="AF321" s="214" t="str">
        <f t="shared" si="76"/>
        <v/>
      </c>
      <c r="AG321" s="215" t="str">
        <f t="shared" si="77"/>
        <v>£0.00</v>
      </c>
      <c r="AH321" s="181"/>
      <c r="AJ321" s="183"/>
      <c r="AM321" s="183" t="str">
        <f t="shared" si="65"/>
        <v/>
      </c>
      <c r="AN321" s="45">
        <f t="shared" si="66"/>
        <v>0</v>
      </c>
      <c r="AO321" s="45" t="str">
        <f>IF(AND('Claim Details'!$J$21="London 1",T321="A"),Rates!$C$4,IF(AND('Claim Details'!$J$21="London 1",T321="B"),Rates!$D$4,IF(AND('Claim Details'!$J$21="London 1",T321="C"),Rates!$E$4,IF(AND('Claim Details'!$J$21="London 1",T321="D"),Rates!$F$4,IF(AND('Claim Details'!$J$21="London 2",T321="A"),Rates!$C$7,IF(AND('Claim Details'!$J$21="London 2",T321="B"),Rates!$D$7,IF(AND('Claim Details'!$J$21="London 2",T321="C"),Rates!$E$7,IF(AND('Claim Details'!$J$21="London 2",T321="D"),Rates!$F$7,IF(AND('Claim Details'!$J$21="London 3",T321="A"),Rates!$C$10,IF(AND('Claim Details'!$J$21="London 3",T321="B"),Rates!$D$10,IF(AND('Claim Details'!$J$21="London 3",T321="C"),Rates!$E$10,IF(AND('Claim Details'!$J$21="London 3",T321="D"),Rates!$F$10,IF(AND('Claim Details'!$J$21="National 1",T321="A"),Rates!$C$13,IF(AND('Claim Details'!$J$21="National 1",T321="B"),Rates!$D$13,IF(AND('Claim Details'!$J$21="National 1",T321="C"),Rates!$E$13,IF(AND('Claim Details'!$J$21="National 1",T321="D"),Rates!$F$13,IF(AND('Claim Details'!$J$21="National 2",T321="A"),Rates!$C$16,IF(AND('Claim Details'!$J$21="National 2",T321="B"),Rates!$D$16,IF(AND('Claim Details'!$J$21="National 2",T321="C"),Rates!$E$16,IF(AND('Claim Details'!$J$21="National 2",T321="D"),Rates!$F$16,"£0.00"))))))))))))))))))))</f>
        <v>£0.00</v>
      </c>
      <c r="AP321" s="45">
        <f t="shared" si="67"/>
        <v>0</v>
      </c>
      <c r="AQ321" s="45" t="str">
        <f>IF(AND('Claim Details'!$R$21="London 1",AC321="A"),Rates!$C$4,IF(AND('Claim Details'!$R$21="London 1",AC321="B"),Rates!$D$4,IF(AND('Claim Details'!$R$21="London 1",AC321="C"),Rates!$E$4,IF(AND('Claim Details'!$R$21="London 1",AC321="D"),Rates!$F$4,IF(AND('Claim Details'!$R$21="London 2",AC321="A"),Rates!$C$7,IF(AND('Claim Details'!$R$21="London 2",AC321="B"),Rates!$D$7,IF(AND('Claim Details'!$R$21="London 2",AC321="C"),Rates!$E$7,IF(AND('Claim Details'!$R$21="London 2",AC321="D"),Rates!$F$7,IF(AND('Claim Details'!$R$21="London 3",AC321="A"),Rates!$C$10,IF(AND('Claim Details'!$R$21="London 3",AC321="B"),Rates!$D$10,IF(AND('Claim Details'!$R$21="London 3",AC321="C"),Rates!$E$10,IF(AND('Claim Details'!$R$21="London 3",AC321="D"),Rates!$F$10,IF(AND('Claim Details'!$R$21="National 1",AC321="A"),Rates!$C$13,IF(AND('Claim Details'!$R$21="National 1",AC321="B"),Rates!$D$13,IF(AND('Claim Details'!$R$21="National 1",AC321="C"),Rates!$E$13,IF(AND('Claim Details'!$R$21="National 1",AC321="D"),Rates!$F$13,IF(AND('Claim Details'!$R$21="National 2",AC321="A"),Rates!$C$16,IF(AND('Claim Details'!$R$21="National 2",AC321="B"),Rates!$D$16,IF(AND('Claim Details'!$R$21="National 2",AC321="C"),Rates!$E$16,IF(AND('Claim Details'!$R$21="National 2",AC321="D"),Rates!$F$16,"£0.00"))))))))))))))))))))</f>
        <v>£0.00</v>
      </c>
      <c r="AR321" s="45">
        <f t="shared" si="68"/>
        <v>0</v>
      </c>
      <c r="AS321" s="183" t="str">
        <f t="shared" si="78"/>
        <v/>
      </c>
      <c r="AT321" s="183" t="str">
        <f t="shared" si="79"/>
        <v/>
      </c>
    </row>
    <row r="322" spans="1:46" ht="15.5">
      <c r="A322" s="178"/>
      <c r="B322" s="21"/>
      <c r="C322" s="22"/>
      <c r="D322" s="288"/>
      <c r="E322" s="290"/>
      <c r="F322" s="289"/>
      <c r="G322" s="177"/>
      <c r="H322" s="286"/>
      <c r="I322" s="95" t="str">
        <f>IF(AND('Claim Details'!$E$21="London 1",C322="A"),Rates!$C$4,IF(AND('Claim Details'!$E$21="London 1",C322="B"),Rates!$D$4,IF(AND('Claim Details'!$E$21="London 1",C322="C"),Rates!$E$4,IF(AND('Claim Details'!$E$21="London 1",C322="D"),Rates!$F$4,IF(AND('Claim Details'!$E$21="London 2",C322="A"),Rates!$C$7,IF(AND('Claim Details'!$E$21="London 2",C322="B"),Rates!$D$7,IF(AND('Claim Details'!$E$21="London 2",C322="C"),Rates!$E$7,IF(AND('Claim Details'!$E$21="London 2",C322="D"),Rates!$F$7,IF(AND('Claim Details'!$E$21="London 3",C322="A"),Rates!$C$10,IF(AND('Claim Details'!$E$21="London 3",C322="B"),Rates!$D$10,IF(AND('Claim Details'!$E$21="London 3",C322="C"),Rates!$E$10,IF(AND('Claim Details'!$E$21="London 3",C322="D"),Rates!$F$10,IF(AND('Claim Details'!$E$21="National 1",C322="A"),Rates!$C$13,IF(AND('Claim Details'!$E$21="National 1",C322="B"),Rates!$D$13,IF(AND('Claim Details'!$E$21="National 1",C322="C"),Rates!$E$13,IF(AND('Claim Details'!$E$21="National 1",C322="D"),Rates!$F$13,IF(AND('Claim Details'!$E$21="National 2",C322="A"),Rates!$C$16,IF(AND('Claim Details'!$E$21="National 2",C322="B"),Rates!$D$16,IF(AND('Claim Details'!$E$21="National 2",C322="C"),Rates!$E$16,IF(AND('Claim Details'!$E$21="National 2",C322="D"),Rates!$F$16,"£0.00"))))))))))))))))))))</f>
        <v>£0.00</v>
      </c>
      <c r="J322" s="23"/>
      <c r="K322" s="63" t="str">
        <f t="shared" si="69"/>
        <v>£0.00</v>
      </c>
      <c r="L322" s="212"/>
      <c r="M322" s="213"/>
      <c r="N322" s="20"/>
      <c r="O322" s="20"/>
      <c r="P322" s="20" t="str">
        <f t="shared" si="70"/>
        <v/>
      </c>
      <c r="Q322" s="20"/>
      <c r="R322" s="211"/>
      <c r="S322" s="28" t="str">
        <f t="shared" si="71"/>
        <v/>
      </c>
      <c r="T322" s="20" t="str">
        <f t="shared" si="72"/>
        <v/>
      </c>
      <c r="U322" s="18" t="str">
        <f t="shared" si="73"/>
        <v>£0.00</v>
      </c>
      <c r="V322" s="20"/>
      <c r="W322" s="192"/>
      <c r="X322" s="193"/>
      <c r="Y322" s="35"/>
      <c r="Z322" s="343"/>
      <c r="AA322" s="343" t="str">
        <f t="shared" si="74"/>
        <v/>
      </c>
      <c r="AB322" s="103"/>
      <c r="AC322" s="94" t="str">
        <f t="shared" si="75"/>
        <v/>
      </c>
      <c r="AD322" s="95"/>
      <c r="AE322" s="294"/>
      <c r="AF322" s="214" t="str">
        <f t="shared" si="76"/>
        <v/>
      </c>
      <c r="AG322" s="215" t="str">
        <f t="shared" si="77"/>
        <v>£0.00</v>
      </c>
      <c r="AH322" s="181"/>
      <c r="AJ322" s="183"/>
      <c r="AM322" s="183" t="str">
        <f t="shared" si="65"/>
        <v/>
      </c>
      <c r="AN322" s="45">
        <f t="shared" si="66"/>
        <v>0</v>
      </c>
      <c r="AO322" s="45" t="str">
        <f>IF(AND('Claim Details'!$J$21="London 1",T322="A"),Rates!$C$4,IF(AND('Claim Details'!$J$21="London 1",T322="B"),Rates!$D$4,IF(AND('Claim Details'!$J$21="London 1",T322="C"),Rates!$E$4,IF(AND('Claim Details'!$J$21="London 1",T322="D"),Rates!$F$4,IF(AND('Claim Details'!$J$21="London 2",T322="A"),Rates!$C$7,IF(AND('Claim Details'!$J$21="London 2",T322="B"),Rates!$D$7,IF(AND('Claim Details'!$J$21="London 2",T322="C"),Rates!$E$7,IF(AND('Claim Details'!$J$21="London 2",T322="D"),Rates!$F$7,IF(AND('Claim Details'!$J$21="London 3",T322="A"),Rates!$C$10,IF(AND('Claim Details'!$J$21="London 3",T322="B"),Rates!$D$10,IF(AND('Claim Details'!$J$21="London 3",T322="C"),Rates!$E$10,IF(AND('Claim Details'!$J$21="London 3",T322="D"),Rates!$F$10,IF(AND('Claim Details'!$J$21="National 1",T322="A"),Rates!$C$13,IF(AND('Claim Details'!$J$21="National 1",T322="B"),Rates!$D$13,IF(AND('Claim Details'!$J$21="National 1",T322="C"),Rates!$E$13,IF(AND('Claim Details'!$J$21="National 1",T322="D"),Rates!$F$13,IF(AND('Claim Details'!$J$21="National 2",T322="A"),Rates!$C$16,IF(AND('Claim Details'!$J$21="National 2",T322="B"),Rates!$D$16,IF(AND('Claim Details'!$J$21="National 2",T322="C"),Rates!$E$16,IF(AND('Claim Details'!$J$21="National 2",T322="D"),Rates!$F$16,"£0.00"))))))))))))))))))))</f>
        <v>£0.00</v>
      </c>
      <c r="AP322" s="45">
        <f t="shared" si="67"/>
        <v>0</v>
      </c>
      <c r="AQ322" s="45" t="str">
        <f>IF(AND('Claim Details'!$R$21="London 1",AC322="A"),Rates!$C$4,IF(AND('Claim Details'!$R$21="London 1",AC322="B"),Rates!$D$4,IF(AND('Claim Details'!$R$21="London 1",AC322="C"),Rates!$E$4,IF(AND('Claim Details'!$R$21="London 1",AC322="D"),Rates!$F$4,IF(AND('Claim Details'!$R$21="London 2",AC322="A"),Rates!$C$7,IF(AND('Claim Details'!$R$21="London 2",AC322="B"),Rates!$D$7,IF(AND('Claim Details'!$R$21="London 2",AC322="C"),Rates!$E$7,IF(AND('Claim Details'!$R$21="London 2",AC322="D"),Rates!$F$7,IF(AND('Claim Details'!$R$21="London 3",AC322="A"),Rates!$C$10,IF(AND('Claim Details'!$R$21="London 3",AC322="B"),Rates!$D$10,IF(AND('Claim Details'!$R$21="London 3",AC322="C"),Rates!$E$10,IF(AND('Claim Details'!$R$21="London 3",AC322="D"),Rates!$F$10,IF(AND('Claim Details'!$R$21="National 1",AC322="A"),Rates!$C$13,IF(AND('Claim Details'!$R$21="National 1",AC322="B"),Rates!$D$13,IF(AND('Claim Details'!$R$21="National 1",AC322="C"),Rates!$E$13,IF(AND('Claim Details'!$R$21="National 1",AC322="D"),Rates!$F$13,IF(AND('Claim Details'!$R$21="National 2",AC322="A"),Rates!$C$16,IF(AND('Claim Details'!$R$21="National 2",AC322="B"),Rates!$D$16,IF(AND('Claim Details'!$R$21="National 2",AC322="C"),Rates!$E$16,IF(AND('Claim Details'!$R$21="National 2",AC322="D"),Rates!$F$16,"£0.00"))))))))))))))))))))</f>
        <v>£0.00</v>
      </c>
      <c r="AR322" s="45">
        <f t="shared" si="68"/>
        <v>0</v>
      </c>
      <c r="AS322" s="183" t="str">
        <f t="shared" si="78"/>
        <v/>
      </c>
      <c r="AT322" s="183" t="str">
        <f t="shared" si="79"/>
        <v/>
      </c>
    </row>
    <row r="323" spans="1:46" ht="15.5">
      <c r="A323" s="178"/>
      <c r="B323" s="21"/>
      <c r="C323" s="22"/>
      <c r="D323" s="288"/>
      <c r="E323" s="290"/>
      <c r="F323" s="289"/>
      <c r="G323" s="177"/>
      <c r="H323" s="286"/>
      <c r="I323" s="95" t="str">
        <f>IF(AND('Claim Details'!$E$21="London 1",C323="A"),Rates!$C$4,IF(AND('Claim Details'!$E$21="London 1",C323="B"),Rates!$D$4,IF(AND('Claim Details'!$E$21="London 1",C323="C"),Rates!$E$4,IF(AND('Claim Details'!$E$21="London 1",C323="D"),Rates!$F$4,IF(AND('Claim Details'!$E$21="London 2",C323="A"),Rates!$C$7,IF(AND('Claim Details'!$E$21="London 2",C323="B"),Rates!$D$7,IF(AND('Claim Details'!$E$21="London 2",C323="C"),Rates!$E$7,IF(AND('Claim Details'!$E$21="London 2",C323="D"),Rates!$F$7,IF(AND('Claim Details'!$E$21="London 3",C323="A"),Rates!$C$10,IF(AND('Claim Details'!$E$21="London 3",C323="B"),Rates!$D$10,IF(AND('Claim Details'!$E$21="London 3",C323="C"),Rates!$E$10,IF(AND('Claim Details'!$E$21="London 3",C323="D"),Rates!$F$10,IF(AND('Claim Details'!$E$21="National 1",C323="A"),Rates!$C$13,IF(AND('Claim Details'!$E$21="National 1",C323="B"),Rates!$D$13,IF(AND('Claim Details'!$E$21="National 1",C323="C"),Rates!$E$13,IF(AND('Claim Details'!$E$21="National 1",C323="D"),Rates!$F$13,IF(AND('Claim Details'!$E$21="National 2",C323="A"),Rates!$C$16,IF(AND('Claim Details'!$E$21="National 2",C323="B"),Rates!$D$16,IF(AND('Claim Details'!$E$21="National 2",C323="C"),Rates!$E$16,IF(AND('Claim Details'!$E$21="National 2",C323="D"),Rates!$F$16,"£0.00"))))))))))))))))))))</f>
        <v>£0.00</v>
      </c>
      <c r="J323" s="23"/>
      <c r="K323" s="63" t="str">
        <f t="shared" si="69"/>
        <v>£0.00</v>
      </c>
      <c r="L323" s="212"/>
      <c r="M323" s="213"/>
      <c r="N323" s="20"/>
      <c r="O323" s="20"/>
      <c r="P323" s="20" t="str">
        <f t="shared" si="70"/>
        <v/>
      </c>
      <c r="Q323" s="20"/>
      <c r="R323" s="211"/>
      <c r="S323" s="28" t="str">
        <f t="shared" si="71"/>
        <v/>
      </c>
      <c r="T323" s="20" t="str">
        <f t="shared" si="72"/>
        <v/>
      </c>
      <c r="U323" s="18" t="str">
        <f t="shared" si="73"/>
        <v>£0.00</v>
      </c>
      <c r="V323" s="20"/>
      <c r="W323" s="192"/>
      <c r="X323" s="193"/>
      <c r="Y323" s="35"/>
      <c r="Z323" s="343"/>
      <c r="AA323" s="343" t="str">
        <f t="shared" si="74"/>
        <v/>
      </c>
      <c r="AB323" s="103"/>
      <c r="AC323" s="94" t="str">
        <f t="shared" si="75"/>
        <v/>
      </c>
      <c r="AD323" s="95"/>
      <c r="AE323" s="294"/>
      <c r="AF323" s="214" t="str">
        <f t="shared" si="76"/>
        <v/>
      </c>
      <c r="AG323" s="215" t="str">
        <f t="shared" si="77"/>
        <v>£0.00</v>
      </c>
      <c r="AH323" s="181"/>
      <c r="AJ323" s="183"/>
      <c r="AM323" s="183" t="str">
        <f t="shared" si="65"/>
        <v/>
      </c>
      <c r="AN323" s="45">
        <f t="shared" si="66"/>
        <v>0</v>
      </c>
      <c r="AO323" s="45" t="str">
        <f>IF(AND('Claim Details'!$J$21="London 1",T323="A"),Rates!$C$4,IF(AND('Claim Details'!$J$21="London 1",T323="B"),Rates!$D$4,IF(AND('Claim Details'!$J$21="London 1",T323="C"),Rates!$E$4,IF(AND('Claim Details'!$J$21="London 1",T323="D"),Rates!$F$4,IF(AND('Claim Details'!$J$21="London 2",T323="A"),Rates!$C$7,IF(AND('Claim Details'!$J$21="London 2",T323="B"),Rates!$D$7,IF(AND('Claim Details'!$J$21="London 2",T323="C"),Rates!$E$7,IF(AND('Claim Details'!$J$21="London 2",T323="D"),Rates!$F$7,IF(AND('Claim Details'!$J$21="London 3",T323="A"),Rates!$C$10,IF(AND('Claim Details'!$J$21="London 3",T323="B"),Rates!$D$10,IF(AND('Claim Details'!$J$21="London 3",T323="C"),Rates!$E$10,IF(AND('Claim Details'!$J$21="London 3",T323="D"),Rates!$F$10,IF(AND('Claim Details'!$J$21="National 1",T323="A"),Rates!$C$13,IF(AND('Claim Details'!$J$21="National 1",T323="B"),Rates!$D$13,IF(AND('Claim Details'!$J$21="National 1",T323="C"),Rates!$E$13,IF(AND('Claim Details'!$J$21="National 1",T323="D"),Rates!$F$13,IF(AND('Claim Details'!$J$21="National 2",T323="A"),Rates!$C$16,IF(AND('Claim Details'!$J$21="National 2",T323="B"),Rates!$D$16,IF(AND('Claim Details'!$J$21="National 2",T323="C"),Rates!$E$16,IF(AND('Claim Details'!$J$21="National 2",T323="D"),Rates!$F$16,"£0.00"))))))))))))))))))))</f>
        <v>£0.00</v>
      </c>
      <c r="AP323" s="45">
        <f t="shared" si="67"/>
        <v>0</v>
      </c>
      <c r="AQ323" s="45" t="str">
        <f>IF(AND('Claim Details'!$R$21="London 1",AC323="A"),Rates!$C$4,IF(AND('Claim Details'!$R$21="London 1",AC323="B"),Rates!$D$4,IF(AND('Claim Details'!$R$21="London 1",AC323="C"),Rates!$E$4,IF(AND('Claim Details'!$R$21="London 1",AC323="D"),Rates!$F$4,IF(AND('Claim Details'!$R$21="London 2",AC323="A"),Rates!$C$7,IF(AND('Claim Details'!$R$21="London 2",AC323="B"),Rates!$D$7,IF(AND('Claim Details'!$R$21="London 2",AC323="C"),Rates!$E$7,IF(AND('Claim Details'!$R$21="London 2",AC323="D"),Rates!$F$7,IF(AND('Claim Details'!$R$21="London 3",AC323="A"),Rates!$C$10,IF(AND('Claim Details'!$R$21="London 3",AC323="B"),Rates!$D$10,IF(AND('Claim Details'!$R$21="London 3",AC323="C"),Rates!$E$10,IF(AND('Claim Details'!$R$21="London 3",AC323="D"),Rates!$F$10,IF(AND('Claim Details'!$R$21="National 1",AC323="A"),Rates!$C$13,IF(AND('Claim Details'!$R$21="National 1",AC323="B"),Rates!$D$13,IF(AND('Claim Details'!$R$21="National 1",AC323="C"),Rates!$E$13,IF(AND('Claim Details'!$R$21="National 1",AC323="D"),Rates!$F$13,IF(AND('Claim Details'!$R$21="National 2",AC323="A"),Rates!$C$16,IF(AND('Claim Details'!$R$21="National 2",AC323="B"),Rates!$D$16,IF(AND('Claim Details'!$R$21="National 2",AC323="C"),Rates!$E$16,IF(AND('Claim Details'!$R$21="National 2",AC323="D"),Rates!$F$16,"£0.00"))))))))))))))))))))</f>
        <v>£0.00</v>
      </c>
      <c r="AR323" s="45">
        <f t="shared" si="68"/>
        <v>0</v>
      </c>
      <c r="AS323" s="183" t="str">
        <f t="shared" si="78"/>
        <v/>
      </c>
      <c r="AT323" s="183" t="str">
        <f t="shared" si="79"/>
        <v/>
      </c>
    </row>
    <row r="324" spans="1:46" ht="15.5">
      <c r="A324" s="178"/>
      <c r="B324" s="21"/>
      <c r="C324" s="22"/>
      <c r="D324" s="288"/>
      <c r="E324" s="290"/>
      <c r="F324" s="289"/>
      <c r="G324" s="177"/>
      <c r="H324" s="286"/>
      <c r="I324" s="95" t="str">
        <f>IF(AND('Claim Details'!$E$21="London 1",C324="A"),Rates!$C$4,IF(AND('Claim Details'!$E$21="London 1",C324="B"),Rates!$D$4,IF(AND('Claim Details'!$E$21="London 1",C324="C"),Rates!$E$4,IF(AND('Claim Details'!$E$21="London 1",C324="D"),Rates!$F$4,IF(AND('Claim Details'!$E$21="London 2",C324="A"),Rates!$C$7,IF(AND('Claim Details'!$E$21="London 2",C324="B"),Rates!$D$7,IF(AND('Claim Details'!$E$21="London 2",C324="C"),Rates!$E$7,IF(AND('Claim Details'!$E$21="London 2",C324="D"),Rates!$F$7,IF(AND('Claim Details'!$E$21="London 3",C324="A"),Rates!$C$10,IF(AND('Claim Details'!$E$21="London 3",C324="B"),Rates!$D$10,IF(AND('Claim Details'!$E$21="London 3",C324="C"),Rates!$E$10,IF(AND('Claim Details'!$E$21="London 3",C324="D"),Rates!$F$10,IF(AND('Claim Details'!$E$21="National 1",C324="A"),Rates!$C$13,IF(AND('Claim Details'!$E$21="National 1",C324="B"),Rates!$D$13,IF(AND('Claim Details'!$E$21="National 1",C324="C"),Rates!$E$13,IF(AND('Claim Details'!$E$21="National 1",C324="D"),Rates!$F$13,IF(AND('Claim Details'!$E$21="National 2",C324="A"),Rates!$C$16,IF(AND('Claim Details'!$E$21="National 2",C324="B"),Rates!$D$16,IF(AND('Claim Details'!$E$21="National 2",C324="C"),Rates!$E$16,IF(AND('Claim Details'!$E$21="National 2",C324="D"),Rates!$F$16,"£0.00"))))))))))))))))))))</f>
        <v>£0.00</v>
      </c>
      <c r="J324" s="23"/>
      <c r="K324" s="63" t="str">
        <f t="shared" si="69"/>
        <v>£0.00</v>
      </c>
      <c r="L324" s="212"/>
      <c r="M324" s="213"/>
      <c r="N324" s="20"/>
      <c r="O324" s="20"/>
      <c r="P324" s="20" t="str">
        <f t="shared" si="70"/>
        <v/>
      </c>
      <c r="Q324" s="20"/>
      <c r="R324" s="211"/>
      <c r="S324" s="28" t="str">
        <f t="shared" si="71"/>
        <v/>
      </c>
      <c r="T324" s="20" t="str">
        <f t="shared" si="72"/>
        <v/>
      </c>
      <c r="U324" s="18" t="str">
        <f t="shared" si="73"/>
        <v>£0.00</v>
      </c>
      <c r="V324" s="20"/>
      <c r="W324" s="192"/>
      <c r="X324" s="193"/>
      <c r="Y324" s="35"/>
      <c r="Z324" s="343"/>
      <c r="AA324" s="343" t="str">
        <f t="shared" si="74"/>
        <v/>
      </c>
      <c r="AB324" s="103"/>
      <c r="AC324" s="94" t="str">
        <f t="shared" si="75"/>
        <v/>
      </c>
      <c r="AD324" s="95"/>
      <c r="AE324" s="294"/>
      <c r="AF324" s="214" t="str">
        <f t="shared" si="76"/>
        <v/>
      </c>
      <c r="AG324" s="215" t="str">
        <f t="shared" si="77"/>
        <v>£0.00</v>
      </c>
      <c r="AH324" s="181"/>
      <c r="AJ324" s="183"/>
      <c r="AM324" s="183" t="str">
        <f t="shared" si="65"/>
        <v/>
      </c>
      <c r="AN324" s="45">
        <f t="shared" si="66"/>
        <v>0</v>
      </c>
      <c r="AO324" s="45" t="str">
        <f>IF(AND('Claim Details'!$J$21="London 1",T324="A"),Rates!$C$4,IF(AND('Claim Details'!$J$21="London 1",T324="B"),Rates!$D$4,IF(AND('Claim Details'!$J$21="London 1",T324="C"),Rates!$E$4,IF(AND('Claim Details'!$J$21="London 1",T324="D"),Rates!$F$4,IF(AND('Claim Details'!$J$21="London 2",T324="A"),Rates!$C$7,IF(AND('Claim Details'!$J$21="London 2",T324="B"),Rates!$D$7,IF(AND('Claim Details'!$J$21="London 2",T324="C"),Rates!$E$7,IF(AND('Claim Details'!$J$21="London 2",T324="D"),Rates!$F$7,IF(AND('Claim Details'!$J$21="London 3",T324="A"),Rates!$C$10,IF(AND('Claim Details'!$J$21="London 3",T324="B"),Rates!$D$10,IF(AND('Claim Details'!$J$21="London 3",T324="C"),Rates!$E$10,IF(AND('Claim Details'!$J$21="London 3",T324="D"),Rates!$F$10,IF(AND('Claim Details'!$J$21="National 1",T324="A"),Rates!$C$13,IF(AND('Claim Details'!$J$21="National 1",T324="B"),Rates!$D$13,IF(AND('Claim Details'!$J$21="National 1",T324="C"),Rates!$E$13,IF(AND('Claim Details'!$J$21="National 1",T324="D"),Rates!$F$13,IF(AND('Claim Details'!$J$21="National 2",T324="A"),Rates!$C$16,IF(AND('Claim Details'!$J$21="National 2",T324="B"),Rates!$D$16,IF(AND('Claim Details'!$J$21="National 2",T324="C"),Rates!$E$16,IF(AND('Claim Details'!$J$21="National 2",T324="D"),Rates!$F$16,"£0.00"))))))))))))))))))))</f>
        <v>£0.00</v>
      </c>
      <c r="AP324" s="45">
        <f t="shared" si="67"/>
        <v>0</v>
      </c>
      <c r="AQ324" s="45" t="str">
        <f>IF(AND('Claim Details'!$R$21="London 1",AC324="A"),Rates!$C$4,IF(AND('Claim Details'!$R$21="London 1",AC324="B"),Rates!$D$4,IF(AND('Claim Details'!$R$21="London 1",AC324="C"),Rates!$E$4,IF(AND('Claim Details'!$R$21="London 1",AC324="D"),Rates!$F$4,IF(AND('Claim Details'!$R$21="London 2",AC324="A"),Rates!$C$7,IF(AND('Claim Details'!$R$21="London 2",AC324="B"),Rates!$D$7,IF(AND('Claim Details'!$R$21="London 2",AC324="C"),Rates!$E$7,IF(AND('Claim Details'!$R$21="London 2",AC324="D"),Rates!$F$7,IF(AND('Claim Details'!$R$21="London 3",AC324="A"),Rates!$C$10,IF(AND('Claim Details'!$R$21="London 3",AC324="B"),Rates!$D$10,IF(AND('Claim Details'!$R$21="London 3",AC324="C"),Rates!$E$10,IF(AND('Claim Details'!$R$21="London 3",AC324="D"),Rates!$F$10,IF(AND('Claim Details'!$R$21="National 1",AC324="A"),Rates!$C$13,IF(AND('Claim Details'!$R$21="National 1",AC324="B"),Rates!$D$13,IF(AND('Claim Details'!$R$21="National 1",AC324="C"),Rates!$E$13,IF(AND('Claim Details'!$R$21="National 1",AC324="D"),Rates!$F$13,IF(AND('Claim Details'!$R$21="National 2",AC324="A"),Rates!$C$16,IF(AND('Claim Details'!$R$21="National 2",AC324="B"),Rates!$D$16,IF(AND('Claim Details'!$R$21="National 2",AC324="C"),Rates!$E$16,IF(AND('Claim Details'!$R$21="National 2",AC324="D"),Rates!$F$16,"£0.00"))))))))))))))))))))</f>
        <v>£0.00</v>
      </c>
      <c r="AR324" s="45">
        <f t="shared" si="68"/>
        <v>0</v>
      </c>
      <c r="AS324" s="183" t="str">
        <f t="shared" si="78"/>
        <v/>
      </c>
      <c r="AT324" s="183" t="str">
        <f t="shared" si="79"/>
        <v/>
      </c>
    </row>
    <row r="325" spans="1:46" ht="15.5">
      <c r="A325" s="178"/>
      <c r="B325" s="21"/>
      <c r="C325" s="22"/>
      <c r="D325" s="288"/>
      <c r="E325" s="290"/>
      <c r="F325" s="289"/>
      <c r="G325" s="177"/>
      <c r="H325" s="286"/>
      <c r="I325" s="95" t="str">
        <f>IF(AND('Claim Details'!$E$21="London 1",C325="A"),Rates!$C$4,IF(AND('Claim Details'!$E$21="London 1",C325="B"),Rates!$D$4,IF(AND('Claim Details'!$E$21="London 1",C325="C"),Rates!$E$4,IF(AND('Claim Details'!$E$21="London 1",C325="D"),Rates!$F$4,IF(AND('Claim Details'!$E$21="London 2",C325="A"),Rates!$C$7,IF(AND('Claim Details'!$E$21="London 2",C325="B"),Rates!$D$7,IF(AND('Claim Details'!$E$21="London 2",C325="C"),Rates!$E$7,IF(AND('Claim Details'!$E$21="London 2",C325="D"),Rates!$F$7,IF(AND('Claim Details'!$E$21="London 3",C325="A"),Rates!$C$10,IF(AND('Claim Details'!$E$21="London 3",C325="B"),Rates!$D$10,IF(AND('Claim Details'!$E$21="London 3",C325="C"),Rates!$E$10,IF(AND('Claim Details'!$E$21="London 3",C325="D"),Rates!$F$10,IF(AND('Claim Details'!$E$21="National 1",C325="A"),Rates!$C$13,IF(AND('Claim Details'!$E$21="National 1",C325="B"),Rates!$D$13,IF(AND('Claim Details'!$E$21="National 1",C325="C"),Rates!$E$13,IF(AND('Claim Details'!$E$21="National 1",C325="D"),Rates!$F$13,IF(AND('Claim Details'!$E$21="National 2",C325="A"),Rates!$C$16,IF(AND('Claim Details'!$E$21="National 2",C325="B"),Rates!$D$16,IF(AND('Claim Details'!$E$21="National 2",C325="C"),Rates!$E$16,IF(AND('Claim Details'!$E$21="National 2",C325="D"),Rates!$F$16,"£0.00"))))))))))))))))))))</f>
        <v>£0.00</v>
      </c>
      <c r="J325" s="23"/>
      <c r="K325" s="63" t="str">
        <f t="shared" si="69"/>
        <v>£0.00</v>
      </c>
      <c r="L325" s="212"/>
      <c r="M325" s="213"/>
      <c r="N325" s="20"/>
      <c r="O325" s="20"/>
      <c r="P325" s="20" t="str">
        <f t="shared" si="70"/>
        <v/>
      </c>
      <c r="Q325" s="20"/>
      <c r="R325" s="211"/>
      <c r="S325" s="28" t="str">
        <f t="shared" si="71"/>
        <v/>
      </c>
      <c r="T325" s="20" t="str">
        <f t="shared" si="72"/>
        <v/>
      </c>
      <c r="U325" s="18" t="str">
        <f t="shared" si="73"/>
        <v>£0.00</v>
      </c>
      <c r="V325" s="20"/>
      <c r="W325" s="192"/>
      <c r="X325" s="193"/>
      <c r="Y325" s="35"/>
      <c r="Z325" s="343"/>
      <c r="AA325" s="343" t="str">
        <f t="shared" si="74"/>
        <v/>
      </c>
      <c r="AB325" s="103"/>
      <c r="AC325" s="94" t="str">
        <f t="shared" si="75"/>
        <v/>
      </c>
      <c r="AD325" s="95"/>
      <c r="AE325" s="294"/>
      <c r="AF325" s="214" t="str">
        <f t="shared" si="76"/>
        <v/>
      </c>
      <c r="AG325" s="215" t="str">
        <f t="shared" si="77"/>
        <v>£0.00</v>
      </c>
      <c r="AH325" s="181"/>
      <c r="AJ325" s="183"/>
      <c r="AM325" s="183" t="str">
        <f t="shared" ref="AM325:AM388" si="80">IF(E325="","",IF(E325="Travel","1",IF(E325="Waiting","1",IF(E325="Advocacy","2",IF(E325="Attend: Court hearing","3","4")))))</f>
        <v/>
      </c>
      <c r="AN325" s="45">
        <f t="shared" ref="AN325:AN388" si="81">J325</f>
        <v>0</v>
      </c>
      <c r="AO325" s="45" t="str">
        <f>IF(AND('Claim Details'!$J$21="London 1",T325="A"),Rates!$C$4,IF(AND('Claim Details'!$J$21="London 1",T325="B"),Rates!$D$4,IF(AND('Claim Details'!$J$21="London 1",T325="C"),Rates!$E$4,IF(AND('Claim Details'!$J$21="London 1",T325="D"),Rates!$F$4,IF(AND('Claim Details'!$J$21="London 2",T325="A"),Rates!$C$7,IF(AND('Claim Details'!$J$21="London 2",T325="B"),Rates!$D$7,IF(AND('Claim Details'!$J$21="London 2",T325="C"),Rates!$E$7,IF(AND('Claim Details'!$J$21="London 2",T325="D"),Rates!$F$7,IF(AND('Claim Details'!$J$21="London 3",T325="A"),Rates!$C$10,IF(AND('Claim Details'!$J$21="London 3",T325="B"),Rates!$D$10,IF(AND('Claim Details'!$J$21="London 3",T325="C"),Rates!$E$10,IF(AND('Claim Details'!$J$21="London 3",T325="D"),Rates!$F$10,IF(AND('Claim Details'!$J$21="National 1",T325="A"),Rates!$C$13,IF(AND('Claim Details'!$J$21="National 1",T325="B"),Rates!$D$13,IF(AND('Claim Details'!$J$21="National 1",T325="C"),Rates!$E$13,IF(AND('Claim Details'!$J$21="National 1",T325="D"),Rates!$F$13,IF(AND('Claim Details'!$J$21="National 2",T325="A"),Rates!$C$16,IF(AND('Claim Details'!$J$21="National 2",T325="B"),Rates!$D$16,IF(AND('Claim Details'!$J$21="National 2",T325="C"),Rates!$E$16,IF(AND('Claim Details'!$J$21="National 2",T325="D"),Rates!$F$16,"£0.00"))))))))))))))))))))</f>
        <v>£0.00</v>
      </c>
      <c r="AP325" s="45">
        <f t="shared" ref="AP325:AP388" si="82">IF(R325&gt;0,MIN(R325,J325,AO325),MIN(J325, AO325))</f>
        <v>0</v>
      </c>
      <c r="AQ325" s="45" t="str">
        <f>IF(AND('Claim Details'!$R$21="London 1",AC325="A"),Rates!$C$4,IF(AND('Claim Details'!$R$21="London 1",AC325="B"),Rates!$D$4,IF(AND('Claim Details'!$R$21="London 1",AC325="C"),Rates!$E$4,IF(AND('Claim Details'!$R$21="London 1",AC325="D"),Rates!$F$4,IF(AND('Claim Details'!$R$21="London 2",AC325="A"),Rates!$C$7,IF(AND('Claim Details'!$R$21="London 2",AC325="B"),Rates!$D$7,IF(AND('Claim Details'!$R$21="London 2",AC325="C"),Rates!$E$7,IF(AND('Claim Details'!$R$21="London 2",AC325="D"),Rates!$F$7,IF(AND('Claim Details'!$R$21="London 3",AC325="A"),Rates!$C$10,IF(AND('Claim Details'!$R$21="London 3",AC325="B"),Rates!$D$10,IF(AND('Claim Details'!$R$21="London 3",AC325="C"),Rates!$E$10,IF(AND('Claim Details'!$R$21="London 3",AC325="D"),Rates!$F$10,IF(AND('Claim Details'!$R$21="National 1",AC325="A"),Rates!$C$13,IF(AND('Claim Details'!$R$21="National 1",AC325="B"),Rates!$D$13,IF(AND('Claim Details'!$R$21="National 1",AC325="C"),Rates!$E$13,IF(AND('Claim Details'!$R$21="National 1",AC325="D"),Rates!$F$13,IF(AND('Claim Details'!$R$21="National 2",AC325="A"),Rates!$C$16,IF(AND('Claim Details'!$R$21="National 2",AC325="B"),Rates!$D$16,IF(AND('Claim Details'!$R$21="National 2",AC325="C"),Rates!$E$16,IF(AND('Claim Details'!$R$21="National 2",AC325="D"),Rates!$F$16,"£0.00"))))))))))))))))))))</f>
        <v>£0.00</v>
      </c>
      <c r="AR325" s="45">
        <f t="shared" ref="AR325:AR388" si="83">IF(AD325&gt;0,MIN(AD325,J325,AQ325),MIN(J325, AQ325))</f>
        <v>0</v>
      </c>
      <c r="AS325" s="183" t="str">
        <f t="shared" si="78"/>
        <v/>
      </c>
      <c r="AT325" s="183" t="str">
        <f t="shared" si="79"/>
        <v/>
      </c>
    </row>
    <row r="326" spans="1:46" ht="15.5">
      <c r="A326" s="178"/>
      <c r="B326" s="21"/>
      <c r="C326" s="22"/>
      <c r="D326" s="288"/>
      <c r="E326" s="290"/>
      <c r="F326" s="289"/>
      <c r="G326" s="177"/>
      <c r="H326" s="286"/>
      <c r="I326" s="95" t="str">
        <f>IF(AND('Claim Details'!$E$21="London 1",C326="A"),Rates!$C$4,IF(AND('Claim Details'!$E$21="London 1",C326="B"),Rates!$D$4,IF(AND('Claim Details'!$E$21="London 1",C326="C"),Rates!$E$4,IF(AND('Claim Details'!$E$21="London 1",C326="D"),Rates!$F$4,IF(AND('Claim Details'!$E$21="London 2",C326="A"),Rates!$C$7,IF(AND('Claim Details'!$E$21="London 2",C326="B"),Rates!$D$7,IF(AND('Claim Details'!$E$21="London 2",C326="C"),Rates!$E$7,IF(AND('Claim Details'!$E$21="London 2",C326="D"),Rates!$F$7,IF(AND('Claim Details'!$E$21="London 3",C326="A"),Rates!$C$10,IF(AND('Claim Details'!$E$21="London 3",C326="B"),Rates!$D$10,IF(AND('Claim Details'!$E$21="London 3",C326="C"),Rates!$E$10,IF(AND('Claim Details'!$E$21="London 3",C326="D"),Rates!$F$10,IF(AND('Claim Details'!$E$21="National 1",C326="A"),Rates!$C$13,IF(AND('Claim Details'!$E$21="National 1",C326="B"),Rates!$D$13,IF(AND('Claim Details'!$E$21="National 1",C326="C"),Rates!$E$13,IF(AND('Claim Details'!$E$21="National 1",C326="D"),Rates!$F$13,IF(AND('Claim Details'!$E$21="National 2",C326="A"),Rates!$C$16,IF(AND('Claim Details'!$E$21="National 2",C326="B"),Rates!$D$16,IF(AND('Claim Details'!$E$21="National 2",C326="C"),Rates!$E$16,IF(AND('Claim Details'!$E$21="National 2",C326="D"),Rates!$F$16,"£0.00"))))))))))))))))))))</f>
        <v>£0.00</v>
      </c>
      <c r="J326" s="23"/>
      <c r="K326" s="63" t="str">
        <f t="shared" ref="K326:K389" si="84">IF(J326="","£0.00",(AN326*H326))</f>
        <v>£0.00</v>
      </c>
      <c r="L326" s="212"/>
      <c r="M326" s="213"/>
      <c r="N326" s="20"/>
      <c r="O326" s="20"/>
      <c r="P326" s="20" t="str">
        <f t="shared" ref="P326:P389" si="85">IF(E326="", "", E326)</f>
        <v/>
      </c>
      <c r="Q326" s="20"/>
      <c r="R326" s="211"/>
      <c r="S326" s="28" t="str">
        <f t="shared" ref="S326:S389" si="86">IF(N326="Yes",H326,IF(N326="Part Pay",O326, IF(N326="No", "£0.00","")))</f>
        <v/>
      </c>
      <c r="T326" s="20" t="str">
        <f t="shared" ref="T326:T389" si="87">IF(N326="Yes",C326,IF(N326="Part Pay",Q326,""))</f>
        <v/>
      </c>
      <c r="U326" s="18" t="str">
        <f t="shared" ref="U326:U389" si="88">IF(H326="","£0.00",IF(N326="Yes", (S326*AP326), IF(N326="No", "£0.00", IF(N326="Part Pay",(O326*AP326), 0))))</f>
        <v>£0.00</v>
      </c>
      <c r="V326" s="20"/>
      <c r="W326" s="192"/>
      <c r="X326" s="193"/>
      <c r="Y326" s="35"/>
      <c r="Z326" s="343"/>
      <c r="AA326" s="343" t="str">
        <f t="shared" ref="AA326:AA389" si="89">IF(P326="", "", P326)</f>
        <v/>
      </c>
      <c r="AB326" s="103"/>
      <c r="AC326" s="94" t="str">
        <f t="shared" ref="AC326:AC389" si="90">IF(AB326&gt;=0,T326,"")</f>
        <v/>
      </c>
      <c r="AD326" s="95"/>
      <c r="AE326" s="294"/>
      <c r="AF326" s="214" t="str">
        <f t="shared" ref="AF326:AF389" si="91">IF(AB326="",S326,IF(S326="",AB326,AB326+S326))</f>
        <v/>
      </c>
      <c r="AG326" s="215" t="str">
        <f t="shared" ref="AG326:AG389" si="92">IF(H326="", "£0.00", (AF326*AR326))</f>
        <v>£0.00</v>
      </c>
      <c r="AH326" s="181"/>
      <c r="AJ326" s="183"/>
      <c r="AM326" s="183" t="str">
        <f t="shared" si="80"/>
        <v/>
      </c>
      <c r="AN326" s="45">
        <f t="shared" si="81"/>
        <v>0</v>
      </c>
      <c r="AO326" s="45" t="str">
        <f>IF(AND('Claim Details'!$J$21="London 1",T326="A"),Rates!$C$4,IF(AND('Claim Details'!$J$21="London 1",T326="B"),Rates!$D$4,IF(AND('Claim Details'!$J$21="London 1",T326="C"),Rates!$E$4,IF(AND('Claim Details'!$J$21="London 1",T326="D"),Rates!$F$4,IF(AND('Claim Details'!$J$21="London 2",T326="A"),Rates!$C$7,IF(AND('Claim Details'!$J$21="London 2",T326="B"),Rates!$D$7,IF(AND('Claim Details'!$J$21="London 2",T326="C"),Rates!$E$7,IF(AND('Claim Details'!$J$21="London 2",T326="D"),Rates!$F$7,IF(AND('Claim Details'!$J$21="London 3",T326="A"),Rates!$C$10,IF(AND('Claim Details'!$J$21="London 3",T326="B"),Rates!$D$10,IF(AND('Claim Details'!$J$21="London 3",T326="C"),Rates!$E$10,IF(AND('Claim Details'!$J$21="London 3",T326="D"),Rates!$F$10,IF(AND('Claim Details'!$J$21="National 1",T326="A"),Rates!$C$13,IF(AND('Claim Details'!$J$21="National 1",T326="B"),Rates!$D$13,IF(AND('Claim Details'!$J$21="National 1",T326="C"),Rates!$E$13,IF(AND('Claim Details'!$J$21="National 1",T326="D"),Rates!$F$13,IF(AND('Claim Details'!$J$21="National 2",T326="A"),Rates!$C$16,IF(AND('Claim Details'!$J$21="National 2",T326="B"),Rates!$D$16,IF(AND('Claim Details'!$J$21="National 2",T326="C"),Rates!$E$16,IF(AND('Claim Details'!$J$21="National 2",T326="D"),Rates!$F$16,"£0.00"))))))))))))))))))))</f>
        <v>£0.00</v>
      </c>
      <c r="AP326" s="45">
        <f t="shared" si="82"/>
        <v>0</v>
      </c>
      <c r="AQ326" s="45" t="str">
        <f>IF(AND('Claim Details'!$R$21="London 1",AC326="A"),Rates!$C$4,IF(AND('Claim Details'!$R$21="London 1",AC326="B"),Rates!$D$4,IF(AND('Claim Details'!$R$21="London 1",AC326="C"),Rates!$E$4,IF(AND('Claim Details'!$R$21="London 1",AC326="D"),Rates!$F$4,IF(AND('Claim Details'!$R$21="London 2",AC326="A"),Rates!$C$7,IF(AND('Claim Details'!$R$21="London 2",AC326="B"),Rates!$D$7,IF(AND('Claim Details'!$R$21="London 2",AC326="C"),Rates!$E$7,IF(AND('Claim Details'!$R$21="London 2",AC326="D"),Rates!$F$7,IF(AND('Claim Details'!$R$21="London 3",AC326="A"),Rates!$C$10,IF(AND('Claim Details'!$R$21="London 3",AC326="B"),Rates!$D$10,IF(AND('Claim Details'!$R$21="London 3",AC326="C"),Rates!$E$10,IF(AND('Claim Details'!$R$21="London 3",AC326="D"),Rates!$F$10,IF(AND('Claim Details'!$R$21="National 1",AC326="A"),Rates!$C$13,IF(AND('Claim Details'!$R$21="National 1",AC326="B"),Rates!$D$13,IF(AND('Claim Details'!$R$21="National 1",AC326="C"),Rates!$E$13,IF(AND('Claim Details'!$R$21="National 1",AC326="D"),Rates!$F$13,IF(AND('Claim Details'!$R$21="National 2",AC326="A"),Rates!$C$16,IF(AND('Claim Details'!$R$21="National 2",AC326="B"),Rates!$D$16,IF(AND('Claim Details'!$R$21="National 2",AC326="C"),Rates!$E$16,IF(AND('Claim Details'!$R$21="National 2",AC326="D"),Rates!$F$16,"£0.00"))))))))))))))))))))</f>
        <v>£0.00</v>
      </c>
      <c r="AR326" s="45">
        <f t="shared" si="83"/>
        <v>0</v>
      </c>
      <c r="AS326" s="183" t="str">
        <f t="shared" ref="AS326:AS389" si="93">IF($P326="","",IF($P326="Travel","1",IF($P326="Waiting","1",IF($P326="Advocacy","2",IF($P326="Attend: Court hearing","3","4")))))</f>
        <v/>
      </c>
      <c r="AT326" s="183" t="str">
        <f t="shared" ref="AT326:AT389" si="94">IF($AA326="","",IF($AA326="Travel","1",IF($AA326="Waiting","1",IF($AA326="Advocacy","2",IF($AA326="Attend: Court hearing","3","4")))))</f>
        <v/>
      </c>
    </row>
    <row r="327" spans="1:46" ht="15.5">
      <c r="A327" s="178"/>
      <c r="B327" s="21"/>
      <c r="C327" s="22"/>
      <c r="D327" s="288"/>
      <c r="E327" s="290"/>
      <c r="F327" s="289"/>
      <c r="G327" s="177"/>
      <c r="H327" s="286"/>
      <c r="I327" s="95" t="str">
        <f>IF(AND('Claim Details'!$E$21="London 1",C327="A"),Rates!$C$4,IF(AND('Claim Details'!$E$21="London 1",C327="B"),Rates!$D$4,IF(AND('Claim Details'!$E$21="London 1",C327="C"),Rates!$E$4,IF(AND('Claim Details'!$E$21="London 1",C327="D"),Rates!$F$4,IF(AND('Claim Details'!$E$21="London 2",C327="A"),Rates!$C$7,IF(AND('Claim Details'!$E$21="London 2",C327="B"),Rates!$D$7,IF(AND('Claim Details'!$E$21="London 2",C327="C"),Rates!$E$7,IF(AND('Claim Details'!$E$21="London 2",C327="D"),Rates!$F$7,IF(AND('Claim Details'!$E$21="London 3",C327="A"),Rates!$C$10,IF(AND('Claim Details'!$E$21="London 3",C327="B"),Rates!$D$10,IF(AND('Claim Details'!$E$21="London 3",C327="C"),Rates!$E$10,IF(AND('Claim Details'!$E$21="London 3",C327="D"),Rates!$F$10,IF(AND('Claim Details'!$E$21="National 1",C327="A"),Rates!$C$13,IF(AND('Claim Details'!$E$21="National 1",C327="B"),Rates!$D$13,IF(AND('Claim Details'!$E$21="National 1",C327="C"),Rates!$E$13,IF(AND('Claim Details'!$E$21="National 1",C327="D"),Rates!$F$13,IF(AND('Claim Details'!$E$21="National 2",C327="A"),Rates!$C$16,IF(AND('Claim Details'!$E$21="National 2",C327="B"),Rates!$D$16,IF(AND('Claim Details'!$E$21="National 2",C327="C"),Rates!$E$16,IF(AND('Claim Details'!$E$21="National 2",C327="D"),Rates!$F$16,"£0.00"))))))))))))))))))))</f>
        <v>£0.00</v>
      </c>
      <c r="J327" s="23"/>
      <c r="K327" s="63" t="str">
        <f t="shared" si="84"/>
        <v>£0.00</v>
      </c>
      <c r="L327" s="212"/>
      <c r="M327" s="213"/>
      <c r="N327" s="20"/>
      <c r="O327" s="20"/>
      <c r="P327" s="20" t="str">
        <f t="shared" si="85"/>
        <v/>
      </c>
      <c r="Q327" s="20"/>
      <c r="R327" s="211"/>
      <c r="S327" s="28" t="str">
        <f t="shared" si="86"/>
        <v/>
      </c>
      <c r="T327" s="20" t="str">
        <f t="shared" si="87"/>
        <v/>
      </c>
      <c r="U327" s="18" t="str">
        <f t="shared" si="88"/>
        <v>£0.00</v>
      </c>
      <c r="V327" s="20"/>
      <c r="W327" s="192"/>
      <c r="X327" s="193"/>
      <c r="Y327" s="35"/>
      <c r="Z327" s="343"/>
      <c r="AA327" s="343" t="str">
        <f t="shared" si="89"/>
        <v/>
      </c>
      <c r="AB327" s="103"/>
      <c r="AC327" s="94" t="str">
        <f t="shared" si="90"/>
        <v/>
      </c>
      <c r="AD327" s="95"/>
      <c r="AE327" s="294"/>
      <c r="AF327" s="214" t="str">
        <f t="shared" si="91"/>
        <v/>
      </c>
      <c r="AG327" s="215" t="str">
        <f t="shared" si="92"/>
        <v>£0.00</v>
      </c>
      <c r="AH327" s="181"/>
      <c r="AJ327" s="183"/>
      <c r="AM327" s="183" t="str">
        <f t="shared" si="80"/>
        <v/>
      </c>
      <c r="AN327" s="45">
        <f t="shared" si="81"/>
        <v>0</v>
      </c>
      <c r="AO327" s="45" t="str">
        <f>IF(AND('Claim Details'!$J$21="London 1",T327="A"),Rates!$C$4,IF(AND('Claim Details'!$J$21="London 1",T327="B"),Rates!$D$4,IF(AND('Claim Details'!$J$21="London 1",T327="C"),Rates!$E$4,IF(AND('Claim Details'!$J$21="London 1",T327="D"),Rates!$F$4,IF(AND('Claim Details'!$J$21="London 2",T327="A"),Rates!$C$7,IF(AND('Claim Details'!$J$21="London 2",T327="B"),Rates!$D$7,IF(AND('Claim Details'!$J$21="London 2",T327="C"),Rates!$E$7,IF(AND('Claim Details'!$J$21="London 2",T327="D"),Rates!$F$7,IF(AND('Claim Details'!$J$21="London 3",T327="A"),Rates!$C$10,IF(AND('Claim Details'!$J$21="London 3",T327="B"),Rates!$D$10,IF(AND('Claim Details'!$J$21="London 3",T327="C"),Rates!$E$10,IF(AND('Claim Details'!$J$21="London 3",T327="D"),Rates!$F$10,IF(AND('Claim Details'!$J$21="National 1",T327="A"),Rates!$C$13,IF(AND('Claim Details'!$J$21="National 1",T327="B"),Rates!$D$13,IF(AND('Claim Details'!$J$21="National 1",T327="C"),Rates!$E$13,IF(AND('Claim Details'!$J$21="National 1",T327="D"),Rates!$F$13,IF(AND('Claim Details'!$J$21="National 2",T327="A"),Rates!$C$16,IF(AND('Claim Details'!$J$21="National 2",T327="B"),Rates!$D$16,IF(AND('Claim Details'!$J$21="National 2",T327="C"),Rates!$E$16,IF(AND('Claim Details'!$J$21="National 2",T327="D"),Rates!$F$16,"£0.00"))))))))))))))))))))</f>
        <v>£0.00</v>
      </c>
      <c r="AP327" s="45">
        <f t="shared" si="82"/>
        <v>0</v>
      </c>
      <c r="AQ327" s="45" t="str">
        <f>IF(AND('Claim Details'!$R$21="London 1",AC327="A"),Rates!$C$4,IF(AND('Claim Details'!$R$21="London 1",AC327="B"),Rates!$D$4,IF(AND('Claim Details'!$R$21="London 1",AC327="C"),Rates!$E$4,IF(AND('Claim Details'!$R$21="London 1",AC327="D"),Rates!$F$4,IF(AND('Claim Details'!$R$21="London 2",AC327="A"),Rates!$C$7,IF(AND('Claim Details'!$R$21="London 2",AC327="B"),Rates!$D$7,IF(AND('Claim Details'!$R$21="London 2",AC327="C"),Rates!$E$7,IF(AND('Claim Details'!$R$21="London 2",AC327="D"),Rates!$F$7,IF(AND('Claim Details'!$R$21="London 3",AC327="A"),Rates!$C$10,IF(AND('Claim Details'!$R$21="London 3",AC327="B"),Rates!$D$10,IF(AND('Claim Details'!$R$21="London 3",AC327="C"),Rates!$E$10,IF(AND('Claim Details'!$R$21="London 3",AC327="D"),Rates!$F$10,IF(AND('Claim Details'!$R$21="National 1",AC327="A"),Rates!$C$13,IF(AND('Claim Details'!$R$21="National 1",AC327="B"),Rates!$D$13,IF(AND('Claim Details'!$R$21="National 1",AC327="C"),Rates!$E$13,IF(AND('Claim Details'!$R$21="National 1",AC327="D"),Rates!$F$13,IF(AND('Claim Details'!$R$21="National 2",AC327="A"),Rates!$C$16,IF(AND('Claim Details'!$R$21="National 2",AC327="B"),Rates!$D$16,IF(AND('Claim Details'!$R$21="National 2",AC327="C"),Rates!$E$16,IF(AND('Claim Details'!$R$21="National 2",AC327="D"),Rates!$F$16,"£0.00"))))))))))))))))))))</f>
        <v>£0.00</v>
      </c>
      <c r="AR327" s="45">
        <f t="shared" si="83"/>
        <v>0</v>
      </c>
      <c r="AS327" s="183" t="str">
        <f t="shared" si="93"/>
        <v/>
      </c>
      <c r="AT327" s="183" t="str">
        <f t="shared" si="94"/>
        <v/>
      </c>
    </row>
    <row r="328" spans="1:46" ht="15.5">
      <c r="A328" s="178"/>
      <c r="B328" s="21"/>
      <c r="C328" s="22"/>
      <c r="D328" s="288"/>
      <c r="E328" s="290"/>
      <c r="F328" s="289"/>
      <c r="G328" s="177"/>
      <c r="H328" s="286"/>
      <c r="I328" s="95" t="str">
        <f>IF(AND('Claim Details'!$E$21="London 1",C328="A"),Rates!$C$4,IF(AND('Claim Details'!$E$21="London 1",C328="B"),Rates!$D$4,IF(AND('Claim Details'!$E$21="London 1",C328="C"),Rates!$E$4,IF(AND('Claim Details'!$E$21="London 1",C328="D"),Rates!$F$4,IF(AND('Claim Details'!$E$21="London 2",C328="A"),Rates!$C$7,IF(AND('Claim Details'!$E$21="London 2",C328="B"),Rates!$D$7,IF(AND('Claim Details'!$E$21="London 2",C328="C"),Rates!$E$7,IF(AND('Claim Details'!$E$21="London 2",C328="D"),Rates!$F$7,IF(AND('Claim Details'!$E$21="London 3",C328="A"),Rates!$C$10,IF(AND('Claim Details'!$E$21="London 3",C328="B"),Rates!$D$10,IF(AND('Claim Details'!$E$21="London 3",C328="C"),Rates!$E$10,IF(AND('Claim Details'!$E$21="London 3",C328="D"),Rates!$F$10,IF(AND('Claim Details'!$E$21="National 1",C328="A"),Rates!$C$13,IF(AND('Claim Details'!$E$21="National 1",C328="B"),Rates!$D$13,IF(AND('Claim Details'!$E$21="National 1",C328="C"),Rates!$E$13,IF(AND('Claim Details'!$E$21="National 1",C328="D"),Rates!$F$13,IF(AND('Claim Details'!$E$21="National 2",C328="A"),Rates!$C$16,IF(AND('Claim Details'!$E$21="National 2",C328="B"),Rates!$D$16,IF(AND('Claim Details'!$E$21="National 2",C328="C"),Rates!$E$16,IF(AND('Claim Details'!$E$21="National 2",C328="D"),Rates!$F$16,"£0.00"))))))))))))))))))))</f>
        <v>£0.00</v>
      </c>
      <c r="J328" s="23"/>
      <c r="K328" s="63" t="str">
        <f t="shared" si="84"/>
        <v>£0.00</v>
      </c>
      <c r="L328" s="212"/>
      <c r="M328" s="213"/>
      <c r="N328" s="20"/>
      <c r="O328" s="20"/>
      <c r="P328" s="20" t="str">
        <f t="shared" si="85"/>
        <v/>
      </c>
      <c r="Q328" s="20"/>
      <c r="R328" s="211"/>
      <c r="S328" s="28" t="str">
        <f t="shared" si="86"/>
        <v/>
      </c>
      <c r="T328" s="20" t="str">
        <f t="shared" si="87"/>
        <v/>
      </c>
      <c r="U328" s="18" t="str">
        <f t="shared" si="88"/>
        <v>£0.00</v>
      </c>
      <c r="V328" s="20"/>
      <c r="W328" s="192"/>
      <c r="X328" s="193"/>
      <c r="Y328" s="35"/>
      <c r="Z328" s="343"/>
      <c r="AA328" s="343" t="str">
        <f t="shared" si="89"/>
        <v/>
      </c>
      <c r="AB328" s="103"/>
      <c r="AC328" s="94" t="str">
        <f t="shared" si="90"/>
        <v/>
      </c>
      <c r="AD328" s="95"/>
      <c r="AE328" s="294"/>
      <c r="AF328" s="214" t="str">
        <f t="shared" si="91"/>
        <v/>
      </c>
      <c r="AG328" s="215" t="str">
        <f t="shared" si="92"/>
        <v>£0.00</v>
      </c>
      <c r="AH328" s="181"/>
      <c r="AJ328" s="183"/>
      <c r="AM328" s="183" t="str">
        <f t="shared" si="80"/>
        <v/>
      </c>
      <c r="AN328" s="45">
        <f t="shared" si="81"/>
        <v>0</v>
      </c>
      <c r="AO328" s="45" t="str">
        <f>IF(AND('Claim Details'!$J$21="London 1",T328="A"),Rates!$C$4,IF(AND('Claim Details'!$J$21="London 1",T328="B"),Rates!$D$4,IF(AND('Claim Details'!$J$21="London 1",T328="C"),Rates!$E$4,IF(AND('Claim Details'!$J$21="London 1",T328="D"),Rates!$F$4,IF(AND('Claim Details'!$J$21="London 2",T328="A"),Rates!$C$7,IF(AND('Claim Details'!$J$21="London 2",T328="B"),Rates!$D$7,IF(AND('Claim Details'!$J$21="London 2",T328="C"),Rates!$E$7,IF(AND('Claim Details'!$J$21="London 2",T328="D"),Rates!$F$7,IF(AND('Claim Details'!$J$21="London 3",T328="A"),Rates!$C$10,IF(AND('Claim Details'!$J$21="London 3",T328="B"),Rates!$D$10,IF(AND('Claim Details'!$J$21="London 3",T328="C"),Rates!$E$10,IF(AND('Claim Details'!$J$21="London 3",T328="D"),Rates!$F$10,IF(AND('Claim Details'!$J$21="National 1",T328="A"),Rates!$C$13,IF(AND('Claim Details'!$J$21="National 1",T328="B"),Rates!$D$13,IF(AND('Claim Details'!$J$21="National 1",T328="C"),Rates!$E$13,IF(AND('Claim Details'!$J$21="National 1",T328="D"),Rates!$F$13,IF(AND('Claim Details'!$J$21="National 2",T328="A"),Rates!$C$16,IF(AND('Claim Details'!$J$21="National 2",T328="B"),Rates!$D$16,IF(AND('Claim Details'!$J$21="National 2",T328="C"),Rates!$E$16,IF(AND('Claim Details'!$J$21="National 2",T328="D"),Rates!$F$16,"£0.00"))))))))))))))))))))</f>
        <v>£0.00</v>
      </c>
      <c r="AP328" s="45">
        <f t="shared" si="82"/>
        <v>0</v>
      </c>
      <c r="AQ328" s="45" t="str">
        <f>IF(AND('Claim Details'!$R$21="London 1",AC328="A"),Rates!$C$4,IF(AND('Claim Details'!$R$21="London 1",AC328="B"),Rates!$D$4,IF(AND('Claim Details'!$R$21="London 1",AC328="C"),Rates!$E$4,IF(AND('Claim Details'!$R$21="London 1",AC328="D"),Rates!$F$4,IF(AND('Claim Details'!$R$21="London 2",AC328="A"),Rates!$C$7,IF(AND('Claim Details'!$R$21="London 2",AC328="B"),Rates!$D$7,IF(AND('Claim Details'!$R$21="London 2",AC328="C"),Rates!$E$7,IF(AND('Claim Details'!$R$21="London 2",AC328="D"),Rates!$F$7,IF(AND('Claim Details'!$R$21="London 3",AC328="A"),Rates!$C$10,IF(AND('Claim Details'!$R$21="London 3",AC328="B"),Rates!$D$10,IF(AND('Claim Details'!$R$21="London 3",AC328="C"),Rates!$E$10,IF(AND('Claim Details'!$R$21="London 3",AC328="D"),Rates!$F$10,IF(AND('Claim Details'!$R$21="National 1",AC328="A"),Rates!$C$13,IF(AND('Claim Details'!$R$21="National 1",AC328="B"),Rates!$D$13,IF(AND('Claim Details'!$R$21="National 1",AC328="C"),Rates!$E$13,IF(AND('Claim Details'!$R$21="National 1",AC328="D"),Rates!$F$13,IF(AND('Claim Details'!$R$21="National 2",AC328="A"),Rates!$C$16,IF(AND('Claim Details'!$R$21="National 2",AC328="B"),Rates!$D$16,IF(AND('Claim Details'!$R$21="National 2",AC328="C"),Rates!$E$16,IF(AND('Claim Details'!$R$21="National 2",AC328="D"),Rates!$F$16,"£0.00"))))))))))))))))))))</f>
        <v>£0.00</v>
      </c>
      <c r="AR328" s="45">
        <f t="shared" si="83"/>
        <v>0</v>
      </c>
      <c r="AS328" s="183" t="str">
        <f t="shared" si="93"/>
        <v/>
      </c>
      <c r="AT328" s="183" t="str">
        <f t="shared" si="94"/>
        <v/>
      </c>
    </row>
    <row r="329" spans="1:46" ht="15.5">
      <c r="A329" s="178"/>
      <c r="B329" s="21"/>
      <c r="C329" s="22"/>
      <c r="D329" s="288"/>
      <c r="E329" s="290"/>
      <c r="F329" s="289"/>
      <c r="G329" s="177"/>
      <c r="H329" s="286"/>
      <c r="I329" s="95" t="str">
        <f>IF(AND('Claim Details'!$E$21="London 1",C329="A"),Rates!$C$4,IF(AND('Claim Details'!$E$21="London 1",C329="B"),Rates!$D$4,IF(AND('Claim Details'!$E$21="London 1",C329="C"),Rates!$E$4,IF(AND('Claim Details'!$E$21="London 1",C329="D"),Rates!$F$4,IF(AND('Claim Details'!$E$21="London 2",C329="A"),Rates!$C$7,IF(AND('Claim Details'!$E$21="London 2",C329="B"),Rates!$D$7,IF(AND('Claim Details'!$E$21="London 2",C329="C"),Rates!$E$7,IF(AND('Claim Details'!$E$21="London 2",C329="D"),Rates!$F$7,IF(AND('Claim Details'!$E$21="London 3",C329="A"),Rates!$C$10,IF(AND('Claim Details'!$E$21="London 3",C329="B"),Rates!$D$10,IF(AND('Claim Details'!$E$21="London 3",C329="C"),Rates!$E$10,IF(AND('Claim Details'!$E$21="London 3",C329="D"),Rates!$F$10,IF(AND('Claim Details'!$E$21="National 1",C329="A"),Rates!$C$13,IF(AND('Claim Details'!$E$21="National 1",C329="B"),Rates!$D$13,IF(AND('Claim Details'!$E$21="National 1",C329="C"),Rates!$E$13,IF(AND('Claim Details'!$E$21="National 1",C329="D"),Rates!$F$13,IF(AND('Claim Details'!$E$21="National 2",C329="A"),Rates!$C$16,IF(AND('Claim Details'!$E$21="National 2",C329="B"),Rates!$D$16,IF(AND('Claim Details'!$E$21="National 2",C329="C"),Rates!$E$16,IF(AND('Claim Details'!$E$21="National 2",C329="D"),Rates!$F$16,"£0.00"))))))))))))))))))))</f>
        <v>£0.00</v>
      </c>
      <c r="J329" s="23"/>
      <c r="K329" s="63" t="str">
        <f t="shared" si="84"/>
        <v>£0.00</v>
      </c>
      <c r="L329" s="212"/>
      <c r="M329" s="213"/>
      <c r="N329" s="20"/>
      <c r="O329" s="20"/>
      <c r="P329" s="20" t="str">
        <f t="shared" si="85"/>
        <v/>
      </c>
      <c r="Q329" s="20"/>
      <c r="R329" s="211"/>
      <c r="S329" s="28" t="str">
        <f t="shared" si="86"/>
        <v/>
      </c>
      <c r="T329" s="20" t="str">
        <f t="shared" si="87"/>
        <v/>
      </c>
      <c r="U329" s="18" t="str">
        <f t="shared" si="88"/>
        <v>£0.00</v>
      </c>
      <c r="V329" s="20"/>
      <c r="W329" s="192"/>
      <c r="X329" s="193"/>
      <c r="Y329" s="35"/>
      <c r="Z329" s="343"/>
      <c r="AA329" s="343" t="str">
        <f t="shared" si="89"/>
        <v/>
      </c>
      <c r="AB329" s="103"/>
      <c r="AC329" s="94" t="str">
        <f t="shared" si="90"/>
        <v/>
      </c>
      <c r="AD329" s="95"/>
      <c r="AE329" s="294"/>
      <c r="AF329" s="214" t="str">
        <f t="shared" si="91"/>
        <v/>
      </c>
      <c r="AG329" s="215" t="str">
        <f t="shared" si="92"/>
        <v>£0.00</v>
      </c>
      <c r="AH329" s="181"/>
      <c r="AJ329" s="183"/>
      <c r="AM329" s="183" t="str">
        <f t="shared" si="80"/>
        <v/>
      </c>
      <c r="AN329" s="45">
        <f t="shared" si="81"/>
        <v>0</v>
      </c>
      <c r="AO329" s="45" t="str">
        <f>IF(AND('Claim Details'!$J$21="London 1",T329="A"),Rates!$C$4,IF(AND('Claim Details'!$J$21="London 1",T329="B"),Rates!$D$4,IF(AND('Claim Details'!$J$21="London 1",T329="C"),Rates!$E$4,IF(AND('Claim Details'!$J$21="London 1",T329="D"),Rates!$F$4,IF(AND('Claim Details'!$J$21="London 2",T329="A"),Rates!$C$7,IF(AND('Claim Details'!$J$21="London 2",T329="B"),Rates!$D$7,IF(AND('Claim Details'!$J$21="London 2",T329="C"),Rates!$E$7,IF(AND('Claim Details'!$J$21="London 2",T329="D"),Rates!$F$7,IF(AND('Claim Details'!$J$21="London 3",T329="A"),Rates!$C$10,IF(AND('Claim Details'!$J$21="London 3",T329="B"),Rates!$D$10,IF(AND('Claim Details'!$J$21="London 3",T329="C"),Rates!$E$10,IF(AND('Claim Details'!$J$21="London 3",T329="D"),Rates!$F$10,IF(AND('Claim Details'!$J$21="National 1",T329="A"),Rates!$C$13,IF(AND('Claim Details'!$J$21="National 1",T329="B"),Rates!$D$13,IF(AND('Claim Details'!$J$21="National 1",T329="C"),Rates!$E$13,IF(AND('Claim Details'!$J$21="National 1",T329="D"),Rates!$F$13,IF(AND('Claim Details'!$J$21="National 2",T329="A"),Rates!$C$16,IF(AND('Claim Details'!$J$21="National 2",T329="B"),Rates!$D$16,IF(AND('Claim Details'!$J$21="National 2",T329="C"),Rates!$E$16,IF(AND('Claim Details'!$J$21="National 2",T329="D"),Rates!$F$16,"£0.00"))))))))))))))))))))</f>
        <v>£0.00</v>
      </c>
      <c r="AP329" s="45">
        <f t="shared" si="82"/>
        <v>0</v>
      </c>
      <c r="AQ329" s="45" t="str">
        <f>IF(AND('Claim Details'!$R$21="London 1",AC329="A"),Rates!$C$4,IF(AND('Claim Details'!$R$21="London 1",AC329="B"),Rates!$D$4,IF(AND('Claim Details'!$R$21="London 1",AC329="C"),Rates!$E$4,IF(AND('Claim Details'!$R$21="London 1",AC329="D"),Rates!$F$4,IF(AND('Claim Details'!$R$21="London 2",AC329="A"),Rates!$C$7,IF(AND('Claim Details'!$R$21="London 2",AC329="B"),Rates!$D$7,IF(AND('Claim Details'!$R$21="London 2",AC329="C"),Rates!$E$7,IF(AND('Claim Details'!$R$21="London 2",AC329="D"),Rates!$F$7,IF(AND('Claim Details'!$R$21="London 3",AC329="A"),Rates!$C$10,IF(AND('Claim Details'!$R$21="London 3",AC329="B"),Rates!$D$10,IF(AND('Claim Details'!$R$21="London 3",AC329="C"),Rates!$E$10,IF(AND('Claim Details'!$R$21="London 3",AC329="D"),Rates!$F$10,IF(AND('Claim Details'!$R$21="National 1",AC329="A"),Rates!$C$13,IF(AND('Claim Details'!$R$21="National 1",AC329="B"),Rates!$D$13,IF(AND('Claim Details'!$R$21="National 1",AC329="C"),Rates!$E$13,IF(AND('Claim Details'!$R$21="National 1",AC329="D"),Rates!$F$13,IF(AND('Claim Details'!$R$21="National 2",AC329="A"),Rates!$C$16,IF(AND('Claim Details'!$R$21="National 2",AC329="B"),Rates!$D$16,IF(AND('Claim Details'!$R$21="National 2",AC329="C"),Rates!$E$16,IF(AND('Claim Details'!$R$21="National 2",AC329="D"),Rates!$F$16,"£0.00"))))))))))))))))))))</f>
        <v>£0.00</v>
      </c>
      <c r="AR329" s="45">
        <f t="shared" si="83"/>
        <v>0</v>
      </c>
      <c r="AS329" s="183" t="str">
        <f t="shared" si="93"/>
        <v/>
      </c>
      <c r="AT329" s="183" t="str">
        <f t="shared" si="94"/>
        <v/>
      </c>
    </row>
    <row r="330" spans="1:46" ht="15.5">
      <c r="A330" s="178"/>
      <c r="B330" s="21"/>
      <c r="C330" s="22"/>
      <c r="D330" s="288"/>
      <c r="E330" s="290"/>
      <c r="F330" s="289"/>
      <c r="G330" s="177"/>
      <c r="H330" s="286"/>
      <c r="I330" s="95" t="str">
        <f>IF(AND('Claim Details'!$E$21="London 1",C330="A"),Rates!$C$4,IF(AND('Claim Details'!$E$21="London 1",C330="B"),Rates!$D$4,IF(AND('Claim Details'!$E$21="London 1",C330="C"),Rates!$E$4,IF(AND('Claim Details'!$E$21="London 1",C330="D"),Rates!$F$4,IF(AND('Claim Details'!$E$21="London 2",C330="A"),Rates!$C$7,IF(AND('Claim Details'!$E$21="London 2",C330="B"),Rates!$D$7,IF(AND('Claim Details'!$E$21="London 2",C330="C"),Rates!$E$7,IF(AND('Claim Details'!$E$21="London 2",C330="D"),Rates!$F$7,IF(AND('Claim Details'!$E$21="London 3",C330="A"),Rates!$C$10,IF(AND('Claim Details'!$E$21="London 3",C330="B"),Rates!$D$10,IF(AND('Claim Details'!$E$21="London 3",C330="C"),Rates!$E$10,IF(AND('Claim Details'!$E$21="London 3",C330="D"),Rates!$F$10,IF(AND('Claim Details'!$E$21="National 1",C330="A"),Rates!$C$13,IF(AND('Claim Details'!$E$21="National 1",C330="B"),Rates!$D$13,IF(AND('Claim Details'!$E$21="National 1",C330="C"),Rates!$E$13,IF(AND('Claim Details'!$E$21="National 1",C330="D"),Rates!$F$13,IF(AND('Claim Details'!$E$21="National 2",C330="A"),Rates!$C$16,IF(AND('Claim Details'!$E$21="National 2",C330="B"),Rates!$D$16,IF(AND('Claim Details'!$E$21="National 2",C330="C"),Rates!$E$16,IF(AND('Claim Details'!$E$21="National 2",C330="D"),Rates!$F$16,"£0.00"))))))))))))))))))))</f>
        <v>£0.00</v>
      </c>
      <c r="J330" s="23"/>
      <c r="K330" s="63" t="str">
        <f t="shared" si="84"/>
        <v>£0.00</v>
      </c>
      <c r="L330" s="212"/>
      <c r="M330" s="213"/>
      <c r="N330" s="20"/>
      <c r="O330" s="20"/>
      <c r="P330" s="20" t="str">
        <f t="shared" si="85"/>
        <v/>
      </c>
      <c r="Q330" s="20"/>
      <c r="R330" s="211"/>
      <c r="S330" s="28" t="str">
        <f t="shared" si="86"/>
        <v/>
      </c>
      <c r="T330" s="20" t="str">
        <f t="shared" si="87"/>
        <v/>
      </c>
      <c r="U330" s="18" t="str">
        <f t="shared" si="88"/>
        <v>£0.00</v>
      </c>
      <c r="V330" s="20"/>
      <c r="W330" s="192"/>
      <c r="X330" s="193"/>
      <c r="Y330" s="35"/>
      <c r="Z330" s="343"/>
      <c r="AA330" s="343" t="str">
        <f t="shared" si="89"/>
        <v/>
      </c>
      <c r="AB330" s="103"/>
      <c r="AC330" s="94" t="str">
        <f t="shared" si="90"/>
        <v/>
      </c>
      <c r="AD330" s="95"/>
      <c r="AE330" s="294"/>
      <c r="AF330" s="214" t="str">
        <f t="shared" si="91"/>
        <v/>
      </c>
      <c r="AG330" s="215" t="str">
        <f t="shared" si="92"/>
        <v>£0.00</v>
      </c>
      <c r="AH330" s="181"/>
      <c r="AJ330" s="183"/>
      <c r="AM330" s="183" t="str">
        <f t="shared" si="80"/>
        <v/>
      </c>
      <c r="AN330" s="45">
        <f t="shared" si="81"/>
        <v>0</v>
      </c>
      <c r="AO330" s="45" t="str">
        <f>IF(AND('Claim Details'!$J$21="London 1",T330="A"),Rates!$C$4,IF(AND('Claim Details'!$J$21="London 1",T330="B"),Rates!$D$4,IF(AND('Claim Details'!$J$21="London 1",T330="C"),Rates!$E$4,IF(AND('Claim Details'!$J$21="London 1",T330="D"),Rates!$F$4,IF(AND('Claim Details'!$J$21="London 2",T330="A"),Rates!$C$7,IF(AND('Claim Details'!$J$21="London 2",T330="B"),Rates!$D$7,IF(AND('Claim Details'!$J$21="London 2",T330="C"),Rates!$E$7,IF(AND('Claim Details'!$J$21="London 2",T330="D"),Rates!$F$7,IF(AND('Claim Details'!$J$21="London 3",T330="A"),Rates!$C$10,IF(AND('Claim Details'!$J$21="London 3",T330="B"),Rates!$D$10,IF(AND('Claim Details'!$J$21="London 3",T330="C"),Rates!$E$10,IF(AND('Claim Details'!$J$21="London 3",T330="D"),Rates!$F$10,IF(AND('Claim Details'!$J$21="National 1",T330="A"),Rates!$C$13,IF(AND('Claim Details'!$J$21="National 1",T330="B"),Rates!$D$13,IF(AND('Claim Details'!$J$21="National 1",T330="C"),Rates!$E$13,IF(AND('Claim Details'!$J$21="National 1",T330="D"),Rates!$F$13,IF(AND('Claim Details'!$J$21="National 2",T330="A"),Rates!$C$16,IF(AND('Claim Details'!$J$21="National 2",T330="B"),Rates!$D$16,IF(AND('Claim Details'!$J$21="National 2",T330="C"),Rates!$E$16,IF(AND('Claim Details'!$J$21="National 2",T330="D"),Rates!$F$16,"£0.00"))))))))))))))))))))</f>
        <v>£0.00</v>
      </c>
      <c r="AP330" s="45">
        <f t="shared" si="82"/>
        <v>0</v>
      </c>
      <c r="AQ330" s="45" t="str">
        <f>IF(AND('Claim Details'!$R$21="London 1",AC330="A"),Rates!$C$4,IF(AND('Claim Details'!$R$21="London 1",AC330="B"),Rates!$D$4,IF(AND('Claim Details'!$R$21="London 1",AC330="C"),Rates!$E$4,IF(AND('Claim Details'!$R$21="London 1",AC330="D"),Rates!$F$4,IF(AND('Claim Details'!$R$21="London 2",AC330="A"),Rates!$C$7,IF(AND('Claim Details'!$R$21="London 2",AC330="B"),Rates!$D$7,IF(AND('Claim Details'!$R$21="London 2",AC330="C"),Rates!$E$7,IF(AND('Claim Details'!$R$21="London 2",AC330="D"),Rates!$F$7,IF(AND('Claim Details'!$R$21="London 3",AC330="A"),Rates!$C$10,IF(AND('Claim Details'!$R$21="London 3",AC330="B"),Rates!$D$10,IF(AND('Claim Details'!$R$21="London 3",AC330="C"),Rates!$E$10,IF(AND('Claim Details'!$R$21="London 3",AC330="D"),Rates!$F$10,IF(AND('Claim Details'!$R$21="National 1",AC330="A"),Rates!$C$13,IF(AND('Claim Details'!$R$21="National 1",AC330="B"),Rates!$D$13,IF(AND('Claim Details'!$R$21="National 1",AC330="C"),Rates!$E$13,IF(AND('Claim Details'!$R$21="National 1",AC330="D"),Rates!$F$13,IF(AND('Claim Details'!$R$21="National 2",AC330="A"),Rates!$C$16,IF(AND('Claim Details'!$R$21="National 2",AC330="B"),Rates!$D$16,IF(AND('Claim Details'!$R$21="National 2",AC330="C"),Rates!$E$16,IF(AND('Claim Details'!$R$21="National 2",AC330="D"),Rates!$F$16,"£0.00"))))))))))))))))))))</f>
        <v>£0.00</v>
      </c>
      <c r="AR330" s="45">
        <f t="shared" si="83"/>
        <v>0</v>
      </c>
      <c r="AS330" s="183" t="str">
        <f t="shared" si="93"/>
        <v/>
      </c>
      <c r="AT330" s="183" t="str">
        <f t="shared" si="94"/>
        <v/>
      </c>
    </row>
    <row r="331" spans="1:46" ht="15.5">
      <c r="A331" s="178"/>
      <c r="B331" s="21"/>
      <c r="C331" s="22"/>
      <c r="D331" s="288"/>
      <c r="E331" s="290"/>
      <c r="F331" s="289"/>
      <c r="G331" s="177"/>
      <c r="H331" s="286"/>
      <c r="I331" s="95" t="str">
        <f>IF(AND('Claim Details'!$E$21="London 1",C331="A"),Rates!$C$4,IF(AND('Claim Details'!$E$21="London 1",C331="B"),Rates!$D$4,IF(AND('Claim Details'!$E$21="London 1",C331="C"),Rates!$E$4,IF(AND('Claim Details'!$E$21="London 1",C331="D"),Rates!$F$4,IF(AND('Claim Details'!$E$21="London 2",C331="A"),Rates!$C$7,IF(AND('Claim Details'!$E$21="London 2",C331="B"),Rates!$D$7,IF(AND('Claim Details'!$E$21="London 2",C331="C"),Rates!$E$7,IF(AND('Claim Details'!$E$21="London 2",C331="D"),Rates!$F$7,IF(AND('Claim Details'!$E$21="London 3",C331="A"),Rates!$C$10,IF(AND('Claim Details'!$E$21="London 3",C331="B"),Rates!$D$10,IF(AND('Claim Details'!$E$21="London 3",C331="C"),Rates!$E$10,IF(AND('Claim Details'!$E$21="London 3",C331="D"),Rates!$F$10,IF(AND('Claim Details'!$E$21="National 1",C331="A"),Rates!$C$13,IF(AND('Claim Details'!$E$21="National 1",C331="B"),Rates!$D$13,IF(AND('Claim Details'!$E$21="National 1",C331="C"),Rates!$E$13,IF(AND('Claim Details'!$E$21="National 1",C331="D"),Rates!$F$13,IF(AND('Claim Details'!$E$21="National 2",C331="A"),Rates!$C$16,IF(AND('Claim Details'!$E$21="National 2",C331="B"),Rates!$D$16,IF(AND('Claim Details'!$E$21="National 2",C331="C"),Rates!$E$16,IF(AND('Claim Details'!$E$21="National 2",C331="D"),Rates!$F$16,"£0.00"))))))))))))))))))))</f>
        <v>£0.00</v>
      </c>
      <c r="J331" s="23"/>
      <c r="K331" s="63" t="str">
        <f t="shared" si="84"/>
        <v>£0.00</v>
      </c>
      <c r="L331" s="212"/>
      <c r="M331" s="213"/>
      <c r="N331" s="20"/>
      <c r="O331" s="20"/>
      <c r="P331" s="20" t="str">
        <f t="shared" si="85"/>
        <v/>
      </c>
      <c r="Q331" s="20"/>
      <c r="R331" s="211"/>
      <c r="S331" s="28" t="str">
        <f t="shared" si="86"/>
        <v/>
      </c>
      <c r="T331" s="20" t="str">
        <f t="shared" si="87"/>
        <v/>
      </c>
      <c r="U331" s="18" t="str">
        <f t="shared" si="88"/>
        <v>£0.00</v>
      </c>
      <c r="V331" s="20"/>
      <c r="W331" s="192"/>
      <c r="X331" s="193"/>
      <c r="Y331" s="35"/>
      <c r="Z331" s="343"/>
      <c r="AA331" s="343" t="str">
        <f t="shared" si="89"/>
        <v/>
      </c>
      <c r="AB331" s="103"/>
      <c r="AC331" s="94" t="str">
        <f t="shared" si="90"/>
        <v/>
      </c>
      <c r="AD331" s="95"/>
      <c r="AE331" s="294"/>
      <c r="AF331" s="214" t="str">
        <f t="shared" si="91"/>
        <v/>
      </c>
      <c r="AG331" s="215" t="str">
        <f t="shared" si="92"/>
        <v>£0.00</v>
      </c>
      <c r="AH331" s="181"/>
      <c r="AJ331" s="183"/>
      <c r="AM331" s="183" t="str">
        <f t="shared" si="80"/>
        <v/>
      </c>
      <c r="AN331" s="45">
        <f t="shared" si="81"/>
        <v>0</v>
      </c>
      <c r="AO331" s="45" t="str">
        <f>IF(AND('Claim Details'!$J$21="London 1",T331="A"),Rates!$C$4,IF(AND('Claim Details'!$J$21="London 1",T331="B"),Rates!$D$4,IF(AND('Claim Details'!$J$21="London 1",T331="C"),Rates!$E$4,IF(AND('Claim Details'!$J$21="London 1",T331="D"),Rates!$F$4,IF(AND('Claim Details'!$J$21="London 2",T331="A"),Rates!$C$7,IF(AND('Claim Details'!$J$21="London 2",T331="B"),Rates!$D$7,IF(AND('Claim Details'!$J$21="London 2",T331="C"),Rates!$E$7,IF(AND('Claim Details'!$J$21="London 2",T331="D"),Rates!$F$7,IF(AND('Claim Details'!$J$21="London 3",T331="A"),Rates!$C$10,IF(AND('Claim Details'!$J$21="London 3",T331="B"),Rates!$D$10,IF(AND('Claim Details'!$J$21="London 3",T331="C"),Rates!$E$10,IF(AND('Claim Details'!$J$21="London 3",T331="D"),Rates!$F$10,IF(AND('Claim Details'!$J$21="National 1",T331="A"),Rates!$C$13,IF(AND('Claim Details'!$J$21="National 1",T331="B"),Rates!$D$13,IF(AND('Claim Details'!$J$21="National 1",T331="C"),Rates!$E$13,IF(AND('Claim Details'!$J$21="National 1",T331="D"),Rates!$F$13,IF(AND('Claim Details'!$J$21="National 2",T331="A"),Rates!$C$16,IF(AND('Claim Details'!$J$21="National 2",T331="B"),Rates!$D$16,IF(AND('Claim Details'!$J$21="National 2",T331="C"),Rates!$E$16,IF(AND('Claim Details'!$J$21="National 2",T331="D"),Rates!$F$16,"£0.00"))))))))))))))))))))</f>
        <v>£0.00</v>
      </c>
      <c r="AP331" s="45">
        <f t="shared" si="82"/>
        <v>0</v>
      </c>
      <c r="AQ331" s="45" t="str">
        <f>IF(AND('Claim Details'!$R$21="London 1",AC331="A"),Rates!$C$4,IF(AND('Claim Details'!$R$21="London 1",AC331="B"),Rates!$D$4,IF(AND('Claim Details'!$R$21="London 1",AC331="C"),Rates!$E$4,IF(AND('Claim Details'!$R$21="London 1",AC331="D"),Rates!$F$4,IF(AND('Claim Details'!$R$21="London 2",AC331="A"),Rates!$C$7,IF(AND('Claim Details'!$R$21="London 2",AC331="B"),Rates!$D$7,IF(AND('Claim Details'!$R$21="London 2",AC331="C"),Rates!$E$7,IF(AND('Claim Details'!$R$21="London 2",AC331="D"),Rates!$F$7,IF(AND('Claim Details'!$R$21="London 3",AC331="A"),Rates!$C$10,IF(AND('Claim Details'!$R$21="London 3",AC331="B"),Rates!$D$10,IF(AND('Claim Details'!$R$21="London 3",AC331="C"),Rates!$E$10,IF(AND('Claim Details'!$R$21="London 3",AC331="D"),Rates!$F$10,IF(AND('Claim Details'!$R$21="National 1",AC331="A"),Rates!$C$13,IF(AND('Claim Details'!$R$21="National 1",AC331="B"),Rates!$D$13,IF(AND('Claim Details'!$R$21="National 1",AC331="C"),Rates!$E$13,IF(AND('Claim Details'!$R$21="National 1",AC331="D"),Rates!$F$13,IF(AND('Claim Details'!$R$21="National 2",AC331="A"),Rates!$C$16,IF(AND('Claim Details'!$R$21="National 2",AC331="B"),Rates!$D$16,IF(AND('Claim Details'!$R$21="National 2",AC331="C"),Rates!$E$16,IF(AND('Claim Details'!$R$21="National 2",AC331="D"),Rates!$F$16,"£0.00"))))))))))))))))))))</f>
        <v>£0.00</v>
      </c>
      <c r="AR331" s="45">
        <f t="shared" si="83"/>
        <v>0</v>
      </c>
      <c r="AS331" s="183" t="str">
        <f t="shared" si="93"/>
        <v/>
      </c>
      <c r="AT331" s="183" t="str">
        <f t="shared" si="94"/>
        <v/>
      </c>
    </row>
    <row r="332" spans="1:46" ht="15.5">
      <c r="A332" s="178"/>
      <c r="B332" s="21"/>
      <c r="C332" s="22"/>
      <c r="D332" s="288"/>
      <c r="E332" s="290"/>
      <c r="F332" s="289"/>
      <c r="G332" s="177"/>
      <c r="H332" s="286"/>
      <c r="I332" s="95" t="str">
        <f>IF(AND('Claim Details'!$E$21="London 1",C332="A"),Rates!$C$4,IF(AND('Claim Details'!$E$21="London 1",C332="B"),Rates!$D$4,IF(AND('Claim Details'!$E$21="London 1",C332="C"),Rates!$E$4,IF(AND('Claim Details'!$E$21="London 1",C332="D"),Rates!$F$4,IF(AND('Claim Details'!$E$21="London 2",C332="A"),Rates!$C$7,IF(AND('Claim Details'!$E$21="London 2",C332="B"),Rates!$D$7,IF(AND('Claim Details'!$E$21="London 2",C332="C"),Rates!$E$7,IF(AND('Claim Details'!$E$21="London 2",C332="D"),Rates!$F$7,IF(AND('Claim Details'!$E$21="London 3",C332="A"),Rates!$C$10,IF(AND('Claim Details'!$E$21="London 3",C332="B"),Rates!$D$10,IF(AND('Claim Details'!$E$21="London 3",C332="C"),Rates!$E$10,IF(AND('Claim Details'!$E$21="London 3",C332="D"),Rates!$F$10,IF(AND('Claim Details'!$E$21="National 1",C332="A"),Rates!$C$13,IF(AND('Claim Details'!$E$21="National 1",C332="B"),Rates!$D$13,IF(AND('Claim Details'!$E$21="National 1",C332="C"),Rates!$E$13,IF(AND('Claim Details'!$E$21="National 1",C332="D"),Rates!$F$13,IF(AND('Claim Details'!$E$21="National 2",C332="A"),Rates!$C$16,IF(AND('Claim Details'!$E$21="National 2",C332="B"),Rates!$D$16,IF(AND('Claim Details'!$E$21="National 2",C332="C"),Rates!$E$16,IF(AND('Claim Details'!$E$21="National 2",C332="D"),Rates!$F$16,"£0.00"))))))))))))))))))))</f>
        <v>£0.00</v>
      </c>
      <c r="J332" s="23"/>
      <c r="K332" s="63" t="str">
        <f t="shared" si="84"/>
        <v>£0.00</v>
      </c>
      <c r="L332" s="212"/>
      <c r="M332" s="213"/>
      <c r="N332" s="20"/>
      <c r="O332" s="20"/>
      <c r="P332" s="20" t="str">
        <f t="shared" si="85"/>
        <v/>
      </c>
      <c r="Q332" s="20"/>
      <c r="R332" s="211"/>
      <c r="S332" s="28" t="str">
        <f t="shared" si="86"/>
        <v/>
      </c>
      <c r="T332" s="20" t="str">
        <f t="shared" si="87"/>
        <v/>
      </c>
      <c r="U332" s="18" t="str">
        <f t="shared" si="88"/>
        <v>£0.00</v>
      </c>
      <c r="V332" s="20"/>
      <c r="W332" s="192"/>
      <c r="X332" s="193"/>
      <c r="Y332" s="35"/>
      <c r="Z332" s="343"/>
      <c r="AA332" s="343" t="str">
        <f t="shared" si="89"/>
        <v/>
      </c>
      <c r="AB332" s="103"/>
      <c r="AC332" s="94" t="str">
        <f t="shared" si="90"/>
        <v/>
      </c>
      <c r="AD332" s="95"/>
      <c r="AE332" s="294"/>
      <c r="AF332" s="214" t="str">
        <f t="shared" si="91"/>
        <v/>
      </c>
      <c r="AG332" s="215" t="str">
        <f t="shared" si="92"/>
        <v>£0.00</v>
      </c>
      <c r="AH332" s="181"/>
      <c r="AJ332" s="183"/>
      <c r="AM332" s="183" t="str">
        <f t="shared" si="80"/>
        <v/>
      </c>
      <c r="AN332" s="45">
        <f t="shared" si="81"/>
        <v>0</v>
      </c>
      <c r="AO332" s="45" t="str">
        <f>IF(AND('Claim Details'!$J$21="London 1",T332="A"),Rates!$C$4,IF(AND('Claim Details'!$J$21="London 1",T332="B"),Rates!$D$4,IF(AND('Claim Details'!$J$21="London 1",T332="C"),Rates!$E$4,IF(AND('Claim Details'!$J$21="London 1",T332="D"),Rates!$F$4,IF(AND('Claim Details'!$J$21="London 2",T332="A"),Rates!$C$7,IF(AND('Claim Details'!$J$21="London 2",T332="B"),Rates!$D$7,IF(AND('Claim Details'!$J$21="London 2",T332="C"),Rates!$E$7,IF(AND('Claim Details'!$J$21="London 2",T332="D"),Rates!$F$7,IF(AND('Claim Details'!$J$21="London 3",T332="A"),Rates!$C$10,IF(AND('Claim Details'!$J$21="London 3",T332="B"),Rates!$D$10,IF(AND('Claim Details'!$J$21="London 3",T332="C"),Rates!$E$10,IF(AND('Claim Details'!$J$21="London 3",T332="D"),Rates!$F$10,IF(AND('Claim Details'!$J$21="National 1",T332="A"),Rates!$C$13,IF(AND('Claim Details'!$J$21="National 1",T332="B"),Rates!$D$13,IF(AND('Claim Details'!$J$21="National 1",T332="C"),Rates!$E$13,IF(AND('Claim Details'!$J$21="National 1",T332="D"),Rates!$F$13,IF(AND('Claim Details'!$J$21="National 2",T332="A"),Rates!$C$16,IF(AND('Claim Details'!$J$21="National 2",T332="B"),Rates!$D$16,IF(AND('Claim Details'!$J$21="National 2",T332="C"),Rates!$E$16,IF(AND('Claim Details'!$J$21="National 2",T332="D"),Rates!$F$16,"£0.00"))))))))))))))))))))</f>
        <v>£0.00</v>
      </c>
      <c r="AP332" s="45">
        <f t="shared" si="82"/>
        <v>0</v>
      </c>
      <c r="AQ332" s="45" t="str">
        <f>IF(AND('Claim Details'!$R$21="London 1",AC332="A"),Rates!$C$4,IF(AND('Claim Details'!$R$21="London 1",AC332="B"),Rates!$D$4,IF(AND('Claim Details'!$R$21="London 1",AC332="C"),Rates!$E$4,IF(AND('Claim Details'!$R$21="London 1",AC332="D"),Rates!$F$4,IF(AND('Claim Details'!$R$21="London 2",AC332="A"),Rates!$C$7,IF(AND('Claim Details'!$R$21="London 2",AC332="B"),Rates!$D$7,IF(AND('Claim Details'!$R$21="London 2",AC332="C"),Rates!$E$7,IF(AND('Claim Details'!$R$21="London 2",AC332="D"),Rates!$F$7,IF(AND('Claim Details'!$R$21="London 3",AC332="A"),Rates!$C$10,IF(AND('Claim Details'!$R$21="London 3",AC332="B"),Rates!$D$10,IF(AND('Claim Details'!$R$21="London 3",AC332="C"),Rates!$E$10,IF(AND('Claim Details'!$R$21="London 3",AC332="D"),Rates!$F$10,IF(AND('Claim Details'!$R$21="National 1",AC332="A"),Rates!$C$13,IF(AND('Claim Details'!$R$21="National 1",AC332="B"),Rates!$D$13,IF(AND('Claim Details'!$R$21="National 1",AC332="C"),Rates!$E$13,IF(AND('Claim Details'!$R$21="National 1",AC332="D"),Rates!$F$13,IF(AND('Claim Details'!$R$21="National 2",AC332="A"),Rates!$C$16,IF(AND('Claim Details'!$R$21="National 2",AC332="B"),Rates!$D$16,IF(AND('Claim Details'!$R$21="National 2",AC332="C"),Rates!$E$16,IF(AND('Claim Details'!$R$21="National 2",AC332="D"),Rates!$F$16,"£0.00"))))))))))))))))))))</f>
        <v>£0.00</v>
      </c>
      <c r="AR332" s="45">
        <f t="shared" si="83"/>
        <v>0</v>
      </c>
      <c r="AS332" s="183" t="str">
        <f t="shared" si="93"/>
        <v/>
      </c>
      <c r="AT332" s="183" t="str">
        <f t="shared" si="94"/>
        <v/>
      </c>
    </row>
    <row r="333" spans="1:46" ht="15.5">
      <c r="A333" s="178"/>
      <c r="B333" s="21"/>
      <c r="C333" s="22"/>
      <c r="D333" s="288"/>
      <c r="E333" s="290"/>
      <c r="F333" s="289"/>
      <c r="G333" s="177"/>
      <c r="H333" s="286"/>
      <c r="I333" s="95" t="str">
        <f>IF(AND('Claim Details'!$E$21="London 1",C333="A"),Rates!$C$4,IF(AND('Claim Details'!$E$21="London 1",C333="B"),Rates!$D$4,IF(AND('Claim Details'!$E$21="London 1",C333="C"),Rates!$E$4,IF(AND('Claim Details'!$E$21="London 1",C333="D"),Rates!$F$4,IF(AND('Claim Details'!$E$21="London 2",C333="A"),Rates!$C$7,IF(AND('Claim Details'!$E$21="London 2",C333="B"),Rates!$D$7,IF(AND('Claim Details'!$E$21="London 2",C333="C"),Rates!$E$7,IF(AND('Claim Details'!$E$21="London 2",C333="D"),Rates!$F$7,IF(AND('Claim Details'!$E$21="London 3",C333="A"),Rates!$C$10,IF(AND('Claim Details'!$E$21="London 3",C333="B"),Rates!$D$10,IF(AND('Claim Details'!$E$21="London 3",C333="C"),Rates!$E$10,IF(AND('Claim Details'!$E$21="London 3",C333="D"),Rates!$F$10,IF(AND('Claim Details'!$E$21="National 1",C333="A"),Rates!$C$13,IF(AND('Claim Details'!$E$21="National 1",C333="B"),Rates!$D$13,IF(AND('Claim Details'!$E$21="National 1",C333="C"),Rates!$E$13,IF(AND('Claim Details'!$E$21="National 1",C333="D"),Rates!$F$13,IF(AND('Claim Details'!$E$21="National 2",C333="A"),Rates!$C$16,IF(AND('Claim Details'!$E$21="National 2",C333="B"),Rates!$D$16,IF(AND('Claim Details'!$E$21="National 2",C333="C"),Rates!$E$16,IF(AND('Claim Details'!$E$21="National 2",C333="D"),Rates!$F$16,"£0.00"))))))))))))))))))))</f>
        <v>£0.00</v>
      </c>
      <c r="J333" s="23"/>
      <c r="K333" s="63" t="str">
        <f t="shared" si="84"/>
        <v>£0.00</v>
      </c>
      <c r="L333" s="212"/>
      <c r="M333" s="213"/>
      <c r="N333" s="20"/>
      <c r="O333" s="20"/>
      <c r="P333" s="20" t="str">
        <f t="shared" si="85"/>
        <v/>
      </c>
      <c r="Q333" s="20"/>
      <c r="R333" s="211"/>
      <c r="S333" s="28" t="str">
        <f t="shared" si="86"/>
        <v/>
      </c>
      <c r="T333" s="20" t="str">
        <f t="shared" si="87"/>
        <v/>
      </c>
      <c r="U333" s="18" t="str">
        <f t="shared" si="88"/>
        <v>£0.00</v>
      </c>
      <c r="V333" s="20"/>
      <c r="W333" s="192"/>
      <c r="X333" s="193"/>
      <c r="Y333" s="35"/>
      <c r="Z333" s="343"/>
      <c r="AA333" s="343" t="str">
        <f t="shared" si="89"/>
        <v/>
      </c>
      <c r="AB333" s="103"/>
      <c r="AC333" s="94" t="str">
        <f t="shared" si="90"/>
        <v/>
      </c>
      <c r="AD333" s="95"/>
      <c r="AE333" s="294"/>
      <c r="AF333" s="214" t="str">
        <f t="shared" si="91"/>
        <v/>
      </c>
      <c r="AG333" s="215" t="str">
        <f t="shared" si="92"/>
        <v>£0.00</v>
      </c>
      <c r="AH333" s="181"/>
      <c r="AJ333" s="183"/>
      <c r="AM333" s="183" t="str">
        <f t="shared" si="80"/>
        <v/>
      </c>
      <c r="AN333" s="45">
        <f t="shared" si="81"/>
        <v>0</v>
      </c>
      <c r="AO333" s="45" t="str">
        <f>IF(AND('Claim Details'!$J$21="London 1",T333="A"),Rates!$C$4,IF(AND('Claim Details'!$J$21="London 1",T333="B"),Rates!$D$4,IF(AND('Claim Details'!$J$21="London 1",T333="C"),Rates!$E$4,IF(AND('Claim Details'!$J$21="London 1",T333="D"),Rates!$F$4,IF(AND('Claim Details'!$J$21="London 2",T333="A"),Rates!$C$7,IF(AND('Claim Details'!$J$21="London 2",T333="B"),Rates!$D$7,IF(AND('Claim Details'!$J$21="London 2",T333="C"),Rates!$E$7,IF(AND('Claim Details'!$J$21="London 2",T333="D"),Rates!$F$7,IF(AND('Claim Details'!$J$21="London 3",T333="A"),Rates!$C$10,IF(AND('Claim Details'!$J$21="London 3",T333="B"),Rates!$D$10,IF(AND('Claim Details'!$J$21="London 3",T333="C"),Rates!$E$10,IF(AND('Claim Details'!$J$21="London 3",T333="D"),Rates!$F$10,IF(AND('Claim Details'!$J$21="National 1",T333="A"),Rates!$C$13,IF(AND('Claim Details'!$J$21="National 1",T333="B"),Rates!$D$13,IF(AND('Claim Details'!$J$21="National 1",T333="C"),Rates!$E$13,IF(AND('Claim Details'!$J$21="National 1",T333="D"),Rates!$F$13,IF(AND('Claim Details'!$J$21="National 2",T333="A"),Rates!$C$16,IF(AND('Claim Details'!$J$21="National 2",T333="B"),Rates!$D$16,IF(AND('Claim Details'!$J$21="National 2",T333="C"),Rates!$E$16,IF(AND('Claim Details'!$J$21="National 2",T333="D"),Rates!$F$16,"£0.00"))))))))))))))))))))</f>
        <v>£0.00</v>
      </c>
      <c r="AP333" s="45">
        <f t="shared" si="82"/>
        <v>0</v>
      </c>
      <c r="AQ333" s="45" t="str">
        <f>IF(AND('Claim Details'!$R$21="London 1",AC333="A"),Rates!$C$4,IF(AND('Claim Details'!$R$21="London 1",AC333="B"),Rates!$D$4,IF(AND('Claim Details'!$R$21="London 1",AC333="C"),Rates!$E$4,IF(AND('Claim Details'!$R$21="London 1",AC333="D"),Rates!$F$4,IF(AND('Claim Details'!$R$21="London 2",AC333="A"),Rates!$C$7,IF(AND('Claim Details'!$R$21="London 2",AC333="B"),Rates!$D$7,IF(AND('Claim Details'!$R$21="London 2",AC333="C"),Rates!$E$7,IF(AND('Claim Details'!$R$21="London 2",AC333="D"),Rates!$F$7,IF(AND('Claim Details'!$R$21="London 3",AC333="A"),Rates!$C$10,IF(AND('Claim Details'!$R$21="London 3",AC333="B"),Rates!$D$10,IF(AND('Claim Details'!$R$21="London 3",AC333="C"),Rates!$E$10,IF(AND('Claim Details'!$R$21="London 3",AC333="D"),Rates!$F$10,IF(AND('Claim Details'!$R$21="National 1",AC333="A"),Rates!$C$13,IF(AND('Claim Details'!$R$21="National 1",AC333="B"),Rates!$D$13,IF(AND('Claim Details'!$R$21="National 1",AC333="C"),Rates!$E$13,IF(AND('Claim Details'!$R$21="National 1",AC333="D"),Rates!$F$13,IF(AND('Claim Details'!$R$21="National 2",AC333="A"),Rates!$C$16,IF(AND('Claim Details'!$R$21="National 2",AC333="B"),Rates!$D$16,IF(AND('Claim Details'!$R$21="National 2",AC333="C"),Rates!$E$16,IF(AND('Claim Details'!$R$21="National 2",AC333="D"),Rates!$F$16,"£0.00"))))))))))))))))))))</f>
        <v>£0.00</v>
      </c>
      <c r="AR333" s="45">
        <f t="shared" si="83"/>
        <v>0</v>
      </c>
      <c r="AS333" s="183" t="str">
        <f t="shared" si="93"/>
        <v/>
      </c>
      <c r="AT333" s="183" t="str">
        <f t="shared" si="94"/>
        <v/>
      </c>
    </row>
    <row r="334" spans="1:46" ht="15.5">
      <c r="A334" s="178"/>
      <c r="B334" s="21"/>
      <c r="C334" s="22"/>
      <c r="D334" s="288"/>
      <c r="E334" s="290"/>
      <c r="F334" s="289"/>
      <c r="G334" s="177"/>
      <c r="H334" s="286"/>
      <c r="I334" s="95" t="str">
        <f>IF(AND('Claim Details'!$E$21="London 1",C334="A"),Rates!$C$4,IF(AND('Claim Details'!$E$21="London 1",C334="B"),Rates!$D$4,IF(AND('Claim Details'!$E$21="London 1",C334="C"),Rates!$E$4,IF(AND('Claim Details'!$E$21="London 1",C334="D"),Rates!$F$4,IF(AND('Claim Details'!$E$21="London 2",C334="A"),Rates!$C$7,IF(AND('Claim Details'!$E$21="London 2",C334="B"),Rates!$D$7,IF(AND('Claim Details'!$E$21="London 2",C334="C"),Rates!$E$7,IF(AND('Claim Details'!$E$21="London 2",C334="D"),Rates!$F$7,IF(AND('Claim Details'!$E$21="London 3",C334="A"),Rates!$C$10,IF(AND('Claim Details'!$E$21="London 3",C334="B"),Rates!$D$10,IF(AND('Claim Details'!$E$21="London 3",C334="C"),Rates!$E$10,IF(AND('Claim Details'!$E$21="London 3",C334="D"),Rates!$F$10,IF(AND('Claim Details'!$E$21="National 1",C334="A"),Rates!$C$13,IF(AND('Claim Details'!$E$21="National 1",C334="B"),Rates!$D$13,IF(AND('Claim Details'!$E$21="National 1",C334="C"),Rates!$E$13,IF(AND('Claim Details'!$E$21="National 1",C334="D"),Rates!$F$13,IF(AND('Claim Details'!$E$21="National 2",C334="A"),Rates!$C$16,IF(AND('Claim Details'!$E$21="National 2",C334="B"),Rates!$D$16,IF(AND('Claim Details'!$E$21="National 2",C334="C"),Rates!$E$16,IF(AND('Claim Details'!$E$21="National 2",C334="D"),Rates!$F$16,"£0.00"))))))))))))))))))))</f>
        <v>£0.00</v>
      </c>
      <c r="J334" s="23"/>
      <c r="K334" s="63" t="str">
        <f t="shared" si="84"/>
        <v>£0.00</v>
      </c>
      <c r="L334" s="212"/>
      <c r="M334" s="213"/>
      <c r="N334" s="20"/>
      <c r="O334" s="20"/>
      <c r="P334" s="20" t="str">
        <f t="shared" si="85"/>
        <v/>
      </c>
      <c r="Q334" s="20"/>
      <c r="R334" s="211"/>
      <c r="S334" s="28" t="str">
        <f t="shared" si="86"/>
        <v/>
      </c>
      <c r="T334" s="20" t="str">
        <f t="shared" si="87"/>
        <v/>
      </c>
      <c r="U334" s="18" t="str">
        <f t="shared" si="88"/>
        <v>£0.00</v>
      </c>
      <c r="V334" s="20"/>
      <c r="W334" s="192"/>
      <c r="X334" s="193"/>
      <c r="Y334" s="35"/>
      <c r="Z334" s="343"/>
      <c r="AA334" s="343" t="str">
        <f t="shared" si="89"/>
        <v/>
      </c>
      <c r="AB334" s="103"/>
      <c r="AC334" s="94" t="str">
        <f t="shared" si="90"/>
        <v/>
      </c>
      <c r="AD334" s="95"/>
      <c r="AE334" s="294"/>
      <c r="AF334" s="214" t="str">
        <f t="shared" si="91"/>
        <v/>
      </c>
      <c r="AG334" s="215" t="str">
        <f t="shared" si="92"/>
        <v>£0.00</v>
      </c>
      <c r="AH334" s="181"/>
      <c r="AJ334" s="183"/>
      <c r="AM334" s="183" t="str">
        <f t="shared" si="80"/>
        <v/>
      </c>
      <c r="AN334" s="45">
        <f t="shared" si="81"/>
        <v>0</v>
      </c>
      <c r="AO334" s="45" t="str">
        <f>IF(AND('Claim Details'!$J$21="London 1",T334="A"),Rates!$C$4,IF(AND('Claim Details'!$J$21="London 1",T334="B"),Rates!$D$4,IF(AND('Claim Details'!$J$21="London 1",T334="C"),Rates!$E$4,IF(AND('Claim Details'!$J$21="London 1",T334="D"),Rates!$F$4,IF(AND('Claim Details'!$J$21="London 2",T334="A"),Rates!$C$7,IF(AND('Claim Details'!$J$21="London 2",T334="B"),Rates!$D$7,IF(AND('Claim Details'!$J$21="London 2",T334="C"),Rates!$E$7,IF(AND('Claim Details'!$J$21="London 2",T334="D"),Rates!$F$7,IF(AND('Claim Details'!$J$21="London 3",T334="A"),Rates!$C$10,IF(AND('Claim Details'!$J$21="London 3",T334="B"),Rates!$D$10,IF(AND('Claim Details'!$J$21="London 3",T334="C"),Rates!$E$10,IF(AND('Claim Details'!$J$21="London 3",T334="D"),Rates!$F$10,IF(AND('Claim Details'!$J$21="National 1",T334="A"),Rates!$C$13,IF(AND('Claim Details'!$J$21="National 1",T334="B"),Rates!$D$13,IF(AND('Claim Details'!$J$21="National 1",T334="C"),Rates!$E$13,IF(AND('Claim Details'!$J$21="National 1",T334="D"),Rates!$F$13,IF(AND('Claim Details'!$J$21="National 2",T334="A"),Rates!$C$16,IF(AND('Claim Details'!$J$21="National 2",T334="B"),Rates!$D$16,IF(AND('Claim Details'!$J$21="National 2",T334="C"),Rates!$E$16,IF(AND('Claim Details'!$J$21="National 2",T334="D"),Rates!$F$16,"£0.00"))))))))))))))))))))</f>
        <v>£0.00</v>
      </c>
      <c r="AP334" s="45">
        <f t="shared" si="82"/>
        <v>0</v>
      </c>
      <c r="AQ334" s="45" t="str">
        <f>IF(AND('Claim Details'!$R$21="London 1",AC334="A"),Rates!$C$4,IF(AND('Claim Details'!$R$21="London 1",AC334="B"),Rates!$D$4,IF(AND('Claim Details'!$R$21="London 1",AC334="C"),Rates!$E$4,IF(AND('Claim Details'!$R$21="London 1",AC334="D"),Rates!$F$4,IF(AND('Claim Details'!$R$21="London 2",AC334="A"),Rates!$C$7,IF(AND('Claim Details'!$R$21="London 2",AC334="B"),Rates!$D$7,IF(AND('Claim Details'!$R$21="London 2",AC334="C"),Rates!$E$7,IF(AND('Claim Details'!$R$21="London 2",AC334="D"),Rates!$F$7,IF(AND('Claim Details'!$R$21="London 3",AC334="A"),Rates!$C$10,IF(AND('Claim Details'!$R$21="London 3",AC334="B"),Rates!$D$10,IF(AND('Claim Details'!$R$21="London 3",AC334="C"),Rates!$E$10,IF(AND('Claim Details'!$R$21="London 3",AC334="D"),Rates!$F$10,IF(AND('Claim Details'!$R$21="National 1",AC334="A"),Rates!$C$13,IF(AND('Claim Details'!$R$21="National 1",AC334="B"),Rates!$D$13,IF(AND('Claim Details'!$R$21="National 1",AC334="C"),Rates!$E$13,IF(AND('Claim Details'!$R$21="National 1",AC334="D"),Rates!$F$13,IF(AND('Claim Details'!$R$21="National 2",AC334="A"),Rates!$C$16,IF(AND('Claim Details'!$R$21="National 2",AC334="B"),Rates!$D$16,IF(AND('Claim Details'!$R$21="National 2",AC334="C"),Rates!$E$16,IF(AND('Claim Details'!$R$21="National 2",AC334="D"),Rates!$F$16,"£0.00"))))))))))))))))))))</f>
        <v>£0.00</v>
      </c>
      <c r="AR334" s="45">
        <f t="shared" si="83"/>
        <v>0</v>
      </c>
      <c r="AS334" s="183" t="str">
        <f t="shared" si="93"/>
        <v/>
      </c>
      <c r="AT334" s="183" t="str">
        <f t="shared" si="94"/>
        <v/>
      </c>
    </row>
    <row r="335" spans="1:46" ht="15.5">
      <c r="A335" s="178"/>
      <c r="B335" s="21"/>
      <c r="C335" s="22"/>
      <c r="D335" s="288"/>
      <c r="E335" s="290"/>
      <c r="F335" s="289"/>
      <c r="G335" s="177"/>
      <c r="H335" s="286"/>
      <c r="I335" s="95" t="str">
        <f>IF(AND('Claim Details'!$E$21="London 1",C335="A"),Rates!$C$4,IF(AND('Claim Details'!$E$21="London 1",C335="B"),Rates!$D$4,IF(AND('Claim Details'!$E$21="London 1",C335="C"),Rates!$E$4,IF(AND('Claim Details'!$E$21="London 1",C335="D"),Rates!$F$4,IF(AND('Claim Details'!$E$21="London 2",C335="A"),Rates!$C$7,IF(AND('Claim Details'!$E$21="London 2",C335="B"),Rates!$D$7,IF(AND('Claim Details'!$E$21="London 2",C335="C"),Rates!$E$7,IF(AND('Claim Details'!$E$21="London 2",C335="D"),Rates!$F$7,IF(AND('Claim Details'!$E$21="London 3",C335="A"),Rates!$C$10,IF(AND('Claim Details'!$E$21="London 3",C335="B"),Rates!$D$10,IF(AND('Claim Details'!$E$21="London 3",C335="C"),Rates!$E$10,IF(AND('Claim Details'!$E$21="London 3",C335="D"),Rates!$F$10,IF(AND('Claim Details'!$E$21="National 1",C335="A"),Rates!$C$13,IF(AND('Claim Details'!$E$21="National 1",C335="B"),Rates!$D$13,IF(AND('Claim Details'!$E$21="National 1",C335="C"),Rates!$E$13,IF(AND('Claim Details'!$E$21="National 1",C335="D"),Rates!$F$13,IF(AND('Claim Details'!$E$21="National 2",C335="A"),Rates!$C$16,IF(AND('Claim Details'!$E$21="National 2",C335="B"),Rates!$D$16,IF(AND('Claim Details'!$E$21="National 2",C335="C"),Rates!$E$16,IF(AND('Claim Details'!$E$21="National 2",C335="D"),Rates!$F$16,"£0.00"))))))))))))))))))))</f>
        <v>£0.00</v>
      </c>
      <c r="J335" s="23"/>
      <c r="K335" s="63" t="str">
        <f t="shared" si="84"/>
        <v>£0.00</v>
      </c>
      <c r="L335" s="212"/>
      <c r="M335" s="213"/>
      <c r="N335" s="20"/>
      <c r="O335" s="20"/>
      <c r="P335" s="20" t="str">
        <f t="shared" si="85"/>
        <v/>
      </c>
      <c r="Q335" s="20"/>
      <c r="R335" s="211"/>
      <c r="S335" s="28" t="str">
        <f t="shared" si="86"/>
        <v/>
      </c>
      <c r="T335" s="20" t="str">
        <f t="shared" si="87"/>
        <v/>
      </c>
      <c r="U335" s="18" t="str">
        <f t="shared" si="88"/>
        <v>£0.00</v>
      </c>
      <c r="V335" s="20"/>
      <c r="W335" s="192"/>
      <c r="X335" s="193"/>
      <c r="Y335" s="35"/>
      <c r="Z335" s="343"/>
      <c r="AA335" s="343" t="str">
        <f t="shared" si="89"/>
        <v/>
      </c>
      <c r="AB335" s="103"/>
      <c r="AC335" s="94" t="str">
        <f t="shared" si="90"/>
        <v/>
      </c>
      <c r="AD335" s="95"/>
      <c r="AE335" s="294"/>
      <c r="AF335" s="214" t="str">
        <f t="shared" si="91"/>
        <v/>
      </c>
      <c r="AG335" s="215" t="str">
        <f t="shared" si="92"/>
        <v>£0.00</v>
      </c>
      <c r="AH335" s="181"/>
      <c r="AJ335" s="183"/>
      <c r="AM335" s="183" t="str">
        <f t="shared" si="80"/>
        <v/>
      </c>
      <c r="AN335" s="45">
        <f t="shared" si="81"/>
        <v>0</v>
      </c>
      <c r="AO335" s="45" t="str">
        <f>IF(AND('Claim Details'!$J$21="London 1",T335="A"),Rates!$C$4,IF(AND('Claim Details'!$J$21="London 1",T335="B"),Rates!$D$4,IF(AND('Claim Details'!$J$21="London 1",T335="C"),Rates!$E$4,IF(AND('Claim Details'!$J$21="London 1",T335="D"),Rates!$F$4,IF(AND('Claim Details'!$J$21="London 2",T335="A"),Rates!$C$7,IF(AND('Claim Details'!$J$21="London 2",T335="B"),Rates!$D$7,IF(AND('Claim Details'!$J$21="London 2",T335="C"),Rates!$E$7,IF(AND('Claim Details'!$J$21="London 2",T335="D"),Rates!$F$7,IF(AND('Claim Details'!$J$21="London 3",T335="A"),Rates!$C$10,IF(AND('Claim Details'!$J$21="London 3",T335="B"),Rates!$D$10,IF(AND('Claim Details'!$J$21="London 3",T335="C"),Rates!$E$10,IF(AND('Claim Details'!$J$21="London 3",T335="D"),Rates!$F$10,IF(AND('Claim Details'!$J$21="National 1",T335="A"),Rates!$C$13,IF(AND('Claim Details'!$J$21="National 1",T335="B"),Rates!$D$13,IF(AND('Claim Details'!$J$21="National 1",T335="C"),Rates!$E$13,IF(AND('Claim Details'!$J$21="National 1",T335="D"),Rates!$F$13,IF(AND('Claim Details'!$J$21="National 2",T335="A"),Rates!$C$16,IF(AND('Claim Details'!$J$21="National 2",T335="B"),Rates!$D$16,IF(AND('Claim Details'!$J$21="National 2",T335="C"),Rates!$E$16,IF(AND('Claim Details'!$J$21="National 2",T335="D"),Rates!$F$16,"£0.00"))))))))))))))))))))</f>
        <v>£0.00</v>
      </c>
      <c r="AP335" s="45">
        <f t="shared" si="82"/>
        <v>0</v>
      </c>
      <c r="AQ335" s="45" t="str">
        <f>IF(AND('Claim Details'!$R$21="London 1",AC335="A"),Rates!$C$4,IF(AND('Claim Details'!$R$21="London 1",AC335="B"),Rates!$D$4,IF(AND('Claim Details'!$R$21="London 1",AC335="C"),Rates!$E$4,IF(AND('Claim Details'!$R$21="London 1",AC335="D"),Rates!$F$4,IF(AND('Claim Details'!$R$21="London 2",AC335="A"),Rates!$C$7,IF(AND('Claim Details'!$R$21="London 2",AC335="B"),Rates!$D$7,IF(AND('Claim Details'!$R$21="London 2",AC335="C"),Rates!$E$7,IF(AND('Claim Details'!$R$21="London 2",AC335="D"),Rates!$F$7,IF(AND('Claim Details'!$R$21="London 3",AC335="A"),Rates!$C$10,IF(AND('Claim Details'!$R$21="London 3",AC335="B"),Rates!$D$10,IF(AND('Claim Details'!$R$21="London 3",AC335="C"),Rates!$E$10,IF(AND('Claim Details'!$R$21="London 3",AC335="D"),Rates!$F$10,IF(AND('Claim Details'!$R$21="National 1",AC335="A"),Rates!$C$13,IF(AND('Claim Details'!$R$21="National 1",AC335="B"),Rates!$D$13,IF(AND('Claim Details'!$R$21="National 1",AC335="C"),Rates!$E$13,IF(AND('Claim Details'!$R$21="National 1",AC335="D"),Rates!$F$13,IF(AND('Claim Details'!$R$21="National 2",AC335="A"),Rates!$C$16,IF(AND('Claim Details'!$R$21="National 2",AC335="B"),Rates!$D$16,IF(AND('Claim Details'!$R$21="National 2",AC335="C"),Rates!$E$16,IF(AND('Claim Details'!$R$21="National 2",AC335="D"),Rates!$F$16,"£0.00"))))))))))))))))))))</f>
        <v>£0.00</v>
      </c>
      <c r="AR335" s="45">
        <f t="shared" si="83"/>
        <v>0</v>
      </c>
      <c r="AS335" s="183" t="str">
        <f t="shared" si="93"/>
        <v/>
      </c>
      <c r="AT335" s="183" t="str">
        <f t="shared" si="94"/>
        <v/>
      </c>
    </row>
    <row r="336" spans="1:46" ht="15.5">
      <c r="A336" s="178"/>
      <c r="B336" s="21"/>
      <c r="C336" s="22"/>
      <c r="D336" s="288"/>
      <c r="E336" s="290"/>
      <c r="F336" s="289"/>
      <c r="G336" s="177"/>
      <c r="H336" s="286"/>
      <c r="I336" s="95" t="str">
        <f>IF(AND('Claim Details'!$E$21="London 1",C336="A"),Rates!$C$4,IF(AND('Claim Details'!$E$21="London 1",C336="B"),Rates!$D$4,IF(AND('Claim Details'!$E$21="London 1",C336="C"),Rates!$E$4,IF(AND('Claim Details'!$E$21="London 1",C336="D"),Rates!$F$4,IF(AND('Claim Details'!$E$21="London 2",C336="A"),Rates!$C$7,IF(AND('Claim Details'!$E$21="London 2",C336="B"),Rates!$D$7,IF(AND('Claim Details'!$E$21="London 2",C336="C"),Rates!$E$7,IF(AND('Claim Details'!$E$21="London 2",C336="D"),Rates!$F$7,IF(AND('Claim Details'!$E$21="London 3",C336="A"),Rates!$C$10,IF(AND('Claim Details'!$E$21="London 3",C336="B"),Rates!$D$10,IF(AND('Claim Details'!$E$21="London 3",C336="C"),Rates!$E$10,IF(AND('Claim Details'!$E$21="London 3",C336="D"),Rates!$F$10,IF(AND('Claim Details'!$E$21="National 1",C336="A"),Rates!$C$13,IF(AND('Claim Details'!$E$21="National 1",C336="B"),Rates!$D$13,IF(AND('Claim Details'!$E$21="National 1",C336="C"),Rates!$E$13,IF(AND('Claim Details'!$E$21="National 1",C336="D"),Rates!$F$13,IF(AND('Claim Details'!$E$21="National 2",C336="A"),Rates!$C$16,IF(AND('Claim Details'!$E$21="National 2",C336="B"),Rates!$D$16,IF(AND('Claim Details'!$E$21="National 2",C336="C"),Rates!$E$16,IF(AND('Claim Details'!$E$21="National 2",C336="D"),Rates!$F$16,"£0.00"))))))))))))))))))))</f>
        <v>£0.00</v>
      </c>
      <c r="J336" s="23"/>
      <c r="K336" s="63" t="str">
        <f t="shared" si="84"/>
        <v>£0.00</v>
      </c>
      <c r="L336" s="212"/>
      <c r="M336" s="213"/>
      <c r="N336" s="20"/>
      <c r="O336" s="20"/>
      <c r="P336" s="20" t="str">
        <f t="shared" si="85"/>
        <v/>
      </c>
      <c r="Q336" s="20"/>
      <c r="R336" s="211"/>
      <c r="S336" s="28" t="str">
        <f t="shared" si="86"/>
        <v/>
      </c>
      <c r="T336" s="20" t="str">
        <f t="shared" si="87"/>
        <v/>
      </c>
      <c r="U336" s="18" t="str">
        <f t="shared" si="88"/>
        <v>£0.00</v>
      </c>
      <c r="V336" s="20"/>
      <c r="W336" s="192"/>
      <c r="X336" s="193"/>
      <c r="Y336" s="35"/>
      <c r="Z336" s="343"/>
      <c r="AA336" s="343" t="str">
        <f t="shared" si="89"/>
        <v/>
      </c>
      <c r="AB336" s="103"/>
      <c r="AC336" s="94" t="str">
        <f t="shared" si="90"/>
        <v/>
      </c>
      <c r="AD336" s="95"/>
      <c r="AE336" s="294"/>
      <c r="AF336" s="214" t="str">
        <f t="shared" si="91"/>
        <v/>
      </c>
      <c r="AG336" s="215" t="str">
        <f t="shared" si="92"/>
        <v>£0.00</v>
      </c>
      <c r="AH336" s="181"/>
      <c r="AJ336" s="183"/>
      <c r="AM336" s="183" t="str">
        <f t="shared" si="80"/>
        <v/>
      </c>
      <c r="AN336" s="45">
        <f t="shared" si="81"/>
        <v>0</v>
      </c>
      <c r="AO336" s="45" t="str">
        <f>IF(AND('Claim Details'!$J$21="London 1",T336="A"),Rates!$C$4,IF(AND('Claim Details'!$J$21="London 1",T336="B"),Rates!$D$4,IF(AND('Claim Details'!$J$21="London 1",T336="C"),Rates!$E$4,IF(AND('Claim Details'!$J$21="London 1",T336="D"),Rates!$F$4,IF(AND('Claim Details'!$J$21="London 2",T336="A"),Rates!$C$7,IF(AND('Claim Details'!$J$21="London 2",T336="B"),Rates!$D$7,IF(AND('Claim Details'!$J$21="London 2",T336="C"),Rates!$E$7,IF(AND('Claim Details'!$J$21="London 2",T336="D"),Rates!$F$7,IF(AND('Claim Details'!$J$21="London 3",T336="A"),Rates!$C$10,IF(AND('Claim Details'!$J$21="London 3",T336="B"),Rates!$D$10,IF(AND('Claim Details'!$J$21="London 3",T336="C"),Rates!$E$10,IF(AND('Claim Details'!$J$21="London 3",T336="D"),Rates!$F$10,IF(AND('Claim Details'!$J$21="National 1",T336="A"),Rates!$C$13,IF(AND('Claim Details'!$J$21="National 1",T336="B"),Rates!$D$13,IF(AND('Claim Details'!$J$21="National 1",T336="C"),Rates!$E$13,IF(AND('Claim Details'!$J$21="National 1",T336="D"),Rates!$F$13,IF(AND('Claim Details'!$J$21="National 2",T336="A"),Rates!$C$16,IF(AND('Claim Details'!$J$21="National 2",T336="B"),Rates!$D$16,IF(AND('Claim Details'!$J$21="National 2",T336="C"),Rates!$E$16,IF(AND('Claim Details'!$J$21="National 2",T336="D"),Rates!$F$16,"£0.00"))))))))))))))))))))</f>
        <v>£0.00</v>
      </c>
      <c r="AP336" s="45">
        <f t="shared" si="82"/>
        <v>0</v>
      </c>
      <c r="AQ336" s="45" t="str">
        <f>IF(AND('Claim Details'!$R$21="London 1",AC336="A"),Rates!$C$4,IF(AND('Claim Details'!$R$21="London 1",AC336="B"),Rates!$D$4,IF(AND('Claim Details'!$R$21="London 1",AC336="C"),Rates!$E$4,IF(AND('Claim Details'!$R$21="London 1",AC336="D"),Rates!$F$4,IF(AND('Claim Details'!$R$21="London 2",AC336="A"),Rates!$C$7,IF(AND('Claim Details'!$R$21="London 2",AC336="B"),Rates!$D$7,IF(AND('Claim Details'!$R$21="London 2",AC336="C"),Rates!$E$7,IF(AND('Claim Details'!$R$21="London 2",AC336="D"),Rates!$F$7,IF(AND('Claim Details'!$R$21="London 3",AC336="A"),Rates!$C$10,IF(AND('Claim Details'!$R$21="London 3",AC336="B"),Rates!$D$10,IF(AND('Claim Details'!$R$21="London 3",AC336="C"),Rates!$E$10,IF(AND('Claim Details'!$R$21="London 3",AC336="D"),Rates!$F$10,IF(AND('Claim Details'!$R$21="National 1",AC336="A"),Rates!$C$13,IF(AND('Claim Details'!$R$21="National 1",AC336="B"),Rates!$D$13,IF(AND('Claim Details'!$R$21="National 1",AC336="C"),Rates!$E$13,IF(AND('Claim Details'!$R$21="National 1",AC336="D"),Rates!$F$13,IF(AND('Claim Details'!$R$21="National 2",AC336="A"),Rates!$C$16,IF(AND('Claim Details'!$R$21="National 2",AC336="B"),Rates!$D$16,IF(AND('Claim Details'!$R$21="National 2",AC336="C"),Rates!$E$16,IF(AND('Claim Details'!$R$21="National 2",AC336="D"),Rates!$F$16,"£0.00"))))))))))))))))))))</f>
        <v>£0.00</v>
      </c>
      <c r="AR336" s="45">
        <f t="shared" si="83"/>
        <v>0</v>
      </c>
      <c r="AS336" s="183" t="str">
        <f t="shared" si="93"/>
        <v/>
      </c>
      <c r="AT336" s="183" t="str">
        <f t="shared" si="94"/>
        <v/>
      </c>
    </row>
    <row r="337" spans="1:46" ht="15.5">
      <c r="A337" s="178"/>
      <c r="B337" s="21"/>
      <c r="C337" s="22"/>
      <c r="D337" s="288"/>
      <c r="E337" s="290"/>
      <c r="F337" s="289"/>
      <c r="G337" s="177"/>
      <c r="H337" s="286"/>
      <c r="I337" s="95" t="str">
        <f>IF(AND('Claim Details'!$E$21="London 1",C337="A"),Rates!$C$4,IF(AND('Claim Details'!$E$21="London 1",C337="B"),Rates!$D$4,IF(AND('Claim Details'!$E$21="London 1",C337="C"),Rates!$E$4,IF(AND('Claim Details'!$E$21="London 1",C337="D"),Rates!$F$4,IF(AND('Claim Details'!$E$21="London 2",C337="A"),Rates!$C$7,IF(AND('Claim Details'!$E$21="London 2",C337="B"),Rates!$D$7,IF(AND('Claim Details'!$E$21="London 2",C337="C"),Rates!$E$7,IF(AND('Claim Details'!$E$21="London 2",C337="D"),Rates!$F$7,IF(AND('Claim Details'!$E$21="London 3",C337="A"),Rates!$C$10,IF(AND('Claim Details'!$E$21="London 3",C337="B"),Rates!$D$10,IF(AND('Claim Details'!$E$21="London 3",C337="C"),Rates!$E$10,IF(AND('Claim Details'!$E$21="London 3",C337="D"),Rates!$F$10,IF(AND('Claim Details'!$E$21="National 1",C337="A"),Rates!$C$13,IF(AND('Claim Details'!$E$21="National 1",C337="B"),Rates!$D$13,IF(AND('Claim Details'!$E$21="National 1",C337="C"),Rates!$E$13,IF(AND('Claim Details'!$E$21="National 1",C337="D"),Rates!$F$13,IF(AND('Claim Details'!$E$21="National 2",C337="A"),Rates!$C$16,IF(AND('Claim Details'!$E$21="National 2",C337="B"),Rates!$D$16,IF(AND('Claim Details'!$E$21="National 2",C337="C"),Rates!$E$16,IF(AND('Claim Details'!$E$21="National 2",C337="D"),Rates!$F$16,"£0.00"))))))))))))))))))))</f>
        <v>£0.00</v>
      </c>
      <c r="J337" s="23"/>
      <c r="K337" s="63" t="str">
        <f t="shared" si="84"/>
        <v>£0.00</v>
      </c>
      <c r="L337" s="212"/>
      <c r="M337" s="213"/>
      <c r="N337" s="20"/>
      <c r="O337" s="20"/>
      <c r="P337" s="20" t="str">
        <f t="shared" si="85"/>
        <v/>
      </c>
      <c r="Q337" s="20"/>
      <c r="R337" s="211"/>
      <c r="S337" s="28" t="str">
        <f t="shared" si="86"/>
        <v/>
      </c>
      <c r="T337" s="20" t="str">
        <f t="shared" si="87"/>
        <v/>
      </c>
      <c r="U337" s="18" t="str">
        <f t="shared" si="88"/>
        <v>£0.00</v>
      </c>
      <c r="V337" s="20"/>
      <c r="W337" s="192"/>
      <c r="X337" s="193"/>
      <c r="Y337" s="35"/>
      <c r="Z337" s="343"/>
      <c r="AA337" s="343" t="str">
        <f t="shared" si="89"/>
        <v/>
      </c>
      <c r="AB337" s="103"/>
      <c r="AC337" s="94" t="str">
        <f t="shared" si="90"/>
        <v/>
      </c>
      <c r="AD337" s="95"/>
      <c r="AE337" s="294"/>
      <c r="AF337" s="214" t="str">
        <f t="shared" si="91"/>
        <v/>
      </c>
      <c r="AG337" s="215" t="str">
        <f t="shared" si="92"/>
        <v>£0.00</v>
      </c>
      <c r="AH337" s="181"/>
      <c r="AJ337" s="183"/>
      <c r="AM337" s="183" t="str">
        <f t="shared" si="80"/>
        <v/>
      </c>
      <c r="AN337" s="45">
        <f t="shared" si="81"/>
        <v>0</v>
      </c>
      <c r="AO337" s="45" t="str">
        <f>IF(AND('Claim Details'!$J$21="London 1",T337="A"),Rates!$C$4,IF(AND('Claim Details'!$J$21="London 1",T337="B"),Rates!$D$4,IF(AND('Claim Details'!$J$21="London 1",T337="C"),Rates!$E$4,IF(AND('Claim Details'!$J$21="London 1",T337="D"),Rates!$F$4,IF(AND('Claim Details'!$J$21="London 2",T337="A"),Rates!$C$7,IF(AND('Claim Details'!$J$21="London 2",T337="B"),Rates!$D$7,IF(AND('Claim Details'!$J$21="London 2",T337="C"),Rates!$E$7,IF(AND('Claim Details'!$J$21="London 2",T337="D"),Rates!$F$7,IF(AND('Claim Details'!$J$21="London 3",T337="A"),Rates!$C$10,IF(AND('Claim Details'!$J$21="London 3",T337="B"),Rates!$D$10,IF(AND('Claim Details'!$J$21="London 3",T337="C"),Rates!$E$10,IF(AND('Claim Details'!$J$21="London 3",T337="D"),Rates!$F$10,IF(AND('Claim Details'!$J$21="National 1",T337="A"),Rates!$C$13,IF(AND('Claim Details'!$J$21="National 1",T337="B"),Rates!$D$13,IF(AND('Claim Details'!$J$21="National 1",T337="C"),Rates!$E$13,IF(AND('Claim Details'!$J$21="National 1",T337="D"),Rates!$F$13,IF(AND('Claim Details'!$J$21="National 2",T337="A"),Rates!$C$16,IF(AND('Claim Details'!$J$21="National 2",T337="B"),Rates!$D$16,IF(AND('Claim Details'!$J$21="National 2",T337="C"),Rates!$E$16,IF(AND('Claim Details'!$J$21="National 2",T337="D"),Rates!$F$16,"£0.00"))))))))))))))))))))</f>
        <v>£0.00</v>
      </c>
      <c r="AP337" s="45">
        <f t="shared" si="82"/>
        <v>0</v>
      </c>
      <c r="AQ337" s="45" t="str">
        <f>IF(AND('Claim Details'!$R$21="London 1",AC337="A"),Rates!$C$4,IF(AND('Claim Details'!$R$21="London 1",AC337="B"),Rates!$D$4,IF(AND('Claim Details'!$R$21="London 1",AC337="C"),Rates!$E$4,IF(AND('Claim Details'!$R$21="London 1",AC337="D"),Rates!$F$4,IF(AND('Claim Details'!$R$21="London 2",AC337="A"),Rates!$C$7,IF(AND('Claim Details'!$R$21="London 2",AC337="B"),Rates!$D$7,IF(AND('Claim Details'!$R$21="London 2",AC337="C"),Rates!$E$7,IF(AND('Claim Details'!$R$21="London 2",AC337="D"),Rates!$F$7,IF(AND('Claim Details'!$R$21="London 3",AC337="A"),Rates!$C$10,IF(AND('Claim Details'!$R$21="London 3",AC337="B"),Rates!$D$10,IF(AND('Claim Details'!$R$21="London 3",AC337="C"),Rates!$E$10,IF(AND('Claim Details'!$R$21="London 3",AC337="D"),Rates!$F$10,IF(AND('Claim Details'!$R$21="National 1",AC337="A"),Rates!$C$13,IF(AND('Claim Details'!$R$21="National 1",AC337="B"),Rates!$D$13,IF(AND('Claim Details'!$R$21="National 1",AC337="C"),Rates!$E$13,IF(AND('Claim Details'!$R$21="National 1",AC337="D"),Rates!$F$13,IF(AND('Claim Details'!$R$21="National 2",AC337="A"),Rates!$C$16,IF(AND('Claim Details'!$R$21="National 2",AC337="B"),Rates!$D$16,IF(AND('Claim Details'!$R$21="National 2",AC337="C"),Rates!$E$16,IF(AND('Claim Details'!$R$21="National 2",AC337="D"),Rates!$F$16,"£0.00"))))))))))))))))))))</f>
        <v>£0.00</v>
      </c>
      <c r="AR337" s="45">
        <f t="shared" si="83"/>
        <v>0</v>
      </c>
      <c r="AS337" s="183" t="str">
        <f t="shared" si="93"/>
        <v/>
      </c>
      <c r="AT337" s="183" t="str">
        <f t="shared" si="94"/>
        <v/>
      </c>
    </row>
    <row r="338" spans="1:46" ht="15.5">
      <c r="A338" s="178"/>
      <c r="B338" s="21"/>
      <c r="C338" s="22"/>
      <c r="D338" s="288"/>
      <c r="E338" s="290"/>
      <c r="F338" s="289"/>
      <c r="G338" s="177"/>
      <c r="H338" s="286"/>
      <c r="I338" s="95" t="str">
        <f>IF(AND('Claim Details'!$E$21="London 1",C338="A"),Rates!$C$4,IF(AND('Claim Details'!$E$21="London 1",C338="B"),Rates!$D$4,IF(AND('Claim Details'!$E$21="London 1",C338="C"),Rates!$E$4,IF(AND('Claim Details'!$E$21="London 1",C338="D"),Rates!$F$4,IF(AND('Claim Details'!$E$21="London 2",C338="A"),Rates!$C$7,IF(AND('Claim Details'!$E$21="London 2",C338="B"),Rates!$D$7,IF(AND('Claim Details'!$E$21="London 2",C338="C"),Rates!$E$7,IF(AND('Claim Details'!$E$21="London 2",C338="D"),Rates!$F$7,IF(AND('Claim Details'!$E$21="London 3",C338="A"),Rates!$C$10,IF(AND('Claim Details'!$E$21="London 3",C338="B"),Rates!$D$10,IF(AND('Claim Details'!$E$21="London 3",C338="C"),Rates!$E$10,IF(AND('Claim Details'!$E$21="London 3",C338="D"),Rates!$F$10,IF(AND('Claim Details'!$E$21="National 1",C338="A"),Rates!$C$13,IF(AND('Claim Details'!$E$21="National 1",C338="B"),Rates!$D$13,IF(AND('Claim Details'!$E$21="National 1",C338="C"),Rates!$E$13,IF(AND('Claim Details'!$E$21="National 1",C338="D"),Rates!$F$13,IF(AND('Claim Details'!$E$21="National 2",C338="A"),Rates!$C$16,IF(AND('Claim Details'!$E$21="National 2",C338="B"),Rates!$D$16,IF(AND('Claim Details'!$E$21="National 2",C338="C"),Rates!$E$16,IF(AND('Claim Details'!$E$21="National 2",C338="D"),Rates!$F$16,"£0.00"))))))))))))))))))))</f>
        <v>£0.00</v>
      </c>
      <c r="J338" s="23"/>
      <c r="K338" s="63" t="str">
        <f t="shared" si="84"/>
        <v>£0.00</v>
      </c>
      <c r="L338" s="212"/>
      <c r="M338" s="213"/>
      <c r="N338" s="20"/>
      <c r="O338" s="20"/>
      <c r="P338" s="20" t="str">
        <f t="shared" si="85"/>
        <v/>
      </c>
      <c r="Q338" s="20"/>
      <c r="R338" s="211"/>
      <c r="S338" s="28" t="str">
        <f t="shared" si="86"/>
        <v/>
      </c>
      <c r="T338" s="20" t="str">
        <f t="shared" si="87"/>
        <v/>
      </c>
      <c r="U338" s="18" t="str">
        <f t="shared" si="88"/>
        <v>£0.00</v>
      </c>
      <c r="V338" s="20"/>
      <c r="W338" s="192"/>
      <c r="X338" s="193"/>
      <c r="Y338" s="35"/>
      <c r="Z338" s="343"/>
      <c r="AA338" s="343" t="str">
        <f t="shared" si="89"/>
        <v/>
      </c>
      <c r="AB338" s="103"/>
      <c r="AC338" s="94" t="str">
        <f t="shared" si="90"/>
        <v/>
      </c>
      <c r="AD338" s="95"/>
      <c r="AE338" s="294"/>
      <c r="AF338" s="214" t="str">
        <f t="shared" si="91"/>
        <v/>
      </c>
      <c r="AG338" s="215" t="str">
        <f t="shared" si="92"/>
        <v>£0.00</v>
      </c>
      <c r="AH338" s="181"/>
      <c r="AJ338" s="183"/>
      <c r="AM338" s="183" t="str">
        <f t="shared" si="80"/>
        <v/>
      </c>
      <c r="AN338" s="45">
        <f t="shared" si="81"/>
        <v>0</v>
      </c>
      <c r="AO338" s="45" t="str">
        <f>IF(AND('Claim Details'!$J$21="London 1",T338="A"),Rates!$C$4,IF(AND('Claim Details'!$J$21="London 1",T338="B"),Rates!$D$4,IF(AND('Claim Details'!$J$21="London 1",T338="C"),Rates!$E$4,IF(AND('Claim Details'!$J$21="London 1",T338="D"),Rates!$F$4,IF(AND('Claim Details'!$J$21="London 2",T338="A"),Rates!$C$7,IF(AND('Claim Details'!$J$21="London 2",T338="B"),Rates!$D$7,IF(AND('Claim Details'!$J$21="London 2",T338="C"),Rates!$E$7,IF(AND('Claim Details'!$J$21="London 2",T338="D"),Rates!$F$7,IF(AND('Claim Details'!$J$21="London 3",T338="A"),Rates!$C$10,IF(AND('Claim Details'!$J$21="London 3",T338="B"),Rates!$D$10,IF(AND('Claim Details'!$J$21="London 3",T338="C"),Rates!$E$10,IF(AND('Claim Details'!$J$21="London 3",T338="D"),Rates!$F$10,IF(AND('Claim Details'!$J$21="National 1",T338="A"),Rates!$C$13,IF(AND('Claim Details'!$J$21="National 1",T338="B"),Rates!$D$13,IF(AND('Claim Details'!$J$21="National 1",T338="C"),Rates!$E$13,IF(AND('Claim Details'!$J$21="National 1",T338="D"),Rates!$F$13,IF(AND('Claim Details'!$J$21="National 2",T338="A"),Rates!$C$16,IF(AND('Claim Details'!$J$21="National 2",T338="B"),Rates!$D$16,IF(AND('Claim Details'!$J$21="National 2",T338="C"),Rates!$E$16,IF(AND('Claim Details'!$J$21="National 2",T338="D"),Rates!$F$16,"£0.00"))))))))))))))))))))</f>
        <v>£0.00</v>
      </c>
      <c r="AP338" s="45">
        <f t="shared" si="82"/>
        <v>0</v>
      </c>
      <c r="AQ338" s="45" t="str">
        <f>IF(AND('Claim Details'!$R$21="London 1",AC338="A"),Rates!$C$4,IF(AND('Claim Details'!$R$21="London 1",AC338="B"),Rates!$D$4,IF(AND('Claim Details'!$R$21="London 1",AC338="C"),Rates!$E$4,IF(AND('Claim Details'!$R$21="London 1",AC338="D"),Rates!$F$4,IF(AND('Claim Details'!$R$21="London 2",AC338="A"),Rates!$C$7,IF(AND('Claim Details'!$R$21="London 2",AC338="B"),Rates!$D$7,IF(AND('Claim Details'!$R$21="London 2",AC338="C"),Rates!$E$7,IF(AND('Claim Details'!$R$21="London 2",AC338="D"),Rates!$F$7,IF(AND('Claim Details'!$R$21="London 3",AC338="A"),Rates!$C$10,IF(AND('Claim Details'!$R$21="London 3",AC338="B"),Rates!$D$10,IF(AND('Claim Details'!$R$21="London 3",AC338="C"),Rates!$E$10,IF(AND('Claim Details'!$R$21="London 3",AC338="D"),Rates!$F$10,IF(AND('Claim Details'!$R$21="National 1",AC338="A"),Rates!$C$13,IF(AND('Claim Details'!$R$21="National 1",AC338="B"),Rates!$D$13,IF(AND('Claim Details'!$R$21="National 1",AC338="C"),Rates!$E$13,IF(AND('Claim Details'!$R$21="National 1",AC338="D"),Rates!$F$13,IF(AND('Claim Details'!$R$21="National 2",AC338="A"),Rates!$C$16,IF(AND('Claim Details'!$R$21="National 2",AC338="B"),Rates!$D$16,IF(AND('Claim Details'!$R$21="National 2",AC338="C"),Rates!$E$16,IF(AND('Claim Details'!$R$21="National 2",AC338="D"),Rates!$F$16,"£0.00"))))))))))))))))))))</f>
        <v>£0.00</v>
      </c>
      <c r="AR338" s="45">
        <f t="shared" si="83"/>
        <v>0</v>
      </c>
      <c r="AS338" s="183" t="str">
        <f t="shared" si="93"/>
        <v/>
      </c>
      <c r="AT338" s="183" t="str">
        <f t="shared" si="94"/>
        <v/>
      </c>
    </row>
    <row r="339" spans="1:46" ht="15.5">
      <c r="A339" s="178"/>
      <c r="B339" s="21"/>
      <c r="C339" s="22"/>
      <c r="D339" s="288"/>
      <c r="E339" s="290"/>
      <c r="F339" s="289"/>
      <c r="G339" s="177"/>
      <c r="H339" s="286"/>
      <c r="I339" s="95" t="str">
        <f>IF(AND('Claim Details'!$E$21="London 1",C339="A"),Rates!$C$4,IF(AND('Claim Details'!$E$21="London 1",C339="B"),Rates!$D$4,IF(AND('Claim Details'!$E$21="London 1",C339="C"),Rates!$E$4,IF(AND('Claim Details'!$E$21="London 1",C339="D"),Rates!$F$4,IF(AND('Claim Details'!$E$21="London 2",C339="A"),Rates!$C$7,IF(AND('Claim Details'!$E$21="London 2",C339="B"),Rates!$D$7,IF(AND('Claim Details'!$E$21="London 2",C339="C"),Rates!$E$7,IF(AND('Claim Details'!$E$21="London 2",C339="D"),Rates!$F$7,IF(AND('Claim Details'!$E$21="London 3",C339="A"),Rates!$C$10,IF(AND('Claim Details'!$E$21="London 3",C339="B"),Rates!$D$10,IF(AND('Claim Details'!$E$21="London 3",C339="C"),Rates!$E$10,IF(AND('Claim Details'!$E$21="London 3",C339="D"),Rates!$F$10,IF(AND('Claim Details'!$E$21="National 1",C339="A"),Rates!$C$13,IF(AND('Claim Details'!$E$21="National 1",C339="B"),Rates!$D$13,IF(AND('Claim Details'!$E$21="National 1",C339="C"),Rates!$E$13,IF(AND('Claim Details'!$E$21="National 1",C339="D"),Rates!$F$13,IF(AND('Claim Details'!$E$21="National 2",C339="A"),Rates!$C$16,IF(AND('Claim Details'!$E$21="National 2",C339="B"),Rates!$D$16,IF(AND('Claim Details'!$E$21="National 2",C339="C"),Rates!$E$16,IF(AND('Claim Details'!$E$21="National 2",C339="D"),Rates!$F$16,"£0.00"))))))))))))))))))))</f>
        <v>£0.00</v>
      </c>
      <c r="J339" s="23"/>
      <c r="K339" s="63" t="str">
        <f t="shared" si="84"/>
        <v>£0.00</v>
      </c>
      <c r="L339" s="212"/>
      <c r="M339" s="213"/>
      <c r="N339" s="20"/>
      <c r="O339" s="20"/>
      <c r="P339" s="20" t="str">
        <f t="shared" si="85"/>
        <v/>
      </c>
      <c r="Q339" s="20"/>
      <c r="R339" s="211"/>
      <c r="S339" s="28" t="str">
        <f t="shared" si="86"/>
        <v/>
      </c>
      <c r="T339" s="20" t="str">
        <f t="shared" si="87"/>
        <v/>
      </c>
      <c r="U339" s="18" t="str">
        <f t="shared" si="88"/>
        <v>£0.00</v>
      </c>
      <c r="V339" s="20"/>
      <c r="W339" s="192"/>
      <c r="X339" s="193"/>
      <c r="Y339" s="35"/>
      <c r="Z339" s="343"/>
      <c r="AA339" s="343" t="str">
        <f t="shared" si="89"/>
        <v/>
      </c>
      <c r="AB339" s="103"/>
      <c r="AC339" s="94" t="str">
        <f t="shared" si="90"/>
        <v/>
      </c>
      <c r="AD339" s="95"/>
      <c r="AE339" s="294"/>
      <c r="AF339" s="214" t="str">
        <f t="shared" si="91"/>
        <v/>
      </c>
      <c r="AG339" s="215" t="str">
        <f t="shared" si="92"/>
        <v>£0.00</v>
      </c>
      <c r="AH339" s="181"/>
      <c r="AJ339" s="183"/>
      <c r="AM339" s="183" t="str">
        <f t="shared" si="80"/>
        <v/>
      </c>
      <c r="AN339" s="45">
        <f t="shared" si="81"/>
        <v>0</v>
      </c>
      <c r="AO339" s="45" t="str">
        <f>IF(AND('Claim Details'!$J$21="London 1",T339="A"),Rates!$C$4,IF(AND('Claim Details'!$J$21="London 1",T339="B"),Rates!$D$4,IF(AND('Claim Details'!$J$21="London 1",T339="C"),Rates!$E$4,IF(AND('Claim Details'!$J$21="London 1",T339="D"),Rates!$F$4,IF(AND('Claim Details'!$J$21="London 2",T339="A"),Rates!$C$7,IF(AND('Claim Details'!$J$21="London 2",T339="B"),Rates!$D$7,IF(AND('Claim Details'!$J$21="London 2",T339="C"),Rates!$E$7,IF(AND('Claim Details'!$J$21="London 2",T339="D"),Rates!$F$7,IF(AND('Claim Details'!$J$21="London 3",T339="A"),Rates!$C$10,IF(AND('Claim Details'!$J$21="London 3",T339="B"),Rates!$D$10,IF(AND('Claim Details'!$J$21="London 3",T339="C"),Rates!$E$10,IF(AND('Claim Details'!$J$21="London 3",T339="D"),Rates!$F$10,IF(AND('Claim Details'!$J$21="National 1",T339="A"),Rates!$C$13,IF(AND('Claim Details'!$J$21="National 1",T339="B"),Rates!$D$13,IF(AND('Claim Details'!$J$21="National 1",T339="C"),Rates!$E$13,IF(AND('Claim Details'!$J$21="National 1",T339="D"),Rates!$F$13,IF(AND('Claim Details'!$J$21="National 2",T339="A"),Rates!$C$16,IF(AND('Claim Details'!$J$21="National 2",T339="B"),Rates!$D$16,IF(AND('Claim Details'!$J$21="National 2",T339="C"),Rates!$E$16,IF(AND('Claim Details'!$J$21="National 2",T339="D"),Rates!$F$16,"£0.00"))))))))))))))))))))</f>
        <v>£0.00</v>
      </c>
      <c r="AP339" s="45">
        <f t="shared" si="82"/>
        <v>0</v>
      </c>
      <c r="AQ339" s="45" t="str">
        <f>IF(AND('Claim Details'!$R$21="London 1",AC339="A"),Rates!$C$4,IF(AND('Claim Details'!$R$21="London 1",AC339="B"),Rates!$D$4,IF(AND('Claim Details'!$R$21="London 1",AC339="C"),Rates!$E$4,IF(AND('Claim Details'!$R$21="London 1",AC339="D"),Rates!$F$4,IF(AND('Claim Details'!$R$21="London 2",AC339="A"),Rates!$C$7,IF(AND('Claim Details'!$R$21="London 2",AC339="B"),Rates!$D$7,IF(AND('Claim Details'!$R$21="London 2",AC339="C"),Rates!$E$7,IF(AND('Claim Details'!$R$21="London 2",AC339="D"),Rates!$F$7,IF(AND('Claim Details'!$R$21="London 3",AC339="A"),Rates!$C$10,IF(AND('Claim Details'!$R$21="London 3",AC339="B"),Rates!$D$10,IF(AND('Claim Details'!$R$21="London 3",AC339="C"),Rates!$E$10,IF(AND('Claim Details'!$R$21="London 3",AC339="D"),Rates!$F$10,IF(AND('Claim Details'!$R$21="National 1",AC339="A"),Rates!$C$13,IF(AND('Claim Details'!$R$21="National 1",AC339="B"),Rates!$D$13,IF(AND('Claim Details'!$R$21="National 1",AC339="C"),Rates!$E$13,IF(AND('Claim Details'!$R$21="National 1",AC339="D"),Rates!$F$13,IF(AND('Claim Details'!$R$21="National 2",AC339="A"),Rates!$C$16,IF(AND('Claim Details'!$R$21="National 2",AC339="B"),Rates!$D$16,IF(AND('Claim Details'!$R$21="National 2",AC339="C"),Rates!$E$16,IF(AND('Claim Details'!$R$21="National 2",AC339="D"),Rates!$F$16,"£0.00"))))))))))))))))))))</f>
        <v>£0.00</v>
      </c>
      <c r="AR339" s="45">
        <f t="shared" si="83"/>
        <v>0</v>
      </c>
      <c r="AS339" s="183" t="str">
        <f t="shared" si="93"/>
        <v/>
      </c>
      <c r="AT339" s="183" t="str">
        <f t="shared" si="94"/>
        <v/>
      </c>
    </row>
    <row r="340" spans="1:46" ht="15.5">
      <c r="A340" s="178"/>
      <c r="B340" s="21"/>
      <c r="C340" s="22"/>
      <c r="D340" s="288"/>
      <c r="E340" s="290"/>
      <c r="F340" s="289"/>
      <c r="G340" s="177"/>
      <c r="H340" s="286"/>
      <c r="I340" s="95" t="str">
        <f>IF(AND('Claim Details'!$E$21="London 1",C340="A"),Rates!$C$4,IF(AND('Claim Details'!$E$21="London 1",C340="B"),Rates!$D$4,IF(AND('Claim Details'!$E$21="London 1",C340="C"),Rates!$E$4,IF(AND('Claim Details'!$E$21="London 1",C340="D"),Rates!$F$4,IF(AND('Claim Details'!$E$21="London 2",C340="A"),Rates!$C$7,IF(AND('Claim Details'!$E$21="London 2",C340="B"),Rates!$D$7,IF(AND('Claim Details'!$E$21="London 2",C340="C"),Rates!$E$7,IF(AND('Claim Details'!$E$21="London 2",C340="D"),Rates!$F$7,IF(AND('Claim Details'!$E$21="London 3",C340="A"),Rates!$C$10,IF(AND('Claim Details'!$E$21="London 3",C340="B"),Rates!$D$10,IF(AND('Claim Details'!$E$21="London 3",C340="C"),Rates!$E$10,IF(AND('Claim Details'!$E$21="London 3",C340="D"),Rates!$F$10,IF(AND('Claim Details'!$E$21="National 1",C340="A"),Rates!$C$13,IF(AND('Claim Details'!$E$21="National 1",C340="B"),Rates!$D$13,IF(AND('Claim Details'!$E$21="National 1",C340="C"),Rates!$E$13,IF(AND('Claim Details'!$E$21="National 1",C340="D"),Rates!$F$13,IF(AND('Claim Details'!$E$21="National 2",C340="A"),Rates!$C$16,IF(AND('Claim Details'!$E$21="National 2",C340="B"),Rates!$D$16,IF(AND('Claim Details'!$E$21="National 2",C340="C"),Rates!$E$16,IF(AND('Claim Details'!$E$21="National 2",C340="D"),Rates!$F$16,"£0.00"))))))))))))))))))))</f>
        <v>£0.00</v>
      </c>
      <c r="J340" s="23"/>
      <c r="K340" s="63" t="str">
        <f t="shared" si="84"/>
        <v>£0.00</v>
      </c>
      <c r="L340" s="212"/>
      <c r="M340" s="213"/>
      <c r="N340" s="20"/>
      <c r="O340" s="20"/>
      <c r="P340" s="20" t="str">
        <f t="shared" si="85"/>
        <v/>
      </c>
      <c r="Q340" s="20"/>
      <c r="R340" s="211"/>
      <c r="S340" s="28" t="str">
        <f t="shared" si="86"/>
        <v/>
      </c>
      <c r="T340" s="20" t="str">
        <f t="shared" si="87"/>
        <v/>
      </c>
      <c r="U340" s="18" t="str">
        <f t="shared" si="88"/>
        <v>£0.00</v>
      </c>
      <c r="V340" s="20"/>
      <c r="W340" s="192"/>
      <c r="X340" s="193"/>
      <c r="Y340" s="35"/>
      <c r="Z340" s="343"/>
      <c r="AA340" s="343" t="str">
        <f t="shared" si="89"/>
        <v/>
      </c>
      <c r="AB340" s="103"/>
      <c r="AC340" s="94" t="str">
        <f t="shared" si="90"/>
        <v/>
      </c>
      <c r="AD340" s="95"/>
      <c r="AE340" s="294"/>
      <c r="AF340" s="214" t="str">
        <f t="shared" si="91"/>
        <v/>
      </c>
      <c r="AG340" s="215" t="str">
        <f t="shared" si="92"/>
        <v>£0.00</v>
      </c>
      <c r="AH340" s="181"/>
      <c r="AJ340" s="183"/>
      <c r="AM340" s="183" t="str">
        <f t="shared" si="80"/>
        <v/>
      </c>
      <c r="AN340" s="45">
        <f t="shared" si="81"/>
        <v>0</v>
      </c>
      <c r="AO340" s="45" t="str">
        <f>IF(AND('Claim Details'!$J$21="London 1",T340="A"),Rates!$C$4,IF(AND('Claim Details'!$J$21="London 1",T340="B"),Rates!$D$4,IF(AND('Claim Details'!$J$21="London 1",T340="C"),Rates!$E$4,IF(AND('Claim Details'!$J$21="London 1",T340="D"),Rates!$F$4,IF(AND('Claim Details'!$J$21="London 2",T340="A"),Rates!$C$7,IF(AND('Claim Details'!$J$21="London 2",T340="B"),Rates!$D$7,IF(AND('Claim Details'!$J$21="London 2",T340="C"),Rates!$E$7,IF(AND('Claim Details'!$J$21="London 2",T340="D"),Rates!$F$7,IF(AND('Claim Details'!$J$21="London 3",T340="A"),Rates!$C$10,IF(AND('Claim Details'!$J$21="London 3",T340="B"),Rates!$D$10,IF(AND('Claim Details'!$J$21="London 3",T340="C"),Rates!$E$10,IF(AND('Claim Details'!$J$21="London 3",T340="D"),Rates!$F$10,IF(AND('Claim Details'!$J$21="National 1",T340="A"),Rates!$C$13,IF(AND('Claim Details'!$J$21="National 1",T340="B"),Rates!$D$13,IF(AND('Claim Details'!$J$21="National 1",T340="C"),Rates!$E$13,IF(AND('Claim Details'!$J$21="National 1",T340="D"),Rates!$F$13,IF(AND('Claim Details'!$J$21="National 2",T340="A"),Rates!$C$16,IF(AND('Claim Details'!$J$21="National 2",T340="B"),Rates!$D$16,IF(AND('Claim Details'!$J$21="National 2",T340="C"),Rates!$E$16,IF(AND('Claim Details'!$J$21="National 2",T340="D"),Rates!$F$16,"£0.00"))))))))))))))))))))</f>
        <v>£0.00</v>
      </c>
      <c r="AP340" s="45">
        <f t="shared" si="82"/>
        <v>0</v>
      </c>
      <c r="AQ340" s="45" t="str">
        <f>IF(AND('Claim Details'!$R$21="London 1",AC340="A"),Rates!$C$4,IF(AND('Claim Details'!$R$21="London 1",AC340="B"),Rates!$D$4,IF(AND('Claim Details'!$R$21="London 1",AC340="C"),Rates!$E$4,IF(AND('Claim Details'!$R$21="London 1",AC340="D"),Rates!$F$4,IF(AND('Claim Details'!$R$21="London 2",AC340="A"),Rates!$C$7,IF(AND('Claim Details'!$R$21="London 2",AC340="B"),Rates!$D$7,IF(AND('Claim Details'!$R$21="London 2",AC340="C"),Rates!$E$7,IF(AND('Claim Details'!$R$21="London 2",AC340="D"),Rates!$F$7,IF(AND('Claim Details'!$R$21="London 3",AC340="A"),Rates!$C$10,IF(AND('Claim Details'!$R$21="London 3",AC340="B"),Rates!$D$10,IF(AND('Claim Details'!$R$21="London 3",AC340="C"),Rates!$E$10,IF(AND('Claim Details'!$R$21="London 3",AC340="D"),Rates!$F$10,IF(AND('Claim Details'!$R$21="National 1",AC340="A"),Rates!$C$13,IF(AND('Claim Details'!$R$21="National 1",AC340="B"),Rates!$D$13,IF(AND('Claim Details'!$R$21="National 1",AC340="C"),Rates!$E$13,IF(AND('Claim Details'!$R$21="National 1",AC340="D"),Rates!$F$13,IF(AND('Claim Details'!$R$21="National 2",AC340="A"),Rates!$C$16,IF(AND('Claim Details'!$R$21="National 2",AC340="B"),Rates!$D$16,IF(AND('Claim Details'!$R$21="National 2",AC340="C"),Rates!$E$16,IF(AND('Claim Details'!$R$21="National 2",AC340="D"),Rates!$F$16,"£0.00"))))))))))))))))))))</f>
        <v>£0.00</v>
      </c>
      <c r="AR340" s="45">
        <f t="shared" si="83"/>
        <v>0</v>
      </c>
      <c r="AS340" s="183" t="str">
        <f t="shared" si="93"/>
        <v/>
      </c>
      <c r="AT340" s="183" t="str">
        <f t="shared" si="94"/>
        <v/>
      </c>
    </row>
    <row r="341" spans="1:46" ht="15.5">
      <c r="A341" s="178"/>
      <c r="B341" s="21"/>
      <c r="C341" s="22"/>
      <c r="D341" s="288"/>
      <c r="E341" s="290"/>
      <c r="F341" s="289"/>
      <c r="G341" s="177"/>
      <c r="H341" s="286"/>
      <c r="I341" s="95" t="str">
        <f>IF(AND('Claim Details'!$E$21="London 1",C341="A"),Rates!$C$4,IF(AND('Claim Details'!$E$21="London 1",C341="B"),Rates!$D$4,IF(AND('Claim Details'!$E$21="London 1",C341="C"),Rates!$E$4,IF(AND('Claim Details'!$E$21="London 1",C341="D"),Rates!$F$4,IF(AND('Claim Details'!$E$21="London 2",C341="A"),Rates!$C$7,IF(AND('Claim Details'!$E$21="London 2",C341="B"),Rates!$D$7,IF(AND('Claim Details'!$E$21="London 2",C341="C"),Rates!$E$7,IF(AND('Claim Details'!$E$21="London 2",C341="D"),Rates!$F$7,IF(AND('Claim Details'!$E$21="London 3",C341="A"),Rates!$C$10,IF(AND('Claim Details'!$E$21="London 3",C341="B"),Rates!$D$10,IF(AND('Claim Details'!$E$21="London 3",C341="C"),Rates!$E$10,IF(AND('Claim Details'!$E$21="London 3",C341="D"),Rates!$F$10,IF(AND('Claim Details'!$E$21="National 1",C341="A"),Rates!$C$13,IF(AND('Claim Details'!$E$21="National 1",C341="B"),Rates!$D$13,IF(AND('Claim Details'!$E$21="National 1",C341="C"),Rates!$E$13,IF(AND('Claim Details'!$E$21="National 1",C341="D"),Rates!$F$13,IF(AND('Claim Details'!$E$21="National 2",C341="A"),Rates!$C$16,IF(AND('Claim Details'!$E$21="National 2",C341="B"),Rates!$D$16,IF(AND('Claim Details'!$E$21="National 2",C341="C"),Rates!$E$16,IF(AND('Claim Details'!$E$21="National 2",C341="D"),Rates!$F$16,"£0.00"))))))))))))))))))))</f>
        <v>£0.00</v>
      </c>
      <c r="J341" s="23"/>
      <c r="K341" s="63" t="str">
        <f t="shared" si="84"/>
        <v>£0.00</v>
      </c>
      <c r="L341" s="212"/>
      <c r="M341" s="213"/>
      <c r="N341" s="20"/>
      <c r="O341" s="20"/>
      <c r="P341" s="20" t="str">
        <f t="shared" si="85"/>
        <v/>
      </c>
      <c r="Q341" s="20"/>
      <c r="R341" s="211"/>
      <c r="S341" s="28" t="str">
        <f t="shared" si="86"/>
        <v/>
      </c>
      <c r="T341" s="20" t="str">
        <f t="shared" si="87"/>
        <v/>
      </c>
      <c r="U341" s="18" t="str">
        <f t="shared" si="88"/>
        <v>£0.00</v>
      </c>
      <c r="V341" s="20"/>
      <c r="W341" s="192"/>
      <c r="X341" s="193"/>
      <c r="Y341" s="35"/>
      <c r="Z341" s="343"/>
      <c r="AA341" s="343" t="str">
        <f t="shared" si="89"/>
        <v/>
      </c>
      <c r="AB341" s="103"/>
      <c r="AC341" s="94" t="str">
        <f t="shared" si="90"/>
        <v/>
      </c>
      <c r="AD341" s="95"/>
      <c r="AE341" s="294"/>
      <c r="AF341" s="214" t="str">
        <f t="shared" si="91"/>
        <v/>
      </c>
      <c r="AG341" s="215" t="str">
        <f t="shared" si="92"/>
        <v>£0.00</v>
      </c>
      <c r="AH341" s="181"/>
      <c r="AJ341" s="183"/>
      <c r="AM341" s="183" t="str">
        <f t="shared" si="80"/>
        <v/>
      </c>
      <c r="AN341" s="45">
        <f t="shared" si="81"/>
        <v>0</v>
      </c>
      <c r="AO341" s="45" t="str">
        <f>IF(AND('Claim Details'!$J$21="London 1",T341="A"),Rates!$C$4,IF(AND('Claim Details'!$J$21="London 1",T341="B"),Rates!$D$4,IF(AND('Claim Details'!$J$21="London 1",T341="C"),Rates!$E$4,IF(AND('Claim Details'!$J$21="London 1",T341="D"),Rates!$F$4,IF(AND('Claim Details'!$J$21="London 2",T341="A"),Rates!$C$7,IF(AND('Claim Details'!$J$21="London 2",T341="B"),Rates!$D$7,IF(AND('Claim Details'!$J$21="London 2",T341="C"),Rates!$E$7,IF(AND('Claim Details'!$J$21="London 2",T341="D"),Rates!$F$7,IF(AND('Claim Details'!$J$21="London 3",T341="A"),Rates!$C$10,IF(AND('Claim Details'!$J$21="London 3",T341="B"),Rates!$D$10,IF(AND('Claim Details'!$J$21="London 3",T341="C"),Rates!$E$10,IF(AND('Claim Details'!$J$21="London 3",T341="D"),Rates!$F$10,IF(AND('Claim Details'!$J$21="National 1",T341="A"),Rates!$C$13,IF(AND('Claim Details'!$J$21="National 1",T341="B"),Rates!$D$13,IF(AND('Claim Details'!$J$21="National 1",T341="C"),Rates!$E$13,IF(AND('Claim Details'!$J$21="National 1",T341="D"),Rates!$F$13,IF(AND('Claim Details'!$J$21="National 2",T341="A"),Rates!$C$16,IF(AND('Claim Details'!$J$21="National 2",T341="B"),Rates!$D$16,IF(AND('Claim Details'!$J$21="National 2",T341="C"),Rates!$E$16,IF(AND('Claim Details'!$J$21="National 2",T341="D"),Rates!$F$16,"£0.00"))))))))))))))))))))</f>
        <v>£0.00</v>
      </c>
      <c r="AP341" s="45">
        <f t="shared" si="82"/>
        <v>0</v>
      </c>
      <c r="AQ341" s="45" t="str">
        <f>IF(AND('Claim Details'!$R$21="London 1",AC341="A"),Rates!$C$4,IF(AND('Claim Details'!$R$21="London 1",AC341="B"),Rates!$D$4,IF(AND('Claim Details'!$R$21="London 1",AC341="C"),Rates!$E$4,IF(AND('Claim Details'!$R$21="London 1",AC341="D"),Rates!$F$4,IF(AND('Claim Details'!$R$21="London 2",AC341="A"),Rates!$C$7,IF(AND('Claim Details'!$R$21="London 2",AC341="B"),Rates!$D$7,IF(AND('Claim Details'!$R$21="London 2",AC341="C"),Rates!$E$7,IF(AND('Claim Details'!$R$21="London 2",AC341="D"),Rates!$F$7,IF(AND('Claim Details'!$R$21="London 3",AC341="A"),Rates!$C$10,IF(AND('Claim Details'!$R$21="London 3",AC341="B"),Rates!$D$10,IF(AND('Claim Details'!$R$21="London 3",AC341="C"),Rates!$E$10,IF(AND('Claim Details'!$R$21="London 3",AC341="D"),Rates!$F$10,IF(AND('Claim Details'!$R$21="National 1",AC341="A"),Rates!$C$13,IF(AND('Claim Details'!$R$21="National 1",AC341="B"),Rates!$D$13,IF(AND('Claim Details'!$R$21="National 1",AC341="C"),Rates!$E$13,IF(AND('Claim Details'!$R$21="National 1",AC341="D"),Rates!$F$13,IF(AND('Claim Details'!$R$21="National 2",AC341="A"),Rates!$C$16,IF(AND('Claim Details'!$R$21="National 2",AC341="B"),Rates!$D$16,IF(AND('Claim Details'!$R$21="National 2",AC341="C"),Rates!$E$16,IF(AND('Claim Details'!$R$21="National 2",AC341="D"),Rates!$F$16,"£0.00"))))))))))))))))))))</f>
        <v>£0.00</v>
      </c>
      <c r="AR341" s="45">
        <f t="shared" si="83"/>
        <v>0</v>
      </c>
      <c r="AS341" s="183" t="str">
        <f t="shared" si="93"/>
        <v/>
      </c>
      <c r="AT341" s="183" t="str">
        <f t="shared" si="94"/>
        <v/>
      </c>
    </row>
    <row r="342" spans="1:46" ht="15.5">
      <c r="A342" s="178"/>
      <c r="B342" s="21"/>
      <c r="C342" s="22"/>
      <c r="D342" s="288"/>
      <c r="E342" s="290"/>
      <c r="F342" s="289"/>
      <c r="G342" s="177"/>
      <c r="H342" s="286"/>
      <c r="I342" s="95" t="str">
        <f>IF(AND('Claim Details'!$E$21="London 1",C342="A"),Rates!$C$4,IF(AND('Claim Details'!$E$21="London 1",C342="B"),Rates!$D$4,IF(AND('Claim Details'!$E$21="London 1",C342="C"),Rates!$E$4,IF(AND('Claim Details'!$E$21="London 1",C342="D"),Rates!$F$4,IF(AND('Claim Details'!$E$21="London 2",C342="A"),Rates!$C$7,IF(AND('Claim Details'!$E$21="London 2",C342="B"),Rates!$D$7,IF(AND('Claim Details'!$E$21="London 2",C342="C"),Rates!$E$7,IF(AND('Claim Details'!$E$21="London 2",C342="D"),Rates!$F$7,IF(AND('Claim Details'!$E$21="London 3",C342="A"),Rates!$C$10,IF(AND('Claim Details'!$E$21="London 3",C342="B"),Rates!$D$10,IF(AND('Claim Details'!$E$21="London 3",C342="C"),Rates!$E$10,IF(AND('Claim Details'!$E$21="London 3",C342="D"),Rates!$F$10,IF(AND('Claim Details'!$E$21="National 1",C342="A"),Rates!$C$13,IF(AND('Claim Details'!$E$21="National 1",C342="B"),Rates!$D$13,IF(AND('Claim Details'!$E$21="National 1",C342="C"),Rates!$E$13,IF(AND('Claim Details'!$E$21="National 1",C342="D"),Rates!$F$13,IF(AND('Claim Details'!$E$21="National 2",C342="A"),Rates!$C$16,IF(AND('Claim Details'!$E$21="National 2",C342="B"),Rates!$D$16,IF(AND('Claim Details'!$E$21="National 2",C342="C"),Rates!$E$16,IF(AND('Claim Details'!$E$21="National 2",C342="D"),Rates!$F$16,"£0.00"))))))))))))))))))))</f>
        <v>£0.00</v>
      </c>
      <c r="J342" s="23"/>
      <c r="K342" s="63" t="str">
        <f t="shared" si="84"/>
        <v>£0.00</v>
      </c>
      <c r="L342" s="212"/>
      <c r="M342" s="213"/>
      <c r="N342" s="20"/>
      <c r="O342" s="20"/>
      <c r="P342" s="20" t="str">
        <f t="shared" si="85"/>
        <v/>
      </c>
      <c r="Q342" s="20"/>
      <c r="R342" s="211"/>
      <c r="S342" s="28" t="str">
        <f t="shared" si="86"/>
        <v/>
      </c>
      <c r="T342" s="20" t="str">
        <f t="shared" si="87"/>
        <v/>
      </c>
      <c r="U342" s="18" t="str">
        <f t="shared" si="88"/>
        <v>£0.00</v>
      </c>
      <c r="V342" s="20"/>
      <c r="W342" s="192"/>
      <c r="X342" s="193"/>
      <c r="Y342" s="35"/>
      <c r="Z342" s="343"/>
      <c r="AA342" s="343" t="str">
        <f t="shared" si="89"/>
        <v/>
      </c>
      <c r="AB342" s="103"/>
      <c r="AC342" s="94" t="str">
        <f t="shared" si="90"/>
        <v/>
      </c>
      <c r="AD342" s="95"/>
      <c r="AE342" s="294"/>
      <c r="AF342" s="214" t="str">
        <f t="shared" si="91"/>
        <v/>
      </c>
      <c r="AG342" s="215" t="str">
        <f t="shared" si="92"/>
        <v>£0.00</v>
      </c>
      <c r="AH342" s="181"/>
      <c r="AJ342" s="183"/>
      <c r="AM342" s="183" t="str">
        <f t="shared" si="80"/>
        <v/>
      </c>
      <c r="AN342" s="45">
        <f t="shared" si="81"/>
        <v>0</v>
      </c>
      <c r="AO342" s="45" t="str">
        <f>IF(AND('Claim Details'!$J$21="London 1",T342="A"),Rates!$C$4,IF(AND('Claim Details'!$J$21="London 1",T342="B"),Rates!$D$4,IF(AND('Claim Details'!$J$21="London 1",T342="C"),Rates!$E$4,IF(AND('Claim Details'!$J$21="London 1",T342="D"),Rates!$F$4,IF(AND('Claim Details'!$J$21="London 2",T342="A"),Rates!$C$7,IF(AND('Claim Details'!$J$21="London 2",T342="B"),Rates!$D$7,IF(AND('Claim Details'!$J$21="London 2",T342="C"),Rates!$E$7,IF(AND('Claim Details'!$J$21="London 2",T342="D"),Rates!$F$7,IF(AND('Claim Details'!$J$21="London 3",T342="A"),Rates!$C$10,IF(AND('Claim Details'!$J$21="London 3",T342="B"),Rates!$D$10,IF(AND('Claim Details'!$J$21="London 3",T342="C"),Rates!$E$10,IF(AND('Claim Details'!$J$21="London 3",T342="D"),Rates!$F$10,IF(AND('Claim Details'!$J$21="National 1",T342="A"),Rates!$C$13,IF(AND('Claim Details'!$J$21="National 1",T342="B"),Rates!$D$13,IF(AND('Claim Details'!$J$21="National 1",T342="C"),Rates!$E$13,IF(AND('Claim Details'!$J$21="National 1",T342="D"),Rates!$F$13,IF(AND('Claim Details'!$J$21="National 2",T342="A"),Rates!$C$16,IF(AND('Claim Details'!$J$21="National 2",T342="B"),Rates!$D$16,IF(AND('Claim Details'!$J$21="National 2",T342="C"),Rates!$E$16,IF(AND('Claim Details'!$J$21="National 2",T342="D"),Rates!$F$16,"£0.00"))))))))))))))))))))</f>
        <v>£0.00</v>
      </c>
      <c r="AP342" s="45">
        <f t="shared" si="82"/>
        <v>0</v>
      </c>
      <c r="AQ342" s="45" t="str">
        <f>IF(AND('Claim Details'!$R$21="London 1",AC342="A"),Rates!$C$4,IF(AND('Claim Details'!$R$21="London 1",AC342="B"),Rates!$D$4,IF(AND('Claim Details'!$R$21="London 1",AC342="C"),Rates!$E$4,IF(AND('Claim Details'!$R$21="London 1",AC342="D"),Rates!$F$4,IF(AND('Claim Details'!$R$21="London 2",AC342="A"),Rates!$C$7,IF(AND('Claim Details'!$R$21="London 2",AC342="B"),Rates!$D$7,IF(AND('Claim Details'!$R$21="London 2",AC342="C"),Rates!$E$7,IF(AND('Claim Details'!$R$21="London 2",AC342="D"),Rates!$F$7,IF(AND('Claim Details'!$R$21="London 3",AC342="A"),Rates!$C$10,IF(AND('Claim Details'!$R$21="London 3",AC342="B"),Rates!$D$10,IF(AND('Claim Details'!$R$21="London 3",AC342="C"),Rates!$E$10,IF(AND('Claim Details'!$R$21="London 3",AC342="D"),Rates!$F$10,IF(AND('Claim Details'!$R$21="National 1",AC342="A"),Rates!$C$13,IF(AND('Claim Details'!$R$21="National 1",AC342="B"),Rates!$D$13,IF(AND('Claim Details'!$R$21="National 1",AC342="C"),Rates!$E$13,IF(AND('Claim Details'!$R$21="National 1",AC342="D"),Rates!$F$13,IF(AND('Claim Details'!$R$21="National 2",AC342="A"),Rates!$C$16,IF(AND('Claim Details'!$R$21="National 2",AC342="B"),Rates!$D$16,IF(AND('Claim Details'!$R$21="National 2",AC342="C"),Rates!$E$16,IF(AND('Claim Details'!$R$21="National 2",AC342="D"),Rates!$F$16,"£0.00"))))))))))))))))))))</f>
        <v>£0.00</v>
      </c>
      <c r="AR342" s="45">
        <f t="shared" si="83"/>
        <v>0</v>
      </c>
      <c r="AS342" s="183" t="str">
        <f t="shared" si="93"/>
        <v/>
      </c>
      <c r="AT342" s="183" t="str">
        <f t="shared" si="94"/>
        <v/>
      </c>
    </row>
    <row r="343" spans="1:46" ht="15.5">
      <c r="A343" s="178"/>
      <c r="B343" s="21"/>
      <c r="C343" s="22"/>
      <c r="D343" s="288"/>
      <c r="E343" s="290"/>
      <c r="F343" s="289"/>
      <c r="G343" s="177"/>
      <c r="H343" s="286"/>
      <c r="I343" s="95" t="str">
        <f>IF(AND('Claim Details'!$E$21="London 1",C343="A"),Rates!$C$4,IF(AND('Claim Details'!$E$21="London 1",C343="B"),Rates!$D$4,IF(AND('Claim Details'!$E$21="London 1",C343="C"),Rates!$E$4,IF(AND('Claim Details'!$E$21="London 1",C343="D"),Rates!$F$4,IF(AND('Claim Details'!$E$21="London 2",C343="A"),Rates!$C$7,IF(AND('Claim Details'!$E$21="London 2",C343="B"),Rates!$D$7,IF(AND('Claim Details'!$E$21="London 2",C343="C"),Rates!$E$7,IF(AND('Claim Details'!$E$21="London 2",C343="D"),Rates!$F$7,IF(AND('Claim Details'!$E$21="London 3",C343="A"),Rates!$C$10,IF(AND('Claim Details'!$E$21="London 3",C343="B"),Rates!$D$10,IF(AND('Claim Details'!$E$21="London 3",C343="C"),Rates!$E$10,IF(AND('Claim Details'!$E$21="London 3",C343="D"),Rates!$F$10,IF(AND('Claim Details'!$E$21="National 1",C343="A"),Rates!$C$13,IF(AND('Claim Details'!$E$21="National 1",C343="B"),Rates!$D$13,IF(AND('Claim Details'!$E$21="National 1",C343="C"),Rates!$E$13,IF(AND('Claim Details'!$E$21="National 1",C343="D"),Rates!$F$13,IF(AND('Claim Details'!$E$21="National 2",C343="A"),Rates!$C$16,IF(AND('Claim Details'!$E$21="National 2",C343="B"),Rates!$D$16,IF(AND('Claim Details'!$E$21="National 2",C343="C"),Rates!$E$16,IF(AND('Claim Details'!$E$21="National 2",C343="D"),Rates!$F$16,"£0.00"))))))))))))))))))))</f>
        <v>£0.00</v>
      </c>
      <c r="J343" s="23"/>
      <c r="K343" s="63" t="str">
        <f t="shared" si="84"/>
        <v>£0.00</v>
      </c>
      <c r="L343" s="212"/>
      <c r="M343" s="213"/>
      <c r="N343" s="20"/>
      <c r="O343" s="20"/>
      <c r="P343" s="20" t="str">
        <f t="shared" si="85"/>
        <v/>
      </c>
      <c r="Q343" s="20"/>
      <c r="R343" s="211"/>
      <c r="S343" s="28" t="str">
        <f t="shared" si="86"/>
        <v/>
      </c>
      <c r="T343" s="20" t="str">
        <f t="shared" si="87"/>
        <v/>
      </c>
      <c r="U343" s="18" t="str">
        <f t="shared" si="88"/>
        <v>£0.00</v>
      </c>
      <c r="V343" s="20"/>
      <c r="W343" s="192"/>
      <c r="X343" s="193"/>
      <c r="Y343" s="35"/>
      <c r="Z343" s="343"/>
      <c r="AA343" s="343" t="str">
        <f t="shared" si="89"/>
        <v/>
      </c>
      <c r="AB343" s="103"/>
      <c r="AC343" s="94" t="str">
        <f t="shared" si="90"/>
        <v/>
      </c>
      <c r="AD343" s="95"/>
      <c r="AE343" s="294"/>
      <c r="AF343" s="214" t="str">
        <f t="shared" si="91"/>
        <v/>
      </c>
      <c r="AG343" s="215" t="str">
        <f t="shared" si="92"/>
        <v>£0.00</v>
      </c>
      <c r="AH343" s="181"/>
      <c r="AJ343" s="183"/>
      <c r="AM343" s="183" t="str">
        <f t="shared" si="80"/>
        <v/>
      </c>
      <c r="AN343" s="45">
        <f t="shared" si="81"/>
        <v>0</v>
      </c>
      <c r="AO343" s="45" t="str">
        <f>IF(AND('Claim Details'!$J$21="London 1",T343="A"),Rates!$C$4,IF(AND('Claim Details'!$J$21="London 1",T343="B"),Rates!$D$4,IF(AND('Claim Details'!$J$21="London 1",T343="C"),Rates!$E$4,IF(AND('Claim Details'!$J$21="London 1",T343="D"),Rates!$F$4,IF(AND('Claim Details'!$J$21="London 2",T343="A"),Rates!$C$7,IF(AND('Claim Details'!$J$21="London 2",T343="B"),Rates!$D$7,IF(AND('Claim Details'!$J$21="London 2",T343="C"),Rates!$E$7,IF(AND('Claim Details'!$J$21="London 2",T343="D"),Rates!$F$7,IF(AND('Claim Details'!$J$21="London 3",T343="A"),Rates!$C$10,IF(AND('Claim Details'!$J$21="London 3",T343="B"),Rates!$D$10,IF(AND('Claim Details'!$J$21="London 3",T343="C"),Rates!$E$10,IF(AND('Claim Details'!$J$21="London 3",T343="D"),Rates!$F$10,IF(AND('Claim Details'!$J$21="National 1",T343="A"),Rates!$C$13,IF(AND('Claim Details'!$J$21="National 1",T343="B"),Rates!$D$13,IF(AND('Claim Details'!$J$21="National 1",T343="C"),Rates!$E$13,IF(AND('Claim Details'!$J$21="National 1",T343="D"),Rates!$F$13,IF(AND('Claim Details'!$J$21="National 2",T343="A"),Rates!$C$16,IF(AND('Claim Details'!$J$21="National 2",T343="B"),Rates!$D$16,IF(AND('Claim Details'!$J$21="National 2",T343="C"),Rates!$E$16,IF(AND('Claim Details'!$J$21="National 2",T343="D"),Rates!$F$16,"£0.00"))))))))))))))))))))</f>
        <v>£0.00</v>
      </c>
      <c r="AP343" s="45">
        <f t="shared" si="82"/>
        <v>0</v>
      </c>
      <c r="AQ343" s="45" t="str">
        <f>IF(AND('Claim Details'!$R$21="London 1",AC343="A"),Rates!$C$4,IF(AND('Claim Details'!$R$21="London 1",AC343="B"),Rates!$D$4,IF(AND('Claim Details'!$R$21="London 1",AC343="C"),Rates!$E$4,IF(AND('Claim Details'!$R$21="London 1",AC343="D"),Rates!$F$4,IF(AND('Claim Details'!$R$21="London 2",AC343="A"),Rates!$C$7,IF(AND('Claim Details'!$R$21="London 2",AC343="B"),Rates!$D$7,IF(AND('Claim Details'!$R$21="London 2",AC343="C"),Rates!$E$7,IF(AND('Claim Details'!$R$21="London 2",AC343="D"),Rates!$F$7,IF(AND('Claim Details'!$R$21="London 3",AC343="A"),Rates!$C$10,IF(AND('Claim Details'!$R$21="London 3",AC343="B"),Rates!$D$10,IF(AND('Claim Details'!$R$21="London 3",AC343="C"),Rates!$E$10,IF(AND('Claim Details'!$R$21="London 3",AC343="D"),Rates!$F$10,IF(AND('Claim Details'!$R$21="National 1",AC343="A"),Rates!$C$13,IF(AND('Claim Details'!$R$21="National 1",AC343="B"),Rates!$D$13,IF(AND('Claim Details'!$R$21="National 1",AC343="C"),Rates!$E$13,IF(AND('Claim Details'!$R$21="National 1",AC343="D"),Rates!$F$13,IF(AND('Claim Details'!$R$21="National 2",AC343="A"),Rates!$C$16,IF(AND('Claim Details'!$R$21="National 2",AC343="B"),Rates!$D$16,IF(AND('Claim Details'!$R$21="National 2",AC343="C"),Rates!$E$16,IF(AND('Claim Details'!$R$21="National 2",AC343="D"),Rates!$F$16,"£0.00"))))))))))))))))))))</f>
        <v>£0.00</v>
      </c>
      <c r="AR343" s="45">
        <f t="shared" si="83"/>
        <v>0</v>
      </c>
      <c r="AS343" s="183" t="str">
        <f t="shared" si="93"/>
        <v/>
      </c>
      <c r="AT343" s="183" t="str">
        <f t="shared" si="94"/>
        <v/>
      </c>
    </row>
    <row r="344" spans="1:46" ht="15.5">
      <c r="A344" s="178"/>
      <c r="B344" s="21"/>
      <c r="C344" s="22"/>
      <c r="D344" s="288"/>
      <c r="E344" s="290"/>
      <c r="F344" s="289"/>
      <c r="G344" s="177"/>
      <c r="H344" s="286"/>
      <c r="I344" s="95" t="str">
        <f>IF(AND('Claim Details'!$E$21="London 1",C344="A"),Rates!$C$4,IF(AND('Claim Details'!$E$21="London 1",C344="B"),Rates!$D$4,IF(AND('Claim Details'!$E$21="London 1",C344="C"),Rates!$E$4,IF(AND('Claim Details'!$E$21="London 1",C344="D"),Rates!$F$4,IF(AND('Claim Details'!$E$21="London 2",C344="A"),Rates!$C$7,IF(AND('Claim Details'!$E$21="London 2",C344="B"),Rates!$D$7,IF(AND('Claim Details'!$E$21="London 2",C344="C"),Rates!$E$7,IF(AND('Claim Details'!$E$21="London 2",C344="D"),Rates!$F$7,IF(AND('Claim Details'!$E$21="London 3",C344="A"),Rates!$C$10,IF(AND('Claim Details'!$E$21="London 3",C344="B"),Rates!$D$10,IF(AND('Claim Details'!$E$21="London 3",C344="C"),Rates!$E$10,IF(AND('Claim Details'!$E$21="London 3",C344="D"),Rates!$F$10,IF(AND('Claim Details'!$E$21="National 1",C344="A"),Rates!$C$13,IF(AND('Claim Details'!$E$21="National 1",C344="B"),Rates!$D$13,IF(AND('Claim Details'!$E$21="National 1",C344="C"),Rates!$E$13,IF(AND('Claim Details'!$E$21="National 1",C344="D"),Rates!$F$13,IF(AND('Claim Details'!$E$21="National 2",C344="A"),Rates!$C$16,IF(AND('Claim Details'!$E$21="National 2",C344="B"),Rates!$D$16,IF(AND('Claim Details'!$E$21="National 2",C344="C"),Rates!$E$16,IF(AND('Claim Details'!$E$21="National 2",C344="D"),Rates!$F$16,"£0.00"))))))))))))))))))))</f>
        <v>£0.00</v>
      </c>
      <c r="J344" s="23"/>
      <c r="K344" s="63" t="str">
        <f t="shared" si="84"/>
        <v>£0.00</v>
      </c>
      <c r="L344" s="212"/>
      <c r="M344" s="213"/>
      <c r="N344" s="20"/>
      <c r="O344" s="20"/>
      <c r="P344" s="20" t="str">
        <f t="shared" si="85"/>
        <v/>
      </c>
      <c r="Q344" s="20"/>
      <c r="R344" s="211"/>
      <c r="S344" s="28" t="str">
        <f t="shared" si="86"/>
        <v/>
      </c>
      <c r="T344" s="20" t="str">
        <f t="shared" si="87"/>
        <v/>
      </c>
      <c r="U344" s="18" t="str">
        <f t="shared" si="88"/>
        <v>£0.00</v>
      </c>
      <c r="V344" s="20"/>
      <c r="W344" s="192"/>
      <c r="X344" s="193"/>
      <c r="Y344" s="35"/>
      <c r="Z344" s="343"/>
      <c r="AA344" s="343" t="str">
        <f t="shared" si="89"/>
        <v/>
      </c>
      <c r="AB344" s="103"/>
      <c r="AC344" s="94" t="str">
        <f t="shared" si="90"/>
        <v/>
      </c>
      <c r="AD344" s="95"/>
      <c r="AE344" s="294"/>
      <c r="AF344" s="214" t="str">
        <f t="shared" si="91"/>
        <v/>
      </c>
      <c r="AG344" s="215" t="str">
        <f t="shared" si="92"/>
        <v>£0.00</v>
      </c>
      <c r="AH344" s="181"/>
      <c r="AJ344" s="183"/>
      <c r="AM344" s="183" t="str">
        <f t="shared" si="80"/>
        <v/>
      </c>
      <c r="AN344" s="45">
        <f t="shared" si="81"/>
        <v>0</v>
      </c>
      <c r="AO344" s="45" t="str">
        <f>IF(AND('Claim Details'!$J$21="London 1",T344="A"),Rates!$C$4,IF(AND('Claim Details'!$J$21="London 1",T344="B"),Rates!$D$4,IF(AND('Claim Details'!$J$21="London 1",T344="C"),Rates!$E$4,IF(AND('Claim Details'!$J$21="London 1",T344="D"),Rates!$F$4,IF(AND('Claim Details'!$J$21="London 2",T344="A"),Rates!$C$7,IF(AND('Claim Details'!$J$21="London 2",T344="B"),Rates!$D$7,IF(AND('Claim Details'!$J$21="London 2",T344="C"),Rates!$E$7,IF(AND('Claim Details'!$J$21="London 2",T344="D"),Rates!$F$7,IF(AND('Claim Details'!$J$21="London 3",T344="A"),Rates!$C$10,IF(AND('Claim Details'!$J$21="London 3",T344="B"),Rates!$D$10,IF(AND('Claim Details'!$J$21="London 3",T344="C"),Rates!$E$10,IF(AND('Claim Details'!$J$21="London 3",T344="D"),Rates!$F$10,IF(AND('Claim Details'!$J$21="National 1",T344="A"),Rates!$C$13,IF(AND('Claim Details'!$J$21="National 1",T344="B"),Rates!$D$13,IF(AND('Claim Details'!$J$21="National 1",T344="C"),Rates!$E$13,IF(AND('Claim Details'!$J$21="National 1",T344="D"),Rates!$F$13,IF(AND('Claim Details'!$J$21="National 2",T344="A"),Rates!$C$16,IF(AND('Claim Details'!$J$21="National 2",T344="B"),Rates!$D$16,IF(AND('Claim Details'!$J$21="National 2",T344="C"),Rates!$E$16,IF(AND('Claim Details'!$J$21="National 2",T344="D"),Rates!$F$16,"£0.00"))))))))))))))))))))</f>
        <v>£0.00</v>
      </c>
      <c r="AP344" s="45">
        <f t="shared" si="82"/>
        <v>0</v>
      </c>
      <c r="AQ344" s="45" t="str">
        <f>IF(AND('Claim Details'!$R$21="London 1",AC344="A"),Rates!$C$4,IF(AND('Claim Details'!$R$21="London 1",AC344="B"),Rates!$D$4,IF(AND('Claim Details'!$R$21="London 1",AC344="C"),Rates!$E$4,IF(AND('Claim Details'!$R$21="London 1",AC344="D"),Rates!$F$4,IF(AND('Claim Details'!$R$21="London 2",AC344="A"),Rates!$C$7,IF(AND('Claim Details'!$R$21="London 2",AC344="B"),Rates!$D$7,IF(AND('Claim Details'!$R$21="London 2",AC344="C"),Rates!$E$7,IF(AND('Claim Details'!$R$21="London 2",AC344="D"),Rates!$F$7,IF(AND('Claim Details'!$R$21="London 3",AC344="A"),Rates!$C$10,IF(AND('Claim Details'!$R$21="London 3",AC344="B"),Rates!$D$10,IF(AND('Claim Details'!$R$21="London 3",AC344="C"),Rates!$E$10,IF(AND('Claim Details'!$R$21="London 3",AC344="D"),Rates!$F$10,IF(AND('Claim Details'!$R$21="National 1",AC344="A"),Rates!$C$13,IF(AND('Claim Details'!$R$21="National 1",AC344="B"),Rates!$D$13,IF(AND('Claim Details'!$R$21="National 1",AC344="C"),Rates!$E$13,IF(AND('Claim Details'!$R$21="National 1",AC344="D"),Rates!$F$13,IF(AND('Claim Details'!$R$21="National 2",AC344="A"),Rates!$C$16,IF(AND('Claim Details'!$R$21="National 2",AC344="B"),Rates!$D$16,IF(AND('Claim Details'!$R$21="National 2",AC344="C"),Rates!$E$16,IF(AND('Claim Details'!$R$21="National 2",AC344="D"),Rates!$F$16,"£0.00"))))))))))))))))))))</f>
        <v>£0.00</v>
      </c>
      <c r="AR344" s="45">
        <f t="shared" si="83"/>
        <v>0</v>
      </c>
      <c r="AS344" s="183" t="str">
        <f t="shared" si="93"/>
        <v/>
      </c>
      <c r="AT344" s="183" t="str">
        <f t="shared" si="94"/>
        <v/>
      </c>
    </row>
    <row r="345" spans="1:46" ht="15.5">
      <c r="A345" s="178"/>
      <c r="B345" s="21"/>
      <c r="C345" s="22"/>
      <c r="D345" s="288"/>
      <c r="E345" s="290"/>
      <c r="F345" s="289"/>
      <c r="G345" s="177"/>
      <c r="H345" s="286"/>
      <c r="I345" s="95" t="str">
        <f>IF(AND('Claim Details'!$E$21="London 1",C345="A"),Rates!$C$4,IF(AND('Claim Details'!$E$21="London 1",C345="B"),Rates!$D$4,IF(AND('Claim Details'!$E$21="London 1",C345="C"),Rates!$E$4,IF(AND('Claim Details'!$E$21="London 1",C345="D"),Rates!$F$4,IF(AND('Claim Details'!$E$21="London 2",C345="A"),Rates!$C$7,IF(AND('Claim Details'!$E$21="London 2",C345="B"),Rates!$D$7,IF(AND('Claim Details'!$E$21="London 2",C345="C"),Rates!$E$7,IF(AND('Claim Details'!$E$21="London 2",C345="D"),Rates!$F$7,IF(AND('Claim Details'!$E$21="London 3",C345="A"),Rates!$C$10,IF(AND('Claim Details'!$E$21="London 3",C345="B"),Rates!$D$10,IF(AND('Claim Details'!$E$21="London 3",C345="C"),Rates!$E$10,IF(AND('Claim Details'!$E$21="London 3",C345="D"),Rates!$F$10,IF(AND('Claim Details'!$E$21="National 1",C345="A"),Rates!$C$13,IF(AND('Claim Details'!$E$21="National 1",C345="B"),Rates!$D$13,IF(AND('Claim Details'!$E$21="National 1",C345="C"),Rates!$E$13,IF(AND('Claim Details'!$E$21="National 1",C345="D"),Rates!$F$13,IF(AND('Claim Details'!$E$21="National 2",C345="A"),Rates!$C$16,IF(AND('Claim Details'!$E$21="National 2",C345="B"),Rates!$D$16,IF(AND('Claim Details'!$E$21="National 2",C345="C"),Rates!$E$16,IF(AND('Claim Details'!$E$21="National 2",C345="D"),Rates!$F$16,"£0.00"))))))))))))))))))))</f>
        <v>£0.00</v>
      </c>
      <c r="J345" s="23"/>
      <c r="K345" s="63" t="str">
        <f t="shared" si="84"/>
        <v>£0.00</v>
      </c>
      <c r="L345" s="212"/>
      <c r="M345" s="213"/>
      <c r="N345" s="20"/>
      <c r="O345" s="20"/>
      <c r="P345" s="20" t="str">
        <f t="shared" si="85"/>
        <v/>
      </c>
      <c r="Q345" s="20"/>
      <c r="R345" s="211"/>
      <c r="S345" s="28" t="str">
        <f t="shared" si="86"/>
        <v/>
      </c>
      <c r="T345" s="20" t="str">
        <f t="shared" si="87"/>
        <v/>
      </c>
      <c r="U345" s="18" t="str">
        <f t="shared" si="88"/>
        <v>£0.00</v>
      </c>
      <c r="V345" s="20"/>
      <c r="W345" s="192"/>
      <c r="X345" s="193"/>
      <c r="Y345" s="35"/>
      <c r="Z345" s="343"/>
      <c r="AA345" s="343" t="str">
        <f t="shared" si="89"/>
        <v/>
      </c>
      <c r="AB345" s="103"/>
      <c r="AC345" s="94" t="str">
        <f t="shared" si="90"/>
        <v/>
      </c>
      <c r="AD345" s="95"/>
      <c r="AE345" s="294"/>
      <c r="AF345" s="214" t="str">
        <f t="shared" si="91"/>
        <v/>
      </c>
      <c r="AG345" s="215" t="str">
        <f t="shared" si="92"/>
        <v>£0.00</v>
      </c>
      <c r="AH345" s="181"/>
      <c r="AJ345" s="183"/>
      <c r="AM345" s="183" t="str">
        <f t="shared" si="80"/>
        <v/>
      </c>
      <c r="AN345" s="45">
        <f t="shared" si="81"/>
        <v>0</v>
      </c>
      <c r="AO345" s="45" t="str">
        <f>IF(AND('Claim Details'!$J$21="London 1",T345="A"),Rates!$C$4,IF(AND('Claim Details'!$J$21="London 1",T345="B"),Rates!$D$4,IF(AND('Claim Details'!$J$21="London 1",T345="C"),Rates!$E$4,IF(AND('Claim Details'!$J$21="London 1",T345="D"),Rates!$F$4,IF(AND('Claim Details'!$J$21="London 2",T345="A"),Rates!$C$7,IF(AND('Claim Details'!$J$21="London 2",T345="B"),Rates!$D$7,IF(AND('Claim Details'!$J$21="London 2",T345="C"),Rates!$E$7,IF(AND('Claim Details'!$J$21="London 2",T345="D"),Rates!$F$7,IF(AND('Claim Details'!$J$21="London 3",T345="A"),Rates!$C$10,IF(AND('Claim Details'!$J$21="London 3",T345="B"),Rates!$D$10,IF(AND('Claim Details'!$J$21="London 3",T345="C"),Rates!$E$10,IF(AND('Claim Details'!$J$21="London 3",T345="D"),Rates!$F$10,IF(AND('Claim Details'!$J$21="National 1",T345="A"),Rates!$C$13,IF(AND('Claim Details'!$J$21="National 1",T345="B"),Rates!$D$13,IF(AND('Claim Details'!$J$21="National 1",T345="C"),Rates!$E$13,IF(AND('Claim Details'!$J$21="National 1",T345="D"),Rates!$F$13,IF(AND('Claim Details'!$J$21="National 2",T345="A"),Rates!$C$16,IF(AND('Claim Details'!$J$21="National 2",T345="B"),Rates!$D$16,IF(AND('Claim Details'!$J$21="National 2",T345="C"),Rates!$E$16,IF(AND('Claim Details'!$J$21="National 2",T345="D"),Rates!$F$16,"£0.00"))))))))))))))))))))</f>
        <v>£0.00</v>
      </c>
      <c r="AP345" s="45">
        <f t="shared" si="82"/>
        <v>0</v>
      </c>
      <c r="AQ345" s="45" t="str">
        <f>IF(AND('Claim Details'!$R$21="London 1",AC345="A"),Rates!$C$4,IF(AND('Claim Details'!$R$21="London 1",AC345="B"),Rates!$D$4,IF(AND('Claim Details'!$R$21="London 1",AC345="C"),Rates!$E$4,IF(AND('Claim Details'!$R$21="London 1",AC345="D"),Rates!$F$4,IF(AND('Claim Details'!$R$21="London 2",AC345="A"),Rates!$C$7,IF(AND('Claim Details'!$R$21="London 2",AC345="B"),Rates!$D$7,IF(AND('Claim Details'!$R$21="London 2",AC345="C"),Rates!$E$7,IF(AND('Claim Details'!$R$21="London 2",AC345="D"),Rates!$F$7,IF(AND('Claim Details'!$R$21="London 3",AC345="A"),Rates!$C$10,IF(AND('Claim Details'!$R$21="London 3",AC345="B"),Rates!$D$10,IF(AND('Claim Details'!$R$21="London 3",AC345="C"),Rates!$E$10,IF(AND('Claim Details'!$R$21="London 3",AC345="D"),Rates!$F$10,IF(AND('Claim Details'!$R$21="National 1",AC345="A"),Rates!$C$13,IF(AND('Claim Details'!$R$21="National 1",AC345="B"),Rates!$D$13,IF(AND('Claim Details'!$R$21="National 1",AC345="C"),Rates!$E$13,IF(AND('Claim Details'!$R$21="National 1",AC345="D"),Rates!$F$13,IF(AND('Claim Details'!$R$21="National 2",AC345="A"),Rates!$C$16,IF(AND('Claim Details'!$R$21="National 2",AC345="B"),Rates!$D$16,IF(AND('Claim Details'!$R$21="National 2",AC345="C"),Rates!$E$16,IF(AND('Claim Details'!$R$21="National 2",AC345="D"),Rates!$F$16,"£0.00"))))))))))))))))))))</f>
        <v>£0.00</v>
      </c>
      <c r="AR345" s="45">
        <f t="shared" si="83"/>
        <v>0</v>
      </c>
      <c r="AS345" s="183" t="str">
        <f t="shared" si="93"/>
        <v/>
      </c>
      <c r="AT345" s="183" t="str">
        <f t="shared" si="94"/>
        <v/>
      </c>
    </row>
    <row r="346" spans="1:46" ht="15.5">
      <c r="A346" s="178"/>
      <c r="B346" s="21"/>
      <c r="C346" s="22"/>
      <c r="D346" s="288"/>
      <c r="E346" s="290"/>
      <c r="F346" s="289"/>
      <c r="G346" s="177"/>
      <c r="H346" s="286"/>
      <c r="I346" s="95" t="str">
        <f>IF(AND('Claim Details'!$E$21="London 1",C346="A"),Rates!$C$4,IF(AND('Claim Details'!$E$21="London 1",C346="B"),Rates!$D$4,IF(AND('Claim Details'!$E$21="London 1",C346="C"),Rates!$E$4,IF(AND('Claim Details'!$E$21="London 1",C346="D"),Rates!$F$4,IF(AND('Claim Details'!$E$21="London 2",C346="A"),Rates!$C$7,IF(AND('Claim Details'!$E$21="London 2",C346="B"),Rates!$D$7,IF(AND('Claim Details'!$E$21="London 2",C346="C"),Rates!$E$7,IF(AND('Claim Details'!$E$21="London 2",C346="D"),Rates!$F$7,IF(AND('Claim Details'!$E$21="London 3",C346="A"),Rates!$C$10,IF(AND('Claim Details'!$E$21="London 3",C346="B"),Rates!$D$10,IF(AND('Claim Details'!$E$21="London 3",C346="C"),Rates!$E$10,IF(AND('Claim Details'!$E$21="London 3",C346="D"),Rates!$F$10,IF(AND('Claim Details'!$E$21="National 1",C346="A"),Rates!$C$13,IF(AND('Claim Details'!$E$21="National 1",C346="B"),Rates!$D$13,IF(AND('Claim Details'!$E$21="National 1",C346="C"),Rates!$E$13,IF(AND('Claim Details'!$E$21="National 1",C346="D"),Rates!$F$13,IF(AND('Claim Details'!$E$21="National 2",C346="A"),Rates!$C$16,IF(AND('Claim Details'!$E$21="National 2",C346="B"),Rates!$D$16,IF(AND('Claim Details'!$E$21="National 2",C346="C"),Rates!$E$16,IF(AND('Claim Details'!$E$21="National 2",C346="D"),Rates!$F$16,"£0.00"))))))))))))))))))))</f>
        <v>£0.00</v>
      </c>
      <c r="J346" s="23"/>
      <c r="K346" s="63" t="str">
        <f t="shared" si="84"/>
        <v>£0.00</v>
      </c>
      <c r="L346" s="212"/>
      <c r="M346" s="213"/>
      <c r="N346" s="20"/>
      <c r="O346" s="20"/>
      <c r="P346" s="20" t="str">
        <f t="shared" si="85"/>
        <v/>
      </c>
      <c r="Q346" s="20"/>
      <c r="R346" s="211"/>
      <c r="S346" s="28" t="str">
        <f t="shared" si="86"/>
        <v/>
      </c>
      <c r="T346" s="20" t="str">
        <f t="shared" si="87"/>
        <v/>
      </c>
      <c r="U346" s="18" t="str">
        <f t="shared" si="88"/>
        <v>£0.00</v>
      </c>
      <c r="V346" s="20"/>
      <c r="W346" s="192"/>
      <c r="X346" s="193"/>
      <c r="Y346" s="35"/>
      <c r="Z346" s="343"/>
      <c r="AA346" s="343" t="str">
        <f t="shared" si="89"/>
        <v/>
      </c>
      <c r="AB346" s="103"/>
      <c r="AC346" s="94" t="str">
        <f t="shared" si="90"/>
        <v/>
      </c>
      <c r="AD346" s="95"/>
      <c r="AE346" s="294"/>
      <c r="AF346" s="214" t="str">
        <f t="shared" si="91"/>
        <v/>
      </c>
      <c r="AG346" s="215" t="str">
        <f t="shared" si="92"/>
        <v>£0.00</v>
      </c>
      <c r="AH346" s="181"/>
      <c r="AJ346" s="183"/>
      <c r="AM346" s="183" t="str">
        <f t="shared" si="80"/>
        <v/>
      </c>
      <c r="AN346" s="45">
        <f t="shared" si="81"/>
        <v>0</v>
      </c>
      <c r="AO346" s="45" t="str">
        <f>IF(AND('Claim Details'!$J$21="London 1",T346="A"),Rates!$C$4,IF(AND('Claim Details'!$J$21="London 1",T346="B"),Rates!$D$4,IF(AND('Claim Details'!$J$21="London 1",T346="C"),Rates!$E$4,IF(AND('Claim Details'!$J$21="London 1",T346="D"),Rates!$F$4,IF(AND('Claim Details'!$J$21="London 2",T346="A"),Rates!$C$7,IF(AND('Claim Details'!$J$21="London 2",T346="B"),Rates!$D$7,IF(AND('Claim Details'!$J$21="London 2",T346="C"),Rates!$E$7,IF(AND('Claim Details'!$J$21="London 2",T346="D"),Rates!$F$7,IF(AND('Claim Details'!$J$21="London 3",T346="A"),Rates!$C$10,IF(AND('Claim Details'!$J$21="London 3",T346="B"),Rates!$D$10,IF(AND('Claim Details'!$J$21="London 3",T346="C"),Rates!$E$10,IF(AND('Claim Details'!$J$21="London 3",T346="D"),Rates!$F$10,IF(AND('Claim Details'!$J$21="National 1",T346="A"),Rates!$C$13,IF(AND('Claim Details'!$J$21="National 1",T346="B"),Rates!$D$13,IF(AND('Claim Details'!$J$21="National 1",T346="C"),Rates!$E$13,IF(AND('Claim Details'!$J$21="National 1",T346="D"),Rates!$F$13,IF(AND('Claim Details'!$J$21="National 2",T346="A"),Rates!$C$16,IF(AND('Claim Details'!$J$21="National 2",T346="B"),Rates!$D$16,IF(AND('Claim Details'!$J$21="National 2",T346="C"),Rates!$E$16,IF(AND('Claim Details'!$J$21="National 2",T346="D"),Rates!$F$16,"£0.00"))))))))))))))))))))</f>
        <v>£0.00</v>
      </c>
      <c r="AP346" s="45">
        <f t="shared" si="82"/>
        <v>0</v>
      </c>
      <c r="AQ346" s="45" t="str">
        <f>IF(AND('Claim Details'!$R$21="London 1",AC346="A"),Rates!$C$4,IF(AND('Claim Details'!$R$21="London 1",AC346="B"),Rates!$D$4,IF(AND('Claim Details'!$R$21="London 1",AC346="C"),Rates!$E$4,IF(AND('Claim Details'!$R$21="London 1",AC346="D"),Rates!$F$4,IF(AND('Claim Details'!$R$21="London 2",AC346="A"),Rates!$C$7,IF(AND('Claim Details'!$R$21="London 2",AC346="B"),Rates!$D$7,IF(AND('Claim Details'!$R$21="London 2",AC346="C"),Rates!$E$7,IF(AND('Claim Details'!$R$21="London 2",AC346="D"),Rates!$F$7,IF(AND('Claim Details'!$R$21="London 3",AC346="A"),Rates!$C$10,IF(AND('Claim Details'!$R$21="London 3",AC346="B"),Rates!$D$10,IF(AND('Claim Details'!$R$21="London 3",AC346="C"),Rates!$E$10,IF(AND('Claim Details'!$R$21="London 3",AC346="D"),Rates!$F$10,IF(AND('Claim Details'!$R$21="National 1",AC346="A"),Rates!$C$13,IF(AND('Claim Details'!$R$21="National 1",AC346="B"),Rates!$D$13,IF(AND('Claim Details'!$R$21="National 1",AC346="C"),Rates!$E$13,IF(AND('Claim Details'!$R$21="National 1",AC346="D"),Rates!$F$13,IF(AND('Claim Details'!$R$21="National 2",AC346="A"),Rates!$C$16,IF(AND('Claim Details'!$R$21="National 2",AC346="B"),Rates!$D$16,IF(AND('Claim Details'!$R$21="National 2",AC346="C"),Rates!$E$16,IF(AND('Claim Details'!$R$21="National 2",AC346="D"),Rates!$F$16,"£0.00"))))))))))))))))))))</f>
        <v>£0.00</v>
      </c>
      <c r="AR346" s="45">
        <f t="shared" si="83"/>
        <v>0</v>
      </c>
      <c r="AS346" s="183" t="str">
        <f t="shared" si="93"/>
        <v/>
      </c>
      <c r="AT346" s="183" t="str">
        <f t="shared" si="94"/>
        <v/>
      </c>
    </row>
    <row r="347" spans="1:46" ht="15.5">
      <c r="A347" s="178"/>
      <c r="B347" s="21"/>
      <c r="C347" s="22"/>
      <c r="D347" s="288"/>
      <c r="E347" s="290"/>
      <c r="F347" s="289"/>
      <c r="G347" s="177"/>
      <c r="H347" s="286"/>
      <c r="I347" s="95" t="str">
        <f>IF(AND('Claim Details'!$E$21="London 1",C347="A"),Rates!$C$4,IF(AND('Claim Details'!$E$21="London 1",C347="B"),Rates!$D$4,IF(AND('Claim Details'!$E$21="London 1",C347="C"),Rates!$E$4,IF(AND('Claim Details'!$E$21="London 1",C347="D"),Rates!$F$4,IF(AND('Claim Details'!$E$21="London 2",C347="A"),Rates!$C$7,IF(AND('Claim Details'!$E$21="London 2",C347="B"),Rates!$D$7,IF(AND('Claim Details'!$E$21="London 2",C347="C"),Rates!$E$7,IF(AND('Claim Details'!$E$21="London 2",C347="D"),Rates!$F$7,IF(AND('Claim Details'!$E$21="London 3",C347="A"),Rates!$C$10,IF(AND('Claim Details'!$E$21="London 3",C347="B"),Rates!$D$10,IF(AND('Claim Details'!$E$21="London 3",C347="C"),Rates!$E$10,IF(AND('Claim Details'!$E$21="London 3",C347="D"),Rates!$F$10,IF(AND('Claim Details'!$E$21="National 1",C347="A"),Rates!$C$13,IF(AND('Claim Details'!$E$21="National 1",C347="B"),Rates!$D$13,IF(AND('Claim Details'!$E$21="National 1",C347="C"),Rates!$E$13,IF(AND('Claim Details'!$E$21="National 1",C347="D"),Rates!$F$13,IF(AND('Claim Details'!$E$21="National 2",C347="A"),Rates!$C$16,IF(AND('Claim Details'!$E$21="National 2",C347="B"),Rates!$D$16,IF(AND('Claim Details'!$E$21="National 2",C347="C"),Rates!$E$16,IF(AND('Claim Details'!$E$21="National 2",C347="D"),Rates!$F$16,"£0.00"))))))))))))))))))))</f>
        <v>£0.00</v>
      </c>
      <c r="J347" s="23"/>
      <c r="K347" s="63" t="str">
        <f t="shared" si="84"/>
        <v>£0.00</v>
      </c>
      <c r="L347" s="212"/>
      <c r="M347" s="213"/>
      <c r="N347" s="20"/>
      <c r="O347" s="20"/>
      <c r="P347" s="20" t="str">
        <f t="shared" si="85"/>
        <v/>
      </c>
      <c r="Q347" s="20"/>
      <c r="R347" s="211"/>
      <c r="S347" s="28" t="str">
        <f t="shared" si="86"/>
        <v/>
      </c>
      <c r="T347" s="20" t="str">
        <f t="shared" si="87"/>
        <v/>
      </c>
      <c r="U347" s="18" t="str">
        <f t="shared" si="88"/>
        <v>£0.00</v>
      </c>
      <c r="V347" s="20"/>
      <c r="W347" s="192"/>
      <c r="X347" s="193"/>
      <c r="Y347" s="35"/>
      <c r="Z347" s="343"/>
      <c r="AA347" s="343" t="str">
        <f t="shared" si="89"/>
        <v/>
      </c>
      <c r="AB347" s="103"/>
      <c r="AC347" s="94" t="str">
        <f t="shared" si="90"/>
        <v/>
      </c>
      <c r="AD347" s="95"/>
      <c r="AE347" s="294"/>
      <c r="AF347" s="214" t="str">
        <f t="shared" si="91"/>
        <v/>
      </c>
      <c r="AG347" s="215" t="str">
        <f t="shared" si="92"/>
        <v>£0.00</v>
      </c>
      <c r="AH347" s="181"/>
      <c r="AJ347" s="183"/>
      <c r="AM347" s="183" t="str">
        <f t="shared" si="80"/>
        <v/>
      </c>
      <c r="AN347" s="45">
        <f t="shared" si="81"/>
        <v>0</v>
      </c>
      <c r="AO347" s="45" t="str">
        <f>IF(AND('Claim Details'!$J$21="London 1",T347="A"),Rates!$C$4,IF(AND('Claim Details'!$J$21="London 1",T347="B"),Rates!$D$4,IF(AND('Claim Details'!$J$21="London 1",T347="C"),Rates!$E$4,IF(AND('Claim Details'!$J$21="London 1",T347="D"),Rates!$F$4,IF(AND('Claim Details'!$J$21="London 2",T347="A"),Rates!$C$7,IF(AND('Claim Details'!$J$21="London 2",T347="B"),Rates!$D$7,IF(AND('Claim Details'!$J$21="London 2",T347="C"),Rates!$E$7,IF(AND('Claim Details'!$J$21="London 2",T347="D"),Rates!$F$7,IF(AND('Claim Details'!$J$21="London 3",T347="A"),Rates!$C$10,IF(AND('Claim Details'!$J$21="London 3",T347="B"),Rates!$D$10,IF(AND('Claim Details'!$J$21="London 3",T347="C"),Rates!$E$10,IF(AND('Claim Details'!$J$21="London 3",T347="D"),Rates!$F$10,IF(AND('Claim Details'!$J$21="National 1",T347="A"),Rates!$C$13,IF(AND('Claim Details'!$J$21="National 1",T347="B"),Rates!$D$13,IF(AND('Claim Details'!$J$21="National 1",T347="C"),Rates!$E$13,IF(AND('Claim Details'!$J$21="National 1",T347="D"),Rates!$F$13,IF(AND('Claim Details'!$J$21="National 2",T347="A"),Rates!$C$16,IF(AND('Claim Details'!$J$21="National 2",T347="B"),Rates!$D$16,IF(AND('Claim Details'!$J$21="National 2",T347="C"),Rates!$E$16,IF(AND('Claim Details'!$J$21="National 2",T347="D"),Rates!$F$16,"£0.00"))))))))))))))))))))</f>
        <v>£0.00</v>
      </c>
      <c r="AP347" s="45">
        <f t="shared" si="82"/>
        <v>0</v>
      </c>
      <c r="AQ347" s="45" t="str">
        <f>IF(AND('Claim Details'!$R$21="London 1",AC347="A"),Rates!$C$4,IF(AND('Claim Details'!$R$21="London 1",AC347="B"),Rates!$D$4,IF(AND('Claim Details'!$R$21="London 1",AC347="C"),Rates!$E$4,IF(AND('Claim Details'!$R$21="London 1",AC347="D"),Rates!$F$4,IF(AND('Claim Details'!$R$21="London 2",AC347="A"),Rates!$C$7,IF(AND('Claim Details'!$R$21="London 2",AC347="B"),Rates!$D$7,IF(AND('Claim Details'!$R$21="London 2",AC347="C"),Rates!$E$7,IF(AND('Claim Details'!$R$21="London 2",AC347="D"),Rates!$F$7,IF(AND('Claim Details'!$R$21="London 3",AC347="A"),Rates!$C$10,IF(AND('Claim Details'!$R$21="London 3",AC347="B"),Rates!$D$10,IF(AND('Claim Details'!$R$21="London 3",AC347="C"),Rates!$E$10,IF(AND('Claim Details'!$R$21="London 3",AC347="D"),Rates!$F$10,IF(AND('Claim Details'!$R$21="National 1",AC347="A"),Rates!$C$13,IF(AND('Claim Details'!$R$21="National 1",AC347="B"),Rates!$D$13,IF(AND('Claim Details'!$R$21="National 1",AC347="C"),Rates!$E$13,IF(AND('Claim Details'!$R$21="National 1",AC347="D"),Rates!$F$13,IF(AND('Claim Details'!$R$21="National 2",AC347="A"),Rates!$C$16,IF(AND('Claim Details'!$R$21="National 2",AC347="B"),Rates!$D$16,IF(AND('Claim Details'!$R$21="National 2",AC347="C"),Rates!$E$16,IF(AND('Claim Details'!$R$21="National 2",AC347="D"),Rates!$F$16,"£0.00"))))))))))))))))))))</f>
        <v>£0.00</v>
      </c>
      <c r="AR347" s="45">
        <f t="shared" si="83"/>
        <v>0</v>
      </c>
      <c r="AS347" s="183" t="str">
        <f t="shared" si="93"/>
        <v/>
      </c>
      <c r="AT347" s="183" t="str">
        <f t="shared" si="94"/>
        <v/>
      </c>
    </row>
    <row r="348" spans="1:46" ht="15.5">
      <c r="A348" s="178"/>
      <c r="B348" s="21"/>
      <c r="C348" s="22"/>
      <c r="D348" s="288"/>
      <c r="E348" s="290"/>
      <c r="F348" s="289"/>
      <c r="G348" s="177"/>
      <c r="H348" s="286"/>
      <c r="I348" s="95" t="str">
        <f>IF(AND('Claim Details'!$E$21="London 1",C348="A"),Rates!$C$4,IF(AND('Claim Details'!$E$21="London 1",C348="B"),Rates!$D$4,IF(AND('Claim Details'!$E$21="London 1",C348="C"),Rates!$E$4,IF(AND('Claim Details'!$E$21="London 1",C348="D"),Rates!$F$4,IF(AND('Claim Details'!$E$21="London 2",C348="A"),Rates!$C$7,IF(AND('Claim Details'!$E$21="London 2",C348="B"),Rates!$D$7,IF(AND('Claim Details'!$E$21="London 2",C348="C"),Rates!$E$7,IF(AND('Claim Details'!$E$21="London 2",C348="D"),Rates!$F$7,IF(AND('Claim Details'!$E$21="London 3",C348="A"),Rates!$C$10,IF(AND('Claim Details'!$E$21="London 3",C348="B"),Rates!$D$10,IF(AND('Claim Details'!$E$21="London 3",C348="C"),Rates!$E$10,IF(AND('Claim Details'!$E$21="London 3",C348="D"),Rates!$F$10,IF(AND('Claim Details'!$E$21="National 1",C348="A"),Rates!$C$13,IF(AND('Claim Details'!$E$21="National 1",C348="B"),Rates!$D$13,IF(AND('Claim Details'!$E$21="National 1",C348="C"),Rates!$E$13,IF(AND('Claim Details'!$E$21="National 1",C348="D"),Rates!$F$13,IF(AND('Claim Details'!$E$21="National 2",C348="A"),Rates!$C$16,IF(AND('Claim Details'!$E$21="National 2",C348="B"),Rates!$D$16,IF(AND('Claim Details'!$E$21="National 2",C348="C"),Rates!$E$16,IF(AND('Claim Details'!$E$21="National 2",C348="D"),Rates!$F$16,"£0.00"))))))))))))))))))))</f>
        <v>£0.00</v>
      </c>
      <c r="J348" s="23"/>
      <c r="K348" s="63" t="str">
        <f t="shared" si="84"/>
        <v>£0.00</v>
      </c>
      <c r="L348" s="212"/>
      <c r="M348" s="213"/>
      <c r="N348" s="20"/>
      <c r="O348" s="20"/>
      <c r="P348" s="20" t="str">
        <f t="shared" si="85"/>
        <v/>
      </c>
      <c r="Q348" s="20"/>
      <c r="R348" s="211"/>
      <c r="S348" s="28" t="str">
        <f t="shared" si="86"/>
        <v/>
      </c>
      <c r="T348" s="20" t="str">
        <f t="shared" si="87"/>
        <v/>
      </c>
      <c r="U348" s="18" t="str">
        <f t="shared" si="88"/>
        <v>£0.00</v>
      </c>
      <c r="V348" s="20"/>
      <c r="W348" s="192"/>
      <c r="X348" s="193"/>
      <c r="Y348" s="35"/>
      <c r="Z348" s="343"/>
      <c r="AA348" s="343" t="str">
        <f t="shared" si="89"/>
        <v/>
      </c>
      <c r="AB348" s="103"/>
      <c r="AC348" s="94" t="str">
        <f t="shared" si="90"/>
        <v/>
      </c>
      <c r="AD348" s="95"/>
      <c r="AE348" s="294"/>
      <c r="AF348" s="214" t="str">
        <f t="shared" si="91"/>
        <v/>
      </c>
      <c r="AG348" s="215" t="str">
        <f t="shared" si="92"/>
        <v>£0.00</v>
      </c>
      <c r="AH348" s="181"/>
      <c r="AJ348" s="183"/>
      <c r="AM348" s="183" t="str">
        <f t="shared" si="80"/>
        <v/>
      </c>
      <c r="AN348" s="45">
        <f t="shared" si="81"/>
        <v>0</v>
      </c>
      <c r="AO348" s="45" t="str">
        <f>IF(AND('Claim Details'!$J$21="London 1",T348="A"),Rates!$C$4,IF(AND('Claim Details'!$J$21="London 1",T348="B"),Rates!$D$4,IF(AND('Claim Details'!$J$21="London 1",T348="C"),Rates!$E$4,IF(AND('Claim Details'!$J$21="London 1",T348="D"),Rates!$F$4,IF(AND('Claim Details'!$J$21="London 2",T348="A"),Rates!$C$7,IF(AND('Claim Details'!$J$21="London 2",T348="B"),Rates!$D$7,IF(AND('Claim Details'!$J$21="London 2",T348="C"),Rates!$E$7,IF(AND('Claim Details'!$J$21="London 2",T348="D"),Rates!$F$7,IF(AND('Claim Details'!$J$21="London 3",T348="A"),Rates!$C$10,IF(AND('Claim Details'!$J$21="London 3",T348="B"),Rates!$D$10,IF(AND('Claim Details'!$J$21="London 3",T348="C"),Rates!$E$10,IF(AND('Claim Details'!$J$21="London 3",T348="D"),Rates!$F$10,IF(AND('Claim Details'!$J$21="National 1",T348="A"),Rates!$C$13,IF(AND('Claim Details'!$J$21="National 1",T348="B"),Rates!$D$13,IF(AND('Claim Details'!$J$21="National 1",T348="C"),Rates!$E$13,IF(AND('Claim Details'!$J$21="National 1",T348="D"),Rates!$F$13,IF(AND('Claim Details'!$J$21="National 2",T348="A"),Rates!$C$16,IF(AND('Claim Details'!$J$21="National 2",T348="B"),Rates!$D$16,IF(AND('Claim Details'!$J$21="National 2",T348="C"),Rates!$E$16,IF(AND('Claim Details'!$J$21="National 2",T348="D"),Rates!$F$16,"£0.00"))))))))))))))))))))</f>
        <v>£0.00</v>
      </c>
      <c r="AP348" s="45">
        <f t="shared" si="82"/>
        <v>0</v>
      </c>
      <c r="AQ348" s="45" t="str">
        <f>IF(AND('Claim Details'!$R$21="London 1",AC348="A"),Rates!$C$4,IF(AND('Claim Details'!$R$21="London 1",AC348="B"),Rates!$D$4,IF(AND('Claim Details'!$R$21="London 1",AC348="C"),Rates!$E$4,IF(AND('Claim Details'!$R$21="London 1",AC348="D"),Rates!$F$4,IF(AND('Claim Details'!$R$21="London 2",AC348="A"),Rates!$C$7,IF(AND('Claim Details'!$R$21="London 2",AC348="B"),Rates!$D$7,IF(AND('Claim Details'!$R$21="London 2",AC348="C"),Rates!$E$7,IF(AND('Claim Details'!$R$21="London 2",AC348="D"),Rates!$F$7,IF(AND('Claim Details'!$R$21="London 3",AC348="A"),Rates!$C$10,IF(AND('Claim Details'!$R$21="London 3",AC348="B"),Rates!$D$10,IF(AND('Claim Details'!$R$21="London 3",AC348="C"),Rates!$E$10,IF(AND('Claim Details'!$R$21="London 3",AC348="D"),Rates!$F$10,IF(AND('Claim Details'!$R$21="National 1",AC348="A"),Rates!$C$13,IF(AND('Claim Details'!$R$21="National 1",AC348="B"),Rates!$D$13,IF(AND('Claim Details'!$R$21="National 1",AC348="C"),Rates!$E$13,IF(AND('Claim Details'!$R$21="National 1",AC348="D"),Rates!$F$13,IF(AND('Claim Details'!$R$21="National 2",AC348="A"),Rates!$C$16,IF(AND('Claim Details'!$R$21="National 2",AC348="B"),Rates!$D$16,IF(AND('Claim Details'!$R$21="National 2",AC348="C"),Rates!$E$16,IF(AND('Claim Details'!$R$21="National 2",AC348="D"),Rates!$F$16,"£0.00"))))))))))))))))))))</f>
        <v>£0.00</v>
      </c>
      <c r="AR348" s="45">
        <f t="shared" si="83"/>
        <v>0</v>
      </c>
      <c r="AS348" s="183" t="str">
        <f t="shared" si="93"/>
        <v/>
      </c>
      <c r="AT348" s="183" t="str">
        <f t="shared" si="94"/>
        <v/>
      </c>
    </row>
    <row r="349" spans="1:46" ht="15.5">
      <c r="A349" s="178"/>
      <c r="B349" s="21"/>
      <c r="C349" s="22"/>
      <c r="D349" s="288"/>
      <c r="E349" s="290"/>
      <c r="F349" s="289"/>
      <c r="G349" s="177"/>
      <c r="H349" s="286"/>
      <c r="I349" s="95" t="str">
        <f>IF(AND('Claim Details'!$E$21="London 1",C349="A"),Rates!$C$4,IF(AND('Claim Details'!$E$21="London 1",C349="B"),Rates!$D$4,IF(AND('Claim Details'!$E$21="London 1",C349="C"),Rates!$E$4,IF(AND('Claim Details'!$E$21="London 1",C349="D"),Rates!$F$4,IF(AND('Claim Details'!$E$21="London 2",C349="A"),Rates!$C$7,IF(AND('Claim Details'!$E$21="London 2",C349="B"),Rates!$D$7,IF(AND('Claim Details'!$E$21="London 2",C349="C"),Rates!$E$7,IF(AND('Claim Details'!$E$21="London 2",C349="D"),Rates!$F$7,IF(AND('Claim Details'!$E$21="London 3",C349="A"),Rates!$C$10,IF(AND('Claim Details'!$E$21="London 3",C349="B"),Rates!$D$10,IF(AND('Claim Details'!$E$21="London 3",C349="C"),Rates!$E$10,IF(AND('Claim Details'!$E$21="London 3",C349="D"),Rates!$F$10,IF(AND('Claim Details'!$E$21="National 1",C349="A"),Rates!$C$13,IF(AND('Claim Details'!$E$21="National 1",C349="B"),Rates!$D$13,IF(AND('Claim Details'!$E$21="National 1",C349="C"),Rates!$E$13,IF(AND('Claim Details'!$E$21="National 1",C349="D"),Rates!$F$13,IF(AND('Claim Details'!$E$21="National 2",C349="A"),Rates!$C$16,IF(AND('Claim Details'!$E$21="National 2",C349="B"),Rates!$D$16,IF(AND('Claim Details'!$E$21="National 2",C349="C"),Rates!$E$16,IF(AND('Claim Details'!$E$21="National 2",C349="D"),Rates!$F$16,"£0.00"))))))))))))))))))))</f>
        <v>£0.00</v>
      </c>
      <c r="J349" s="23"/>
      <c r="K349" s="63" t="str">
        <f t="shared" si="84"/>
        <v>£0.00</v>
      </c>
      <c r="L349" s="212"/>
      <c r="M349" s="213"/>
      <c r="N349" s="20"/>
      <c r="O349" s="20"/>
      <c r="P349" s="20" t="str">
        <f t="shared" si="85"/>
        <v/>
      </c>
      <c r="Q349" s="20"/>
      <c r="R349" s="211"/>
      <c r="S349" s="28" t="str">
        <f t="shared" si="86"/>
        <v/>
      </c>
      <c r="T349" s="20" t="str">
        <f t="shared" si="87"/>
        <v/>
      </c>
      <c r="U349" s="18" t="str">
        <f t="shared" si="88"/>
        <v>£0.00</v>
      </c>
      <c r="V349" s="20"/>
      <c r="W349" s="192"/>
      <c r="X349" s="193"/>
      <c r="Y349" s="35"/>
      <c r="Z349" s="343"/>
      <c r="AA349" s="343" t="str">
        <f t="shared" si="89"/>
        <v/>
      </c>
      <c r="AB349" s="103"/>
      <c r="AC349" s="94" t="str">
        <f t="shared" si="90"/>
        <v/>
      </c>
      <c r="AD349" s="95"/>
      <c r="AE349" s="294"/>
      <c r="AF349" s="214" t="str">
        <f t="shared" si="91"/>
        <v/>
      </c>
      <c r="AG349" s="215" t="str">
        <f t="shared" si="92"/>
        <v>£0.00</v>
      </c>
      <c r="AH349" s="181"/>
      <c r="AJ349" s="183"/>
      <c r="AM349" s="183" t="str">
        <f t="shared" si="80"/>
        <v/>
      </c>
      <c r="AN349" s="45">
        <f t="shared" si="81"/>
        <v>0</v>
      </c>
      <c r="AO349" s="45" t="str">
        <f>IF(AND('Claim Details'!$J$21="London 1",T349="A"),Rates!$C$4,IF(AND('Claim Details'!$J$21="London 1",T349="B"),Rates!$D$4,IF(AND('Claim Details'!$J$21="London 1",T349="C"),Rates!$E$4,IF(AND('Claim Details'!$J$21="London 1",T349="D"),Rates!$F$4,IF(AND('Claim Details'!$J$21="London 2",T349="A"),Rates!$C$7,IF(AND('Claim Details'!$J$21="London 2",T349="B"),Rates!$D$7,IF(AND('Claim Details'!$J$21="London 2",T349="C"),Rates!$E$7,IF(AND('Claim Details'!$J$21="London 2",T349="D"),Rates!$F$7,IF(AND('Claim Details'!$J$21="London 3",T349="A"),Rates!$C$10,IF(AND('Claim Details'!$J$21="London 3",T349="B"),Rates!$D$10,IF(AND('Claim Details'!$J$21="London 3",T349="C"),Rates!$E$10,IF(AND('Claim Details'!$J$21="London 3",T349="D"),Rates!$F$10,IF(AND('Claim Details'!$J$21="National 1",T349="A"),Rates!$C$13,IF(AND('Claim Details'!$J$21="National 1",T349="B"),Rates!$D$13,IF(AND('Claim Details'!$J$21="National 1",T349="C"),Rates!$E$13,IF(AND('Claim Details'!$J$21="National 1",T349="D"),Rates!$F$13,IF(AND('Claim Details'!$J$21="National 2",T349="A"),Rates!$C$16,IF(AND('Claim Details'!$J$21="National 2",T349="B"),Rates!$D$16,IF(AND('Claim Details'!$J$21="National 2",T349="C"),Rates!$E$16,IF(AND('Claim Details'!$J$21="National 2",T349="D"),Rates!$F$16,"£0.00"))))))))))))))))))))</f>
        <v>£0.00</v>
      </c>
      <c r="AP349" s="45">
        <f t="shared" si="82"/>
        <v>0</v>
      </c>
      <c r="AQ349" s="45" t="str">
        <f>IF(AND('Claim Details'!$R$21="London 1",AC349="A"),Rates!$C$4,IF(AND('Claim Details'!$R$21="London 1",AC349="B"),Rates!$D$4,IF(AND('Claim Details'!$R$21="London 1",AC349="C"),Rates!$E$4,IF(AND('Claim Details'!$R$21="London 1",AC349="D"),Rates!$F$4,IF(AND('Claim Details'!$R$21="London 2",AC349="A"),Rates!$C$7,IF(AND('Claim Details'!$R$21="London 2",AC349="B"),Rates!$D$7,IF(AND('Claim Details'!$R$21="London 2",AC349="C"),Rates!$E$7,IF(AND('Claim Details'!$R$21="London 2",AC349="D"),Rates!$F$7,IF(AND('Claim Details'!$R$21="London 3",AC349="A"),Rates!$C$10,IF(AND('Claim Details'!$R$21="London 3",AC349="B"),Rates!$D$10,IF(AND('Claim Details'!$R$21="London 3",AC349="C"),Rates!$E$10,IF(AND('Claim Details'!$R$21="London 3",AC349="D"),Rates!$F$10,IF(AND('Claim Details'!$R$21="National 1",AC349="A"),Rates!$C$13,IF(AND('Claim Details'!$R$21="National 1",AC349="B"),Rates!$D$13,IF(AND('Claim Details'!$R$21="National 1",AC349="C"),Rates!$E$13,IF(AND('Claim Details'!$R$21="National 1",AC349="D"),Rates!$F$13,IF(AND('Claim Details'!$R$21="National 2",AC349="A"),Rates!$C$16,IF(AND('Claim Details'!$R$21="National 2",AC349="B"),Rates!$D$16,IF(AND('Claim Details'!$R$21="National 2",AC349="C"),Rates!$E$16,IF(AND('Claim Details'!$R$21="National 2",AC349="D"),Rates!$F$16,"£0.00"))))))))))))))))))))</f>
        <v>£0.00</v>
      </c>
      <c r="AR349" s="45">
        <f t="shared" si="83"/>
        <v>0</v>
      </c>
      <c r="AS349" s="183" t="str">
        <f t="shared" si="93"/>
        <v/>
      </c>
      <c r="AT349" s="183" t="str">
        <f t="shared" si="94"/>
        <v/>
      </c>
    </row>
    <row r="350" spans="1:46" ht="15.5">
      <c r="A350" s="178"/>
      <c r="B350" s="21"/>
      <c r="C350" s="22"/>
      <c r="D350" s="288"/>
      <c r="E350" s="290"/>
      <c r="F350" s="289"/>
      <c r="G350" s="177"/>
      <c r="H350" s="286"/>
      <c r="I350" s="95" t="str">
        <f>IF(AND('Claim Details'!$E$21="London 1",C350="A"),Rates!$C$4,IF(AND('Claim Details'!$E$21="London 1",C350="B"),Rates!$D$4,IF(AND('Claim Details'!$E$21="London 1",C350="C"),Rates!$E$4,IF(AND('Claim Details'!$E$21="London 1",C350="D"),Rates!$F$4,IF(AND('Claim Details'!$E$21="London 2",C350="A"),Rates!$C$7,IF(AND('Claim Details'!$E$21="London 2",C350="B"),Rates!$D$7,IF(AND('Claim Details'!$E$21="London 2",C350="C"),Rates!$E$7,IF(AND('Claim Details'!$E$21="London 2",C350="D"),Rates!$F$7,IF(AND('Claim Details'!$E$21="London 3",C350="A"),Rates!$C$10,IF(AND('Claim Details'!$E$21="London 3",C350="B"),Rates!$D$10,IF(AND('Claim Details'!$E$21="London 3",C350="C"),Rates!$E$10,IF(AND('Claim Details'!$E$21="London 3",C350="D"),Rates!$F$10,IF(AND('Claim Details'!$E$21="National 1",C350="A"),Rates!$C$13,IF(AND('Claim Details'!$E$21="National 1",C350="B"),Rates!$D$13,IF(AND('Claim Details'!$E$21="National 1",C350="C"),Rates!$E$13,IF(AND('Claim Details'!$E$21="National 1",C350="D"),Rates!$F$13,IF(AND('Claim Details'!$E$21="National 2",C350="A"),Rates!$C$16,IF(AND('Claim Details'!$E$21="National 2",C350="B"),Rates!$D$16,IF(AND('Claim Details'!$E$21="National 2",C350="C"),Rates!$E$16,IF(AND('Claim Details'!$E$21="National 2",C350="D"),Rates!$F$16,"£0.00"))))))))))))))))))))</f>
        <v>£0.00</v>
      </c>
      <c r="J350" s="23"/>
      <c r="K350" s="63" t="str">
        <f t="shared" si="84"/>
        <v>£0.00</v>
      </c>
      <c r="L350" s="212"/>
      <c r="M350" s="213"/>
      <c r="N350" s="20"/>
      <c r="O350" s="20"/>
      <c r="P350" s="20" t="str">
        <f t="shared" si="85"/>
        <v/>
      </c>
      <c r="Q350" s="20"/>
      <c r="R350" s="211"/>
      <c r="S350" s="28" t="str">
        <f t="shared" si="86"/>
        <v/>
      </c>
      <c r="T350" s="20" t="str">
        <f t="shared" si="87"/>
        <v/>
      </c>
      <c r="U350" s="18" t="str">
        <f t="shared" si="88"/>
        <v>£0.00</v>
      </c>
      <c r="V350" s="20"/>
      <c r="W350" s="192"/>
      <c r="X350" s="193"/>
      <c r="Y350" s="35"/>
      <c r="Z350" s="343"/>
      <c r="AA350" s="343" t="str">
        <f t="shared" si="89"/>
        <v/>
      </c>
      <c r="AB350" s="103"/>
      <c r="AC350" s="94" t="str">
        <f t="shared" si="90"/>
        <v/>
      </c>
      <c r="AD350" s="95"/>
      <c r="AE350" s="294"/>
      <c r="AF350" s="214" t="str">
        <f t="shared" si="91"/>
        <v/>
      </c>
      <c r="AG350" s="215" t="str">
        <f t="shared" si="92"/>
        <v>£0.00</v>
      </c>
      <c r="AH350" s="181"/>
      <c r="AJ350" s="183"/>
      <c r="AM350" s="183" t="str">
        <f t="shared" si="80"/>
        <v/>
      </c>
      <c r="AN350" s="45">
        <f t="shared" si="81"/>
        <v>0</v>
      </c>
      <c r="AO350" s="45" t="str">
        <f>IF(AND('Claim Details'!$J$21="London 1",T350="A"),Rates!$C$4,IF(AND('Claim Details'!$J$21="London 1",T350="B"),Rates!$D$4,IF(AND('Claim Details'!$J$21="London 1",T350="C"),Rates!$E$4,IF(AND('Claim Details'!$J$21="London 1",T350="D"),Rates!$F$4,IF(AND('Claim Details'!$J$21="London 2",T350="A"),Rates!$C$7,IF(AND('Claim Details'!$J$21="London 2",T350="B"),Rates!$D$7,IF(AND('Claim Details'!$J$21="London 2",T350="C"),Rates!$E$7,IF(AND('Claim Details'!$J$21="London 2",T350="D"),Rates!$F$7,IF(AND('Claim Details'!$J$21="London 3",T350="A"),Rates!$C$10,IF(AND('Claim Details'!$J$21="London 3",T350="B"),Rates!$D$10,IF(AND('Claim Details'!$J$21="London 3",T350="C"),Rates!$E$10,IF(AND('Claim Details'!$J$21="London 3",T350="D"),Rates!$F$10,IF(AND('Claim Details'!$J$21="National 1",T350="A"),Rates!$C$13,IF(AND('Claim Details'!$J$21="National 1",T350="B"),Rates!$D$13,IF(AND('Claim Details'!$J$21="National 1",T350="C"),Rates!$E$13,IF(AND('Claim Details'!$J$21="National 1",T350="D"),Rates!$F$13,IF(AND('Claim Details'!$J$21="National 2",T350="A"),Rates!$C$16,IF(AND('Claim Details'!$J$21="National 2",T350="B"),Rates!$D$16,IF(AND('Claim Details'!$J$21="National 2",T350="C"),Rates!$E$16,IF(AND('Claim Details'!$J$21="National 2",T350="D"),Rates!$F$16,"£0.00"))))))))))))))))))))</f>
        <v>£0.00</v>
      </c>
      <c r="AP350" s="45">
        <f t="shared" si="82"/>
        <v>0</v>
      </c>
      <c r="AQ350" s="45" t="str">
        <f>IF(AND('Claim Details'!$R$21="London 1",AC350="A"),Rates!$C$4,IF(AND('Claim Details'!$R$21="London 1",AC350="B"),Rates!$D$4,IF(AND('Claim Details'!$R$21="London 1",AC350="C"),Rates!$E$4,IF(AND('Claim Details'!$R$21="London 1",AC350="D"),Rates!$F$4,IF(AND('Claim Details'!$R$21="London 2",AC350="A"),Rates!$C$7,IF(AND('Claim Details'!$R$21="London 2",AC350="B"),Rates!$D$7,IF(AND('Claim Details'!$R$21="London 2",AC350="C"),Rates!$E$7,IF(AND('Claim Details'!$R$21="London 2",AC350="D"),Rates!$F$7,IF(AND('Claim Details'!$R$21="London 3",AC350="A"),Rates!$C$10,IF(AND('Claim Details'!$R$21="London 3",AC350="B"),Rates!$D$10,IF(AND('Claim Details'!$R$21="London 3",AC350="C"),Rates!$E$10,IF(AND('Claim Details'!$R$21="London 3",AC350="D"),Rates!$F$10,IF(AND('Claim Details'!$R$21="National 1",AC350="A"),Rates!$C$13,IF(AND('Claim Details'!$R$21="National 1",AC350="B"),Rates!$D$13,IF(AND('Claim Details'!$R$21="National 1",AC350="C"),Rates!$E$13,IF(AND('Claim Details'!$R$21="National 1",AC350="D"),Rates!$F$13,IF(AND('Claim Details'!$R$21="National 2",AC350="A"),Rates!$C$16,IF(AND('Claim Details'!$R$21="National 2",AC350="B"),Rates!$D$16,IF(AND('Claim Details'!$R$21="National 2",AC350="C"),Rates!$E$16,IF(AND('Claim Details'!$R$21="National 2",AC350="D"),Rates!$F$16,"£0.00"))))))))))))))))))))</f>
        <v>£0.00</v>
      </c>
      <c r="AR350" s="45">
        <f t="shared" si="83"/>
        <v>0</v>
      </c>
      <c r="AS350" s="183" t="str">
        <f t="shared" si="93"/>
        <v/>
      </c>
      <c r="AT350" s="183" t="str">
        <f t="shared" si="94"/>
        <v/>
      </c>
    </row>
    <row r="351" spans="1:46" ht="15.5">
      <c r="A351" s="178"/>
      <c r="B351" s="21"/>
      <c r="C351" s="22"/>
      <c r="D351" s="288"/>
      <c r="E351" s="290"/>
      <c r="F351" s="289"/>
      <c r="G351" s="177"/>
      <c r="H351" s="286"/>
      <c r="I351" s="95" t="str">
        <f>IF(AND('Claim Details'!$E$21="London 1",C351="A"),Rates!$C$4,IF(AND('Claim Details'!$E$21="London 1",C351="B"),Rates!$D$4,IF(AND('Claim Details'!$E$21="London 1",C351="C"),Rates!$E$4,IF(AND('Claim Details'!$E$21="London 1",C351="D"),Rates!$F$4,IF(AND('Claim Details'!$E$21="London 2",C351="A"),Rates!$C$7,IF(AND('Claim Details'!$E$21="London 2",C351="B"),Rates!$D$7,IF(AND('Claim Details'!$E$21="London 2",C351="C"),Rates!$E$7,IF(AND('Claim Details'!$E$21="London 2",C351="D"),Rates!$F$7,IF(AND('Claim Details'!$E$21="London 3",C351="A"),Rates!$C$10,IF(AND('Claim Details'!$E$21="London 3",C351="B"),Rates!$D$10,IF(AND('Claim Details'!$E$21="London 3",C351="C"),Rates!$E$10,IF(AND('Claim Details'!$E$21="London 3",C351="D"),Rates!$F$10,IF(AND('Claim Details'!$E$21="National 1",C351="A"),Rates!$C$13,IF(AND('Claim Details'!$E$21="National 1",C351="B"),Rates!$D$13,IF(AND('Claim Details'!$E$21="National 1",C351="C"),Rates!$E$13,IF(AND('Claim Details'!$E$21="National 1",C351="D"),Rates!$F$13,IF(AND('Claim Details'!$E$21="National 2",C351="A"),Rates!$C$16,IF(AND('Claim Details'!$E$21="National 2",C351="B"),Rates!$D$16,IF(AND('Claim Details'!$E$21="National 2",C351="C"),Rates!$E$16,IF(AND('Claim Details'!$E$21="National 2",C351="D"),Rates!$F$16,"£0.00"))))))))))))))))))))</f>
        <v>£0.00</v>
      </c>
      <c r="J351" s="23"/>
      <c r="K351" s="63" t="str">
        <f t="shared" si="84"/>
        <v>£0.00</v>
      </c>
      <c r="L351" s="212"/>
      <c r="M351" s="213"/>
      <c r="N351" s="20"/>
      <c r="O351" s="20"/>
      <c r="P351" s="20" t="str">
        <f t="shared" si="85"/>
        <v/>
      </c>
      <c r="Q351" s="20"/>
      <c r="R351" s="211"/>
      <c r="S351" s="28" t="str">
        <f t="shared" si="86"/>
        <v/>
      </c>
      <c r="T351" s="20" t="str">
        <f t="shared" si="87"/>
        <v/>
      </c>
      <c r="U351" s="18" t="str">
        <f t="shared" si="88"/>
        <v>£0.00</v>
      </c>
      <c r="V351" s="20"/>
      <c r="W351" s="192"/>
      <c r="X351" s="193"/>
      <c r="Y351" s="35"/>
      <c r="Z351" s="343"/>
      <c r="AA351" s="343" t="str">
        <f t="shared" si="89"/>
        <v/>
      </c>
      <c r="AB351" s="103"/>
      <c r="AC351" s="94" t="str">
        <f t="shared" si="90"/>
        <v/>
      </c>
      <c r="AD351" s="95"/>
      <c r="AE351" s="294"/>
      <c r="AF351" s="214" t="str">
        <f t="shared" si="91"/>
        <v/>
      </c>
      <c r="AG351" s="215" t="str">
        <f t="shared" si="92"/>
        <v>£0.00</v>
      </c>
      <c r="AH351" s="181"/>
      <c r="AJ351" s="183"/>
      <c r="AM351" s="183" t="str">
        <f t="shared" si="80"/>
        <v/>
      </c>
      <c r="AN351" s="45">
        <f t="shared" si="81"/>
        <v>0</v>
      </c>
      <c r="AO351" s="45" t="str">
        <f>IF(AND('Claim Details'!$J$21="London 1",T351="A"),Rates!$C$4,IF(AND('Claim Details'!$J$21="London 1",T351="B"),Rates!$D$4,IF(AND('Claim Details'!$J$21="London 1",T351="C"),Rates!$E$4,IF(AND('Claim Details'!$J$21="London 1",T351="D"),Rates!$F$4,IF(AND('Claim Details'!$J$21="London 2",T351="A"),Rates!$C$7,IF(AND('Claim Details'!$J$21="London 2",T351="B"),Rates!$D$7,IF(AND('Claim Details'!$J$21="London 2",T351="C"),Rates!$E$7,IF(AND('Claim Details'!$J$21="London 2",T351="D"),Rates!$F$7,IF(AND('Claim Details'!$J$21="London 3",T351="A"),Rates!$C$10,IF(AND('Claim Details'!$J$21="London 3",T351="B"),Rates!$D$10,IF(AND('Claim Details'!$J$21="London 3",T351="C"),Rates!$E$10,IF(AND('Claim Details'!$J$21="London 3",T351="D"),Rates!$F$10,IF(AND('Claim Details'!$J$21="National 1",T351="A"),Rates!$C$13,IF(AND('Claim Details'!$J$21="National 1",T351="B"),Rates!$D$13,IF(AND('Claim Details'!$J$21="National 1",T351="C"),Rates!$E$13,IF(AND('Claim Details'!$J$21="National 1",T351="D"),Rates!$F$13,IF(AND('Claim Details'!$J$21="National 2",T351="A"),Rates!$C$16,IF(AND('Claim Details'!$J$21="National 2",T351="B"),Rates!$D$16,IF(AND('Claim Details'!$J$21="National 2",T351="C"),Rates!$E$16,IF(AND('Claim Details'!$J$21="National 2",T351="D"),Rates!$F$16,"£0.00"))))))))))))))))))))</f>
        <v>£0.00</v>
      </c>
      <c r="AP351" s="45">
        <f t="shared" si="82"/>
        <v>0</v>
      </c>
      <c r="AQ351" s="45" t="str">
        <f>IF(AND('Claim Details'!$R$21="London 1",AC351="A"),Rates!$C$4,IF(AND('Claim Details'!$R$21="London 1",AC351="B"),Rates!$D$4,IF(AND('Claim Details'!$R$21="London 1",AC351="C"),Rates!$E$4,IF(AND('Claim Details'!$R$21="London 1",AC351="D"),Rates!$F$4,IF(AND('Claim Details'!$R$21="London 2",AC351="A"),Rates!$C$7,IF(AND('Claim Details'!$R$21="London 2",AC351="B"),Rates!$D$7,IF(AND('Claim Details'!$R$21="London 2",AC351="C"),Rates!$E$7,IF(AND('Claim Details'!$R$21="London 2",AC351="D"),Rates!$F$7,IF(AND('Claim Details'!$R$21="London 3",AC351="A"),Rates!$C$10,IF(AND('Claim Details'!$R$21="London 3",AC351="B"),Rates!$D$10,IF(AND('Claim Details'!$R$21="London 3",AC351="C"),Rates!$E$10,IF(AND('Claim Details'!$R$21="London 3",AC351="D"),Rates!$F$10,IF(AND('Claim Details'!$R$21="National 1",AC351="A"),Rates!$C$13,IF(AND('Claim Details'!$R$21="National 1",AC351="B"),Rates!$D$13,IF(AND('Claim Details'!$R$21="National 1",AC351="C"),Rates!$E$13,IF(AND('Claim Details'!$R$21="National 1",AC351="D"),Rates!$F$13,IF(AND('Claim Details'!$R$21="National 2",AC351="A"),Rates!$C$16,IF(AND('Claim Details'!$R$21="National 2",AC351="B"),Rates!$D$16,IF(AND('Claim Details'!$R$21="National 2",AC351="C"),Rates!$E$16,IF(AND('Claim Details'!$R$21="National 2",AC351="D"),Rates!$F$16,"£0.00"))))))))))))))))))))</f>
        <v>£0.00</v>
      </c>
      <c r="AR351" s="45">
        <f t="shared" si="83"/>
        <v>0</v>
      </c>
      <c r="AS351" s="183" t="str">
        <f t="shared" si="93"/>
        <v/>
      </c>
      <c r="AT351" s="183" t="str">
        <f t="shared" si="94"/>
        <v/>
      </c>
    </row>
    <row r="352" spans="1:46" ht="15.5">
      <c r="A352" s="178"/>
      <c r="B352" s="21"/>
      <c r="C352" s="22"/>
      <c r="D352" s="288"/>
      <c r="E352" s="290"/>
      <c r="F352" s="289"/>
      <c r="G352" s="177"/>
      <c r="H352" s="286"/>
      <c r="I352" s="95" t="str">
        <f>IF(AND('Claim Details'!$E$21="London 1",C352="A"),Rates!$C$4,IF(AND('Claim Details'!$E$21="London 1",C352="B"),Rates!$D$4,IF(AND('Claim Details'!$E$21="London 1",C352="C"),Rates!$E$4,IF(AND('Claim Details'!$E$21="London 1",C352="D"),Rates!$F$4,IF(AND('Claim Details'!$E$21="London 2",C352="A"),Rates!$C$7,IF(AND('Claim Details'!$E$21="London 2",C352="B"),Rates!$D$7,IF(AND('Claim Details'!$E$21="London 2",C352="C"),Rates!$E$7,IF(AND('Claim Details'!$E$21="London 2",C352="D"),Rates!$F$7,IF(AND('Claim Details'!$E$21="London 3",C352="A"),Rates!$C$10,IF(AND('Claim Details'!$E$21="London 3",C352="B"),Rates!$D$10,IF(AND('Claim Details'!$E$21="London 3",C352="C"),Rates!$E$10,IF(AND('Claim Details'!$E$21="London 3",C352="D"),Rates!$F$10,IF(AND('Claim Details'!$E$21="National 1",C352="A"),Rates!$C$13,IF(AND('Claim Details'!$E$21="National 1",C352="B"),Rates!$D$13,IF(AND('Claim Details'!$E$21="National 1",C352="C"),Rates!$E$13,IF(AND('Claim Details'!$E$21="National 1",C352="D"),Rates!$F$13,IF(AND('Claim Details'!$E$21="National 2",C352="A"),Rates!$C$16,IF(AND('Claim Details'!$E$21="National 2",C352="B"),Rates!$D$16,IF(AND('Claim Details'!$E$21="National 2",C352="C"),Rates!$E$16,IF(AND('Claim Details'!$E$21="National 2",C352="D"),Rates!$F$16,"£0.00"))))))))))))))))))))</f>
        <v>£0.00</v>
      </c>
      <c r="J352" s="23"/>
      <c r="K352" s="63" t="str">
        <f t="shared" si="84"/>
        <v>£0.00</v>
      </c>
      <c r="L352" s="212"/>
      <c r="M352" s="213"/>
      <c r="N352" s="20"/>
      <c r="O352" s="20"/>
      <c r="P352" s="20" t="str">
        <f t="shared" si="85"/>
        <v/>
      </c>
      <c r="Q352" s="20"/>
      <c r="R352" s="211"/>
      <c r="S352" s="28" t="str">
        <f t="shared" si="86"/>
        <v/>
      </c>
      <c r="T352" s="20" t="str">
        <f t="shared" si="87"/>
        <v/>
      </c>
      <c r="U352" s="18" t="str">
        <f t="shared" si="88"/>
        <v>£0.00</v>
      </c>
      <c r="V352" s="20"/>
      <c r="W352" s="192"/>
      <c r="X352" s="193"/>
      <c r="Y352" s="35"/>
      <c r="Z352" s="343"/>
      <c r="AA352" s="343" t="str">
        <f t="shared" si="89"/>
        <v/>
      </c>
      <c r="AB352" s="103"/>
      <c r="AC352" s="94" t="str">
        <f t="shared" si="90"/>
        <v/>
      </c>
      <c r="AD352" s="95"/>
      <c r="AE352" s="294"/>
      <c r="AF352" s="214" t="str">
        <f t="shared" si="91"/>
        <v/>
      </c>
      <c r="AG352" s="215" t="str">
        <f t="shared" si="92"/>
        <v>£0.00</v>
      </c>
      <c r="AH352" s="181"/>
      <c r="AJ352" s="183"/>
      <c r="AM352" s="183" t="str">
        <f t="shared" si="80"/>
        <v/>
      </c>
      <c r="AN352" s="45">
        <f t="shared" si="81"/>
        <v>0</v>
      </c>
      <c r="AO352" s="45" t="str">
        <f>IF(AND('Claim Details'!$J$21="London 1",T352="A"),Rates!$C$4,IF(AND('Claim Details'!$J$21="London 1",T352="B"),Rates!$D$4,IF(AND('Claim Details'!$J$21="London 1",T352="C"),Rates!$E$4,IF(AND('Claim Details'!$J$21="London 1",T352="D"),Rates!$F$4,IF(AND('Claim Details'!$J$21="London 2",T352="A"),Rates!$C$7,IF(AND('Claim Details'!$J$21="London 2",T352="B"),Rates!$D$7,IF(AND('Claim Details'!$J$21="London 2",T352="C"),Rates!$E$7,IF(AND('Claim Details'!$J$21="London 2",T352="D"),Rates!$F$7,IF(AND('Claim Details'!$J$21="London 3",T352="A"),Rates!$C$10,IF(AND('Claim Details'!$J$21="London 3",T352="B"),Rates!$D$10,IF(AND('Claim Details'!$J$21="London 3",T352="C"),Rates!$E$10,IF(AND('Claim Details'!$J$21="London 3",T352="D"),Rates!$F$10,IF(AND('Claim Details'!$J$21="National 1",T352="A"),Rates!$C$13,IF(AND('Claim Details'!$J$21="National 1",T352="B"),Rates!$D$13,IF(AND('Claim Details'!$J$21="National 1",T352="C"),Rates!$E$13,IF(AND('Claim Details'!$J$21="National 1",T352="D"),Rates!$F$13,IF(AND('Claim Details'!$J$21="National 2",T352="A"),Rates!$C$16,IF(AND('Claim Details'!$J$21="National 2",T352="B"),Rates!$D$16,IF(AND('Claim Details'!$J$21="National 2",T352="C"),Rates!$E$16,IF(AND('Claim Details'!$J$21="National 2",T352="D"),Rates!$F$16,"£0.00"))))))))))))))))))))</f>
        <v>£0.00</v>
      </c>
      <c r="AP352" s="45">
        <f t="shared" si="82"/>
        <v>0</v>
      </c>
      <c r="AQ352" s="45" t="str">
        <f>IF(AND('Claim Details'!$R$21="London 1",AC352="A"),Rates!$C$4,IF(AND('Claim Details'!$R$21="London 1",AC352="B"),Rates!$D$4,IF(AND('Claim Details'!$R$21="London 1",AC352="C"),Rates!$E$4,IF(AND('Claim Details'!$R$21="London 1",AC352="D"),Rates!$F$4,IF(AND('Claim Details'!$R$21="London 2",AC352="A"),Rates!$C$7,IF(AND('Claim Details'!$R$21="London 2",AC352="B"),Rates!$D$7,IF(AND('Claim Details'!$R$21="London 2",AC352="C"),Rates!$E$7,IF(AND('Claim Details'!$R$21="London 2",AC352="D"),Rates!$F$7,IF(AND('Claim Details'!$R$21="London 3",AC352="A"),Rates!$C$10,IF(AND('Claim Details'!$R$21="London 3",AC352="B"),Rates!$D$10,IF(AND('Claim Details'!$R$21="London 3",AC352="C"),Rates!$E$10,IF(AND('Claim Details'!$R$21="London 3",AC352="D"),Rates!$F$10,IF(AND('Claim Details'!$R$21="National 1",AC352="A"),Rates!$C$13,IF(AND('Claim Details'!$R$21="National 1",AC352="B"),Rates!$D$13,IF(AND('Claim Details'!$R$21="National 1",AC352="C"),Rates!$E$13,IF(AND('Claim Details'!$R$21="National 1",AC352="D"),Rates!$F$13,IF(AND('Claim Details'!$R$21="National 2",AC352="A"),Rates!$C$16,IF(AND('Claim Details'!$R$21="National 2",AC352="B"),Rates!$D$16,IF(AND('Claim Details'!$R$21="National 2",AC352="C"),Rates!$E$16,IF(AND('Claim Details'!$R$21="National 2",AC352="D"),Rates!$F$16,"£0.00"))))))))))))))))))))</f>
        <v>£0.00</v>
      </c>
      <c r="AR352" s="45">
        <f t="shared" si="83"/>
        <v>0</v>
      </c>
      <c r="AS352" s="183" t="str">
        <f t="shared" si="93"/>
        <v/>
      </c>
      <c r="AT352" s="183" t="str">
        <f t="shared" si="94"/>
        <v/>
      </c>
    </row>
    <row r="353" spans="1:46" ht="15.5">
      <c r="A353" s="178"/>
      <c r="B353" s="21"/>
      <c r="C353" s="22"/>
      <c r="D353" s="288"/>
      <c r="E353" s="290"/>
      <c r="F353" s="289"/>
      <c r="G353" s="177"/>
      <c r="H353" s="286"/>
      <c r="I353" s="95" t="str">
        <f>IF(AND('Claim Details'!$E$21="London 1",C353="A"),Rates!$C$4,IF(AND('Claim Details'!$E$21="London 1",C353="B"),Rates!$D$4,IF(AND('Claim Details'!$E$21="London 1",C353="C"),Rates!$E$4,IF(AND('Claim Details'!$E$21="London 1",C353="D"),Rates!$F$4,IF(AND('Claim Details'!$E$21="London 2",C353="A"),Rates!$C$7,IF(AND('Claim Details'!$E$21="London 2",C353="B"),Rates!$D$7,IF(AND('Claim Details'!$E$21="London 2",C353="C"),Rates!$E$7,IF(AND('Claim Details'!$E$21="London 2",C353="D"),Rates!$F$7,IF(AND('Claim Details'!$E$21="London 3",C353="A"),Rates!$C$10,IF(AND('Claim Details'!$E$21="London 3",C353="B"),Rates!$D$10,IF(AND('Claim Details'!$E$21="London 3",C353="C"),Rates!$E$10,IF(AND('Claim Details'!$E$21="London 3",C353="D"),Rates!$F$10,IF(AND('Claim Details'!$E$21="National 1",C353="A"),Rates!$C$13,IF(AND('Claim Details'!$E$21="National 1",C353="B"),Rates!$D$13,IF(AND('Claim Details'!$E$21="National 1",C353="C"),Rates!$E$13,IF(AND('Claim Details'!$E$21="National 1",C353="D"),Rates!$F$13,IF(AND('Claim Details'!$E$21="National 2",C353="A"),Rates!$C$16,IF(AND('Claim Details'!$E$21="National 2",C353="B"),Rates!$D$16,IF(AND('Claim Details'!$E$21="National 2",C353="C"),Rates!$E$16,IF(AND('Claim Details'!$E$21="National 2",C353="D"),Rates!$F$16,"£0.00"))))))))))))))))))))</f>
        <v>£0.00</v>
      </c>
      <c r="J353" s="23"/>
      <c r="K353" s="63" t="str">
        <f t="shared" si="84"/>
        <v>£0.00</v>
      </c>
      <c r="L353" s="212"/>
      <c r="M353" s="213"/>
      <c r="N353" s="20"/>
      <c r="O353" s="20"/>
      <c r="P353" s="20" t="str">
        <f t="shared" si="85"/>
        <v/>
      </c>
      <c r="Q353" s="20"/>
      <c r="R353" s="211"/>
      <c r="S353" s="28" t="str">
        <f t="shared" si="86"/>
        <v/>
      </c>
      <c r="T353" s="20" t="str">
        <f t="shared" si="87"/>
        <v/>
      </c>
      <c r="U353" s="18" t="str">
        <f t="shared" si="88"/>
        <v>£0.00</v>
      </c>
      <c r="V353" s="20"/>
      <c r="W353" s="192"/>
      <c r="X353" s="193"/>
      <c r="Y353" s="35"/>
      <c r="Z353" s="343"/>
      <c r="AA353" s="343" t="str">
        <f t="shared" si="89"/>
        <v/>
      </c>
      <c r="AB353" s="103"/>
      <c r="AC353" s="94" t="str">
        <f t="shared" si="90"/>
        <v/>
      </c>
      <c r="AD353" s="95"/>
      <c r="AE353" s="294"/>
      <c r="AF353" s="214" t="str">
        <f t="shared" si="91"/>
        <v/>
      </c>
      <c r="AG353" s="215" t="str">
        <f t="shared" si="92"/>
        <v>£0.00</v>
      </c>
      <c r="AH353" s="181"/>
      <c r="AJ353" s="183"/>
      <c r="AM353" s="183" t="str">
        <f t="shared" si="80"/>
        <v/>
      </c>
      <c r="AN353" s="45">
        <f t="shared" si="81"/>
        <v>0</v>
      </c>
      <c r="AO353" s="45" t="str">
        <f>IF(AND('Claim Details'!$J$21="London 1",T353="A"),Rates!$C$4,IF(AND('Claim Details'!$J$21="London 1",T353="B"),Rates!$D$4,IF(AND('Claim Details'!$J$21="London 1",T353="C"),Rates!$E$4,IF(AND('Claim Details'!$J$21="London 1",T353="D"),Rates!$F$4,IF(AND('Claim Details'!$J$21="London 2",T353="A"),Rates!$C$7,IF(AND('Claim Details'!$J$21="London 2",T353="B"),Rates!$D$7,IF(AND('Claim Details'!$J$21="London 2",T353="C"),Rates!$E$7,IF(AND('Claim Details'!$J$21="London 2",T353="D"),Rates!$F$7,IF(AND('Claim Details'!$J$21="London 3",T353="A"),Rates!$C$10,IF(AND('Claim Details'!$J$21="London 3",T353="B"),Rates!$D$10,IF(AND('Claim Details'!$J$21="London 3",T353="C"),Rates!$E$10,IF(AND('Claim Details'!$J$21="London 3",T353="D"),Rates!$F$10,IF(AND('Claim Details'!$J$21="National 1",T353="A"),Rates!$C$13,IF(AND('Claim Details'!$J$21="National 1",T353="B"),Rates!$D$13,IF(AND('Claim Details'!$J$21="National 1",T353="C"),Rates!$E$13,IF(AND('Claim Details'!$J$21="National 1",T353="D"),Rates!$F$13,IF(AND('Claim Details'!$J$21="National 2",T353="A"),Rates!$C$16,IF(AND('Claim Details'!$J$21="National 2",T353="B"),Rates!$D$16,IF(AND('Claim Details'!$J$21="National 2",T353="C"),Rates!$E$16,IF(AND('Claim Details'!$J$21="National 2",T353="D"),Rates!$F$16,"£0.00"))))))))))))))))))))</f>
        <v>£0.00</v>
      </c>
      <c r="AP353" s="45">
        <f t="shared" si="82"/>
        <v>0</v>
      </c>
      <c r="AQ353" s="45" t="str">
        <f>IF(AND('Claim Details'!$R$21="London 1",AC353="A"),Rates!$C$4,IF(AND('Claim Details'!$R$21="London 1",AC353="B"),Rates!$D$4,IF(AND('Claim Details'!$R$21="London 1",AC353="C"),Rates!$E$4,IF(AND('Claim Details'!$R$21="London 1",AC353="D"),Rates!$F$4,IF(AND('Claim Details'!$R$21="London 2",AC353="A"),Rates!$C$7,IF(AND('Claim Details'!$R$21="London 2",AC353="B"),Rates!$D$7,IF(AND('Claim Details'!$R$21="London 2",AC353="C"),Rates!$E$7,IF(AND('Claim Details'!$R$21="London 2",AC353="D"),Rates!$F$7,IF(AND('Claim Details'!$R$21="London 3",AC353="A"),Rates!$C$10,IF(AND('Claim Details'!$R$21="London 3",AC353="B"),Rates!$D$10,IF(AND('Claim Details'!$R$21="London 3",AC353="C"),Rates!$E$10,IF(AND('Claim Details'!$R$21="London 3",AC353="D"),Rates!$F$10,IF(AND('Claim Details'!$R$21="National 1",AC353="A"),Rates!$C$13,IF(AND('Claim Details'!$R$21="National 1",AC353="B"),Rates!$D$13,IF(AND('Claim Details'!$R$21="National 1",AC353="C"),Rates!$E$13,IF(AND('Claim Details'!$R$21="National 1",AC353="D"),Rates!$F$13,IF(AND('Claim Details'!$R$21="National 2",AC353="A"),Rates!$C$16,IF(AND('Claim Details'!$R$21="National 2",AC353="B"),Rates!$D$16,IF(AND('Claim Details'!$R$21="National 2",AC353="C"),Rates!$E$16,IF(AND('Claim Details'!$R$21="National 2",AC353="D"),Rates!$F$16,"£0.00"))))))))))))))))))))</f>
        <v>£0.00</v>
      </c>
      <c r="AR353" s="45">
        <f t="shared" si="83"/>
        <v>0</v>
      </c>
      <c r="AS353" s="183" t="str">
        <f t="shared" si="93"/>
        <v/>
      </c>
      <c r="AT353" s="183" t="str">
        <f t="shared" si="94"/>
        <v/>
      </c>
    </row>
    <row r="354" spans="1:46" ht="15.5">
      <c r="A354" s="178"/>
      <c r="B354" s="21"/>
      <c r="C354" s="22"/>
      <c r="D354" s="288"/>
      <c r="E354" s="290"/>
      <c r="F354" s="289"/>
      <c r="G354" s="177"/>
      <c r="H354" s="286"/>
      <c r="I354" s="95" t="str">
        <f>IF(AND('Claim Details'!$E$21="London 1",C354="A"),Rates!$C$4,IF(AND('Claim Details'!$E$21="London 1",C354="B"),Rates!$D$4,IF(AND('Claim Details'!$E$21="London 1",C354="C"),Rates!$E$4,IF(AND('Claim Details'!$E$21="London 1",C354="D"),Rates!$F$4,IF(AND('Claim Details'!$E$21="London 2",C354="A"),Rates!$C$7,IF(AND('Claim Details'!$E$21="London 2",C354="B"),Rates!$D$7,IF(AND('Claim Details'!$E$21="London 2",C354="C"),Rates!$E$7,IF(AND('Claim Details'!$E$21="London 2",C354="D"),Rates!$F$7,IF(AND('Claim Details'!$E$21="London 3",C354="A"),Rates!$C$10,IF(AND('Claim Details'!$E$21="London 3",C354="B"),Rates!$D$10,IF(AND('Claim Details'!$E$21="London 3",C354="C"),Rates!$E$10,IF(AND('Claim Details'!$E$21="London 3",C354="D"),Rates!$F$10,IF(AND('Claim Details'!$E$21="National 1",C354="A"),Rates!$C$13,IF(AND('Claim Details'!$E$21="National 1",C354="B"),Rates!$D$13,IF(AND('Claim Details'!$E$21="National 1",C354="C"),Rates!$E$13,IF(AND('Claim Details'!$E$21="National 1",C354="D"),Rates!$F$13,IF(AND('Claim Details'!$E$21="National 2",C354="A"),Rates!$C$16,IF(AND('Claim Details'!$E$21="National 2",C354="B"),Rates!$D$16,IF(AND('Claim Details'!$E$21="National 2",C354="C"),Rates!$E$16,IF(AND('Claim Details'!$E$21="National 2",C354="D"),Rates!$F$16,"£0.00"))))))))))))))))))))</f>
        <v>£0.00</v>
      </c>
      <c r="J354" s="23"/>
      <c r="K354" s="63" t="str">
        <f t="shared" si="84"/>
        <v>£0.00</v>
      </c>
      <c r="L354" s="212"/>
      <c r="M354" s="213"/>
      <c r="N354" s="20"/>
      <c r="O354" s="20"/>
      <c r="P354" s="20" t="str">
        <f t="shared" si="85"/>
        <v/>
      </c>
      <c r="Q354" s="20"/>
      <c r="R354" s="211"/>
      <c r="S354" s="28" t="str">
        <f t="shared" si="86"/>
        <v/>
      </c>
      <c r="T354" s="20" t="str">
        <f t="shared" si="87"/>
        <v/>
      </c>
      <c r="U354" s="18" t="str">
        <f t="shared" si="88"/>
        <v>£0.00</v>
      </c>
      <c r="V354" s="20"/>
      <c r="W354" s="192"/>
      <c r="X354" s="193"/>
      <c r="Y354" s="35"/>
      <c r="Z354" s="343"/>
      <c r="AA354" s="343" t="str">
        <f t="shared" si="89"/>
        <v/>
      </c>
      <c r="AB354" s="103"/>
      <c r="AC354" s="94" t="str">
        <f t="shared" si="90"/>
        <v/>
      </c>
      <c r="AD354" s="95"/>
      <c r="AE354" s="294"/>
      <c r="AF354" s="214" t="str">
        <f t="shared" si="91"/>
        <v/>
      </c>
      <c r="AG354" s="215" t="str">
        <f t="shared" si="92"/>
        <v>£0.00</v>
      </c>
      <c r="AH354" s="181"/>
      <c r="AJ354" s="183"/>
      <c r="AM354" s="183" t="str">
        <f t="shared" si="80"/>
        <v/>
      </c>
      <c r="AN354" s="45">
        <f t="shared" si="81"/>
        <v>0</v>
      </c>
      <c r="AO354" s="45" t="str">
        <f>IF(AND('Claim Details'!$J$21="London 1",T354="A"),Rates!$C$4,IF(AND('Claim Details'!$J$21="London 1",T354="B"),Rates!$D$4,IF(AND('Claim Details'!$J$21="London 1",T354="C"),Rates!$E$4,IF(AND('Claim Details'!$J$21="London 1",T354="D"),Rates!$F$4,IF(AND('Claim Details'!$J$21="London 2",T354="A"),Rates!$C$7,IF(AND('Claim Details'!$J$21="London 2",T354="B"),Rates!$D$7,IF(AND('Claim Details'!$J$21="London 2",T354="C"),Rates!$E$7,IF(AND('Claim Details'!$J$21="London 2",T354="D"),Rates!$F$7,IF(AND('Claim Details'!$J$21="London 3",T354="A"),Rates!$C$10,IF(AND('Claim Details'!$J$21="London 3",T354="B"),Rates!$D$10,IF(AND('Claim Details'!$J$21="London 3",T354="C"),Rates!$E$10,IF(AND('Claim Details'!$J$21="London 3",T354="D"),Rates!$F$10,IF(AND('Claim Details'!$J$21="National 1",T354="A"),Rates!$C$13,IF(AND('Claim Details'!$J$21="National 1",T354="B"),Rates!$D$13,IF(AND('Claim Details'!$J$21="National 1",T354="C"),Rates!$E$13,IF(AND('Claim Details'!$J$21="National 1",T354="D"),Rates!$F$13,IF(AND('Claim Details'!$J$21="National 2",T354="A"),Rates!$C$16,IF(AND('Claim Details'!$J$21="National 2",T354="B"),Rates!$D$16,IF(AND('Claim Details'!$J$21="National 2",T354="C"),Rates!$E$16,IF(AND('Claim Details'!$J$21="National 2",T354="D"),Rates!$F$16,"£0.00"))))))))))))))))))))</f>
        <v>£0.00</v>
      </c>
      <c r="AP354" s="45">
        <f t="shared" si="82"/>
        <v>0</v>
      </c>
      <c r="AQ354" s="45" t="str">
        <f>IF(AND('Claim Details'!$R$21="London 1",AC354="A"),Rates!$C$4,IF(AND('Claim Details'!$R$21="London 1",AC354="B"),Rates!$D$4,IF(AND('Claim Details'!$R$21="London 1",AC354="C"),Rates!$E$4,IF(AND('Claim Details'!$R$21="London 1",AC354="D"),Rates!$F$4,IF(AND('Claim Details'!$R$21="London 2",AC354="A"),Rates!$C$7,IF(AND('Claim Details'!$R$21="London 2",AC354="B"),Rates!$D$7,IF(AND('Claim Details'!$R$21="London 2",AC354="C"),Rates!$E$7,IF(AND('Claim Details'!$R$21="London 2",AC354="D"),Rates!$F$7,IF(AND('Claim Details'!$R$21="London 3",AC354="A"),Rates!$C$10,IF(AND('Claim Details'!$R$21="London 3",AC354="B"),Rates!$D$10,IF(AND('Claim Details'!$R$21="London 3",AC354="C"),Rates!$E$10,IF(AND('Claim Details'!$R$21="London 3",AC354="D"),Rates!$F$10,IF(AND('Claim Details'!$R$21="National 1",AC354="A"),Rates!$C$13,IF(AND('Claim Details'!$R$21="National 1",AC354="B"),Rates!$D$13,IF(AND('Claim Details'!$R$21="National 1",AC354="C"),Rates!$E$13,IF(AND('Claim Details'!$R$21="National 1",AC354="D"),Rates!$F$13,IF(AND('Claim Details'!$R$21="National 2",AC354="A"),Rates!$C$16,IF(AND('Claim Details'!$R$21="National 2",AC354="B"),Rates!$D$16,IF(AND('Claim Details'!$R$21="National 2",AC354="C"),Rates!$E$16,IF(AND('Claim Details'!$R$21="National 2",AC354="D"),Rates!$F$16,"£0.00"))))))))))))))))))))</f>
        <v>£0.00</v>
      </c>
      <c r="AR354" s="45">
        <f t="shared" si="83"/>
        <v>0</v>
      </c>
      <c r="AS354" s="183" t="str">
        <f t="shared" si="93"/>
        <v/>
      </c>
      <c r="AT354" s="183" t="str">
        <f t="shared" si="94"/>
        <v/>
      </c>
    </row>
    <row r="355" spans="1:46" ht="15.5">
      <c r="A355" s="178"/>
      <c r="B355" s="21"/>
      <c r="C355" s="22"/>
      <c r="D355" s="288"/>
      <c r="E355" s="290"/>
      <c r="F355" s="289"/>
      <c r="G355" s="177"/>
      <c r="H355" s="286"/>
      <c r="I355" s="95" t="str">
        <f>IF(AND('Claim Details'!$E$21="London 1",C355="A"),Rates!$C$4,IF(AND('Claim Details'!$E$21="London 1",C355="B"),Rates!$D$4,IF(AND('Claim Details'!$E$21="London 1",C355="C"),Rates!$E$4,IF(AND('Claim Details'!$E$21="London 1",C355="D"),Rates!$F$4,IF(AND('Claim Details'!$E$21="London 2",C355="A"),Rates!$C$7,IF(AND('Claim Details'!$E$21="London 2",C355="B"),Rates!$D$7,IF(AND('Claim Details'!$E$21="London 2",C355="C"),Rates!$E$7,IF(AND('Claim Details'!$E$21="London 2",C355="D"),Rates!$F$7,IF(AND('Claim Details'!$E$21="London 3",C355="A"),Rates!$C$10,IF(AND('Claim Details'!$E$21="London 3",C355="B"),Rates!$D$10,IF(AND('Claim Details'!$E$21="London 3",C355="C"),Rates!$E$10,IF(AND('Claim Details'!$E$21="London 3",C355="D"),Rates!$F$10,IF(AND('Claim Details'!$E$21="National 1",C355="A"),Rates!$C$13,IF(AND('Claim Details'!$E$21="National 1",C355="B"),Rates!$D$13,IF(AND('Claim Details'!$E$21="National 1",C355="C"),Rates!$E$13,IF(AND('Claim Details'!$E$21="National 1",C355="D"),Rates!$F$13,IF(AND('Claim Details'!$E$21="National 2",C355="A"),Rates!$C$16,IF(AND('Claim Details'!$E$21="National 2",C355="B"),Rates!$D$16,IF(AND('Claim Details'!$E$21="National 2",C355="C"),Rates!$E$16,IF(AND('Claim Details'!$E$21="National 2",C355="D"),Rates!$F$16,"£0.00"))))))))))))))))))))</f>
        <v>£0.00</v>
      </c>
      <c r="J355" s="23"/>
      <c r="K355" s="63" t="str">
        <f t="shared" si="84"/>
        <v>£0.00</v>
      </c>
      <c r="L355" s="212"/>
      <c r="M355" s="213"/>
      <c r="N355" s="20"/>
      <c r="O355" s="20"/>
      <c r="P355" s="20" t="str">
        <f t="shared" si="85"/>
        <v/>
      </c>
      <c r="Q355" s="20"/>
      <c r="R355" s="211"/>
      <c r="S355" s="28" t="str">
        <f t="shared" si="86"/>
        <v/>
      </c>
      <c r="T355" s="20" t="str">
        <f t="shared" si="87"/>
        <v/>
      </c>
      <c r="U355" s="18" t="str">
        <f t="shared" si="88"/>
        <v>£0.00</v>
      </c>
      <c r="V355" s="20"/>
      <c r="W355" s="192"/>
      <c r="X355" s="193"/>
      <c r="Y355" s="35"/>
      <c r="Z355" s="343"/>
      <c r="AA355" s="343" t="str">
        <f t="shared" si="89"/>
        <v/>
      </c>
      <c r="AB355" s="103"/>
      <c r="AC355" s="94" t="str">
        <f t="shared" si="90"/>
        <v/>
      </c>
      <c r="AD355" s="95"/>
      <c r="AE355" s="294"/>
      <c r="AF355" s="214" t="str">
        <f t="shared" si="91"/>
        <v/>
      </c>
      <c r="AG355" s="215" t="str">
        <f t="shared" si="92"/>
        <v>£0.00</v>
      </c>
      <c r="AH355" s="181"/>
      <c r="AJ355" s="183"/>
      <c r="AM355" s="183" t="str">
        <f t="shared" si="80"/>
        <v/>
      </c>
      <c r="AN355" s="45">
        <f t="shared" si="81"/>
        <v>0</v>
      </c>
      <c r="AO355" s="45" t="str">
        <f>IF(AND('Claim Details'!$J$21="London 1",T355="A"),Rates!$C$4,IF(AND('Claim Details'!$J$21="London 1",T355="B"),Rates!$D$4,IF(AND('Claim Details'!$J$21="London 1",T355="C"),Rates!$E$4,IF(AND('Claim Details'!$J$21="London 1",T355="D"),Rates!$F$4,IF(AND('Claim Details'!$J$21="London 2",T355="A"),Rates!$C$7,IF(AND('Claim Details'!$J$21="London 2",T355="B"),Rates!$D$7,IF(AND('Claim Details'!$J$21="London 2",T355="C"),Rates!$E$7,IF(AND('Claim Details'!$J$21="London 2",T355="D"),Rates!$F$7,IF(AND('Claim Details'!$J$21="London 3",T355="A"),Rates!$C$10,IF(AND('Claim Details'!$J$21="London 3",T355="B"),Rates!$D$10,IF(AND('Claim Details'!$J$21="London 3",T355="C"),Rates!$E$10,IF(AND('Claim Details'!$J$21="London 3",T355="D"),Rates!$F$10,IF(AND('Claim Details'!$J$21="National 1",T355="A"),Rates!$C$13,IF(AND('Claim Details'!$J$21="National 1",T355="B"),Rates!$D$13,IF(AND('Claim Details'!$J$21="National 1",T355="C"),Rates!$E$13,IF(AND('Claim Details'!$J$21="National 1",T355="D"),Rates!$F$13,IF(AND('Claim Details'!$J$21="National 2",T355="A"),Rates!$C$16,IF(AND('Claim Details'!$J$21="National 2",T355="B"),Rates!$D$16,IF(AND('Claim Details'!$J$21="National 2",T355="C"),Rates!$E$16,IF(AND('Claim Details'!$J$21="National 2",T355="D"),Rates!$F$16,"£0.00"))))))))))))))))))))</f>
        <v>£0.00</v>
      </c>
      <c r="AP355" s="45">
        <f t="shared" si="82"/>
        <v>0</v>
      </c>
      <c r="AQ355" s="45" t="str">
        <f>IF(AND('Claim Details'!$R$21="London 1",AC355="A"),Rates!$C$4,IF(AND('Claim Details'!$R$21="London 1",AC355="B"),Rates!$D$4,IF(AND('Claim Details'!$R$21="London 1",AC355="C"),Rates!$E$4,IF(AND('Claim Details'!$R$21="London 1",AC355="D"),Rates!$F$4,IF(AND('Claim Details'!$R$21="London 2",AC355="A"),Rates!$C$7,IF(AND('Claim Details'!$R$21="London 2",AC355="B"),Rates!$D$7,IF(AND('Claim Details'!$R$21="London 2",AC355="C"),Rates!$E$7,IF(AND('Claim Details'!$R$21="London 2",AC355="D"),Rates!$F$7,IF(AND('Claim Details'!$R$21="London 3",AC355="A"),Rates!$C$10,IF(AND('Claim Details'!$R$21="London 3",AC355="B"),Rates!$D$10,IF(AND('Claim Details'!$R$21="London 3",AC355="C"),Rates!$E$10,IF(AND('Claim Details'!$R$21="London 3",AC355="D"),Rates!$F$10,IF(AND('Claim Details'!$R$21="National 1",AC355="A"),Rates!$C$13,IF(AND('Claim Details'!$R$21="National 1",AC355="B"),Rates!$D$13,IF(AND('Claim Details'!$R$21="National 1",AC355="C"),Rates!$E$13,IF(AND('Claim Details'!$R$21="National 1",AC355="D"),Rates!$F$13,IF(AND('Claim Details'!$R$21="National 2",AC355="A"),Rates!$C$16,IF(AND('Claim Details'!$R$21="National 2",AC355="B"),Rates!$D$16,IF(AND('Claim Details'!$R$21="National 2",AC355="C"),Rates!$E$16,IF(AND('Claim Details'!$R$21="National 2",AC355="D"),Rates!$F$16,"£0.00"))))))))))))))))))))</f>
        <v>£0.00</v>
      </c>
      <c r="AR355" s="45">
        <f t="shared" si="83"/>
        <v>0</v>
      </c>
      <c r="AS355" s="183" t="str">
        <f t="shared" si="93"/>
        <v/>
      </c>
      <c r="AT355" s="183" t="str">
        <f t="shared" si="94"/>
        <v/>
      </c>
    </row>
    <row r="356" spans="1:46" ht="15.5">
      <c r="A356" s="178"/>
      <c r="B356" s="21"/>
      <c r="C356" s="22"/>
      <c r="D356" s="288"/>
      <c r="E356" s="290"/>
      <c r="F356" s="289"/>
      <c r="G356" s="177"/>
      <c r="H356" s="286"/>
      <c r="I356" s="95" t="str">
        <f>IF(AND('Claim Details'!$E$21="London 1",C356="A"),Rates!$C$4,IF(AND('Claim Details'!$E$21="London 1",C356="B"),Rates!$D$4,IF(AND('Claim Details'!$E$21="London 1",C356="C"),Rates!$E$4,IF(AND('Claim Details'!$E$21="London 1",C356="D"),Rates!$F$4,IF(AND('Claim Details'!$E$21="London 2",C356="A"),Rates!$C$7,IF(AND('Claim Details'!$E$21="London 2",C356="B"),Rates!$D$7,IF(AND('Claim Details'!$E$21="London 2",C356="C"),Rates!$E$7,IF(AND('Claim Details'!$E$21="London 2",C356="D"),Rates!$F$7,IF(AND('Claim Details'!$E$21="London 3",C356="A"),Rates!$C$10,IF(AND('Claim Details'!$E$21="London 3",C356="B"),Rates!$D$10,IF(AND('Claim Details'!$E$21="London 3",C356="C"),Rates!$E$10,IF(AND('Claim Details'!$E$21="London 3",C356="D"),Rates!$F$10,IF(AND('Claim Details'!$E$21="National 1",C356="A"),Rates!$C$13,IF(AND('Claim Details'!$E$21="National 1",C356="B"),Rates!$D$13,IF(AND('Claim Details'!$E$21="National 1",C356="C"),Rates!$E$13,IF(AND('Claim Details'!$E$21="National 1",C356="D"),Rates!$F$13,IF(AND('Claim Details'!$E$21="National 2",C356="A"),Rates!$C$16,IF(AND('Claim Details'!$E$21="National 2",C356="B"),Rates!$D$16,IF(AND('Claim Details'!$E$21="National 2",C356="C"),Rates!$E$16,IF(AND('Claim Details'!$E$21="National 2",C356="D"),Rates!$F$16,"£0.00"))))))))))))))))))))</f>
        <v>£0.00</v>
      </c>
      <c r="J356" s="23"/>
      <c r="K356" s="63" t="str">
        <f t="shared" si="84"/>
        <v>£0.00</v>
      </c>
      <c r="L356" s="212"/>
      <c r="M356" s="213"/>
      <c r="N356" s="20"/>
      <c r="O356" s="20"/>
      <c r="P356" s="20" t="str">
        <f t="shared" si="85"/>
        <v/>
      </c>
      <c r="Q356" s="20"/>
      <c r="R356" s="211"/>
      <c r="S356" s="28" t="str">
        <f t="shared" si="86"/>
        <v/>
      </c>
      <c r="T356" s="20" t="str">
        <f t="shared" si="87"/>
        <v/>
      </c>
      <c r="U356" s="18" t="str">
        <f t="shared" si="88"/>
        <v>£0.00</v>
      </c>
      <c r="V356" s="20"/>
      <c r="W356" s="192"/>
      <c r="X356" s="193"/>
      <c r="Y356" s="35"/>
      <c r="Z356" s="343"/>
      <c r="AA356" s="343" t="str">
        <f t="shared" si="89"/>
        <v/>
      </c>
      <c r="AB356" s="103"/>
      <c r="AC356" s="94" t="str">
        <f t="shared" si="90"/>
        <v/>
      </c>
      <c r="AD356" s="95"/>
      <c r="AE356" s="294"/>
      <c r="AF356" s="214" t="str">
        <f t="shared" si="91"/>
        <v/>
      </c>
      <c r="AG356" s="215" t="str">
        <f t="shared" si="92"/>
        <v>£0.00</v>
      </c>
      <c r="AH356" s="181"/>
      <c r="AJ356" s="183"/>
      <c r="AM356" s="183" t="str">
        <f t="shared" si="80"/>
        <v/>
      </c>
      <c r="AN356" s="45">
        <f t="shared" si="81"/>
        <v>0</v>
      </c>
      <c r="AO356" s="45" t="str">
        <f>IF(AND('Claim Details'!$J$21="London 1",T356="A"),Rates!$C$4,IF(AND('Claim Details'!$J$21="London 1",T356="B"),Rates!$D$4,IF(AND('Claim Details'!$J$21="London 1",T356="C"),Rates!$E$4,IF(AND('Claim Details'!$J$21="London 1",T356="D"),Rates!$F$4,IF(AND('Claim Details'!$J$21="London 2",T356="A"),Rates!$C$7,IF(AND('Claim Details'!$J$21="London 2",T356="B"),Rates!$D$7,IF(AND('Claim Details'!$J$21="London 2",T356="C"),Rates!$E$7,IF(AND('Claim Details'!$J$21="London 2",T356="D"),Rates!$F$7,IF(AND('Claim Details'!$J$21="London 3",T356="A"),Rates!$C$10,IF(AND('Claim Details'!$J$21="London 3",T356="B"),Rates!$D$10,IF(AND('Claim Details'!$J$21="London 3",T356="C"),Rates!$E$10,IF(AND('Claim Details'!$J$21="London 3",T356="D"),Rates!$F$10,IF(AND('Claim Details'!$J$21="National 1",T356="A"),Rates!$C$13,IF(AND('Claim Details'!$J$21="National 1",T356="B"),Rates!$D$13,IF(AND('Claim Details'!$J$21="National 1",T356="C"),Rates!$E$13,IF(AND('Claim Details'!$J$21="National 1",T356="D"),Rates!$F$13,IF(AND('Claim Details'!$J$21="National 2",T356="A"),Rates!$C$16,IF(AND('Claim Details'!$J$21="National 2",T356="B"),Rates!$D$16,IF(AND('Claim Details'!$J$21="National 2",T356="C"),Rates!$E$16,IF(AND('Claim Details'!$J$21="National 2",T356="D"),Rates!$F$16,"£0.00"))))))))))))))))))))</f>
        <v>£0.00</v>
      </c>
      <c r="AP356" s="45">
        <f t="shared" si="82"/>
        <v>0</v>
      </c>
      <c r="AQ356" s="45" t="str">
        <f>IF(AND('Claim Details'!$R$21="London 1",AC356="A"),Rates!$C$4,IF(AND('Claim Details'!$R$21="London 1",AC356="B"),Rates!$D$4,IF(AND('Claim Details'!$R$21="London 1",AC356="C"),Rates!$E$4,IF(AND('Claim Details'!$R$21="London 1",AC356="D"),Rates!$F$4,IF(AND('Claim Details'!$R$21="London 2",AC356="A"),Rates!$C$7,IF(AND('Claim Details'!$R$21="London 2",AC356="B"),Rates!$D$7,IF(AND('Claim Details'!$R$21="London 2",AC356="C"),Rates!$E$7,IF(AND('Claim Details'!$R$21="London 2",AC356="D"),Rates!$F$7,IF(AND('Claim Details'!$R$21="London 3",AC356="A"),Rates!$C$10,IF(AND('Claim Details'!$R$21="London 3",AC356="B"),Rates!$D$10,IF(AND('Claim Details'!$R$21="London 3",AC356="C"),Rates!$E$10,IF(AND('Claim Details'!$R$21="London 3",AC356="D"),Rates!$F$10,IF(AND('Claim Details'!$R$21="National 1",AC356="A"),Rates!$C$13,IF(AND('Claim Details'!$R$21="National 1",AC356="B"),Rates!$D$13,IF(AND('Claim Details'!$R$21="National 1",AC356="C"),Rates!$E$13,IF(AND('Claim Details'!$R$21="National 1",AC356="D"),Rates!$F$13,IF(AND('Claim Details'!$R$21="National 2",AC356="A"),Rates!$C$16,IF(AND('Claim Details'!$R$21="National 2",AC356="B"),Rates!$D$16,IF(AND('Claim Details'!$R$21="National 2",AC356="C"),Rates!$E$16,IF(AND('Claim Details'!$R$21="National 2",AC356="D"),Rates!$F$16,"£0.00"))))))))))))))))))))</f>
        <v>£0.00</v>
      </c>
      <c r="AR356" s="45">
        <f t="shared" si="83"/>
        <v>0</v>
      </c>
      <c r="AS356" s="183" t="str">
        <f t="shared" si="93"/>
        <v/>
      </c>
      <c r="AT356" s="183" t="str">
        <f t="shared" si="94"/>
        <v/>
      </c>
    </row>
    <row r="357" spans="1:46" ht="15.5">
      <c r="A357" s="178"/>
      <c r="B357" s="21"/>
      <c r="C357" s="22"/>
      <c r="D357" s="288"/>
      <c r="E357" s="290"/>
      <c r="F357" s="289"/>
      <c r="G357" s="177"/>
      <c r="H357" s="286"/>
      <c r="I357" s="95" t="str">
        <f>IF(AND('Claim Details'!$E$21="London 1",C357="A"),Rates!$C$4,IF(AND('Claim Details'!$E$21="London 1",C357="B"),Rates!$D$4,IF(AND('Claim Details'!$E$21="London 1",C357="C"),Rates!$E$4,IF(AND('Claim Details'!$E$21="London 1",C357="D"),Rates!$F$4,IF(AND('Claim Details'!$E$21="London 2",C357="A"),Rates!$C$7,IF(AND('Claim Details'!$E$21="London 2",C357="B"),Rates!$D$7,IF(AND('Claim Details'!$E$21="London 2",C357="C"),Rates!$E$7,IF(AND('Claim Details'!$E$21="London 2",C357="D"),Rates!$F$7,IF(AND('Claim Details'!$E$21="London 3",C357="A"),Rates!$C$10,IF(AND('Claim Details'!$E$21="London 3",C357="B"),Rates!$D$10,IF(AND('Claim Details'!$E$21="London 3",C357="C"),Rates!$E$10,IF(AND('Claim Details'!$E$21="London 3",C357="D"),Rates!$F$10,IF(AND('Claim Details'!$E$21="National 1",C357="A"),Rates!$C$13,IF(AND('Claim Details'!$E$21="National 1",C357="B"),Rates!$D$13,IF(AND('Claim Details'!$E$21="National 1",C357="C"),Rates!$E$13,IF(AND('Claim Details'!$E$21="National 1",C357="D"),Rates!$F$13,IF(AND('Claim Details'!$E$21="National 2",C357="A"),Rates!$C$16,IF(AND('Claim Details'!$E$21="National 2",C357="B"),Rates!$D$16,IF(AND('Claim Details'!$E$21="National 2",C357="C"),Rates!$E$16,IF(AND('Claim Details'!$E$21="National 2",C357="D"),Rates!$F$16,"£0.00"))))))))))))))))))))</f>
        <v>£0.00</v>
      </c>
      <c r="J357" s="23"/>
      <c r="K357" s="63" t="str">
        <f t="shared" si="84"/>
        <v>£0.00</v>
      </c>
      <c r="L357" s="212"/>
      <c r="M357" s="213"/>
      <c r="N357" s="20"/>
      <c r="O357" s="20"/>
      <c r="P357" s="20" t="str">
        <f t="shared" si="85"/>
        <v/>
      </c>
      <c r="Q357" s="20"/>
      <c r="R357" s="211"/>
      <c r="S357" s="28" t="str">
        <f t="shared" si="86"/>
        <v/>
      </c>
      <c r="T357" s="20" t="str">
        <f t="shared" si="87"/>
        <v/>
      </c>
      <c r="U357" s="18" t="str">
        <f t="shared" si="88"/>
        <v>£0.00</v>
      </c>
      <c r="V357" s="20"/>
      <c r="W357" s="192"/>
      <c r="X357" s="193"/>
      <c r="Y357" s="35"/>
      <c r="Z357" s="343"/>
      <c r="AA357" s="343" t="str">
        <f t="shared" si="89"/>
        <v/>
      </c>
      <c r="AB357" s="103"/>
      <c r="AC357" s="94" t="str">
        <f t="shared" si="90"/>
        <v/>
      </c>
      <c r="AD357" s="95"/>
      <c r="AE357" s="294"/>
      <c r="AF357" s="214" t="str">
        <f t="shared" si="91"/>
        <v/>
      </c>
      <c r="AG357" s="215" t="str">
        <f t="shared" si="92"/>
        <v>£0.00</v>
      </c>
      <c r="AH357" s="181"/>
      <c r="AJ357" s="183"/>
      <c r="AM357" s="183" t="str">
        <f t="shared" si="80"/>
        <v/>
      </c>
      <c r="AN357" s="45">
        <f t="shared" si="81"/>
        <v>0</v>
      </c>
      <c r="AO357" s="45" t="str">
        <f>IF(AND('Claim Details'!$J$21="London 1",T357="A"),Rates!$C$4,IF(AND('Claim Details'!$J$21="London 1",T357="B"),Rates!$D$4,IF(AND('Claim Details'!$J$21="London 1",T357="C"),Rates!$E$4,IF(AND('Claim Details'!$J$21="London 1",T357="D"),Rates!$F$4,IF(AND('Claim Details'!$J$21="London 2",T357="A"),Rates!$C$7,IF(AND('Claim Details'!$J$21="London 2",T357="B"),Rates!$D$7,IF(AND('Claim Details'!$J$21="London 2",T357="C"),Rates!$E$7,IF(AND('Claim Details'!$J$21="London 2",T357="D"),Rates!$F$7,IF(AND('Claim Details'!$J$21="London 3",T357="A"),Rates!$C$10,IF(AND('Claim Details'!$J$21="London 3",T357="B"),Rates!$D$10,IF(AND('Claim Details'!$J$21="London 3",T357="C"),Rates!$E$10,IF(AND('Claim Details'!$J$21="London 3",T357="D"),Rates!$F$10,IF(AND('Claim Details'!$J$21="National 1",T357="A"),Rates!$C$13,IF(AND('Claim Details'!$J$21="National 1",T357="B"),Rates!$D$13,IF(AND('Claim Details'!$J$21="National 1",T357="C"),Rates!$E$13,IF(AND('Claim Details'!$J$21="National 1",T357="D"),Rates!$F$13,IF(AND('Claim Details'!$J$21="National 2",T357="A"),Rates!$C$16,IF(AND('Claim Details'!$J$21="National 2",T357="B"),Rates!$D$16,IF(AND('Claim Details'!$J$21="National 2",T357="C"),Rates!$E$16,IF(AND('Claim Details'!$J$21="National 2",T357="D"),Rates!$F$16,"£0.00"))))))))))))))))))))</f>
        <v>£0.00</v>
      </c>
      <c r="AP357" s="45">
        <f t="shared" si="82"/>
        <v>0</v>
      </c>
      <c r="AQ357" s="45" t="str">
        <f>IF(AND('Claim Details'!$R$21="London 1",AC357="A"),Rates!$C$4,IF(AND('Claim Details'!$R$21="London 1",AC357="B"),Rates!$D$4,IF(AND('Claim Details'!$R$21="London 1",AC357="C"),Rates!$E$4,IF(AND('Claim Details'!$R$21="London 1",AC357="D"),Rates!$F$4,IF(AND('Claim Details'!$R$21="London 2",AC357="A"),Rates!$C$7,IF(AND('Claim Details'!$R$21="London 2",AC357="B"),Rates!$D$7,IF(AND('Claim Details'!$R$21="London 2",AC357="C"),Rates!$E$7,IF(AND('Claim Details'!$R$21="London 2",AC357="D"),Rates!$F$7,IF(AND('Claim Details'!$R$21="London 3",AC357="A"),Rates!$C$10,IF(AND('Claim Details'!$R$21="London 3",AC357="B"),Rates!$D$10,IF(AND('Claim Details'!$R$21="London 3",AC357="C"),Rates!$E$10,IF(AND('Claim Details'!$R$21="London 3",AC357="D"),Rates!$F$10,IF(AND('Claim Details'!$R$21="National 1",AC357="A"),Rates!$C$13,IF(AND('Claim Details'!$R$21="National 1",AC357="B"),Rates!$D$13,IF(AND('Claim Details'!$R$21="National 1",AC357="C"),Rates!$E$13,IF(AND('Claim Details'!$R$21="National 1",AC357="D"),Rates!$F$13,IF(AND('Claim Details'!$R$21="National 2",AC357="A"),Rates!$C$16,IF(AND('Claim Details'!$R$21="National 2",AC357="B"),Rates!$D$16,IF(AND('Claim Details'!$R$21="National 2",AC357="C"),Rates!$E$16,IF(AND('Claim Details'!$R$21="National 2",AC357="D"),Rates!$F$16,"£0.00"))))))))))))))))))))</f>
        <v>£0.00</v>
      </c>
      <c r="AR357" s="45">
        <f t="shared" si="83"/>
        <v>0</v>
      </c>
      <c r="AS357" s="183" t="str">
        <f t="shared" si="93"/>
        <v/>
      </c>
      <c r="AT357" s="183" t="str">
        <f t="shared" si="94"/>
        <v/>
      </c>
    </row>
    <row r="358" spans="1:46" ht="15.5">
      <c r="A358" s="178"/>
      <c r="B358" s="21"/>
      <c r="C358" s="22"/>
      <c r="D358" s="288"/>
      <c r="E358" s="290"/>
      <c r="F358" s="289"/>
      <c r="G358" s="177"/>
      <c r="H358" s="286"/>
      <c r="I358" s="95" t="str">
        <f>IF(AND('Claim Details'!$E$21="London 1",C358="A"),Rates!$C$4,IF(AND('Claim Details'!$E$21="London 1",C358="B"),Rates!$D$4,IF(AND('Claim Details'!$E$21="London 1",C358="C"),Rates!$E$4,IF(AND('Claim Details'!$E$21="London 1",C358="D"),Rates!$F$4,IF(AND('Claim Details'!$E$21="London 2",C358="A"),Rates!$C$7,IF(AND('Claim Details'!$E$21="London 2",C358="B"),Rates!$D$7,IF(AND('Claim Details'!$E$21="London 2",C358="C"),Rates!$E$7,IF(AND('Claim Details'!$E$21="London 2",C358="D"),Rates!$F$7,IF(AND('Claim Details'!$E$21="London 3",C358="A"),Rates!$C$10,IF(AND('Claim Details'!$E$21="London 3",C358="B"),Rates!$D$10,IF(AND('Claim Details'!$E$21="London 3",C358="C"),Rates!$E$10,IF(AND('Claim Details'!$E$21="London 3",C358="D"),Rates!$F$10,IF(AND('Claim Details'!$E$21="National 1",C358="A"),Rates!$C$13,IF(AND('Claim Details'!$E$21="National 1",C358="B"),Rates!$D$13,IF(AND('Claim Details'!$E$21="National 1",C358="C"),Rates!$E$13,IF(AND('Claim Details'!$E$21="National 1",C358="D"),Rates!$F$13,IF(AND('Claim Details'!$E$21="National 2",C358="A"),Rates!$C$16,IF(AND('Claim Details'!$E$21="National 2",C358="B"),Rates!$D$16,IF(AND('Claim Details'!$E$21="National 2",C358="C"),Rates!$E$16,IF(AND('Claim Details'!$E$21="National 2",C358="D"),Rates!$F$16,"£0.00"))))))))))))))))))))</f>
        <v>£0.00</v>
      </c>
      <c r="J358" s="23"/>
      <c r="K358" s="63" t="str">
        <f t="shared" si="84"/>
        <v>£0.00</v>
      </c>
      <c r="L358" s="212"/>
      <c r="M358" s="213"/>
      <c r="N358" s="20"/>
      <c r="O358" s="20"/>
      <c r="P358" s="20" t="str">
        <f t="shared" si="85"/>
        <v/>
      </c>
      <c r="Q358" s="20"/>
      <c r="R358" s="211"/>
      <c r="S358" s="28" t="str">
        <f t="shared" si="86"/>
        <v/>
      </c>
      <c r="T358" s="20" t="str">
        <f t="shared" si="87"/>
        <v/>
      </c>
      <c r="U358" s="18" t="str">
        <f t="shared" si="88"/>
        <v>£0.00</v>
      </c>
      <c r="V358" s="20"/>
      <c r="W358" s="192"/>
      <c r="X358" s="193"/>
      <c r="Y358" s="35"/>
      <c r="Z358" s="343"/>
      <c r="AA358" s="343" t="str">
        <f t="shared" si="89"/>
        <v/>
      </c>
      <c r="AB358" s="103"/>
      <c r="AC358" s="94" t="str">
        <f t="shared" si="90"/>
        <v/>
      </c>
      <c r="AD358" s="95"/>
      <c r="AE358" s="294"/>
      <c r="AF358" s="214" t="str">
        <f t="shared" si="91"/>
        <v/>
      </c>
      <c r="AG358" s="215" t="str">
        <f t="shared" si="92"/>
        <v>£0.00</v>
      </c>
      <c r="AH358" s="181"/>
      <c r="AJ358" s="183"/>
      <c r="AM358" s="183" t="str">
        <f t="shared" si="80"/>
        <v/>
      </c>
      <c r="AN358" s="45">
        <f t="shared" si="81"/>
        <v>0</v>
      </c>
      <c r="AO358" s="45" t="str">
        <f>IF(AND('Claim Details'!$J$21="London 1",T358="A"),Rates!$C$4,IF(AND('Claim Details'!$J$21="London 1",T358="B"),Rates!$D$4,IF(AND('Claim Details'!$J$21="London 1",T358="C"),Rates!$E$4,IF(AND('Claim Details'!$J$21="London 1",T358="D"),Rates!$F$4,IF(AND('Claim Details'!$J$21="London 2",T358="A"),Rates!$C$7,IF(AND('Claim Details'!$J$21="London 2",T358="B"),Rates!$D$7,IF(AND('Claim Details'!$J$21="London 2",T358="C"),Rates!$E$7,IF(AND('Claim Details'!$J$21="London 2",T358="D"),Rates!$F$7,IF(AND('Claim Details'!$J$21="London 3",T358="A"),Rates!$C$10,IF(AND('Claim Details'!$J$21="London 3",T358="B"),Rates!$D$10,IF(AND('Claim Details'!$J$21="London 3",T358="C"),Rates!$E$10,IF(AND('Claim Details'!$J$21="London 3",T358="D"),Rates!$F$10,IF(AND('Claim Details'!$J$21="National 1",T358="A"),Rates!$C$13,IF(AND('Claim Details'!$J$21="National 1",T358="B"),Rates!$D$13,IF(AND('Claim Details'!$J$21="National 1",T358="C"),Rates!$E$13,IF(AND('Claim Details'!$J$21="National 1",T358="D"),Rates!$F$13,IF(AND('Claim Details'!$J$21="National 2",T358="A"),Rates!$C$16,IF(AND('Claim Details'!$J$21="National 2",T358="B"),Rates!$D$16,IF(AND('Claim Details'!$J$21="National 2",T358="C"),Rates!$E$16,IF(AND('Claim Details'!$J$21="National 2",T358="D"),Rates!$F$16,"£0.00"))))))))))))))))))))</f>
        <v>£0.00</v>
      </c>
      <c r="AP358" s="45">
        <f t="shared" si="82"/>
        <v>0</v>
      </c>
      <c r="AQ358" s="45" t="str">
        <f>IF(AND('Claim Details'!$R$21="London 1",AC358="A"),Rates!$C$4,IF(AND('Claim Details'!$R$21="London 1",AC358="B"),Rates!$D$4,IF(AND('Claim Details'!$R$21="London 1",AC358="C"),Rates!$E$4,IF(AND('Claim Details'!$R$21="London 1",AC358="D"),Rates!$F$4,IF(AND('Claim Details'!$R$21="London 2",AC358="A"),Rates!$C$7,IF(AND('Claim Details'!$R$21="London 2",AC358="B"),Rates!$D$7,IF(AND('Claim Details'!$R$21="London 2",AC358="C"),Rates!$E$7,IF(AND('Claim Details'!$R$21="London 2",AC358="D"),Rates!$F$7,IF(AND('Claim Details'!$R$21="London 3",AC358="A"),Rates!$C$10,IF(AND('Claim Details'!$R$21="London 3",AC358="B"),Rates!$D$10,IF(AND('Claim Details'!$R$21="London 3",AC358="C"),Rates!$E$10,IF(AND('Claim Details'!$R$21="London 3",AC358="D"),Rates!$F$10,IF(AND('Claim Details'!$R$21="National 1",AC358="A"),Rates!$C$13,IF(AND('Claim Details'!$R$21="National 1",AC358="B"),Rates!$D$13,IF(AND('Claim Details'!$R$21="National 1",AC358="C"),Rates!$E$13,IF(AND('Claim Details'!$R$21="National 1",AC358="D"),Rates!$F$13,IF(AND('Claim Details'!$R$21="National 2",AC358="A"),Rates!$C$16,IF(AND('Claim Details'!$R$21="National 2",AC358="B"),Rates!$D$16,IF(AND('Claim Details'!$R$21="National 2",AC358="C"),Rates!$E$16,IF(AND('Claim Details'!$R$21="National 2",AC358="D"),Rates!$F$16,"£0.00"))))))))))))))))))))</f>
        <v>£0.00</v>
      </c>
      <c r="AR358" s="45">
        <f t="shared" si="83"/>
        <v>0</v>
      </c>
      <c r="AS358" s="183" t="str">
        <f t="shared" si="93"/>
        <v/>
      </c>
      <c r="AT358" s="183" t="str">
        <f t="shared" si="94"/>
        <v/>
      </c>
    </row>
    <row r="359" spans="1:46" ht="15.5">
      <c r="A359" s="178"/>
      <c r="B359" s="21"/>
      <c r="C359" s="22"/>
      <c r="D359" s="288"/>
      <c r="E359" s="290"/>
      <c r="F359" s="289"/>
      <c r="G359" s="177"/>
      <c r="H359" s="286"/>
      <c r="I359" s="95" t="str">
        <f>IF(AND('Claim Details'!$E$21="London 1",C359="A"),Rates!$C$4,IF(AND('Claim Details'!$E$21="London 1",C359="B"),Rates!$D$4,IF(AND('Claim Details'!$E$21="London 1",C359="C"),Rates!$E$4,IF(AND('Claim Details'!$E$21="London 1",C359="D"),Rates!$F$4,IF(AND('Claim Details'!$E$21="London 2",C359="A"),Rates!$C$7,IF(AND('Claim Details'!$E$21="London 2",C359="B"),Rates!$D$7,IF(AND('Claim Details'!$E$21="London 2",C359="C"),Rates!$E$7,IF(AND('Claim Details'!$E$21="London 2",C359="D"),Rates!$F$7,IF(AND('Claim Details'!$E$21="London 3",C359="A"),Rates!$C$10,IF(AND('Claim Details'!$E$21="London 3",C359="B"),Rates!$D$10,IF(AND('Claim Details'!$E$21="London 3",C359="C"),Rates!$E$10,IF(AND('Claim Details'!$E$21="London 3",C359="D"),Rates!$F$10,IF(AND('Claim Details'!$E$21="National 1",C359="A"),Rates!$C$13,IF(AND('Claim Details'!$E$21="National 1",C359="B"),Rates!$D$13,IF(AND('Claim Details'!$E$21="National 1",C359="C"),Rates!$E$13,IF(AND('Claim Details'!$E$21="National 1",C359="D"),Rates!$F$13,IF(AND('Claim Details'!$E$21="National 2",C359="A"),Rates!$C$16,IF(AND('Claim Details'!$E$21="National 2",C359="B"),Rates!$D$16,IF(AND('Claim Details'!$E$21="National 2",C359="C"),Rates!$E$16,IF(AND('Claim Details'!$E$21="National 2",C359="D"),Rates!$F$16,"£0.00"))))))))))))))))))))</f>
        <v>£0.00</v>
      </c>
      <c r="J359" s="23"/>
      <c r="K359" s="63" t="str">
        <f t="shared" si="84"/>
        <v>£0.00</v>
      </c>
      <c r="L359" s="212"/>
      <c r="M359" s="213"/>
      <c r="N359" s="20"/>
      <c r="O359" s="20"/>
      <c r="P359" s="20" t="str">
        <f t="shared" si="85"/>
        <v/>
      </c>
      <c r="Q359" s="20"/>
      <c r="R359" s="211"/>
      <c r="S359" s="28" t="str">
        <f t="shared" si="86"/>
        <v/>
      </c>
      <c r="T359" s="20" t="str">
        <f t="shared" si="87"/>
        <v/>
      </c>
      <c r="U359" s="18" t="str">
        <f t="shared" si="88"/>
        <v>£0.00</v>
      </c>
      <c r="V359" s="20"/>
      <c r="W359" s="192"/>
      <c r="X359" s="193"/>
      <c r="Y359" s="35"/>
      <c r="Z359" s="343"/>
      <c r="AA359" s="343" t="str">
        <f t="shared" si="89"/>
        <v/>
      </c>
      <c r="AB359" s="103"/>
      <c r="AC359" s="94" t="str">
        <f t="shared" si="90"/>
        <v/>
      </c>
      <c r="AD359" s="95"/>
      <c r="AE359" s="294"/>
      <c r="AF359" s="214" t="str">
        <f t="shared" si="91"/>
        <v/>
      </c>
      <c r="AG359" s="215" t="str">
        <f t="shared" si="92"/>
        <v>£0.00</v>
      </c>
      <c r="AH359" s="181"/>
      <c r="AJ359" s="183"/>
      <c r="AM359" s="183" t="str">
        <f t="shared" si="80"/>
        <v/>
      </c>
      <c r="AN359" s="45">
        <f t="shared" si="81"/>
        <v>0</v>
      </c>
      <c r="AO359" s="45" t="str">
        <f>IF(AND('Claim Details'!$J$21="London 1",T359="A"),Rates!$C$4,IF(AND('Claim Details'!$J$21="London 1",T359="B"),Rates!$D$4,IF(AND('Claim Details'!$J$21="London 1",T359="C"),Rates!$E$4,IF(AND('Claim Details'!$J$21="London 1",T359="D"),Rates!$F$4,IF(AND('Claim Details'!$J$21="London 2",T359="A"),Rates!$C$7,IF(AND('Claim Details'!$J$21="London 2",T359="B"),Rates!$D$7,IF(AND('Claim Details'!$J$21="London 2",T359="C"),Rates!$E$7,IF(AND('Claim Details'!$J$21="London 2",T359="D"),Rates!$F$7,IF(AND('Claim Details'!$J$21="London 3",T359="A"),Rates!$C$10,IF(AND('Claim Details'!$J$21="London 3",T359="B"),Rates!$D$10,IF(AND('Claim Details'!$J$21="London 3",T359="C"),Rates!$E$10,IF(AND('Claim Details'!$J$21="London 3",T359="D"),Rates!$F$10,IF(AND('Claim Details'!$J$21="National 1",T359="A"),Rates!$C$13,IF(AND('Claim Details'!$J$21="National 1",T359="B"),Rates!$D$13,IF(AND('Claim Details'!$J$21="National 1",T359="C"),Rates!$E$13,IF(AND('Claim Details'!$J$21="National 1",T359="D"),Rates!$F$13,IF(AND('Claim Details'!$J$21="National 2",T359="A"),Rates!$C$16,IF(AND('Claim Details'!$J$21="National 2",T359="B"),Rates!$D$16,IF(AND('Claim Details'!$J$21="National 2",T359="C"),Rates!$E$16,IF(AND('Claim Details'!$J$21="National 2",T359="D"),Rates!$F$16,"£0.00"))))))))))))))))))))</f>
        <v>£0.00</v>
      </c>
      <c r="AP359" s="45">
        <f t="shared" si="82"/>
        <v>0</v>
      </c>
      <c r="AQ359" s="45" t="str">
        <f>IF(AND('Claim Details'!$R$21="London 1",AC359="A"),Rates!$C$4,IF(AND('Claim Details'!$R$21="London 1",AC359="B"),Rates!$D$4,IF(AND('Claim Details'!$R$21="London 1",AC359="C"),Rates!$E$4,IF(AND('Claim Details'!$R$21="London 1",AC359="D"),Rates!$F$4,IF(AND('Claim Details'!$R$21="London 2",AC359="A"),Rates!$C$7,IF(AND('Claim Details'!$R$21="London 2",AC359="B"),Rates!$D$7,IF(AND('Claim Details'!$R$21="London 2",AC359="C"),Rates!$E$7,IF(AND('Claim Details'!$R$21="London 2",AC359="D"),Rates!$F$7,IF(AND('Claim Details'!$R$21="London 3",AC359="A"),Rates!$C$10,IF(AND('Claim Details'!$R$21="London 3",AC359="B"),Rates!$D$10,IF(AND('Claim Details'!$R$21="London 3",AC359="C"),Rates!$E$10,IF(AND('Claim Details'!$R$21="London 3",AC359="D"),Rates!$F$10,IF(AND('Claim Details'!$R$21="National 1",AC359="A"),Rates!$C$13,IF(AND('Claim Details'!$R$21="National 1",AC359="B"),Rates!$D$13,IF(AND('Claim Details'!$R$21="National 1",AC359="C"),Rates!$E$13,IF(AND('Claim Details'!$R$21="National 1",AC359="D"),Rates!$F$13,IF(AND('Claim Details'!$R$21="National 2",AC359="A"),Rates!$C$16,IF(AND('Claim Details'!$R$21="National 2",AC359="B"),Rates!$D$16,IF(AND('Claim Details'!$R$21="National 2",AC359="C"),Rates!$E$16,IF(AND('Claim Details'!$R$21="National 2",AC359="D"),Rates!$F$16,"£0.00"))))))))))))))))))))</f>
        <v>£0.00</v>
      </c>
      <c r="AR359" s="45">
        <f t="shared" si="83"/>
        <v>0</v>
      </c>
      <c r="AS359" s="183" t="str">
        <f t="shared" si="93"/>
        <v/>
      </c>
      <c r="AT359" s="183" t="str">
        <f t="shared" si="94"/>
        <v/>
      </c>
    </row>
    <row r="360" spans="1:46" ht="15.5">
      <c r="A360" s="178"/>
      <c r="B360" s="21"/>
      <c r="C360" s="22"/>
      <c r="D360" s="288"/>
      <c r="E360" s="290"/>
      <c r="F360" s="289"/>
      <c r="G360" s="177"/>
      <c r="H360" s="286"/>
      <c r="I360" s="95" t="str">
        <f>IF(AND('Claim Details'!$E$21="London 1",C360="A"),Rates!$C$4,IF(AND('Claim Details'!$E$21="London 1",C360="B"),Rates!$D$4,IF(AND('Claim Details'!$E$21="London 1",C360="C"),Rates!$E$4,IF(AND('Claim Details'!$E$21="London 1",C360="D"),Rates!$F$4,IF(AND('Claim Details'!$E$21="London 2",C360="A"),Rates!$C$7,IF(AND('Claim Details'!$E$21="London 2",C360="B"),Rates!$D$7,IF(AND('Claim Details'!$E$21="London 2",C360="C"),Rates!$E$7,IF(AND('Claim Details'!$E$21="London 2",C360="D"),Rates!$F$7,IF(AND('Claim Details'!$E$21="London 3",C360="A"),Rates!$C$10,IF(AND('Claim Details'!$E$21="London 3",C360="B"),Rates!$D$10,IF(AND('Claim Details'!$E$21="London 3",C360="C"),Rates!$E$10,IF(AND('Claim Details'!$E$21="London 3",C360="D"),Rates!$F$10,IF(AND('Claim Details'!$E$21="National 1",C360="A"),Rates!$C$13,IF(AND('Claim Details'!$E$21="National 1",C360="B"),Rates!$D$13,IF(AND('Claim Details'!$E$21="National 1",C360="C"),Rates!$E$13,IF(AND('Claim Details'!$E$21="National 1",C360="D"),Rates!$F$13,IF(AND('Claim Details'!$E$21="National 2",C360="A"),Rates!$C$16,IF(AND('Claim Details'!$E$21="National 2",C360="B"),Rates!$D$16,IF(AND('Claim Details'!$E$21="National 2",C360="C"),Rates!$E$16,IF(AND('Claim Details'!$E$21="National 2",C360="D"),Rates!$F$16,"£0.00"))))))))))))))))))))</f>
        <v>£0.00</v>
      </c>
      <c r="J360" s="23"/>
      <c r="K360" s="63" t="str">
        <f t="shared" si="84"/>
        <v>£0.00</v>
      </c>
      <c r="L360" s="212"/>
      <c r="M360" s="213"/>
      <c r="N360" s="20"/>
      <c r="O360" s="20"/>
      <c r="P360" s="20" t="str">
        <f t="shared" si="85"/>
        <v/>
      </c>
      <c r="Q360" s="20"/>
      <c r="R360" s="211"/>
      <c r="S360" s="28" t="str">
        <f t="shared" si="86"/>
        <v/>
      </c>
      <c r="T360" s="20" t="str">
        <f t="shared" si="87"/>
        <v/>
      </c>
      <c r="U360" s="18" t="str">
        <f t="shared" si="88"/>
        <v>£0.00</v>
      </c>
      <c r="V360" s="20"/>
      <c r="W360" s="192"/>
      <c r="X360" s="193"/>
      <c r="Y360" s="35"/>
      <c r="Z360" s="343"/>
      <c r="AA360" s="343" t="str">
        <f t="shared" si="89"/>
        <v/>
      </c>
      <c r="AB360" s="103"/>
      <c r="AC360" s="94" t="str">
        <f t="shared" si="90"/>
        <v/>
      </c>
      <c r="AD360" s="95"/>
      <c r="AE360" s="294"/>
      <c r="AF360" s="214" t="str">
        <f t="shared" si="91"/>
        <v/>
      </c>
      <c r="AG360" s="215" t="str">
        <f t="shared" si="92"/>
        <v>£0.00</v>
      </c>
      <c r="AH360" s="181"/>
      <c r="AJ360" s="183"/>
      <c r="AM360" s="183" t="str">
        <f t="shared" si="80"/>
        <v/>
      </c>
      <c r="AN360" s="45">
        <f t="shared" si="81"/>
        <v>0</v>
      </c>
      <c r="AO360" s="45" t="str">
        <f>IF(AND('Claim Details'!$J$21="London 1",T360="A"),Rates!$C$4,IF(AND('Claim Details'!$J$21="London 1",T360="B"),Rates!$D$4,IF(AND('Claim Details'!$J$21="London 1",T360="C"),Rates!$E$4,IF(AND('Claim Details'!$J$21="London 1",T360="D"),Rates!$F$4,IF(AND('Claim Details'!$J$21="London 2",T360="A"),Rates!$C$7,IF(AND('Claim Details'!$J$21="London 2",T360="B"),Rates!$D$7,IF(AND('Claim Details'!$J$21="London 2",T360="C"),Rates!$E$7,IF(AND('Claim Details'!$J$21="London 2",T360="D"),Rates!$F$7,IF(AND('Claim Details'!$J$21="London 3",T360="A"),Rates!$C$10,IF(AND('Claim Details'!$J$21="London 3",T360="B"),Rates!$D$10,IF(AND('Claim Details'!$J$21="London 3",T360="C"),Rates!$E$10,IF(AND('Claim Details'!$J$21="London 3",T360="D"),Rates!$F$10,IF(AND('Claim Details'!$J$21="National 1",T360="A"),Rates!$C$13,IF(AND('Claim Details'!$J$21="National 1",T360="B"),Rates!$D$13,IF(AND('Claim Details'!$J$21="National 1",T360="C"),Rates!$E$13,IF(AND('Claim Details'!$J$21="National 1",T360="D"),Rates!$F$13,IF(AND('Claim Details'!$J$21="National 2",T360="A"),Rates!$C$16,IF(AND('Claim Details'!$J$21="National 2",T360="B"),Rates!$D$16,IF(AND('Claim Details'!$J$21="National 2",T360="C"),Rates!$E$16,IF(AND('Claim Details'!$J$21="National 2",T360="D"),Rates!$F$16,"£0.00"))))))))))))))))))))</f>
        <v>£0.00</v>
      </c>
      <c r="AP360" s="45">
        <f t="shared" si="82"/>
        <v>0</v>
      </c>
      <c r="AQ360" s="45" t="str">
        <f>IF(AND('Claim Details'!$R$21="London 1",AC360="A"),Rates!$C$4,IF(AND('Claim Details'!$R$21="London 1",AC360="B"),Rates!$D$4,IF(AND('Claim Details'!$R$21="London 1",AC360="C"),Rates!$E$4,IF(AND('Claim Details'!$R$21="London 1",AC360="D"),Rates!$F$4,IF(AND('Claim Details'!$R$21="London 2",AC360="A"),Rates!$C$7,IF(AND('Claim Details'!$R$21="London 2",AC360="B"),Rates!$D$7,IF(AND('Claim Details'!$R$21="London 2",AC360="C"),Rates!$E$7,IF(AND('Claim Details'!$R$21="London 2",AC360="D"),Rates!$F$7,IF(AND('Claim Details'!$R$21="London 3",AC360="A"),Rates!$C$10,IF(AND('Claim Details'!$R$21="London 3",AC360="B"),Rates!$D$10,IF(AND('Claim Details'!$R$21="London 3",AC360="C"),Rates!$E$10,IF(AND('Claim Details'!$R$21="London 3",AC360="D"),Rates!$F$10,IF(AND('Claim Details'!$R$21="National 1",AC360="A"),Rates!$C$13,IF(AND('Claim Details'!$R$21="National 1",AC360="B"),Rates!$D$13,IF(AND('Claim Details'!$R$21="National 1",AC360="C"),Rates!$E$13,IF(AND('Claim Details'!$R$21="National 1",AC360="D"),Rates!$F$13,IF(AND('Claim Details'!$R$21="National 2",AC360="A"),Rates!$C$16,IF(AND('Claim Details'!$R$21="National 2",AC360="B"),Rates!$D$16,IF(AND('Claim Details'!$R$21="National 2",AC360="C"),Rates!$E$16,IF(AND('Claim Details'!$R$21="National 2",AC360="D"),Rates!$F$16,"£0.00"))))))))))))))))))))</f>
        <v>£0.00</v>
      </c>
      <c r="AR360" s="45">
        <f t="shared" si="83"/>
        <v>0</v>
      </c>
      <c r="AS360" s="183" t="str">
        <f t="shared" si="93"/>
        <v/>
      </c>
      <c r="AT360" s="183" t="str">
        <f t="shared" si="94"/>
        <v/>
      </c>
    </row>
    <row r="361" spans="1:46" ht="15.5">
      <c r="A361" s="178"/>
      <c r="B361" s="21"/>
      <c r="C361" s="22"/>
      <c r="D361" s="288"/>
      <c r="E361" s="290"/>
      <c r="F361" s="289"/>
      <c r="G361" s="177"/>
      <c r="H361" s="286"/>
      <c r="I361" s="95" t="str">
        <f>IF(AND('Claim Details'!$E$21="London 1",C361="A"),Rates!$C$4,IF(AND('Claim Details'!$E$21="London 1",C361="B"),Rates!$D$4,IF(AND('Claim Details'!$E$21="London 1",C361="C"),Rates!$E$4,IF(AND('Claim Details'!$E$21="London 1",C361="D"),Rates!$F$4,IF(AND('Claim Details'!$E$21="London 2",C361="A"),Rates!$C$7,IF(AND('Claim Details'!$E$21="London 2",C361="B"),Rates!$D$7,IF(AND('Claim Details'!$E$21="London 2",C361="C"),Rates!$E$7,IF(AND('Claim Details'!$E$21="London 2",C361="D"),Rates!$F$7,IF(AND('Claim Details'!$E$21="London 3",C361="A"),Rates!$C$10,IF(AND('Claim Details'!$E$21="London 3",C361="B"),Rates!$D$10,IF(AND('Claim Details'!$E$21="London 3",C361="C"),Rates!$E$10,IF(AND('Claim Details'!$E$21="London 3",C361="D"),Rates!$F$10,IF(AND('Claim Details'!$E$21="National 1",C361="A"),Rates!$C$13,IF(AND('Claim Details'!$E$21="National 1",C361="B"),Rates!$D$13,IF(AND('Claim Details'!$E$21="National 1",C361="C"),Rates!$E$13,IF(AND('Claim Details'!$E$21="National 1",C361="D"),Rates!$F$13,IF(AND('Claim Details'!$E$21="National 2",C361="A"),Rates!$C$16,IF(AND('Claim Details'!$E$21="National 2",C361="B"),Rates!$D$16,IF(AND('Claim Details'!$E$21="National 2",C361="C"),Rates!$E$16,IF(AND('Claim Details'!$E$21="National 2",C361="D"),Rates!$F$16,"£0.00"))))))))))))))))))))</f>
        <v>£0.00</v>
      </c>
      <c r="J361" s="23"/>
      <c r="K361" s="63" t="str">
        <f t="shared" si="84"/>
        <v>£0.00</v>
      </c>
      <c r="L361" s="212"/>
      <c r="M361" s="213"/>
      <c r="N361" s="20"/>
      <c r="O361" s="20"/>
      <c r="P361" s="20" t="str">
        <f t="shared" si="85"/>
        <v/>
      </c>
      <c r="Q361" s="20"/>
      <c r="R361" s="211"/>
      <c r="S361" s="28" t="str">
        <f t="shared" si="86"/>
        <v/>
      </c>
      <c r="T361" s="20" t="str">
        <f t="shared" si="87"/>
        <v/>
      </c>
      <c r="U361" s="18" t="str">
        <f t="shared" si="88"/>
        <v>£0.00</v>
      </c>
      <c r="V361" s="20"/>
      <c r="W361" s="192"/>
      <c r="X361" s="193"/>
      <c r="Y361" s="35"/>
      <c r="Z361" s="343"/>
      <c r="AA361" s="343" t="str">
        <f t="shared" si="89"/>
        <v/>
      </c>
      <c r="AB361" s="103"/>
      <c r="AC361" s="94" t="str">
        <f t="shared" si="90"/>
        <v/>
      </c>
      <c r="AD361" s="95"/>
      <c r="AE361" s="294"/>
      <c r="AF361" s="214" t="str">
        <f t="shared" si="91"/>
        <v/>
      </c>
      <c r="AG361" s="215" t="str">
        <f t="shared" si="92"/>
        <v>£0.00</v>
      </c>
      <c r="AH361" s="181"/>
      <c r="AJ361" s="183"/>
      <c r="AM361" s="183" t="str">
        <f t="shared" si="80"/>
        <v/>
      </c>
      <c r="AN361" s="45">
        <f t="shared" si="81"/>
        <v>0</v>
      </c>
      <c r="AO361" s="45" t="str">
        <f>IF(AND('Claim Details'!$J$21="London 1",T361="A"),Rates!$C$4,IF(AND('Claim Details'!$J$21="London 1",T361="B"),Rates!$D$4,IF(AND('Claim Details'!$J$21="London 1",T361="C"),Rates!$E$4,IF(AND('Claim Details'!$J$21="London 1",T361="D"),Rates!$F$4,IF(AND('Claim Details'!$J$21="London 2",T361="A"),Rates!$C$7,IF(AND('Claim Details'!$J$21="London 2",T361="B"),Rates!$D$7,IF(AND('Claim Details'!$J$21="London 2",T361="C"),Rates!$E$7,IF(AND('Claim Details'!$J$21="London 2",T361="D"),Rates!$F$7,IF(AND('Claim Details'!$J$21="London 3",T361="A"),Rates!$C$10,IF(AND('Claim Details'!$J$21="London 3",T361="B"),Rates!$D$10,IF(AND('Claim Details'!$J$21="London 3",T361="C"),Rates!$E$10,IF(AND('Claim Details'!$J$21="London 3",T361="D"),Rates!$F$10,IF(AND('Claim Details'!$J$21="National 1",T361="A"),Rates!$C$13,IF(AND('Claim Details'!$J$21="National 1",T361="B"),Rates!$D$13,IF(AND('Claim Details'!$J$21="National 1",T361="C"),Rates!$E$13,IF(AND('Claim Details'!$J$21="National 1",T361="D"),Rates!$F$13,IF(AND('Claim Details'!$J$21="National 2",T361="A"),Rates!$C$16,IF(AND('Claim Details'!$J$21="National 2",T361="B"),Rates!$D$16,IF(AND('Claim Details'!$J$21="National 2",T361="C"),Rates!$E$16,IF(AND('Claim Details'!$J$21="National 2",T361="D"),Rates!$F$16,"£0.00"))))))))))))))))))))</f>
        <v>£0.00</v>
      </c>
      <c r="AP361" s="45">
        <f t="shared" si="82"/>
        <v>0</v>
      </c>
      <c r="AQ361" s="45" t="str">
        <f>IF(AND('Claim Details'!$R$21="London 1",AC361="A"),Rates!$C$4,IF(AND('Claim Details'!$R$21="London 1",AC361="B"),Rates!$D$4,IF(AND('Claim Details'!$R$21="London 1",AC361="C"),Rates!$E$4,IF(AND('Claim Details'!$R$21="London 1",AC361="D"),Rates!$F$4,IF(AND('Claim Details'!$R$21="London 2",AC361="A"),Rates!$C$7,IF(AND('Claim Details'!$R$21="London 2",AC361="B"),Rates!$D$7,IF(AND('Claim Details'!$R$21="London 2",AC361="C"),Rates!$E$7,IF(AND('Claim Details'!$R$21="London 2",AC361="D"),Rates!$F$7,IF(AND('Claim Details'!$R$21="London 3",AC361="A"),Rates!$C$10,IF(AND('Claim Details'!$R$21="London 3",AC361="B"),Rates!$D$10,IF(AND('Claim Details'!$R$21="London 3",AC361="C"),Rates!$E$10,IF(AND('Claim Details'!$R$21="London 3",AC361="D"),Rates!$F$10,IF(AND('Claim Details'!$R$21="National 1",AC361="A"),Rates!$C$13,IF(AND('Claim Details'!$R$21="National 1",AC361="B"),Rates!$D$13,IF(AND('Claim Details'!$R$21="National 1",AC361="C"),Rates!$E$13,IF(AND('Claim Details'!$R$21="National 1",AC361="D"),Rates!$F$13,IF(AND('Claim Details'!$R$21="National 2",AC361="A"),Rates!$C$16,IF(AND('Claim Details'!$R$21="National 2",AC361="B"),Rates!$D$16,IF(AND('Claim Details'!$R$21="National 2",AC361="C"),Rates!$E$16,IF(AND('Claim Details'!$R$21="National 2",AC361="D"),Rates!$F$16,"£0.00"))))))))))))))))))))</f>
        <v>£0.00</v>
      </c>
      <c r="AR361" s="45">
        <f t="shared" si="83"/>
        <v>0</v>
      </c>
      <c r="AS361" s="183" t="str">
        <f t="shared" si="93"/>
        <v/>
      </c>
      <c r="AT361" s="183" t="str">
        <f t="shared" si="94"/>
        <v/>
      </c>
    </row>
    <row r="362" spans="1:46" ht="15.5">
      <c r="A362" s="178"/>
      <c r="B362" s="21"/>
      <c r="C362" s="22"/>
      <c r="D362" s="288"/>
      <c r="E362" s="290"/>
      <c r="F362" s="289"/>
      <c r="G362" s="177"/>
      <c r="H362" s="286"/>
      <c r="I362" s="95" t="str">
        <f>IF(AND('Claim Details'!$E$21="London 1",C362="A"),Rates!$C$4,IF(AND('Claim Details'!$E$21="London 1",C362="B"),Rates!$D$4,IF(AND('Claim Details'!$E$21="London 1",C362="C"),Rates!$E$4,IF(AND('Claim Details'!$E$21="London 1",C362="D"),Rates!$F$4,IF(AND('Claim Details'!$E$21="London 2",C362="A"),Rates!$C$7,IF(AND('Claim Details'!$E$21="London 2",C362="B"),Rates!$D$7,IF(AND('Claim Details'!$E$21="London 2",C362="C"),Rates!$E$7,IF(AND('Claim Details'!$E$21="London 2",C362="D"),Rates!$F$7,IF(AND('Claim Details'!$E$21="London 3",C362="A"),Rates!$C$10,IF(AND('Claim Details'!$E$21="London 3",C362="B"),Rates!$D$10,IF(AND('Claim Details'!$E$21="London 3",C362="C"),Rates!$E$10,IF(AND('Claim Details'!$E$21="London 3",C362="D"),Rates!$F$10,IF(AND('Claim Details'!$E$21="National 1",C362="A"),Rates!$C$13,IF(AND('Claim Details'!$E$21="National 1",C362="B"),Rates!$D$13,IF(AND('Claim Details'!$E$21="National 1",C362="C"),Rates!$E$13,IF(AND('Claim Details'!$E$21="National 1",C362="D"),Rates!$F$13,IF(AND('Claim Details'!$E$21="National 2",C362="A"),Rates!$C$16,IF(AND('Claim Details'!$E$21="National 2",C362="B"),Rates!$D$16,IF(AND('Claim Details'!$E$21="National 2",C362="C"),Rates!$E$16,IF(AND('Claim Details'!$E$21="National 2",C362="D"),Rates!$F$16,"£0.00"))))))))))))))))))))</f>
        <v>£0.00</v>
      </c>
      <c r="J362" s="23"/>
      <c r="K362" s="63" t="str">
        <f t="shared" si="84"/>
        <v>£0.00</v>
      </c>
      <c r="L362" s="212"/>
      <c r="M362" s="213"/>
      <c r="N362" s="20"/>
      <c r="O362" s="20"/>
      <c r="P362" s="20" t="str">
        <f t="shared" si="85"/>
        <v/>
      </c>
      <c r="Q362" s="20"/>
      <c r="R362" s="211"/>
      <c r="S362" s="28" t="str">
        <f t="shared" si="86"/>
        <v/>
      </c>
      <c r="T362" s="20" t="str">
        <f t="shared" si="87"/>
        <v/>
      </c>
      <c r="U362" s="18" t="str">
        <f t="shared" si="88"/>
        <v>£0.00</v>
      </c>
      <c r="V362" s="20"/>
      <c r="W362" s="192"/>
      <c r="X362" s="193"/>
      <c r="Y362" s="35"/>
      <c r="Z362" s="343"/>
      <c r="AA362" s="343" t="str">
        <f t="shared" si="89"/>
        <v/>
      </c>
      <c r="AB362" s="103"/>
      <c r="AC362" s="94" t="str">
        <f t="shared" si="90"/>
        <v/>
      </c>
      <c r="AD362" s="95"/>
      <c r="AE362" s="294"/>
      <c r="AF362" s="214" t="str">
        <f t="shared" si="91"/>
        <v/>
      </c>
      <c r="AG362" s="215" t="str">
        <f t="shared" si="92"/>
        <v>£0.00</v>
      </c>
      <c r="AH362" s="181"/>
      <c r="AJ362" s="183"/>
      <c r="AM362" s="183" t="str">
        <f t="shared" si="80"/>
        <v/>
      </c>
      <c r="AN362" s="45">
        <f t="shared" si="81"/>
        <v>0</v>
      </c>
      <c r="AO362" s="45" t="str">
        <f>IF(AND('Claim Details'!$J$21="London 1",T362="A"),Rates!$C$4,IF(AND('Claim Details'!$J$21="London 1",T362="B"),Rates!$D$4,IF(AND('Claim Details'!$J$21="London 1",T362="C"),Rates!$E$4,IF(AND('Claim Details'!$J$21="London 1",T362="D"),Rates!$F$4,IF(AND('Claim Details'!$J$21="London 2",T362="A"),Rates!$C$7,IF(AND('Claim Details'!$J$21="London 2",T362="B"),Rates!$D$7,IF(AND('Claim Details'!$J$21="London 2",T362="C"),Rates!$E$7,IF(AND('Claim Details'!$J$21="London 2",T362="D"),Rates!$F$7,IF(AND('Claim Details'!$J$21="London 3",T362="A"),Rates!$C$10,IF(AND('Claim Details'!$J$21="London 3",T362="B"),Rates!$D$10,IF(AND('Claim Details'!$J$21="London 3",T362="C"),Rates!$E$10,IF(AND('Claim Details'!$J$21="London 3",T362="D"),Rates!$F$10,IF(AND('Claim Details'!$J$21="National 1",T362="A"),Rates!$C$13,IF(AND('Claim Details'!$J$21="National 1",T362="B"),Rates!$D$13,IF(AND('Claim Details'!$J$21="National 1",T362="C"),Rates!$E$13,IF(AND('Claim Details'!$J$21="National 1",T362="D"),Rates!$F$13,IF(AND('Claim Details'!$J$21="National 2",T362="A"),Rates!$C$16,IF(AND('Claim Details'!$J$21="National 2",T362="B"),Rates!$D$16,IF(AND('Claim Details'!$J$21="National 2",T362="C"),Rates!$E$16,IF(AND('Claim Details'!$J$21="National 2",T362="D"),Rates!$F$16,"£0.00"))))))))))))))))))))</f>
        <v>£0.00</v>
      </c>
      <c r="AP362" s="45">
        <f t="shared" si="82"/>
        <v>0</v>
      </c>
      <c r="AQ362" s="45" t="str">
        <f>IF(AND('Claim Details'!$R$21="London 1",AC362="A"),Rates!$C$4,IF(AND('Claim Details'!$R$21="London 1",AC362="B"),Rates!$D$4,IF(AND('Claim Details'!$R$21="London 1",AC362="C"),Rates!$E$4,IF(AND('Claim Details'!$R$21="London 1",AC362="D"),Rates!$F$4,IF(AND('Claim Details'!$R$21="London 2",AC362="A"),Rates!$C$7,IF(AND('Claim Details'!$R$21="London 2",AC362="B"),Rates!$D$7,IF(AND('Claim Details'!$R$21="London 2",AC362="C"),Rates!$E$7,IF(AND('Claim Details'!$R$21="London 2",AC362="D"),Rates!$F$7,IF(AND('Claim Details'!$R$21="London 3",AC362="A"),Rates!$C$10,IF(AND('Claim Details'!$R$21="London 3",AC362="B"),Rates!$D$10,IF(AND('Claim Details'!$R$21="London 3",AC362="C"),Rates!$E$10,IF(AND('Claim Details'!$R$21="London 3",AC362="D"),Rates!$F$10,IF(AND('Claim Details'!$R$21="National 1",AC362="A"),Rates!$C$13,IF(AND('Claim Details'!$R$21="National 1",AC362="B"),Rates!$D$13,IF(AND('Claim Details'!$R$21="National 1",AC362="C"),Rates!$E$13,IF(AND('Claim Details'!$R$21="National 1",AC362="D"),Rates!$F$13,IF(AND('Claim Details'!$R$21="National 2",AC362="A"),Rates!$C$16,IF(AND('Claim Details'!$R$21="National 2",AC362="B"),Rates!$D$16,IF(AND('Claim Details'!$R$21="National 2",AC362="C"),Rates!$E$16,IF(AND('Claim Details'!$R$21="National 2",AC362="D"),Rates!$F$16,"£0.00"))))))))))))))))))))</f>
        <v>£0.00</v>
      </c>
      <c r="AR362" s="45">
        <f t="shared" si="83"/>
        <v>0</v>
      </c>
      <c r="AS362" s="183" t="str">
        <f t="shared" si="93"/>
        <v/>
      </c>
      <c r="AT362" s="183" t="str">
        <f t="shared" si="94"/>
        <v/>
      </c>
    </row>
    <row r="363" spans="1:46" ht="15.5">
      <c r="A363" s="178"/>
      <c r="B363" s="21"/>
      <c r="C363" s="22"/>
      <c r="D363" s="288"/>
      <c r="E363" s="290"/>
      <c r="F363" s="289"/>
      <c r="G363" s="177"/>
      <c r="H363" s="286"/>
      <c r="I363" s="95" t="str">
        <f>IF(AND('Claim Details'!$E$21="London 1",C363="A"),Rates!$C$4,IF(AND('Claim Details'!$E$21="London 1",C363="B"),Rates!$D$4,IF(AND('Claim Details'!$E$21="London 1",C363="C"),Rates!$E$4,IF(AND('Claim Details'!$E$21="London 1",C363="D"),Rates!$F$4,IF(AND('Claim Details'!$E$21="London 2",C363="A"),Rates!$C$7,IF(AND('Claim Details'!$E$21="London 2",C363="B"),Rates!$D$7,IF(AND('Claim Details'!$E$21="London 2",C363="C"),Rates!$E$7,IF(AND('Claim Details'!$E$21="London 2",C363="D"),Rates!$F$7,IF(AND('Claim Details'!$E$21="London 3",C363="A"),Rates!$C$10,IF(AND('Claim Details'!$E$21="London 3",C363="B"),Rates!$D$10,IF(AND('Claim Details'!$E$21="London 3",C363="C"),Rates!$E$10,IF(AND('Claim Details'!$E$21="London 3",C363="D"),Rates!$F$10,IF(AND('Claim Details'!$E$21="National 1",C363="A"),Rates!$C$13,IF(AND('Claim Details'!$E$21="National 1",C363="B"),Rates!$D$13,IF(AND('Claim Details'!$E$21="National 1",C363="C"),Rates!$E$13,IF(AND('Claim Details'!$E$21="National 1",C363="D"),Rates!$F$13,IF(AND('Claim Details'!$E$21="National 2",C363="A"),Rates!$C$16,IF(AND('Claim Details'!$E$21="National 2",C363="B"),Rates!$D$16,IF(AND('Claim Details'!$E$21="National 2",C363="C"),Rates!$E$16,IF(AND('Claim Details'!$E$21="National 2",C363="D"),Rates!$F$16,"£0.00"))))))))))))))))))))</f>
        <v>£0.00</v>
      </c>
      <c r="J363" s="23"/>
      <c r="K363" s="63" t="str">
        <f t="shared" si="84"/>
        <v>£0.00</v>
      </c>
      <c r="L363" s="212"/>
      <c r="M363" s="213"/>
      <c r="N363" s="20"/>
      <c r="O363" s="20"/>
      <c r="P363" s="20" t="str">
        <f t="shared" si="85"/>
        <v/>
      </c>
      <c r="Q363" s="20"/>
      <c r="R363" s="211"/>
      <c r="S363" s="28" t="str">
        <f t="shared" si="86"/>
        <v/>
      </c>
      <c r="T363" s="20" t="str">
        <f t="shared" si="87"/>
        <v/>
      </c>
      <c r="U363" s="18" t="str">
        <f t="shared" si="88"/>
        <v>£0.00</v>
      </c>
      <c r="V363" s="20"/>
      <c r="W363" s="192"/>
      <c r="X363" s="193"/>
      <c r="Y363" s="35"/>
      <c r="Z363" s="343"/>
      <c r="AA363" s="343" t="str">
        <f t="shared" si="89"/>
        <v/>
      </c>
      <c r="AB363" s="103"/>
      <c r="AC363" s="94" t="str">
        <f t="shared" si="90"/>
        <v/>
      </c>
      <c r="AD363" s="95"/>
      <c r="AE363" s="294"/>
      <c r="AF363" s="214" t="str">
        <f t="shared" si="91"/>
        <v/>
      </c>
      <c r="AG363" s="215" t="str">
        <f t="shared" si="92"/>
        <v>£0.00</v>
      </c>
      <c r="AH363" s="181"/>
      <c r="AJ363" s="183"/>
      <c r="AM363" s="183" t="str">
        <f t="shared" si="80"/>
        <v/>
      </c>
      <c r="AN363" s="45">
        <f t="shared" si="81"/>
        <v>0</v>
      </c>
      <c r="AO363" s="45" t="str">
        <f>IF(AND('Claim Details'!$J$21="London 1",T363="A"),Rates!$C$4,IF(AND('Claim Details'!$J$21="London 1",T363="B"),Rates!$D$4,IF(AND('Claim Details'!$J$21="London 1",T363="C"),Rates!$E$4,IF(AND('Claim Details'!$J$21="London 1",T363="D"),Rates!$F$4,IF(AND('Claim Details'!$J$21="London 2",T363="A"),Rates!$C$7,IF(AND('Claim Details'!$J$21="London 2",T363="B"),Rates!$D$7,IF(AND('Claim Details'!$J$21="London 2",T363="C"),Rates!$E$7,IF(AND('Claim Details'!$J$21="London 2",T363="D"),Rates!$F$7,IF(AND('Claim Details'!$J$21="London 3",T363="A"),Rates!$C$10,IF(AND('Claim Details'!$J$21="London 3",T363="B"),Rates!$D$10,IF(AND('Claim Details'!$J$21="London 3",T363="C"),Rates!$E$10,IF(AND('Claim Details'!$J$21="London 3",T363="D"),Rates!$F$10,IF(AND('Claim Details'!$J$21="National 1",T363="A"),Rates!$C$13,IF(AND('Claim Details'!$J$21="National 1",T363="B"),Rates!$D$13,IF(AND('Claim Details'!$J$21="National 1",T363="C"),Rates!$E$13,IF(AND('Claim Details'!$J$21="National 1",T363="D"),Rates!$F$13,IF(AND('Claim Details'!$J$21="National 2",T363="A"),Rates!$C$16,IF(AND('Claim Details'!$J$21="National 2",T363="B"),Rates!$D$16,IF(AND('Claim Details'!$J$21="National 2",T363="C"),Rates!$E$16,IF(AND('Claim Details'!$J$21="National 2",T363="D"),Rates!$F$16,"£0.00"))))))))))))))))))))</f>
        <v>£0.00</v>
      </c>
      <c r="AP363" s="45">
        <f t="shared" si="82"/>
        <v>0</v>
      </c>
      <c r="AQ363" s="45" t="str">
        <f>IF(AND('Claim Details'!$R$21="London 1",AC363="A"),Rates!$C$4,IF(AND('Claim Details'!$R$21="London 1",AC363="B"),Rates!$D$4,IF(AND('Claim Details'!$R$21="London 1",AC363="C"),Rates!$E$4,IF(AND('Claim Details'!$R$21="London 1",AC363="D"),Rates!$F$4,IF(AND('Claim Details'!$R$21="London 2",AC363="A"),Rates!$C$7,IF(AND('Claim Details'!$R$21="London 2",AC363="B"),Rates!$D$7,IF(AND('Claim Details'!$R$21="London 2",AC363="C"),Rates!$E$7,IF(AND('Claim Details'!$R$21="London 2",AC363="D"),Rates!$F$7,IF(AND('Claim Details'!$R$21="London 3",AC363="A"),Rates!$C$10,IF(AND('Claim Details'!$R$21="London 3",AC363="B"),Rates!$D$10,IF(AND('Claim Details'!$R$21="London 3",AC363="C"),Rates!$E$10,IF(AND('Claim Details'!$R$21="London 3",AC363="D"),Rates!$F$10,IF(AND('Claim Details'!$R$21="National 1",AC363="A"),Rates!$C$13,IF(AND('Claim Details'!$R$21="National 1",AC363="B"),Rates!$D$13,IF(AND('Claim Details'!$R$21="National 1",AC363="C"),Rates!$E$13,IF(AND('Claim Details'!$R$21="National 1",AC363="D"),Rates!$F$13,IF(AND('Claim Details'!$R$21="National 2",AC363="A"),Rates!$C$16,IF(AND('Claim Details'!$R$21="National 2",AC363="B"),Rates!$D$16,IF(AND('Claim Details'!$R$21="National 2",AC363="C"),Rates!$E$16,IF(AND('Claim Details'!$R$21="National 2",AC363="D"),Rates!$F$16,"£0.00"))))))))))))))))))))</f>
        <v>£0.00</v>
      </c>
      <c r="AR363" s="45">
        <f t="shared" si="83"/>
        <v>0</v>
      </c>
      <c r="AS363" s="183" t="str">
        <f t="shared" si="93"/>
        <v/>
      </c>
      <c r="AT363" s="183" t="str">
        <f t="shared" si="94"/>
        <v/>
      </c>
    </row>
    <row r="364" spans="1:46" ht="15.5">
      <c r="A364" s="178"/>
      <c r="B364" s="21"/>
      <c r="C364" s="22"/>
      <c r="D364" s="288"/>
      <c r="E364" s="290"/>
      <c r="F364" s="289"/>
      <c r="G364" s="177"/>
      <c r="H364" s="286"/>
      <c r="I364" s="95" t="str">
        <f>IF(AND('Claim Details'!$E$21="London 1",C364="A"),Rates!$C$4,IF(AND('Claim Details'!$E$21="London 1",C364="B"),Rates!$D$4,IF(AND('Claim Details'!$E$21="London 1",C364="C"),Rates!$E$4,IF(AND('Claim Details'!$E$21="London 1",C364="D"),Rates!$F$4,IF(AND('Claim Details'!$E$21="London 2",C364="A"),Rates!$C$7,IF(AND('Claim Details'!$E$21="London 2",C364="B"),Rates!$D$7,IF(AND('Claim Details'!$E$21="London 2",C364="C"),Rates!$E$7,IF(AND('Claim Details'!$E$21="London 2",C364="D"),Rates!$F$7,IF(AND('Claim Details'!$E$21="London 3",C364="A"),Rates!$C$10,IF(AND('Claim Details'!$E$21="London 3",C364="B"),Rates!$D$10,IF(AND('Claim Details'!$E$21="London 3",C364="C"),Rates!$E$10,IF(AND('Claim Details'!$E$21="London 3",C364="D"),Rates!$F$10,IF(AND('Claim Details'!$E$21="National 1",C364="A"),Rates!$C$13,IF(AND('Claim Details'!$E$21="National 1",C364="B"),Rates!$D$13,IF(AND('Claim Details'!$E$21="National 1",C364="C"),Rates!$E$13,IF(AND('Claim Details'!$E$21="National 1",C364="D"),Rates!$F$13,IF(AND('Claim Details'!$E$21="National 2",C364="A"),Rates!$C$16,IF(AND('Claim Details'!$E$21="National 2",C364="B"),Rates!$D$16,IF(AND('Claim Details'!$E$21="National 2",C364="C"),Rates!$E$16,IF(AND('Claim Details'!$E$21="National 2",C364="D"),Rates!$F$16,"£0.00"))))))))))))))))))))</f>
        <v>£0.00</v>
      </c>
      <c r="J364" s="23"/>
      <c r="K364" s="63" t="str">
        <f t="shared" si="84"/>
        <v>£0.00</v>
      </c>
      <c r="L364" s="212"/>
      <c r="M364" s="213"/>
      <c r="N364" s="20"/>
      <c r="O364" s="20"/>
      <c r="P364" s="20" t="str">
        <f t="shared" si="85"/>
        <v/>
      </c>
      <c r="Q364" s="20"/>
      <c r="R364" s="211"/>
      <c r="S364" s="28" t="str">
        <f t="shared" si="86"/>
        <v/>
      </c>
      <c r="T364" s="20" t="str">
        <f t="shared" si="87"/>
        <v/>
      </c>
      <c r="U364" s="18" t="str">
        <f t="shared" si="88"/>
        <v>£0.00</v>
      </c>
      <c r="V364" s="20"/>
      <c r="W364" s="192"/>
      <c r="X364" s="193"/>
      <c r="Y364" s="35"/>
      <c r="Z364" s="343"/>
      <c r="AA364" s="343" t="str">
        <f t="shared" si="89"/>
        <v/>
      </c>
      <c r="AB364" s="103"/>
      <c r="AC364" s="94" t="str">
        <f t="shared" si="90"/>
        <v/>
      </c>
      <c r="AD364" s="95"/>
      <c r="AE364" s="294"/>
      <c r="AF364" s="214" t="str">
        <f t="shared" si="91"/>
        <v/>
      </c>
      <c r="AG364" s="215" t="str">
        <f t="shared" si="92"/>
        <v>£0.00</v>
      </c>
      <c r="AH364" s="181"/>
      <c r="AJ364" s="183"/>
      <c r="AM364" s="183" t="str">
        <f t="shared" si="80"/>
        <v/>
      </c>
      <c r="AN364" s="45">
        <f t="shared" si="81"/>
        <v>0</v>
      </c>
      <c r="AO364" s="45" t="str">
        <f>IF(AND('Claim Details'!$J$21="London 1",T364="A"),Rates!$C$4,IF(AND('Claim Details'!$J$21="London 1",T364="B"),Rates!$D$4,IF(AND('Claim Details'!$J$21="London 1",T364="C"),Rates!$E$4,IF(AND('Claim Details'!$J$21="London 1",T364="D"),Rates!$F$4,IF(AND('Claim Details'!$J$21="London 2",T364="A"),Rates!$C$7,IF(AND('Claim Details'!$J$21="London 2",T364="B"),Rates!$D$7,IF(AND('Claim Details'!$J$21="London 2",T364="C"),Rates!$E$7,IF(AND('Claim Details'!$J$21="London 2",T364="D"),Rates!$F$7,IF(AND('Claim Details'!$J$21="London 3",T364="A"),Rates!$C$10,IF(AND('Claim Details'!$J$21="London 3",T364="B"),Rates!$D$10,IF(AND('Claim Details'!$J$21="London 3",T364="C"),Rates!$E$10,IF(AND('Claim Details'!$J$21="London 3",T364="D"),Rates!$F$10,IF(AND('Claim Details'!$J$21="National 1",T364="A"),Rates!$C$13,IF(AND('Claim Details'!$J$21="National 1",T364="B"),Rates!$D$13,IF(AND('Claim Details'!$J$21="National 1",T364="C"),Rates!$E$13,IF(AND('Claim Details'!$J$21="National 1",T364="D"),Rates!$F$13,IF(AND('Claim Details'!$J$21="National 2",T364="A"),Rates!$C$16,IF(AND('Claim Details'!$J$21="National 2",T364="B"),Rates!$D$16,IF(AND('Claim Details'!$J$21="National 2",T364="C"),Rates!$E$16,IF(AND('Claim Details'!$J$21="National 2",T364="D"),Rates!$F$16,"£0.00"))))))))))))))))))))</f>
        <v>£0.00</v>
      </c>
      <c r="AP364" s="45">
        <f t="shared" si="82"/>
        <v>0</v>
      </c>
      <c r="AQ364" s="45" t="str">
        <f>IF(AND('Claim Details'!$R$21="London 1",AC364="A"),Rates!$C$4,IF(AND('Claim Details'!$R$21="London 1",AC364="B"),Rates!$D$4,IF(AND('Claim Details'!$R$21="London 1",AC364="C"),Rates!$E$4,IF(AND('Claim Details'!$R$21="London 1",AC364="D"),Rates!$F$4,IF(AND('Claim Details'!$R$21="London 2",AC364="A"),Rates!$C$7,IF(AND('Claim Details'!$R$21="London 2",AC364="B"),Rates!$D$7,IF(AND('Claim Details'!$R$21="London 2",AC364="C"),Rates!$E$7,IF(AND('Claim Details'!$R$21="London 2",AC364="D"),Rates!$F$7,IF(AND('Claim Details'!$R$21="London 3",AC364="A"),Rates!$C$10,IF(AND('Claim Details'!$R$21="London 3",AC364="B"),Rates!$D$10,IF(AND('Claim Details'!$R$21="London 3",AC364="C"),Rates!$E$10,IF(AND('Claim Details'!$R$21="London 3",AC364="D"),Rates!$F$10,IF(AND('Claim Details'!$R$21="National 1",AC364="A"),Rates!$C$13,IF(AND('Claim Details'!$R$21="National 1",AC364="B"),Rates!$D$13,IF(AND('Claim Details'!$R$21="National 1",AC364="C"),Rates!$E$13,IF(AND('Claim Details'!$R$21="National 1",AC364="D"),Rates!$F$13,IF(AND('Claim Details'!$R$21="National 2",AC364="A"),Rates!$C$16,IF(AND('Claim Details'!$R$21="National 2",AC364="B"),Rates!$D$16,IF(AND('Claim Details'!$R$21="National 2",AC364="C"),Rates!$E$16,IF(AND('Claim Details'!$R$21="National 2",AC364="D"),Rates!$F$16,"£0.00"))))))))))))))))))))</f>
        <v>£0.00</v>
      </c>
      <c r="AR364" s="45">
        <f t="shared" si="83"/>
        <v>0</v>
      </c>
      <c r="AS364" s="183" t="str">
        <f t="shared" si="93"/>
        <v/>
      </c>
      <c r="AT364" s="183" t="str">
        <f t="shared" si="94"/>
        <v/>
      </c>
    </row>
    <row r="365" spans="1:46" ht="15.5">
      <c r="A365" s="178"/>
      <c r="B365" s="21"/>
      <c r="C365" s="22"/>
      <c r="D365" s="288"/>
      <c r="E365" s="290"/>
      <c r="F365" s="289"/>
      <c r="G365" s="177"/>
      <c r="H365" s="286"/>
      <c r="I365" s="95" t="str">
        <f>IF(AND('Claim Details'!$E$21="London 1",C365="A"),Rates!$C$4,IF(AND('Claim Details'!$E$21="London 1",C365="B"),Rates!$D$4,IF(AND('Claim Details'!$E$21="London 1",C365="C"),Rates!$E$4,IF(AND('Claim Details'!$E$21="London 1",C365="D"),Rates!$F$4,IF(AND('Claim Details'!$E$21="London 2",C365="A"),Rates!$C$7,IF(AND('Claim Details'!$E$21="London 2",C365="B"),Rates!$D$7,IF(AND('Claim Details'!$E$21="London 2",C365="C"),Rates!$E$7,IF(AND('Claim Details'!$E$21="London 2",C365="D"),Rates!$F$7,IF(AND('Claim Details'!$E$21="London 3",C365="A"),Rates!$C$10,IF(AND('Claim Details'!$E$21="London 3",C365="B"),Rates!$D$10,IF(AND('Claim Details'!$E$21="London 3",C365="C"),Rates!$E$10,IF(AND('Claim Details'!$E$21="London 3",C365="D"),Rates!$F$10,IF(AND('Claim Details'!$E$21="National 1",C365="A"),Rates!$C$13,IF(AND('Claim Details'!$E$21="National 1",C365="B"),Rates!$D$13,IF(AND('Claim Details'!$E$21="National 1",C365="C"),Rates!$E$13,IF(AND('Claim Details'!$E$21="National 1",C365="D"),Rates!$F$13,IF(AND('Claim Details'!$E$21="National 2",C365="A"),Rates!$C$16,IF(AND('Claim Details'!$E$21="National 2",C365="B"),Rates!$D$16,IF(AND('Claim Details'!$E$21="National 2",C365="C"),Rates!$E$16,IF(AND('Claim Details'!$E$21="National 2",C365="D"),Rates!$F$16,"£0.00"))))))))))))))))))))</f>
        <v>£0.00</v>
      </c>
      <c r="J365" s="23"/>
      <c r="K365" s="63" t="str">
        <f t="shared" si="84"/>
        <v>£0.00</v>
      </c>
      <c r="L365" s="212"/>
      <c r="M365" s="213"/>
      <c r="N365" s="20"/>
      <c r="O365" s="20"/>
      <c r="P365" s="20" t="str">
        <f t="shared" si="85"/>
        <v/>
      </c>
      <c r="Q365" s="20"/>
      <c r="R365" s="211"/>
      <c r="S365" s="28" t="str">
        <f t="shared" si="86"/>
        <v/>
      </c>
      <c r="T365" s="20" t="str">
        <f t="shared" si="87"/>
        <v/>
      </c>
      <c r="U365" s="18" t="str">
        <f t="shared" si="88"/>
        <v>£0.00</v>
      </c>
      <c r="V365" s="20"/>
      <c r="W365" s="192"/>
      <c r="X365" s="193"/>
      <c r="Y365" s="35"/>
      <c r="Z365" s="343"/>
      <c r="AA365" s="343" t="str">
        <f t="shared" si="89"/>
        <v/>
      </c>
      <c r="AB365" s="103"/>
      <c r="AC365" s="94" t="str">
        <f t="shared" si="90"/>
        <v/>
      </c>
      <c r="AD365" s="95"/>
      <c r="AE365" s="294"/>
      <c r="AF365" s="214" t="str">
        <f t="shared" si="91"/>
        <v/>
      </c>
      <c r="AG365" s="215" t="str">
        <f t="shared" si="92"/>
        <v>£0.00</v>
      </c>
      <c r="AH365" s="181"/>
      <c r="AJ365" s="183"/>
      <c r="AM365" s="183" t="str">
        <f t="shared" si="80"/>
        <v/>
      </c>
      <c r="AN365" s="45">
        <f t="shared" si="81"/>
        <v>0</v>
      </c>
      <c r="AO365" s="45" t="str">
        <f>IF(AND('Claim Details'!$J$21="London 1",T365="A"),Rates!$C$4,IF(AND('Claim Details'!$J$21="London 1",T365="B"),Rates!$D$4,IF(AND('Claim Details'!$J$21="London 1",T365="C"),Rates!$E$4,IF(AND('Claim Details'!$J$21="London 1",T365="D"),Rates!$F$4,IF(AND('Claim Details'!$J$21="London 2",T365="A"),Rates!$C$7,IF(AND('Claim Details'!$J$21="London 2",T365="B"),Rates!$D$7,IF(AND('Claim Details'!$J$21="London 2",T365="C"),Rates!$E$7,IF(AND('Claim Details'!$J$21="London 2",T365="D"),Rates!$F$7,IF(AND('Claim Details'!$J$21="London 3",T365="A"),Rates!$C$10,IF(AND('Claim Details'!$J$21="London 3",T365="B"),Rates!$D$10,IF(AND('Claim Details'!$J$21="London 3",T365="C"),Rates!$E$10,IF(AND('Claim Details'!$J$21="London 3",T365="D"),Rates!$F$10,IF(AND('Claim Details'!$J$21="National 1",T365="A"),Rates!$C$13,IF(AND('Claim Details'!$J$21="National 1",T365="B"),Rates!$D$13,IF(AND('Claim Details'!$J$21="National 1",T365="C"),Rates!$E$13,IF(AND('Claim Details'!$J$21="National 1",T365="D"),Rates!$F$13,IF(AND('Claim Details'!$J$21="National 2",T365="A"),Rates!$C$16,IF(AND('Claim Details'!$J$21="National 2",T365="B"),Rates!$D$16,IF(AND('Claim Details'!$J$21="National 2",T365="C"),Rates!$E$16,IF(AND('Claim Details'!$J$21="National 2",T365="D"),Rates!$F$16,"£0.00"))))))))))))))))))))</f>
        <v>£0.00</v>
      </c>
      <c r="AP365" s="45">
        <f t="shared" si="82"/>
        <v>0</v>
      </c>
      <c r="AQ365" s="45" t="str">
        <f>IF(AND('Claim Details'!$R$21="London 1",AC365="A"),Rates!$C$4,IF(AND('Claim Details'!$R$21="London 1",AC365="B"),Rates!$D$4,IF(AND('Claim Details'!$R$21="London 1",AC365="C"),Rates!$E$4,IF(AND('Claim Details'!$R$21="London 1",AC365="D"),Rates!$F$4,IF(AND('Claim Details'!$R$21="London 2",AC365="A"),Rates!$C$7,IF(AND('Claim Details'!$R$21="London 2",AC365="B"),Rates!$D$7,IF(AND('Claim Details'!$R$21="London 2",AC365="C"),Rates!$E$7,IF(AND('Claim Details'!$R$21="London 2",AC365="D"),Rates!$F$7,IF(AND('Claim Details'!$R$21="London 3",AC365="A"),Rates!$C$10,IF(AND('Claim Details'!$R$21="London 3",AC365="B"),Rates!$D$10,IF(AND('Claim Details'!$R$21="London 3",AC365="C"),Rates!$E$10,IF(AND('Claim Details'!$R$21="London 3",AC365="D"),Rates!$F$10,IF(AND('Claim Details'!$R$21="National 1",AC365="A"),Rates!$C$13,IF(AND('Claim Details'!$R$21="National 1",AC365="B"),Rates!$D$13,IF(AND('Claim Details'!$R$21="National 1",AC365="C"),Rates!$E$13,IF(AND('Claim Details'!$R$21="National 1",AC365="D"),Rates!$F$13,IF(AND('Claim Details'!$R$21="National 2",AC365="A"),Rates!$C$16,IF(AND('Claim Details'!$R$21="National 2",AC365="B"),Rates!$D$16,IF(AND('Claim Details'!$R$21="National 2",AC365="C"),Rates!$E$16,IF(AND('Claim Details'!$R$21="National 2",AC365="D"),Rates!$F$16,"£0.00"))))))))))))))))))))</f>
        <v>£0.00</v>
      </c>
      <c r="AR365" s="45">
        <f t="shared" si="83"/>
        <v>0</v>
      </c>
      <c r="AS365" s="183" t="str">
        <f t="shared" si="93"/>
        <v/>
      </c>
      <c r="AT365" s="183" t="str">
        <f t="shared" si="94"/>
        <v/>
      </c>
    </row>
    <row r="366" spans="1:46" ht="15.5">
      <c r="A366" s="178"/>
      <c r="B366" s="21"/>
      <c r="C366" s="22"/>
      <c r="D366" s="288"/>
      <c r="E366" s="290"/>
      <c r="F366" s="289"/>
      <c r="G366" s="177"/>
      <c r="H366" s="286"/>
      <c r="I366" s="95" t="str">
        <f>IF(AND('Claim Details'!$E$21="London 1",C366="A"),Rates!$C$4,IF(AND('Claim Details'!$E$21="London 1",C366="B"),Rates!$D$4,IF(AND('Claim Details'!$E$21="London 1",C366="C"),Rates!$E$4,IF(AND('Claim Details'!$E$21="London 1",C366="D"),Rates!$F$4,IF(AND('Claim Details'!$E$21="London 2",C366="A"),Rates!$C$7,IF(AND('Claim Details'!$E$21="London 2",C366="B"),Rates!$D$7,IF(AND('Claim Details'!$E$21="London 2",C366="C"),Rates!$E$7,IF(AND('Claim Details'!$E$21="London 2",C366="D"),Rates!$F$7,IF(AND('Claim Details'!$E$21="London 3",C366="A"),Rates!$C$10,IF(AND('Claim Details'!$E$21="London 3",C366="B"),Rates!$D$10,IF(AND('Claim Details'!$E$21="London 3",C366="C"),Rates!$E$10,IF(AND('Claim Details'!$E$21="London 3",C366="D"),Rates!$F$10,IF(AND('Claim Details'!$E$21="National 1",C366="A"),Rates!$C$13,IF(AND('Claim Details'!$E$21="National 1",C366="B"),Rates!$D$13,IF(AND('Claim Details'!$E$21="National 1",C366="C"),Rates!$E$13,IF(AND('Claim Details'!$E$21="National 1",C366="D"),Rates!$F$13,IF(AND('Claim Details'!$E$21="National 2",C366="A"),Rates!$C$16,IF(AND('Claim Details'!$E$21="National 2",C366="B"),Rates!$D$16,IF(AND('Claim Details'!$E$21="National 2",C366="C"),Rates!$E$16,IF(AND('Claim Details'!$E$21="National 2",C366="D"),Rates!$F$16,"£0.00"))))))))))))))))))))</f>
        <v>£0.00</v>
      </c>
      <c r="J366" s="23"/>
      <c r="K366" s="63" t="str">
        <f t="shared" si="84"/>
        <v>£0.00</v>
      </c>
      <c r="L366" s="212"/>
      <c r="M366" s="213"/>
      <c r="N366" s="20"/>
      <c r="O366" s="20"/>
      <c r="P366" s="20" t="str">
        <f t="shared" si="85"/>
        <v/>
      </c>
      <c r="Q366" s="20"/>
      <c r="R366" s="211"/>
      <c r="S366" s="28" t="str">
        <f t="shared" si="86"/>
        <v/>
      </c>
      <c r="T366" s="20" t="str">
        <f t="shared" si="87"/>
        <v/>
      </c>
      <c r="U366" s="18" t="str">
        <f t="shared" si="88"/>
        <v>£0.00</v>
      </c>
      <c r="V366" s="20"/>
      <c r="W366" s="192"/>
      <c r="X366" s="193"/>
      <c r="Y366" s="35"/>
      <c r="Z366" s="343"/>
      <c r="AA366" s="343" t="str">
        <f t="shared" si="89"/>
        <v/>
      </c>
      <c r="AB366" s="103"/>
      <c r="AC366" s="94" t="str">
        <f t="shared" si="90"/>
        <v/>
      </c>
      <c r="AD366" s="95"/>
      <c r="AE366" s="294"/>
      <c r="AF366" s="214" t="str">
        <f t="shared" si="91"/>
        <v/>
      </c>
      <c r="AG366" s="215" t="str">
        <f t="shared" si="92"/>
        <v>£0.00</v>
      </c>
      <c r="AH366" s="181"/>
      <c r="AJ366" s="183"/>
      <c r="AM366" s="183" t="str">
        <f t="shared" si="80"/>
        <v/>
      </c>
      <c r="AN366" s="45">
        <f t="shared" si="81"/>
        <v>0</v>
      </c>
      <c r="AO366" s="45" t="str">
        <f>IF(AND('Claim Details'!$J$21="London 1",T366="A"),Rates!$C$4,IF(AND('Claim Details'!$J$21="London 1",T366="B"),Rates!$D$4,IF(AND('Claim Details'!$J$21="London 1",T366="C"),Rates!$E$4,IF(AND('Claim Details'!$J$21="London 1",T366="D"),Rates!$F$4,IF(AND('Claim Details'!$J$21="London 2",T366="A"),Rates!$C$7,IF(AND('Claim Details'!$J$21="London 2",T366="B"),Rates!$D$7,IF(AND('Claim Details'!$J$21="London 2",T366="C"),Rates!$E$7,IF(AND('Claim Details'!$J$21="London 2",T366="D"),Rates!$F$7,IF(AND('Claim Details'!$J$21="London 3",T366="A"),Rates!$C$10,IF(AND('Claim Details'!$J$21="London 3",T366="B"),Rates!$D$10,IF(AND('Claim Details'!$J$21="London 3",T366="C"),Rates!$E$10,IF(AND('Claim Details'!$J$21="London 3",T366="D"),Rates!$F$10,IF(AND('Claim Details'!$J$21="National 1",T366="A"),Rates!$C$13,IF(AND('Claim Details'!$J$21="National 1",T366="B"),Rates!$D$13,IF(AND('Claim Details'!$J$21="National 1",T366="C"),Rates!$E$13,IF(AND('Claim Details'!$J$21="National 1",T366="D"),Rates!$F$13,IF(AND('Claim Details'!$J$21="National 2",T366="A"),Rates!$C$16,IF(AND('Claim Details'!$J$21="National 2",T366="B"),Rates!$D$16,IF(AND('Claim Details'!$J$21="National 2",T366="C"),Rates!$E$16,IF(AND('Claim Details'!$J$21="National 2",T366="D"),Rates!$F$16,"£0.00"))))))))))))))))))))</f>
        <v>£0.00</v>
      </c>
      <c r="AP366" s="45">
        <f t="shared" si="82"/>
        <v>0</v>
      </c>
      <c r="AQ366" s="45" t="str">
        <f>IF(AND('Claim Details'!$R$21="London 1",AC366="A"),Rates!$C$4,IF(AND('Claim Details'!$R$21="London 1",AC366="B"),Rates!$D$4,IF(AND('Claim Details'!$R$21="London 1",AC366="C"),Rates!$E$4,IF(AND('Claim Details'!$R$21="London 1",AC366="D"),Rates!$F$4,IF(AND('Claim Details'!$R$21="London 2",AC366="A"),Rates!$C$7,IF(AND('Claim Details'!$R$21="London 2",AC366="B"),Rates!$D$7,IF(AND('Claim Details'!$R$21="London 2",AC366="C"),Rates!$E$7,IF(AND('Claim Details'!$R$21="London 2",AC366="D"),Rates!$F$7,IF(AND('Claim Details'!$R$21="London 3",AC366="A"),Rates!$C$10,IF(AND('Claim Details'!$R$21="London 3",AC366="B"),Rates!$D$10,IF(AND('Claim Details'!$R$21="London 3",AC366="C"),Rates!$E$10,IF(AND('Claim Details'!$R$21="London 3",AC366="D"),Rates!$F$10,IF(AND('Claim Details'!$R$21="National 1",AC366="A"),Rates!$C$13,IF(AND('Claim Details'!$R$21="National 1",AC366="B"),Rates!$D$13,IF(AND('Claim Details'!$R$21="National 1",AC366="C"),Rates!$E$13,IF(AND('Claim Details'!$R$21="National 1",AC366="D"),Rates!$F$13,IF(AND('Claim Details'!$R$21="National 2",AC366="A"),Rates!$C$16,IF(AND('Claim Details'!$R$21="National 2",AC366="B"),Rates!$D$16,IF(AND('Claim Details'!$R$21="National 2",AC366="C"),Rates!$E$16,IF(AND('Claim Details'!$R$21="National 2",AC366="D"),Rates!$F$16,"£0.00"))))))))))))))))))))</f>
        <v>£0.00</v>
      </c>
      <c r="AR366" s="45">
        <f t="shared" si="83"/>
        <v>0</v>
      </c>
      <c r="AS366" s="183" t="str">
        <f t="shared" si="93"/>
        <v/>
      </c>
      <c r="AT366" s="183" t="str">
        <f t="shared" si="94"/>
        <v/>
      </c>
    </row>
    <row r="367" spans="1:46" ht="15.5">
      <c r="A367" s="178"/>
      <c r="B367" s="21"/>
      <c r="C367" s="22"/>
      <c r="D367" s="288"/>
      <c r="E367" s="290"/>
      <c r="F367" s="289"/>
      <c r="G367" s="177"/>
      <c r="H367" s="286"/>
      <c r="I367" s="95" t="str">
        <f>IF(AND('Claim Details'!$E$21="London 1",C367="A"),Rates!$C$4,IF(AND('Claim Details'!$E$21="London 1",C367="B"),Rates!$D$4,IF(AND('Claim Details'!$E$21="London 1",C367="C"),Rates!$E$4,IF(AND('Claim Details'!$E$21="London 1",C367="D"),Rates!$F$4,IF(AND('Claim Details'!$E$21="London 2",C367="A"),Rates!$C$7,IF(AND('Claim Details'!$E$21="London 2",C367="B"),Rates!$D$7,IF(AND('Claim Details'!$E$21="London 2",C367="C"),Rates!$E$7,IF(AND('Claim Details'!$E$21="London 2",C367="D"),Rates!$F$7,IF(AND('Claim Details'!$E$21="London 3",C367="A"),Rates!$C$10,IF(AND('Claim Details'!$E$21="London 3",C367="B"),Rates!$D$10,IF(AND('Claim Details'!$E$21="London 3",C367="C"),Rates!$E$10,IF(AND('Claim Details'!$E$21="London 3",C367="D"),Rates!$F$10,IF(AND('Claim Details'!$E$21="National 1",C367="A"),Rates!$C$13,IF(AND('Claim Details'!$E$21="National 1",C367="B"),Rates!$D$13,IF(AND('Claim Details'!$E$21="National 1",C367="C"),Rates!$E$13,IF(AND('Claim Details'!$E$21="National 1",C367="D"),Rates!$F$13,IF(AND('Claim Details'!$E$21="National 2",C367="A"),Rates!$C$16,IF(AND('Claim Details'!$E$21="National 2",C367="B"),Rates!$D$16,IF(AND('Claim Details'!$E$21="National 2",C367="C"),Rates!$E$16,IF(AND('Claim Details'!$E$21="National 2",C367="D"),Rates!$F$16,"£0.00"))))))))))))))))))))</f>
        <v>£0.00</v>
      </c>
      <c r="J367" s="23"/>
      <c r="K367" s="63" t="str">
        <f t="shared" si="84"/>
        <v>£0.00</v>
      </c>
      <c r="L367" s="212"/>
      <c r="M367" s="213"/>
      <c r="N367" s="20"/>
      <c r="O367" s="20"/>
      <c r="P367" s="20" t="str">
        <f t="shared" si="85"/>
        <v/>
      </c>
      <c r="Q367" s="20"/>
      <c r="R367" s="211"/>
      <c r="S367" s="28" t="str">
        <f t="shared" si="86"/>
        <v/>
      </c>
      <c r="T367" s="20" t="str">
        <f t="shared" si="87"/>
        <v/>
      </c>
      <c r="U367" s="18" t="str">
        <f t="shared" si="88"/>
        <v>£0.00</v>
      </c>
      <c r="V367" s="20"/>
      <c r="W367" s="192"/>
      <c r="X367" s="193"/>
      <c r="Y367" s="35"/>
      <c r="Z367" s="343"/>
      <c r="AA367" s="343" t="str">
        <f t="shared" si="89"/>
        <v/>
      </c>
      <c r="AB367" s="103"/>
      <c r="AC367" s="94" t="str">
        <f t="shared" si="90"/>
        <v/>
      </c>
      <c r="AD367" s="95"/>
      <c r="AE367" s="294"/>
      <c r="AF367" s="214" t="str">
        <f t="shared" si="91"/>
        <v/>
      </c>
      <c r="AG367" s="215" t="str">
        <f t="shared" si="92"/>
        <v>£0.00</v>
      </c>
      <c r="AH367" s="181"/>
      <c r="AJ367" s="183"/>
      <c r="AM367" s="183" t="str">
        <f t="shared" si="80"/>
        <v/>
      </c>
      <c r="AN367" s="45">
        <f t="shared" si="81"/>
        <v>0</v>
      </c>
      <c r="AO367" s="45" t="str">
        <f>IF(AND('Claim Details'!$J$21="London 1",T367="A"),Rates!$C$4,IF(AND('Claim Details'!$J$21="London 1",T367="B"),Rates!$D$4,IF(AND('Claim Details'!$J$21="London 1",T367="C"),Rates!$E$4,IF(AND('Claim Details'!$J$21="London 1",T367="D"),Rates!$F$4,IF(AND('Claim Details'!$J$21="London 2",T367="A"),Rates!$C$7,IF(AND('Claim Details'!$J$21="London 2",T367="B"),Rates!$D$7,IF(AND('Claim Details'!$J$21="London 2",T367="C"),Rates!$E$7,IF(AND('Claim Details'!$J$21="London 2",T367="D"),Rates!$F$7,IF(AND('Claim Details'!$J$21="London 3",T367="A"),Rates!$C$10,IF(AND('Claim Details'!$J$21="London 3",T367="B"),Rates!$D$10,IF(AND('Claim Details'!$J$21="London 3",T367="C"),Rates!$E$10,IF(AND('Claim Details'!$J$21="London 3",T367="D"),Rates!$F$10,IF(AND('Claim Details'!$J$21="National 1",T367="A"),Rates!$C$13,IF(AND('Claim Details'!$J$21="National 1",T367="B"),Rates!$D$13,IF(AND('Claim Details'!$J$21="National 1",T367="C"),Rates!$E$13,IF(AND('Claim Details'!$J$21="National 1",T367="D"),Rates!$F$13,IF(AND('Claim Details'!$J$21="National 2",T367="A"),Rates!$C$16,IF(AND('Claim Details'!$J$21="National 2",T367="B"),Rates!$D$16,IF(AND('Claim Details'!$J$21="National 2",T367="C"),Rates!$E$16,IF(AND('Claim Details'!$J$21="National 2",T367="D"),Rates!$F$16,"£0.00"))))))))))))))))))))</f>
        <v>£0.00</v>
      </c>
      <c r="AP367" s="45">
        <f t="shared" si="82"/>
        <v>0</v>
      </c>
      <c r="AQ367" s="45" t="str">
        <f>IF(AND('Claim Details'!$R$21="London 1",AC367="A"),Rates!$C$4,IF(AND('Claim Details'!$R$21="London 1",AC367="B"),Rates!$D$4,IF(AND('Claim Details'!$R$21="London 1",AC367="C"),Rates!$E$4,IF(AND('Claim Details'!$R$21="London 1",AC367="D"),Rates!$F$4,IF(AND('Claim Details'!$R$21="London 2",AC367="A"),Rates!$C$7,IF(AND('Claim Details'!$R$21="London 2",AC367="B"),Rates!$D$7,IF(AND('Claim Details'!$R$21="London 2",AC367="C"),Rates!$E$7,IF(AND('Claim Details'!$R$21="London 2",AC367="D"),Rates!$F$7,IF(AND('Claim Details'!$R$21="London 3",AC367="A"),Rates!$C$10,IF(AND('Claim Details'!$R$21="London 3",AC367="B"),Rates!$D$10,IF(AND('Claim Details'!$R$21="London 3",AC367="C"),Rates!$E$10,IF(AND('Claim Details'!$R$21="London 3",AC367="D"),Rates!$F$10,IF(AND('Claim Details'!$R$21="National 1",AC367="A"),Rates!$C$13,IF(AND('Claim Details'!$R$21="National 1",AC367="B"),Rates!$D$13,IF(AND('Claim Details'!$R$21="National 1",AC367="C"),Rates!$E$13,IF(AND('Claim Details'!$R$21="National 1",AC367="D"),Rates!$F$13,IF(AND('Claim Details'!$R$21="National 2",AC367="A"),Rates!$C$16,IF(AND('Claim Details'!$R$21="National 2",AC367="B"),Rates!$D$16,IF(AND('Claim Details'!$R$21="National 2",AC367="C"),Rates!$E$16,IF(AND('Claim Details'!$R$21="National 2",AC367="D"),Rates!$F$16,"£0.00"))))))))))))))))))))</f>
        <v>£0.00</v>
      </c>
      <c r="AR367" s="45">
        <f t="shared" si="83"/>
        <v>0</v>
      </c>
      <c r="AS367" s="183" t="str">
        <f t="shared" si="93"/>
        <v/>
      </c>
      <c r="AT367" s="183" t="str">
        <f t="shared" si="94"/>
        <v/>
      </c>
    </row>
    <row r="368" spans="1:46" ht="15.5">
      <c r="A368" s="178"/>
      <c r="B368" s="21"/>
      <c r="C368" s="22"/>
      <c r="D368" s="288"/>
      <c r="E368" s="290"/>
      <c r="F368" s="289"/>
      <c r="G368" s="177"/>
      <c r="H368" s="286"/>
      <c r="I368" s="95" t="str">
        <f>IF(AND('Claim Details'!$E$21="London 1",C368="A"),Rates!$C$4,IF(AND('Claim Details'!$E$21="London 1",C368="B"),Rates!$D$4,IF(AND('Claim Details'!$E$21="London 1",C368="C"),Rates!$E$4,IF(AND('Claim Details'!$E$21="London 1",C368="D"),Rates!$F$4,IF(AND('Claim Details'!$E$21="London 2",C368="A"),Rates!$C$7,IF(AND('Claim Details'!$E$21="London 2",C368="B"),Rates!$D$7,IF(AND('Claim Details'!$E$21="London 2",C368="C"),Rates!$E$7,IF(AND('Claim Details'!$E$21="London 2",C368="D"),Rates!$F$7,IF(AND('Claim Details'!$E$21="London 3",C368="A"),Rates!$C$10,IF(AND('Claim Details'!$E$21="London 3",C368="B"),Rates!$D$10,IF(AND('Claim Details'!$E$21="London 3",C368="C"),Rates!$E$10,IF(AND('Claim Details'!$E$21="London 3",C368="D"),Rates!$F$10,IF(AND('Claim Details'!$E$21="National 1",C368="A"),Rates!$C$13,IF(AND('Claim Details'!$E$21="National 1",C368="B"),Rates!$D$13,IF(AND('Claim Details'!$E$21="National 1",C368="C"),Rates!$E$13,IF(AND('Claim Details'!$E$21="National 1",C368="D"),Rates!$F$13,IF(AND('Claim Details'!$E$21="National 2",C368="A"),Rates!$C$16,IF(AND('Claim Details'!$E$21="National 2",C368="B"),Rates!$D$16,IF(AND('Claim Details'!$E$21="National 2",C368="C"),Rates!$E$16,IF(AND('Claim Details'!$E$21="National 2",C368="D"),Rates!$F$16,"£0.00"))))))))))))))))))))</f>
        <v>£0.00</v>
      </c>
      <c r="J368" s="23"/>
      <c r="K368" s="63" t="str">
        <f t="shared" si="84"/>
        <v>£0.00</v>
      </c>
      <c r="L368" s="212"/>
      <c r="M368" s="213"/>
      <c r="N368" s="20"/>
      <c r="O368" s="20"/>
      <c r="P368" s="20" t="str">
        <f t="shared" si="85"/>
        <v/>
      </c>
      <c r="Q368" s="20"/>
      <c r="R368" s="211"/>
      <c r="S368" s="28" t="str">
        <f t="shared" si="86"/>
        <v/>
      </c>
      <c r="T368" s="20" t="str">
        <f t="shared" si="87"/>
        <v/>
      </c>
      <c r="U368" s="18" t="str">
        <f t="shared" si="88"/>
        <v>£0.00</v>
      </c>
      <c r="V368" s="20"/>
      <c r="W368" s="192"/>
      <c r="X368" s="193"/>
      <c r="Y368" s="35"/>
      <c r="Z368" s="343"/>
      <c r="AA368" s="343" t="str">
        <f t="shared" si="89"/>
        <v/>
      </c>
      <c r="AB368" s="103"/>
      <c r="AC368" s="94" t="str">
        <f t="shared" si="90"/>
        <v/>
      </c>
      <c r="AD368" s="95"/>
      <c r="AE368" s="294"/>
      <c r="AF368" s="214" t="str">
        <f t="shared" si="91"/>
        <v/>
      </c>
      <c r="AG368" s="215" t="str">
        <f t="shared" si="92"/>
        <v>£0.00</v>
      </c>
      <c r="AH368" s="181"/>
      <c r="AJ368" s="183"/>
      <c r="AM368" s="183" t="str">
        <f t="shared" si="80"/>
        <v/>
      </c>
      <c r="AN368" s="45">
        <f t="shared" si="81"/>
        <v>0</v>
      </c>
      <c r="AO368" s="45" t="str">
        <f>IF(AND('Claim Details'!$J$21="London 1",T368="A"),Rates!$C$4,IF(AND('Claim Details'!$J$21="London 1",T368="B"),Rates!$D$4,IF(AND('Claim Details'!$J$21="London 1",T368="C"),Rates!$E$4,IF(AND('Claim Details'!$J$21="London 1",T368="D"),Rates!$F$4,IF(AND('Claim Details'!$J$21="London 2",T368="A"),Rates!$C$7,IF(AND('Claim Details'!$J$21="London 2",T368="B"),Rates!$D$7,IF(AND('Claim Details'!$J$21="London 2",T368="C"),Rates!$E$7,IF(AND('Claim Details'!$J$21="London 2",T368="D"),Rates!$F$7,IF(AND('Claim Details'!$J$21="London 3",T368="A"),Rates!$C$10,IF(AND('Claim Details'!$J$21="London 3",T368="B"),Rates!$D$10,IF(AND('Claim Details'!$J$21="London 3",T368="C"),Rates!$E$10,IF(AND('Claim Details'!$J$21="London 3",T368="D"),Rates!$F$10,IF(AND('Claim Details'!$J$21="National 1",T368="A"),Rates!$C$13,IF(AND('Claim Details'!$J$21="National 1",T368="B"),Rates!$D$13,IF(AND('Claim Details'!$J$21="National 1",T368="C"),Rates!$E$13,IF(AND('Claim Details'!$J$21="National 1",T368="D"),Rates!$F$13,IF(AND('Claim Details'!$J$21="National 2",T368="A"),Rates!$C$16,IF(AND('Claim Details'!$J$21="National 2",T368="B"),Rates!$D$16,IF(AND('Claim Details'!$J$21="National 2",T368="C"),Rates!$E$16,IF(AND('Claim Details'!$J$21="National 2",T368="D"),Rates!$F$16,"£0.00"))))))))))))))))))))</f>
        <v>£0.00</v>
      </c>
      <c r="AP368" s="45">
        <f t="shared" si="82"/>
        <v>0</v>
      </c>
      <c r="AQ368" s="45" t="str">
        <f>IF(AND('Claim Details'!$R$21="London 1",AC368="A"),Rates!$C$4,IF(AND('Claim Details'!$R$21="London 1",AC368="B"),Rates!$D$4,IF(AND('Claim Details'!$R$21="London 1",AC368="C"),Rates!$E$4,IF(AND('Claim Details'!$R$21="London 1",AC368="D"),Rates!$F$4,IF(AND('Claim Details'!$R$21="London 2",AC368="A"),Rates!$C$7,IF(AND('Claim Details'!$R$21="London 2",AC368="B"),Rates!$D$7,IF(AND('Claim Details'!$R$21="London 2",AC368="C"),Rates!$E$7,IF(AND('Claim Details'!$R$21="London 2",AC368="D"),Rates!$F$7,IF(AND('Claim Details'!$R$21="London 3",AC368="A"),Rates!$C$10,IF(AND('Claim Details'!$R$21="London 3",AC368="B"),Rates!$D$10,IF(AND('Claim Details'!$R$21="London 3",AC368="C"),Rates!$E$10,IF(AND('Claim Details'!$R$21="London 3",AC368="D"),Rates!$F$10,IF(AND('Claim Details'!$R$21="National 1",AC368="A"),Rates!$C$13,IF(AND('Claim Details'!$R$21="National 1",AC368="B"),Rates!$D$13,IF(AND('Claim Details'!$R$21="National 1",AC368="C"),Rates!$E$13,IF(AND('Claim Details'!$R$21="National 1",AC368="D"),Rates!$F$13,IF(AND('Claim Details'!$R$21="National 2",AC368="A"),Rates!$C$16,IF(AND('Claim Details'!$R$21="National 2",AC368="B"),Rates!$D$16,IF(AND('Claim Details'!$R$21="National 2",AC368="C"),Rates!$E$16,IF(AND('Claim Details'!$R$21="National 2",AC368="D"),Rates!$F$16,"£0.00"))))))))))))))))))))</f>
        <v>£0.00</v>
      </c>
      <c r="AR368" s="45">
        <f t="shared" si="83"/>
        <v>0</v>
      </c>
      <c r="AS368" s="183" t="str">
        <f t="shared" si="93"/>
        <v/>
      </c>
      <c r="AT368" s="183" t="str">
        <f t="shared" si="94"/>
        <v/>
      </c>
    </row>
    <row r="369" spans="1:46" ht="15.5">
      <c r="A369" s="178"/>
      <c r="B369" s="21"/>
      <c r="C369" s="22"/>
      <c r="D369" s="288"/>
      <c r="E369" s="290"/>
      <c r="F369" s="289"/>
      <c r="G369" s="177"/>
      <c r="H369" s="286"/>
      <c r="I369" s="95" t="str">
        <f>IF(AND('Claim Details'!$E$21="London 1",C369="A"),Rates!$C$4,IF(AND('Claim Details'!$E$21="London 1",C369="B"),Rates!$D$4,IF(AND('Claim Details'!$E$21="London 1",C369="C"),Rates!$E$4,IF(AND('Claim Details'!$E$21="London 1",C369="D"),Rates!$F$4,IF(AND('Claim Details'!$E$21="London 2",C369="A"),Rates!$C$7,IF(AND('Claim Details'!$E$21="London 2",C369="B"),Rates!$D$7,IF(AND('Claim Details'!$E$21="London 2",C369="C"),Rates!$E$7,IF(AND('Claim Details'!$E$21="London 2",C369="D"),Rates!$F$7,IF(AND('Claim Details'!$E$21="London 3",C369="A"),Rates!$C$10,IF(AND('Claim Details'!$E$21="London 3",C369="B"),Rates!$D$10,IF(AND('Claim Details'!$E$21="London 3",C369="C"),Rates!$E$10,IF(AND('Claim Details'!$E$21="London 3",C369="D"),Rates!$F$10,IF(AND('Claim Details'!$E$21="National 1",C369="A"),Rates!$C$13,IF(AND('Claim Details'!$E$21="National 1",C369="B"),Rates!$D$13,IF(AND('Claim Details'!$E$21="National 1",C369="C"),Rates!$E$13,IF(AND('Claim Details'!$E$21="National 1",C369="D"),Rates!$F$13,IF(AND('Claim Details'!$E$21="National 2",C369="A"),Rates!$C$16,IF(AND('Claim Details'!$E$21="National 2",C369="B"),Rates!$D$16,IF(AND('Claim Details'!$E$21="National 2",C369="C"),Rates!$E$16,IF(AND('Claim Details'!$E$21="National 2",C369="D"),Rates!$F$16,"£0.00"))))))))))))))))))))</f>
        <v>£0.00</v>
      </c>
      <c r="J369" s="23"/>
      <c r="K369" s="63" t="str">
        <f t="shared" si="84"/>
        <v>£0.00</v>
      </c>
      <c r="L369" s="212"/>
      <c r="M369" s="213"/>
      <c r="N369" s="20"/>
      <c r="O369" s="20"/>
      <c r="P369" s="20" t="str">
        <f t="shared" si="85"/>
        <v/>
      </c>
      <c r="Q369" s="20"/>
      <c r="R369" s="211"/>
      <c r="S369" s="28" t="str">
        <f t="shared" si="86"/>
        <v/>
      </c>
      <c r="T369" s="20" t="str">
        <f t="shared" si="87"/>
        <v/>
      </c>
      <c r="U369" s="18" t="str">
        <f t="shared" si="88"/>
        <v>£0.00</v>
      </c>
      <c r="V369" s="20"/>
      <c r="W369" s="192"/>
      <c r="X369" s="193"/>
      <c r="Y369" s="35"/>
      <c r="Z369" s="343"/>
      <c r="AA369" s="343" t="str">
        <f t="shared" si="89"/>
        <v/>
      </c>
      <c r="AB369" s="103"/>
      <c r="AC369" s="94" t="str">
        <f t="shared" si="90"/>
        <v/>
      </c>
      <c r="AD369" s="95"/>
      <c r="AE369" s="294"/>
      <c r="AF369" s="214" t="str">
        <f t="shared" si="91"/>
        <v/>
      </c>
      <c r="AG369" s="215" t="str">
        <f t="shared" si="92"/>
        <v>£0.00</v>
      </c>
      <c r="AH369" s="181"/>
      <c r="AJ369" s="183"/>
      <c r="AM369" s="183" t="str">
        <f t="shared" si="80"/>
        <v/>
      </c>
      <c r="AN369" s="45">
        <f t="shared" si="81"/>
        <v>0</v>
      </c>
      <c r="AO369" s="45" t="str">
        <f>IF(AND('Claim Details'!$J$21="London 1",T369="A"),Rates!$C$4,IF(AND('Claim Details'!$J$21="London 1",T369="B"),Rates!$D$4,IF(AND('Claim Details'!$J$21="London 1",T369="C"),Rates!$E$4,IF(AND('Claim Details'!$J$21="London 1",T369="D"),Rates!$F$4,IF(AND('Claim Details'!$J$21="London 2",T369="A"),Rates!$C$7,IF(AND('Claim Details'!$J$21="London 2",T369="B"),Rates!$D$7,IF(AND('Claim Details'!$J$21="London 2",T369="C"),Rates!$E$7,IF(AND('Claim Details'!$J$21="London 2",T369="D"),Rates!$F$7,IF(AND('Claim Details'!$J$21="London 3",T369="A"),Rates!$C$10,IF(AND('Claim Details'!$J$21="London 3",T369="B"),Rates!$D$10,IF(AND('Claim Details'!$J$21="London 3",T369="C"),Rates!$E$10,IF(AND('Claim Details'!$J$21="London 3",T369="D"),Rates!$F$10,IF(AND('Claim Details'!$J$21="National 1",T369="A"),Rates!$C$13,IF(AND('Claim Details'!$J$21="National 1",T369="B"),Rates!$D$13,IF(AND('Claim Details'!$J$21="National 1",T369="C"),Rates!$E$13,IF(AND('Claim Details'!$J$21="National 1",T369="D"),Rates!$F$13,IF(AND('Claim Details'!$J$21="National 2",T369="A"),Rates!$C$16,IF(AND('Claim Details'!$J$21="National 2",T369="B"),Rates!$D$16,IF(AND('Claim Details'!$J$21="National 2",T369="C"),Rates!$E$16,IF(AND('Claim Details'!$J$21="National 2",T369="D"),Rates!$F$16,"£0.00"))))))))))))))))))))</f>
        <v>£0.00</v>
      </c>
      <c r="AP369" s="45">
        <f t="shared" si="82"/>
        <v>0</v>
      </c>
      <c r="AQ369" s="45" t="str">
        <f>IF(AND('Claim Details'!$R$21="London 1",AC369="A"),Rates!$C$4,IF(AND('Claim Details'!$R$21="London 1",AC369="B"),Rates!$D$4,IF(AND('Claim Details'!$R$21="London 1",AC369="C"),Rates!$E$4,IF(AND('Claim Details'!$R$21="London 1",AC369="D"),Rates!$F$4,IF(AND('Claim Details'!$R$21="London 2",AC369="A"),Rates!$C$7,IF(AND('Claim Details'!$R$21="London 2",AC369="B"),Rates!$D$7,IF(AND('Claim Details'!$R$21="London 2",AC369="C"),Rates!$E$7,IF(AND('Claim Details'!$R$21="London 2",AC369="D"),Rates!$F$7,IF(AND('Claim Details'!$R$21="London 3",AC369="A"),Rates!$C$10,IF(AND('Claim Details'!$R$21="London 3",AC369="B"),Rates!$D$10,IF(AND('Claim Details'!$R$21="London 3",AC369="C"),Rates!$E$10,IF(AND('Claim Details'!$R$21="London 3",AC369="D"),Rates!$F$10,IF(AND('Claim Details'!$R$21="National 1",AC369="A"),Rates!$C$13,IF(AND('Claim Details'!$R$21="National 1",AC369="B"),Rates!$D$13,IF(AND('Claim Details'!$R$21="National 1",AC369="C"),Rates!$E$13,IF(AND('Claim Details'!$R$21="National 1",AC369="D"),Rates!$F$13,IF(AND('Claim Details'!$R$21="National 2",AC369="A"),Rates!$C$16,IF(AND('Claim Details'!$R$21="National 2",AC369="B"),Rates!$D$16,IF(AND('Claim Details'!$R$21="National 2",AC369="C"),Rates!$E$16,IF(AND('Claim Details'!$R$21="National 2",AC369="D"),Rates!$F$16,"£0.00"))))))))))))))))))))</f>
        <v>£0.00</v>
      </c>
      <c r="AR369" s="45">
        <f t="shared" si="83"/>
        <v>0</v>
      </c>
      <c r="AS369" s="183" t="str">
        <f t="shared" si="93"/>
        <v/>
      </c>
      <c r="AT369" s="183" t="str">
        <f t="shared" si="94"/>
        <v/>
      </c>
    </row>
    <row r="370" spans="1:46" ht="15.5">
      <c r="A370" s="178"/>
      <c r="B370" s="21"/>
      <c r="C370" s="22"/>
      <c r="D370" s="288"/>
      <c r="E370" s="290"/>
      <c r="F370" s="289"/>
      <c r="G370" s="177"/>
      <c r="H370" s="286"/>
      <c r="I370" s="95" t="str">
        <f>IF(AND('Claim Details'!$E$21="London 1",C370="A"),Rates!$C$4,IF(AND('Claim Details'!$E$21="London 1",C370="B"),Rates!$D$4,IF(AND('Claim Details'!$E$21="London 1",C370="C"),Rates!$E$4,IF(AND('Claim Details'!$E$21="London 1",C370="D"),Rates!$F$4,IF(AND('Claim Details'!$E$21="London 2",C370="A"),Rates!$C$7,IF(AND('Claim Details'!$E$21="London 2",C370="B"),Rates!$D$7,IF(AND('Claim Details'!$E$21="London 2",C370="C"),Rates!$E$7,IF(AND('Claim Details'!$E$21="London 2",C370="D"),Rates!$F$7,IF(AND('Claim Details'!$E$21="London 3",C370="A"),Rates!$C$10,IF(AND('Claim Details'!$E$21="London 3",C370="B"),Rates!$D$10,IF(AND('Claim Details'!$E$21="London 3",C370="C"),Rates!$E$10,IF(AND('Claim Details'!$E$21="London 3",C370="D"),Rates!$F$10,IF(AND('Claim Details'!$E$21="National 1",C370="A"),Rates!$C$13,IF(AND('Claim Details'!$E$21="National 1",C370="B"),Rates!$D$13,IF(AND('Claim Details'!$E$21="National 1",C370="C"),Rates!$E$13,IF(AND('Claim Details'!$E$21="National 1",C370="D"),Rates!$F$13,IF(AND('Claim Details'!$E$21="National 2",C370="A"),Rates!$C$16,IF(AND('Claim Details'!$E$21="National 2",C370="B"),Rates!$D$16,IF(AND('Claim Details'!$E$21="National 2",C370="C"),Rates!$E$16,IF(AND('Claim Details'!$E$21="National 2",C370="D"),Rates!$F$16,"£0.00"))))))))))))))))))))</f>
        <v>£0.00</v>
      </c>
      <c r="J370" s="23"/>
      <c r="K370" s="63" t="str">
        <f t="shared" si="84"/>
        <v>£0.00</v>
      </c>
      <c r="L370" s="212"/>
      <c r="M370" s="213"/>
      <c r="N370" s="20"/>
      <c r="O370" s="20"/>
      <c r="P370" s="20" t="str">
        <f t="shared" si="85"/>
        <v/>
      </c>
      <c r="Q370" s="20"/>
      <c r="R370" s="211"/>
      <c r="S370" s="28" t="str">
        <f t="shared" si="86"/>
        <v/>
      </c>
      <c r="T370" s="20" t="str">
        <f t="shared" si="87"/>
        <v/>
      </c>
      <c r="U370" s="18" t="str">
        <f t="shared" si="88"/>
        <v>£0.00</v>
      </c>
      <c r="V370" s="20"/>
      <c r="W370" s="192"/>
      <c r="X370" s="193"/>
      <c r="Y370" s="35"/>
      <c r="Z370" s="343"/>
      <c r="AA370" s="343" t="str">
        <f t="shared" si="89"/>
        <v/>
      </c>
      <c r="AB370" s="103"/>
      <c r="AC370" s="94" t="str">
        <f t="shared" si="90"/>
        <v/>
      </c>
      <c r="AD370" s="95"/>
      <c r="AE370" s="294"/>
      <c r="AF370" s="214" t="str">
        <f t="shared" si="91"/>
        <v/>
      </c>
      <c r="AG370" s="215" t="str">
        <f t="shared" si="92"/>
        <v>£0.00</v>
      </c>
      <c r="AH370" s="181"/>
      <c r="AJ370" s="183"/>
      <c r="AM370" s="183" t="str">
        <f t="shared" si="80"/>
        <v/>
      </c>
      <c r="AN370" s="45">
        <f t="shared" si="81"/>
        <v>0</v>
      </c>
      <c r="AO370" s="45" t="str">
        <f>IF(AND('Claim Details'!$J$21="London 1",T370="A"),Rates!$C$4,IF(AND('Claim Details'!$J$21="London 1",T370="B"),Rates!$D$4,IF(AND('Claim Details'!$J$21="London 1",T370="C"),Rates!$E$4,IF(AND('Claim Details'!$J$21="London 1",T370="D"),Rates!$F$4,IF(AND('Claim Details'!$J$21="London 2",T370="A"),Rates!$C$7,IF(AND('Claim Details'!$J$21="London 2",T370="B"),Rates!$D$7,IF(AND('Claim Details'!$J$21="London 2",T370="C"),Rates!$E$7,IF(AND('Claim Details'!$J$21="London 2",T370="D"),Rates!$F$7,IF(AND('Claim Details'!$J$21="London 3",T370="A"),Rates!$C$10,IF(AND('Claim Details'!$J$21="London 3",T370="B"),Rates!$D$10,IF(AND('Claim Details'!$J$21="London 3",T370="C"),Rates!$E$10,IF(AND('Claim Details'!$J$21="London 3",T370="D"),Rates!$F$10,IF(AND('Claim Details'!$J$21="National 1",T370="A"),Rates!$C$13,IF(AND('Claim Details'!$J$21="National 1",T370="B"),Rates!$D$13,IF(AND('Claim Details'!$J$21="National 1",T370="C"),Rates!$E$13,IF(AND('Claim Details'!$J$21="National 1",T370="D"),Rates!$F$13,IF(AND('Claim Details'!$J$21="National 2",T370="A"),Rates!$C$16,IF(AND('Claim Details'!$J$21="National 2",T370="B"),Rates!$D$16,IF(AND('Claim Details'!$J$21="National 2",T370="C"),Rates!$E$16,IF(AND('Claim Details'!$J$21="National 2",T370="D"),Rates!$F$16,"£0.00"))))))))))))))))))))</f>
        <v>£0.00</v>
      </c>
      <c r="AP370" s="45">
        <f t="shared" si="82"/>
        <v>0</v>
      </c>
      <c r="AQ370" s="45" t="str">
        <f>IF(AND('Claim Details'!$R$21="London 1",AC370="A"),Rates!$C$4,IF(AND('Claim Details'!$R$21="London 1",AC370="B"),Rates!$D$4,IF(AND('Claim Details'!$R$21="London 1",AC370="C"),Rates!$E$4,IF(AND('Claim Details'!$R$21="London 1",AC370="D"),Rates!$F$4,IF(AND('Claim Details'!$R$21="London 2",AC370="A"),Rates!$C$7,IF(AND('Claim Details'!$R$21="London 2",AC370="B"),Rates!$D$7,IF(AND('Claim Details'!$R$21="London 2",AC370="C"),Rates!$E$7,IF(AND('Claim Details'!$R$21="London 2",AC370="D"),Rates!$F$7,IF(AND('Claim Details'!$R$21="London 3",AC370="A"),Rates!$C$10,IF(AND('Claim Details'!$R$21="London 3",AC370="B"),Rates!$D$10,IF(AND('Claim Details'!$R$21="London 3",AC370="C"),Rates!$E$10,IF(AND('Claim Details'!$R$21="London 3",AC370="D"),Rates!$F$10,IF(AND('Claim Details'!$R$21="National 1",AC370="A"),Rates!$C$13,IF(AND('Claim Details'!$R$21="National 1",AC370="B"),Rates!$D$13,IF(AND('Claim Details'!$R$21="National 1",AC370="C"),Rates!$E$13,IF(AND('Claim Details'!$R$21="National 1",AC370="D"),Rates!$F$13,IF(AND('Claim Details'!$R$21="National 2",AC370="A"),Rates!$C$16,IF(AND('Claim Details'!$R$21="National 2",AC370="B"),Rates!$D$16,IF(AND('Claim Details'!$R$21="National 2",AC370="C"),Rates!$E$16,IF(AND('Claim Details'!$R$21="National 2",AC370="D"),Rates!$F$16,"£0.00"))))))))))))))))))))</f>
        <v>£0.00</v>
      </c>
      <c r="AR370" s="45">
        <f t="shared" si="83"/>
        <v>0</v>
      </c>
      <c r="AS370" s="183" t="str">
        <f t="shared" si="93"/>
        <v/>
      </c>
      <c r="AT370" s="183" t="str">
        <f t="shared" si="94"/>
        <v/>
      </c>
    </row>
    <row r="371" spans="1:46" ht="15.5">
      <c r="A371" s="178"/>
      <c r="B371" s="21"/>
      <c r="C371" s="22"/>
      <c r="D371" s="288"/>
      <c r="E371" s="290"/>
      <c r="F371" s="289"/>
      <c r="G371" s="177"/>
      <c r="H371" s="286"/>
      <c r="I371" s="95" t="str">
        <f>IF(AND('Claim Details'!$E$21="London 1",C371="A"),Rates!$C$4,IF(AND('Claim Details'!$E$21="London 1",C371="B"),Rates!$D$4,IF(AND('Claim Details'!$E$21="London 1",C371="C"),Rates!$E$4,IF(AND('Claim Details'!$E$21="London 1",C371="D"),Rates!$F$4,IF(AND('Claim Details'!$E$21="London 2",C371="A"),Rates!$C$7,IF(AND('Claim Details'!$E$21="London 2",C371="B"),Rates!$D$7,IF(AND('Claim Details'!$E$21="London 2",C371="C"),Rates!$E$7,IF(AND('Claim Details'!$E$21="London 2",C371="D"),Rates!$F$7,IF(AND('Claim Details'!$E$21="London 3",C371="A"),Rates!$C$10,IF(AND('Claim Details'!$E$21="London 3",C371="B"),Rates!$D$10,IF(AND('Claim Details'!$E$21="London 3",C371="C"),Rates!$E$10,IF(AND('Claim Details'!$E$21="London 3",C371="D"),Rates!$F$10,IF(AND('Claim Details'!$E$21="National 1",C371="A"),Rates!$C$13,IF(AND('Claim Details'!$E$21="National 1",C371="B"),Rates!$D$13,IF(AND('Claim Details'!$E$21="National 1",C371="C"),Rates!$E$13,IF(AND('Claim Details'!$E$21="National 1",C371="D"),Rates!$F$13,IF(AND('Claim Details'!$E$21="National 2",C371="A"),Rates!$C$16,IF(AND('Claim Details'!$E$21="National 2",C371="B"),Rates!$D$16,IF(AND('Claim Details'!$E$21="National 2",C371="C"),Rates!$E$16,IF(AND('Claim Details'!$E$21="National 2",C371="D"),Rates!$F$16,"£0.00"))))))))))))))))))))</f>
        <v>£0.00</v>
      </c>
      <c r="J371" s="23"/>
      <c r="K371" s="63" t="str">
        <f t="shared" si="84"/>
        <v>£0.00</v>
      </c>
      <c r="L371" s="212"/>
      <c r="M371" s="213"/>
      <c r="N371" s="20"/>
      <c r="O371" s="20"/>
      <c r="P371" s="20" t="str">
        <f t="shared" si="85"/>
        <v/>
      </c>
      <c r="Q371" s="20"/>
      <c r="R371" s="211"/>
      <c r="S371" s="28" t="str">
        <f t="shared" si="86"/>
        <v/>
      </c>
      <c r="T371" s="20" t="str">
        <f t="shared" si="87"/>
        <v/>
      </c>
      <c r="U371" s="18" t="str">
        <f t="shared" si="88"/>
        <v>£0.00</v>
      </c>
      <c r="V371" s="20"/>
      <c r="W371" s="192"/>
      <c r="X371" s="193"/>
      <c r="Y371" s="35"/>
      <c r="Z371" s="343"/>
      <c r="AA371" s="343" t="str">
        <f t="shared" si="89"/>
        <v/>
      </c>
      <c r="AB371" s="103"/>
      <c r="AC371" s="94" t="str">
        <f t="shared" si="90"/>
        <v/>
      </c>
      <c r="AD371" s="95"/>
      <c r="AE371" s="294"/>
      <c r="AF371" s="214" t="str">
        <f t="shared" si="91"/>
        <v/>
      </c>
      <c r="AG371" s="215" t="str">
        <f t="shared" si="92"/>
        <v>£0.00</v>
      </c>
      <c r="AH371" s="181"/>
      <c r="AJ371" s="183"/>
      <c r="AM371" s="183" t="str">
        <f t="shared" si="80"/>
        <v/>
      </c>
      <c r="AN371" s="45">
        <f t="shared" si="81"/>
        <v>0</v>
      </c>
      <c r="AO371" s="45" t="str">
        <f>IF(AND('Claim Details'!$J$21="London 1",T371="A"),Rates!$C$4,IF(AND('Claim Details'!$J$21="London 1",T371="B"),Rates!$D$4,IF(AND('Claim Details'!$J$21="London 1",T371="C"),Rates!$E$4,IF(AND('Claim Details'!$J$21="London 1",T371="D"),Rates!$F$4,IF(AND('Claim Details'!$J$21="London 2",T371="A"),Rates!$C$7,IF(AND('Claim Details'!$J$21="London 2",T371="B"),Rates!$D$7,IF(AND('Claim Details'!$J$21="London 2",T371="C"),Rates!$E$7,IF(AND('Claim Details'!$J$21="London 2",T371="D"),Rates!$F$7,IF(AND('Claim Details'!$J$21="London 3",T371="A"),Rates!$C$10,IF(AND('Claim Details'!$J$21="London 3",T371="B"),Rates!$D$10,IF(AND('Claim Details'!$J$21="London 3",T371="C"),Rates!$E$10,IF(AND('Claim Details'!$J$21="London 3",T371="D"),Rates!$F$10,IF(AND('Claim Details'!$J$21="National 1",T371="A"),Rates!$C$13,IF(AND('Claim Details'!$J$21="National 1",T371="B"),Rates!$D$13,IF(AND('Claim Details'!$J$21="National 1",T371="C"),Rates!$E$13,IF(AND('Claim Details'!$J$21="National 1",T371="D"),Rates!$F$13,IF(AND('Claim Details'!$J$21="National 2",T371="A"),Rates!$C$16,IF(AND('Claim Details'!$J$21="National 2",T371="B"),Rates!$D$16,IF(AND('Claim Details'!$J$21="National 2",T371="C"),Rates!$E$16,IF(AND('Claim Details'!$J$21="National 2",T371="D"),Rates!$F$16,"£0.00"))))))))))))))))))))</f>
        <v>£0.00</v>
      </c>
      <c r="AP371" s="45">
        <f t="shared" si="82"/>
        <v>0</v>
      </c>
      <c r="AQ371" s="45" t="str">
        <f>IF(AND('Claim Details'!$R$21="London 1",AC371="A"),Rates!$C$4,IF(AND('Claim Details'!$R$21="London 1",AC371="B"),Rates!$D$4,IF(AND('Claim Details'!$R$21="London 1",AC371="C"),Rates!$E$4,IF(AND('Claim Details'!$R$21="London 1",AC371="D"),Rates!$F$4,IF(AND('Claim Details'!$R$21="London 2",AC371="A"),Rates!$C$7,IF(AND('Claim Details'!$R$21="London 2",AC371="B"),Rates!$D$7,IF(AND('Claim Details'!$R$21="London 2",AC371="C"),Rates!$E$7,IF(AND('Claim Details'!$R$21="London 2",AC371="D"),Rates!$F$7,IF(AND('Claim Details'!$R$21="London 3",AC371="A"),Rates!$C$10,IF(AND('Claim Details'!$R$21="London 3",AC371="B"),Rates!$D$10,IF(AND('Claim Details'!$R$21="London 3",AC371="C"),Rates!$E$10,IF(AND('Claim Details'!$R$21="London 3",AC371="D"),Rates!$F$10,IF(AND('Claim Details'!$R$21="National 1",AC371="A"),Rates!$C$13,IF(AND('Claim Details'!$R$21="National 1",AC371="B"),Rates!$D$13,IF(AND('Claim Details'!$R$21="National 1",AC371="C"),Rates!$E$13,IF(AND('Claim Details'!$R$21="National 1",AC371="D"),Rates!$F$13,IF(AND('Claim Details'!$R$21="National 2",AC371="A"),Rates!$C$16,IF(AND('Claim Details'!$R$21="National 2",AC371="B"),Rates!$D$16,IF(AND('Claim Details'!$R$21="National 2",AC371="C"),Rates!$E$16,IF(AND('Claim Details'!$R$21="National 2",AC371="D"),Rates!$F$16,"£0.00"))))))))))))))))))))</f>
        <v>£0.00</v>
      </c>
      <c r="AR371" s="45">
        <f t="shared" si="83"/>
        <v>0</v>
      </c>
      <c r="AS371" s="183" t="str">
        <f t="shared" si="93"/>
        <v/>
      </c>
      <c r="AT371" s="183" t="str">
        <f t="shared" si="94"/>
        <v/>
      </c>
    </row>
    <row r="372" spans="1:46" ht="15.5">
      <c r="A372" s="178"/>
      <c r="B372" s="21"/>
      <c r="C372" s="22"/>
      <c r="D372" s="288"/>
      <c r="E372" s="290"/>
      <c r="F372" s="289"/>
      <c r="G372" s="177"/>
      <c r="H372" s="286"/>
      <c r="I372" s="95" t="str">
        <f>IF(AND('Claim Details'!$E$21="London 1",C372="A"),Rates!$C$4,IF(AND('Claim Details'!$E$21="London 1",C372="B"),Rates!$D$4,IF(AND('Claim Details'!$E$21="London 1",C372="C"),Rates!$E$4,IF(AND('Claim Details'!$E$21="London 1",C372="D"),Rates!$F$4,IF(AND('Claim Details'!$E$21="London 2",C372="A"),Rates!$C$7,IF(AND('Claim Details'!$E$21="London 2",C372="B"),Rates!$D$7,IF(AND('Claim Details'!$E$21="London 2",C372="C"),Rates!$E$7,IF(AND('Claim Details'!$E$21="London 2",C372="D"),Rates!$F$7,IF(AND('Claim Details'!$E$21="London 3",C372="A"),Rates!$C$10,IF(AND('Claim Details'!$E$21="London 3",C372="B"),Rates!$D$10,IF(AND('Claim Details'!$E$21="London 3",C372="C"),Rates!$E$10,IF(AND('Claim Details'!$E$21="London 3",C372="D"),Rates!$F$10,IF(AND('Claim Details'!$E$21="National 1",C372="A"),Rates!$C$13,IF(AND('Claim Details'!$E$21="National 1",C372="B"),Rates!$D$13,IF(AND('Claim Details'!$E$21="National 1",C372="C"),Rates!$E$13,IF(AND('Claim Details'!$E$21="National 1",C372="D"),Rates!$F$13,IF(AND('Claim Details'!$E$21="National 2",C372="A"),Rates!$C$16,IF(AND('Claim Details'!$E$21="National 2",C372="B"),Rates!$D$16,IF(AND('Claim Details'!$E$21="National 2",C372="C"),Rates!$E$16,IF(AND('Claim Details'!$E$21="National 2",C372="D"),Rates!$F$16,"£0.00"))))))))))))))))))))</f>
        <v>£0.00</v>
      </c>
      <c r="J372" s="23"/>
      <c r="K372" s="63" t="str">
        <f t="shared" si="84"/>
        <v>£0.00</v>
      </c>
      <c r="L372" s="212"/>
      <c r="M372" s="213"/>
      <c r="N372" s="20"/>
      <c r="O372" s="20"/>
      <c r="P372" s="20" t="str">
        <f t="shared" si="85"/>
        <v/>
      </c>
      <c r="Q372" s="20"/>
      <c r="R372" s="211"/>
      <c r="S372" s="28" t="str">
        <f t="shared" si="86"/>
        <v/>
      </c>
      <c r="T372" s="20" t="str">
        <f t="shared" si="87"/>
        <v/>
      </c>
      <c r="U372" s="18" t="str">
        <f t="shared" si="88"/>
        <v>£0.00</v>
      </c>
      <c r="V372" s="20"/>
      <c r="W372" s="192"/>
      <c r="X372" s="193"/>
      <c r="Y372" s="35"/>
      <c r="Z372" s="343"/>
      <c r="AA372" s="343" t="str">
        <f t="shared" si="89"/>
        <v/>
      </c>
      <c r="AB372" s="103"/>
      <c r="AC372" s="94" t="str">
        <f t="shared" si="90"/>
        <v/>
      </c>
      <c r="AD372" s="95"/>
      <c r="AE372" s="294"/>
      <c r="AF372" s="214" t="str">
        <f t="shared" si="91"/>
        <v/>
      </c>
      <c r="AG372" s="215" t="str">
        <f t="shared" si="92"/>
        <v>£0.00</v>
      </c>
      <c r="AH372" s="181"/>
      <c r="AJ372" s="183"/>
      <c r="AM372" s="183" t="str">
        <f t="shared" si="80"/>
        <v/>
      </c>
      <c r="AN372" s="45">
        <f t="shared" si="81"/>
        <v>0</v>
      </c>
      <c r="AO372" s="45" t="str">
        <f>IF(AND('Claim Details'!$J$21="London 1",T372="A"),Rates!$C$4,IF(AND('Claim Details'!$J$21="London 1",T372="B"),Rates!$D$4,IF(AND('Claim Details'!$J$21="London 1",T372="C"),Rates!$E$4,IF(AND('Claim Details'!$J$21="London 1",T372="D"),Rates!$F$4,IF(AND('Claim Details'!$J$21="London 2",T372="A"),Rates!$C$7,IF(AND('Claim Details'!$J$21="London 2",T372="B"),Rates!$D$7,IF(AND('Claim Details'!$J$21="London 2",T372="C"),Rates!$E$7,IF(AND('Claim Details'!$J$21="London 2",T372="D"),Rates!$F$7,IF(AND('Claim Details'!$J$21="London 3",T372="A"),Rates!$C$10,IF(AND('Claim Details'!$J$21="London 3",T372="B"),Rates!$D$10,IF(AND('Claim Details'!$J$21="London 3",T372="C"),Rates!$E$10,IF(AND('Claim Details'!$J$21="London 3",T372="D"),Rates!$F$10,IF(AND('Claim Details'!$J$21="National 1",T372="A"),Rates!$C$13,IF(AND('Claim Details'!$J$21="National 1",T372="B"),Rates!$D$13,IF(AND('Claim Details'!$J$21="National 1",T372="C"),Rates!$E$13,IF(AND('Claim Details'!$J$21="National 1",T372="D"),Rates!$F$13,IF(AND('Claim Details'!$J$21="National 2",T372="A"),Rates!$C$16,IF(AND('Claim Details'!$J$21="National 2",T372="B"),Rates!$D$16,IF(AND('Claim Details'!$J$21="National 2",T372="C"),Rates!$E$16,IF(AND('Claim Details'!$J$21="National 2",T372="D"),Rates!$F$16,"£0.00"))))))))))))))))))))</f>
        <v>£0.00</v>
      </c>
      <c r="AP372" s="45">
        <f t="shared" si="82"/>
        <v>0</v>
      </c>
      <c r="AQ372" s="45" t="str">
        <f>IF(AND('Claim Details'!$R$21="London 1",AC372="A"),Rates!$C$4,IF(AND('Claim Details'!$R$21="London 1",AC372="B"),Rates!$D$4,IF(AND('Claim Details'!$R$21="London 1",AC372="C"),Rates!$E$4,IF(AND('Claim Details'!$R$21="London 1",AC372="D"),Rates!$F$4,IF(AND('Claim Details'!$R$21="London 2",AC372="A"),Rates!$C$7,IF(AND('Claim Details'!$R$21="London 2",AC372="B"),Rates!$D$7,IF(AND('Claim Details'!$R$21="London 2",AC372="C"),Rates!$E$7,IF(AND('Claim Details'!$R$21="London 2",AC372="D"),Rates!$F$7,IF(AND('Claim Details'!$R$21="London 3",AC372="A"),Rates!$C$10,IF(AND('Claim Details'!$R$21="London 3",AC372="B"),Rates!$D$10,IF(AND('Claim Details'!$R$21="London 3",AC372="C"),Rates!$E$10,IF(AND('Claim Details'!$R$21="London 3",AC372="D"),Rates!$F$10,IF(AND('Claim Details'!$R$21="National 1",AC372="A"),Rates!$C$13,IF(AND('Claim Details'!$R$21="National 1",AC372="B"),Rates!$D$13,IF(AND('Claim Details'!$R$21="National 1",AC372="C"),Rates!$E$13,IF(AND('Claim Details'!$R$21="National 1",AC372="D"),Rates!$F$13,IF(AND('Claim Details'!$R$21="National 2",AC372="A"),Rates!$C$16,IF(AND('Claim Details'!$R$21="National 2",AC372="B"),Rates!$D$16,IF(AND('Claim Details'!$R$21="National 2",AC372="C"),Rates!$E$16,IF(AND('Claim Details'!$R$21="National 2",AC372="D"),Rates!$F$16,"£0.00"))))))))))))))))))))</f>
        <v>£0.00</v>
      </c>
      <c r="AR372" s="45">
        <f t="shared" si="83"/>
        <v>0</v>
      </c>
      <c r="AS372" s="183" t="str">
        <f t="shared" si="93"/>
        <v/>
      </c>
      <c r="AT372" s="183" t="str">
        <f t="shared" si="94"/>
        <v/>
      </c>
    </row>
    <row r="373" spans="1:46" ht="15.5">
      <c r="A373" s="178"/>
      <c r="B373" s="21"/>
      <c r="C373" s="22"/>
      <c r="D373" s="288"/>
      <c r="E373" s="290"/>
      <c r="F373" s="289"/>
      <c r="G373" s="177"/>
      <c r="H373" s="286"/>
      <c r="I373" s="95" t="str">
        <f>IF(AND('Claim Details'!$E$21="London 1",C373="A"),Rates!$C$4,IF(AND('Claim Details'!$E$21="London 1",C373="B"),Rates!$D$4,IF(AND('Claim Details'!$E$21="London 1",C373="C"),Rates!$E$4,IF(AND('Claim Details'!$E$21="London 1",C373="D"),Rates!$F$4,IF(AND('Claim Details'!$E$21="London 2",C373="A"),Rates!$C$7,IF(AND('Claim Details'!$E$21="London 2",C373="B"),Rates!$D$7,IF(AND('Claim Details'!$E$21="London 2",C373="C"),Rates!$E$7,IF(AND('Claim Details'!$E$21="London 2",C373="D"),Rates!$F$7,IF(AND('Claim Details'!$E$21="London 3",C373="A"),Rates!$C$10,IF(AND('Claim Details'!$E$21="London 3",C373="B"),Rates!$D$10,IF(AND('Claim Details'!$E$21="London 3",C373="C"),Rates!$E$10,IF(AND('Claim Details'!$E$21="London 3",C373="D"),Rates!$F$10,IF(AND('Claim Details'!$E$21="National 1",C373="A"),Rates!$C$13,IF(AND('Claim Details'!$E$21="National 1",C373="B"),Rates!$D$13,IF(AND('Claim Details'!$E$21="National 1",C373="C"),Rates!$E$13,IF(AND('Claim Details'!$E$21="National 1",C373="D"),Rates!$F$13,IF(AND('Claim Details'!$E$21="National 2",C373="A"),Rates!$C$16,IF(AND('Claim Details'!$E$21="National 2",C373="B"),Rates!$D$16,IF(AND('Claim Details'!$E$21="National 2",C373="C"),Rates!$E$16,IF(AND('Claim Details'!$E$21="National 2",C373="D"),Rates!$F$16,"£0.00"))))))))))))))))))))</f>
        <v>£0.00</v>
      </c>
      <c r="J373" s="23"/>
      <c r="K373" s="63" t="str">
        <f t="shared" si="84"/>
        <v>£0.00</v>
      </c>
      <c r="L373" s="212"/>
      <c r="M373" s="213"/>
      <c r="N373" s="20"/>
      <c r="O373" s="20"/>
      <c r="P373" s="20" t="str">
        <f t="shared" si="85"/>
        <v/>
      </c>
      <c r="Q373" s="20"/>
      <c r="R373" s="211"/>
      <c r="S373" s="28" t="str">
        <f t="shared" si="86"/>
        <v/>
      </c>
      <c r="T373" s="20" t="str">
        <f t="shared" si="87"/>
        <v/>
      </c>
      <c r="U373" s="18" t="str">
        <f t="shared" si="88"/>
        <v>£0.00</v>
      </c>
      <c r="V373" s="20"/>
      <c r="W373" s="192"/>
      <c r="X373" s="193"/>
      <c r="Y373" s="35"/>
      <c r="Z373" s="343"/>
      <c r="AA373" s="343" t="str">
        <f t="shared" si="89"/>
        <v/>
      </c>
      <c r="AB373" s="103"/>
      <c r="AC373" s="94" t="str">
        <f t="shared" si="90"/>
        <v/>
      </c>
      <c r="AD373" s="95"/>
      <c r="AE373" s="294"/>
      <c r="AF373" s="214" t="str">
        <f t="shared" si="91"/>
        <v/>
      </c>
      <c r="AG373" s="215" t="str">
        <f t="shared" si="92"/>
        <v>£0.00</v>
      </c>
      <c r="AH373" s="181"/>
      <c r="AJ373" s="183"/>
      <c r="AM373" s="183" t="str">
        <f t="shared" si="80"/>
        <v/>
      </c>
      <c r="AN373" s="45">
        <f t="shared" si="81"/>
        <v>0</v>
      </c>
      <c r="AO373" s="45" t="str">
        <f>IF(AND('Claim Details'!$J$21="London 1",T373="A"),Rates!$C$4,IF(AND('Claim Details'!$J$21="London 1",T373="B"),Rates!$D$4,IF(AND('Claim Details'!$J$21="London 1",T373="C"),Rates!$E$4,IF(AND('Claim Details'!$J$21="London 1",T373="D"),Rates!$F$4,IF(AND('Claim Details'!$J$21="London 2",T373="A"),Rates!$C$7,IF(AND('Claim Details'!$J$21="London 2",T373="B"),Rates!$D$7,IF(AND('Claim Details'!$J$21="London 2",T373="C"),Rates!$E$7,IF(AND('Claim Details'!$J$21="London 2",T373="D"),Rates!$F$7,IF(AND('Claim Details'!$J$21="London 3",T373="A"),Rates!$C$10,IF(AND('Claim Details'!$J$21="London 3",T373="B"),Rates!$D$10,IF(AND('Claim Details'!$J$21="London 3",T373="C"),Rates!$E$10,IF(AND('Claim Details'!$J$21="London 3",T373="D"),Rates!$F$10,IF(AND('Claim Details'!$J$21="National 1",T373="A"),Rates!$C$13,IF(AND('Claim Details'!$J$21="National 1",T373="B"),Rates!$D$13,IF(AND('Claim Details'!$J$21="National 1",T373="C"),Rates!$E$13,IF(AND('Claim Details'!$J$21="National 1",T373="D"),Rates!$F$13,IF(AND('Claim Details'!$J$21="National 2",T373="A"),Rates!$C$16,IF(AND('Claim Details'!$J$21="National 2",T373="B"),Rates!$D$16,IF(AND('Claim Details'!$J$21="National 2",T373="C"),Rates!$E$16,IF(AND('Claim Details'!$J$21="National 2",T373="D"),Rates!$F$16,"£0.00"))))))))))))))))))))</f>
        <v>£0.00</v>
      </c>
      <c r="AP373" s="45">
        <f t="shared" si="82"/>
        <v>0</v>
      </c>
      <c r="AQ373" s="45" t="str">
        <f>IF(AND('Claim Details'!$R$21="London 1",AC373="A"),Rates!$C$4,IF(AND('Claim Details'!$R$21="London 1",AC373="B"),Rates!$D$4,IF(AND('Claim Details'!$R$21="London 1",AC373="C"),Rates!$E$4,IF(AND('Claim Details'!$R$21="London 1",AC373="D"),Rates!$F$4,IF(AND('Claim Details'!$R$21="London 2",AC373="A"),Rates!$C$7,IF(AND('Claim Details'!$R$21="London 2",AC373="B"),Rates!$D$7,IF(AND('Claim Details'!$R$21="London 2",AC373="C"),Rates!$E$7,IF(AND('Claim Details'!$R$21="London 2",AC373="D"),Rates!$F$7,IF(AND('Claim Details'!$R$21="London 3",AC373="A"),Rates!$C$10,IF(AND('Claim Details'!$R$21="London 3",AC373="B"),Rates!$D$10,IF(AND('Claim Details'!$R$21="London 3",AC373="C"),Rates!$E$10,IF(AND('Claim Details'!$R$21="London 3",AC373="D"),Rates!$F$10,IF(AND('Claim Details'!$R$21="National 1",AC373="A"),Rates!$C$13,IF(AND('Claim Details'!$R$21="National 1",AC373="B"),Rates!$D$13,IF(AND('Claim Details'!$R$21="National 1",AC373="C"),Rates!$E$13,IF(AND('Claim Details'!$R$21="National 1",AC373="D"),Rates!$F$13,IF(AND('Claim Details'!$R$21="National 2",AC373="A"),Rates!$C$16,IF(AND('Claim Details'!$R$21="National 2",AC373="B"),Rates!$D$16,IF(AND('Claim Details'!$R$21="National 2",AC373="C"),Rates!$E$16,IF(AND('Claim Details'!$R$21="National 2",AC373="D"),Rates!$F$16,"£0.00"))))))))))))))))))))</f>
        <v>£0.00</v>
      </c>
      <c r="AR373" s="45">
        <f t="shared" si="83"/>
        <v>0</v>
      </c>
      <c r="AS373" s="183" t="str">
        <f t="shared" si="93"/>
        <v/>
      </c>
      <c r="AT373" s="183" t="str">
        <f t="shared" si="94"/>
        <v/>
      </c>
    </row>
    <row r="374" spans="1:46" ht="15.5">
      <c r="A374" s="178"/>
      <c r="B374" s="21"/>
      <c r="C374" s="22"/>
      <c r="D374" s="288"/>
      <c r="E374" s="290"/>
      <c r="F374" s="289"/>
      <c r="G374" s="177"/>
      <c r="H374" s="286"/>
      <c r="I374" s="95" t="str">
        <f>IF(AND('Claim Details'!$E$21="London 1",C374="A"),Rates!$C$4,IF(AND('Claim Details'!$E$21="London 1",C374="B"),Rates!$D$4,IF(AND('Claim Details'!$E$21="London 1",C374="C"),Rates!$E$4,IF(AND('Claim Details'!$E$21="London 1",C374="D"),Rates!$F$4,IF(AND('Claim Details'!$E$21="London 2",C374="A"),Rates!$C$7,IF(AND('Claim Details'!$E$21="London 2",C374="B"),Rates!$D$7,IF(AND('Claim Details'!$E$21="London 2",C374="C"),Rates!$E$7,IF(AND('Claim Details'!$E$21="London 2",C374="D"),Rates!$F$7,IF(AND('Claim Details'!$E$21="London 3",C374="A"),Rates!$C$10,IF(AND('Claim Details'!$E$21="London 3",C374="B"),Rates!$D$10,IF(AND('Claim Details'!$E$21="London 3",C374="C"),Rates!$E$10,IF(AND('Claim Details'!$E$21="London 3",C374="D"),Rates!$F$10,IF(AND('Claim Details'!$E$21="National 1",C374="A"),Rates!$C$13,IF(AND('Claim Details'!$E$21="National 1",C374="B"),Rates!$D$13,IF(AND('Claim Details'!$E$21="National 1",C374="C"),Rates!$E$13,IF(AND('Claim Details'!$E$21="National 1",C374="D"),Rates!$F$13,IF(AND('Claim Details'!$E$21="National 2",C374="A"),Rates!$C$16,IF(AND('Claim Details'!$E$21="National 2",C374="B"),Rates!$D$16,IF(AND('Claim Details'!$E$21="National 2",C374="C"),Rates!$E$16,IF(AND('Claim Details'!$E$21="National 2",C374="D"),Rates!$F$16,"£0.00"))))))))))))))))))))</f>
        <v>£0.00</v>
      </c>
      <c r="J374" s="23"/>
      <c r="K374" s="63" t="str">
        <f t="shared" si="84"/>
        <v>£0.00</v>
      </c>
      <c r="L374" s="212"/>
      <c r="M374" s="213"/>
      <c r="N374" s="20"/>
      <c r="O374" s="20"/>
      <c r="P374" s="20" t="str">
        <f t="shared" si="85"/>
        <v/>
      </c>
      <c r="Q374" s="20"/>
      <c r="R374" s="211"/>
      <c r="S374" s="28" t="str">
        <f t="shared" si="86"/>
        <v/>
      </c>
      <c r="T374" s="20" t="str">
        <f t="shared" si="87"/>
        <v/>
      </c>
      <c r="U374" s="18" t="str">
        <f t="shared" si="88"/>
        <v>£0.00</v>
      </c>
      <c r="V374" s="20"/>
      <c r="W374" s="192"/>
      <c r="X374" s="193"/>
      <c r="Y374" s="35"/>
      <c r="Z374" s="343"/>
      <c r="AA374" s="343" t="str">
        <f t="shared" si="89"/>
        <v/>
      </c>
      <c r="AB374" s="103"/>
      <c r="AC374" s="94" t="str">
        <f t="shared" si="90"/>
        <v/>
      </c>
      <c r="AD374" s="95"/>
      <c r="AE374" s="294"/>
      <c r="AF374" s="214" t="str">
        <f t="shared" si="91"/>
        <v/>
      </c>
      <c r="AG374" s="215" t="str">
        <f t="shared" si="92"/>
        <v>£0.00</v>
      </c>
      <c r="AH374" s="181"/>
      <c r="AJ374" s="183"/>
      <c r="AM374" s="183" t="str">
        <f t="shared" si="80"/>
        <v/>
      </c>
      <c r="AN374" s="45">
        <f t="shared" si="81"/>
        <v>0</v>
      </c>
      <c r="AO374" s="45" t="str">
        <f>IF(AND('Claim Details'!$J$21="London 1",T374="A"),Rates!$C$4,IF(AND('Claim Details'!$J$21="London 1",T374="B"),Rates!$D$4,IF(AND('Claim Details'!$J$21="London 1",T374="C"),Rates!$E$4,IF(AND('Claim Details'!$J$21="London 1",T374="D"),Rates!$F$4,IF(AND('Claim Details'!$J$21="London 2",T374="A"),Rates!$C$7,IF(AND('Claim Details'!$J$21="London 2",T374="B"),Rates!$D$7,IF(AND('Claim Details'!$J$21="London 2",T374="C"),Rates!$E$7,IF(AND('Claim Details'!$J$21="London 2",T374="D"),Rates!$F$7,IF(AND('Claim Details'!$J$21="London 3",T374="A"),Rates!$C$10,IF(AND('Claim Details'!$J$21="London 3",T374="B"),Rates!$D$10,IF(AND('Claim Details'!$J$21="London 3",T374="C"),Rates!$E$10,IF(AND('Claim Details'!$J$21="London 3",T374="D"),Rates!$F$10,IF(AND('Claim Details'!$J$21="National 1",T374="A"),Rates!$C$13,IF(AND('Claim Details'!$J$21="National 1",T374="B"),Rates!$D$13,IF(AND('Claim Details'!$J$21="National 1",T374="C"),Rates!$E$13,IF(AND('Claim Details'!$J$21="National 1",T374="D"),Rates!$F$13,IF(AND('Claim Details'!$J$21="National 2",T374="A"),Rates!$C$16,IF(AND('Claim Details'!$J$21="National 2",T374="B"),Rates!$D$16,IF(AND('Claim Details'!$J$21="National 2",T374="C"),Rates!$E$16,IF(AND('Claim Details'!$J$21="National 2",T374="D"),Rates!$F$16,"£0.00"))))))))))))))))))))</f>
        <v>£0.00</v>
      </c>
      <c r="AP374" s="45">
        <f t="shared" si="82"/>
        <v>0</v>
      </c>
      <c r="AQ374" s="45" t="str">
        <f>IF(AND('Claim Details'!$R$21="London 1",AC374="A"),Rates!$C$4,IF(AND('Claim Details'!$R$21="London 1",AC374="B"),Rates!$D$4,IF(AND('Claim Details'!$R$21="London 1",AC374="C"),Rates!$E$4,IF(AND('Claim Details'!$R$21="London 1",AC374="D"),Rates!$F$4,IF(AND('Claim Details'!$R$21="London 2",AC374="A"),Rates!$C$7,IF(AND('Claim Details'!$R$21="London 2",AC374="B"),Rates!$D$7,IF(AND('Claim Details'!$R$21="London 2",AC374="C"),Rates!$E$7,IF(AND('Claim Details'!$R$21="London 2",AC374="D"),Rates!$F$7,IF(AND('Claim Details'!$R$21="London 3",AC374="A"),Rates!$C$10,IF(AND('Claim Details'!$R$21="London 3",AC374="B"),Rates!$D$10,IF(AND('Claim Details'!$R$21="London 3",AC374="C"),Rates!$E$10,IF(AND('Claim Details'!$R$21="London 3",AC374="D"),Rates!$F$10,IF(AND('Claim Details'!$R$21="National 1",AC374="A"),Rates!$C$13,IF(AND('Claim Details'!$R$21="National 1",AC374="B"),Rates!$D$13,IF(AND('Claim Details'!$R$21="National 1",AC374="C"),Rates!$E$13,IF(AND('Claim Details'!$R$21="National 1",AC374="D"),Rates!$F$13,IF(AND('Claim Details'!$R$21="National 2",AC374="A"),Rates!$C$16,IF(AND('Claim Details'!$R$21="National 2",AC374="B"),Rates!$D$16,IF(AND('Claim Details'!$R$21="National 2",AC374="C"),Rates!$E$16,IF(AND('Claim Details'!$R$21="National 2",AC374="D"),Rates!$F$16,"£0.00"))))))))))))))))))))</f>
        <v>£0.00</v>
      </c>
      <c r="AR374" s="45">
        <f t="shared" si="83"/>
        <v>0</v>
      </c>
      <c r="AS374" s="183" t="str">
        <f t="shared" si="93"/>
        <v/>
      </c>
      <c r="AT374" s="183" t="str">
        <f t="shared" si="94"/>
        <v/>
      </c>
    </row>
    <row r="375" spans="1:46" ht="15.5">
      <c r="A375" s="178"/>
      <c r="B375" s="21"/>
      <c r="C375" s="22"/>
      <c r="D375" s="288"/>
      <c r="E375" s="290"/>
      <c r="F375" s="289"/>
      <c r="G375" s="177"/>
      <c r="H375" s="286"/>
      <c r="I375" s="95" t="str">
        <f>IF(AND('Claim Details'!$E$21="London 1",C375="A"),Rates!$C$4,IF(AND('Claim Details'!$E$21="London 1",C375="B"),Rates!$D$4,IF(AND('Claim Details'!$E$21="London 1",C375="C"),Rates!$E$4,IF(AND('Claim Details'!$E$21="London 1",C375="D"),Rates!$F$4,IF(AND('Claim Details'!$E$21="London 2",C375="A"),Rates!$C$7,IF(AND('Claim Details'!$E$21="London 2",C375="B"),Rates!$D$7,IF(AND('Claim Details'!$E$21="London 2",C375="C"),Rates!$E$7,IF(AND('Claim Details'!$E$21="London 2",C375="D"),Rates!$F$7,IF(AND('Claim Details'!$E$21="London 3",C375="A"),Rates!$C$10,IF(AND('Claim Details'!$E$21="London 3",C375="B"),Rates!$D$10,IF(AND('Claim Details'!$E$21="London 3",C375="C"),Rates!$E$10,IF(AND('Claim Details'!$E$21="London 3",C375="D"),Rates!$F$10,IF(AND('Claim Details'!$E$21="National 1",C375="A"),Rates!$C$13,IF(AND('Claim Details'!$E$21="National 1",C375="B"),Rates!$D$13,IF(AND('Claim Details'!$E$21="National 1",C375="C"),Rates!$E$13,IF(AND('Claim Details'!$E$21="National 1",C375="D"),Rates!$F$13,IF(AND('Claim Details'!$E$21="National 2",C375="A"),Rates!$C$16,IF(AND('Claim Details'!$E$21="National 2",C375="B"),Rates!$D$16,IF(AND('Claim Details'!$E$21="National 2",C375="C"),Rates!$E$16,IF(AND('Claim Details'!$E$21="National 2",C375="D"),Rates!$F$16,"£0.00"))))))))))))))))))))</f>
        <v>£0.00</v>
      </c>
      <c r="J375" s="23"/>
      <c r="K375" s="63" t="str">
        <f t="shared" si="84"/>
        <v>£0.00</v>
      </c>
      <c r="L375" s="212"/>
      <c r="M375" s="213"/>
      <c r="N375" s="20"/>
      <c r="O375" s="20"/>
      <c r="P375" s="20" t="str">
        <f t="shared" si="85"/>
        <v/>
      </c>
      <c r="Q375" s="20"/>
      <c r="R375" s="211"/>
      <c r="S375" s="28" t="str">
        <f t="shared" si="86"/>
        <v/>
      </c>
      <c r="T375" s="20" t="str">
        <f t="shared" si="87"/>
        <v/>
      </c>
      <c r="U375" s="18" t="str">
        <f t="shared" si="88"/>
        <v>£0.00</v>
      </c>
      <c r="V375" s="20"/>
      <c r="W375" s="192"/>
      <c r="X375" s="193"/>
      <c r="Y375" s="35"/>
      <c r="Z375" s="343"/>
      <c r="AA375" s="343" t="str">
        <f t="shared" si="89"/>
        <v/>
      </c>
      <c r="AB375" s="103"/>
      <c r="AC375" s="94" t="str">
        <f t="shared" si="90"/>
        <v/>
      </c>
      <c r="AD375" s="95"/>
      <c r="AE375" s="294"/>
      <c r="AF375" s="214" t="str">
        <f t="shared" si="91"/>
        <v/>
      </c>
      <c r="AG375" s="215" t="str">
        <f t="shared" si="92"/>
        <v>£0.00</v>
      </c>
      <c r="AH375" s="181"/>
      <c r="AJ375" s="183"/>
      <c r="AM375" s="183" t="str">
        <f t="shared" si="80"/>
        <v/>
      </c>
      <c r="AN375" s="45">
        <f t="shared" si="81"/>
        <v>0</v>
      </c>
      <c r="AO375" s="45" t="str">
        <f>IF(AND('Claim Details'!$J$21="London 1",T375="A"),Rates!$C$4,IF(AND('Claim Details'!$J$21="London 1",T375="B"),Rates!$D$4,IF(AND('Claim Details'!$J$21="London 1",T375="C"),Rates!$E$4,IF(AND('Claim Details'!$J$21="London 1",T375="D"),Rates!$F$4,IF(AND('Claim Details'!$J$21="London 2",T375="A"),Rates!$C$7,IF(AND('Claim Details'!$J$21="London 2",T375="B"),Rates!$D$7,IF(AND('Claim Details'!$J$21="London 2",T375="C"),Rates!$E$7,IF(AND('Claim Details'!$J$21="London 2",T375="D"),Rates!$F$7,IF(AND('Claim Details'!$J$21="London 3",T375="A"),Rates!$C$10,IF(AND('Claim Details'!$J$21="London 3",T375="B"),Rates!$D$10,IF(AND('Claim Details'!$J$21="London 3",T375="C"),Rates!$E$10,IF(AND('Claim Details'!$J$21="London 3",T375="D"),Rates!$F$10,IF(AND('Claim Details'!$J$21="National 1",T375="A"),Rates!$C$13,IF(AND('Claim Details'!$J$21="National 1",T375="B"),Rates!$D$13,IF(AND('Claim Details'!$J$21="National 1",T375="C"),Rates!$E$13,IF(AND('Claim Details'!$J$21="National 1",T375="D"),Rates!$F$13,IF(AND('Claim Details'!$J$21="National 2",T375="A"),Rates!$C$16,IF(AND('Claim Details'!$J$21="National 2",T375="B"),Rates!$D$16,IF(AND('Claim Details'!$J$21="National 2",T375="C"),Rates!$E$16,IF(AND('Claim Details'!$J$21="National 2",T375="D"),Rates!$F$16,"£0.00"))))))))))))))))))))</f>
        <v>£0.00</v>
      </c>
      <c r="AP375" s="45">
        <f t="shared" si="82"/>
        <v>0</v>
      </c>
      <c r="AQ375" s="45" t="str">
        <f>IF(AND('Claim Details'!$R$21="London 1",AC375="A"),Rates!$C$4,IF(AND('Claim Details'!$R$21="London 1",AC375="B"),Rates!$D$4,IF(AND('Claim Details'!$R$21="London 1",AC375="C"),Rates!$E$4,IF(AND('Claim Details'!$R$21="London 1",AC375="D"),Rates!$F$4,IF(AND('Claim Details'!$R$21="London 2",AC375="A"),Rates!$C$7,IF(AND('Claim Details'!$R$21="London 2",AC375="B"),Rates!$D$7,IF(AND('Claim Details'!$R$21="London 2",AC375="C"),Rates!$E$7,IF(AND('Claim Details'!$R$21="London 2",AC375="D"),Rates!$F$7,IF(AND('Claim Details'!$R$21="London 3",AC375="A"),Rates!$C$10,IF(AND('Claim Details'!$R$21="London 3",AC375="B"),Rates!$D$10,IF(AND('Claim Details'!$R$21="London 3",AC375="C"),Rates!$E$10,IF(AND('Claim Details'!$R$21="London 3",AC375="D"),Rates!$F$10,IF(AND('Claim Details'!$R$21="National 1",AC375="A"),Rates!$C$13,IF(AND('Claim Details'!$R$21="National 1",AC375="B"),Rates!$D$13,IF(AND('Claim Details'!$R$21="National 1",AC375="C"),Rates!$E$13,IF(AND('Claim Details'!$R$21="National 1",AC375="D"),Rates!$F$13,IF(AND('Claim Details'!$R$21="National 2",AC375="A"),Rates!$C$16,IF(AND('Claim Details'!$R$21="National 2",AC375="B"),Rates!$D$16,IF(AND('Claim Details'!$R$21="National 2",AC375="C"),Rates!$E$16,IF(AND('Claim Details'!$R$21="National 2",AC375="D"),Rates!$F$16,"£0.00"))))))))))))))))))))</f>
        <v>£0.00</v>
      </c>
      <c r="AR375" s="45">
        <f t="shared" si="83"/>
        <v>0</v>
      </c>
      <c r="AS375" s="183" t="str">
        <f t="shared" si="93"/>
        <v/>
      </c>
      <c r="AT375" s="183" t="str">
        <f t="shared" si="94"/>
        <v/>
      </c>
    </row>
    <row r="376" spans="1:46" ht="15.5">
      <c r="A376" s="178"/>
      <c r="B376" s="21"/>
      <c r="C376" s="22"/>
      <c r="D376" s="288"/>
      <c r="E376" s="290"/>
      <c r="F376" s="289"/>
      <c r="G376" s="177"/>
      <c r="H376" s="286"/>
      <c r="I376" s="95" t="str">
        <f>IF(AND('Claim Details'!$E$21="London 1",C376="A"),Rates!$C$4,IF(AND('Claim Details'!$E$21="London 1",C376="B"),Rates!$D$4,IF(AND('Claim Details'!$E$21="London 1",C376="C"),Rates!$E$4,IF(AND('Claim Details'!$E$21="London 1",C376="D"),Rates!$F$4,IF(AND('Claim Details'!$E$21="London 2",C376="A"),Rates!$C$7,IF(AND('Claim Details'!$E$21="London 2",C376="B"),Rates!$D$7,IF(AND('Claim Details'!$E$21="London 2",C376="C"),Rates!$E$7,IF(AND('Claim Details'!$E$21="London 2",C376="D"),Rates!$F$7,IF(AND('Claim Details'!$E$21="London 3",C376="A"),Rates!$C$10,IF(AND('Claim Details'!$E$21="London 3",C376="B"),Rates!$D$10,IF(AND('Claim Details'!$E$21="London 3",C376="C"),Rates!$E$10,IF(AND('Claim Details'!$E$21="London 3",C376="D"),Rates!$F$10,IF(AND('Claim Details'!$E$21="National 1",C376="A"),Rates!$C$13,IF(AND('Claim Details'!$E$21="National 1",C376="B"),Rates!$D$13,IF(AND('Claim Details'!$E$21="National 1",C376="C"),Rates!$E$13,IF(AND('Claim Details'!$E$21="National 1",C376="D"),Rates!$F$13,IF(AND('Claim Details'!$E$21="National 2",C376="A"),Rates!$C$16,IF(AND('Claim Details'!$E$21="National 2",C376="B"),Rates!$D$16,IF(AND('Claim Details'!$E$21="National 2",C376="C"),Rates!$E$16,IF(AND('Claim Details'!$E$21="National 2",C376="D"),Rates!$F$16,"£0.00"))))))))))))))))))))</f>
        <v>£0.00</v>
      </c>
      <c r="J376" s="23"/>
      <c r="K376" s="63" t="str">
        <f t="shared" si="84"/>
        <v>£0.00</v>
      </c>
      <c r="L376" s="212"/>
      <c r="M376" s="213"/>
      <c r="N376" s="20"/>
      <c r="O376" s="20"/>
      <c r="P376" s="20" t="str">
        <f t="shared" si="85"/>
        <v/>
      </c>
      <c r="Q376" s="20"/>
      <c r="R376" s="211"/>
      <c r="S376" s="28" t="str">
        <f t="shared" si="86"/>
        <v/>
      </c>
      <c r="T376" s="20" t="str">
        <f t="shared" si="87"/>
        <v/>
      </c>
      <c r="U376" s="18" t="str">
        <f t="shared" si="88"/>
        <v>£0.00</v>
      </c>
      <c r="V376" s="20"/>
      <c r="W376" s="192"/>
      <c r="X376" s="193"/>
      <c r="Y376" s="35"/>
      <c r="Z376" s="343"/>
      <c r="AA376" s="343" t="str">
        <f t="shared" si="89"/>
        <v/>
      </c>
      <c r="AB376" s="103"/>
      <c r="AC376" s="94" t="str">
        <f t="shared" si="90"/>
        <v/>
      </c>
      <c r="AD376" s="95"/>
      <c r="AE376" s="294"/>
      <c r="AF376" s="214" t="str">
        <f t="shared" si="91"/>
        <v/>
      </c>
      <c r="AG376" s="215" t="str">
        <f t="shared" si="92"/>
        <v>£0.00</v>
      </c>
      <c r="AH376" s="181"/>
      <c r="AJ376" s="183"/>
      <c r="AM376" s="183" t="str">
        <f t="shared" si="80"/>
        <v/>
      </c>
      <c r="AN376" s="45">
        <f t="shared" si="81"/>
        <v>0</v>
      </c>
      <c r="AO376" s="45" t="str">
        <f>IF(AND('Claim Details'!$J$21="London 1",T376="A"),Rates!$C$4,IF(AND('Claim Details'!$J$21="London 1",T376="B"),Rates!$D$4,IF(AND('Claim Details'!$J$21="London 1",T376="C"),Rates!$E$4,IF(AND('Claim Details'!$J$21="London 1",T376="D"),Rates!$F$4,IF(AND('Claim Details'!$J$21="London 2",T376="A"),Rates!$C$7,IF(AND('Claim Details'!$J$21="London 2",T376="B"),Rates!$D$7,IF(AND('Claim Details'!$J$21="London 2",T376="C"),Rates!$E$7,IF(AND('Claim Details'!$J$21="London 2",T376="D"),Rates!$F$7,IF(AND('Claim Details'!$J$21="London 3",T376="A"),Rates!$C$10,IF(AND('Claim Details'!$J$21="London 3",T376="B"),Rates!$D$10,IF(AND('Claim Details'!$J$21="London 3",T376="C"),Rates!$E$10,IF(AND('Claim Details'!$J$21="London 3",T376="D"),Rates!$F$10,IF(AND('Claim Details'!$J$21="National 1",T376="A"),Rates!$C$13,IF(AND('Claim Details'!$J$21="National 1",T376="B"),Rates!$D$13,IF(AND('Claim Details'!$J$21="National 1",T376="C"),Rates!$E$13,IF(AND('Claim Details'!$J$21="National 1",T376="D"),Rates!$F$13,IF(AND('Claim Details'!$J$21="National 2",T376="A"),Rates!$C$16,IF(AND('Claim Details'!$J$21="National 2",T376="B"),Rates!$D$16,IF(AND('Claim Details'!$J$21="National 2",T376="C"),Rates!$E$16,IF(AND('Claim Details'!$J$21="National 2",T376="D"),Rates!$F$16,"£0.00"))))))))))))))))))))</f>
        <v>£0.00</v>
      </c>
      <c r="AP376" s="45">
        <f t="shared" si="82"/>
        <v>0</v>
      </c>
      <c r="AQ376" s="45" t="str">
        <f>IF(AND('Claim Details'!$R$21="London 1",AC376="A"),Rates!$C$4,IF(AND('Claim Details'!$R$21="London 1",AC376="B"),Rates!$D$4,IF(AND('Claim Details'!$R$21="London 1",AC376="C"),Rates!$E$4,IF(AND('Claim Details'!$R$21="London 1",AC376="D"),Rates!$F$4,IF(AND('Claim Details'!$R$21="London 2",AC376="A"),Rates!$C$7,IF(AND('Claim Details'!$R$21="London 2",AC376="B"),Rates!$D$7,IF(AND('Claim Details'!$R$21="London 2",AC376="C"),Rates!$E$7,IF(AND('Claim Details'!$R$21="London 2",AC376="D"),Rates!$F$7,IF(AND('Claim Details'!$R$21="London 3",AC376="A"),Rates!$C$10,IF(AND('Claim Details'!$R$21="London 3",AC376="B"),Rates!$D$10,IF(AND('Claim Details'!$R$21="London 3",AC376="C"),Rates!$E$10,IF(AND('Claim Details'!$R$21="London 3",AC376="D"),Rates!$F$10,IF(AND('Claim Details'!$R$21="National 1",AC376="A"),Rates!$C$13,IF(AND('Claim Details'!$R$21="National 1",AC376="B"),Rates!$D$13,IF(AND('Claim Details'!$R$21="National 1",AC376="C"),Rates!$E$13,IF(AND('Claim Details'!$R$21="National 1",AC376="D"),Rates!$F$13,IF(AND('Claim Details'!$R$21="National 2",AC376="A"),Rates!$C$16,IF(AND('Claim Details'!$R$21="National 2",AC376="B"),Rates!$D$16,IF(AND('Claim Details'!$R$21="National 2",AC376="C"),Rates!$E$16,IF(AND('Claim Details'!$R$21="National 2",AC376="D"),Rates!$F$16,"£0.00"))))))))))))))))))))</f>
        <v>£0.00</v>
      </c>
      <c r="AR376" s="45">
        <f t="shared" si="83"/>
        <v>0</v>
      </c>
      <c r="AS376" s="183" t="str">
        <f t="shared" si="93"/>
        <v/>
      </c>
      <c r="AT376" s="183" t="str">
        <f t="shared" si="94"/>
        <v/>
      </c>
    </row>
    <row r="377" spans="1:46" ht="15.5">
      <c r="A377" s="178"/>
      <c r="B377" s="21"/>
      <c r="C377" s="22"/>
      <c r="D377" s="288"/>
      <c r="E377" s="290"/>
      <c r="F377" s="289"/>
      <c r="G377" s="177"/>
      <c r="H377" s="286"/>
      <c r="I377" s="95" t="str">
        <f>IF(AND('Claim Details'!$E$21="London 1",C377="A"),Rates!$C$4,IF(AND('Claim Details'!$E$21="London 1",C377="B"),Rates!$D$4,IF(AND('Claim Details'!$E$21="London 1",C377="C"),Rates!$E$4,IF(AND('Claim Details'!$E$21="London 1",C377="D"),Rates!$F$4,IF(AND('Claim Details'!$E$21="London 2",C377="A"),Rates!$C$7,IF(AND('Claim Details'!$E$21="London 2",C377="B"),Rates!$D$7,IF(AND('Claim Details'!$E$21="London 2",C377="C"),Rates!$E$7,IF(AND('Claim Details'!$E$21="London 2",C377="D"),Rates!$F$7,IF(AND('Claim Details'!$E$21="London 3",C377="A"),Rates!$C$10,IF(AND('Claim Details'!$E$21="London 3",C377="B"),Rates!$D$10,IF(AND('Claim Details'!$E$21="London 3",C377="C"),Rates!$E$10,IF(AND('Claim Details'!$E$21="London 3",C377="D"),Rates!$F$10,IF(AND('Claim Details'!$E$21="National 1",C377="A"),Rates!$C$13,IF(AND('Claim Details'!$E$21="National 1",C377="B"),Rates!$D$13,IF(AND('Claim Details'!$E$21="National 1",C377="C"),Rates!$E$13,IF(AND('Claim Details'!$E$21="National 1",C377="D"),Rates!$F$13,IF(AND('Claim Details'!$E$21="National 2",C377="A"),Rates!$C$16,IF(AND('Claim Details'!$E$21="National 2",C377="B"),Rates!$D$16,IF(AND('Claim Details'!$E$21="National 2",C377="C"),Rates!$E$16,IF(AND('Claim Details'!$E$21="National 2",C377="D"),Rates!$F$16,"£0.00"))))))))))))))))))))</f>
        <v>£0.00</v>
      </c>
      <c r="J377" s="23"/>
      <c r="K377" s="63" t="str">
        <f t="shared" si="84"/>
        <v>£0.00</v>
      </c>
      <c r="L377" s="212"/>
      <c r="M377" s="213"/>
      <c r="N377" s="20"/>
      <c r="O377" s="20"/>
      <c r="P377" s="20" t="str">
        <f t="shared" si="85"/>
        <v/>
      </c>
      <c r="Q377" s="20"/>
      <c r="R377" s="211"/>
      <c r="S377" s="28" t="str">
        <f t="shared" si="86"/>
        <v/>
      </c>
      <c r="T377" s="20" t="str">
        <f t="shared" si="87"/>
        <v/>
      </c>
      <c r="U377" s="18" t="str">
        <f t="shared" si="88"/>
        <v>£0.00</v>
      </c>
      <c r="V377" s="20"/>
      <c r="W377" s="192"/>
      <c r="X377" s="193"/>
      <c r="Y377" s="35"/>
      <c r="Z377" s="343"/>
      <c r="AA377" s="343" t="str">
        <f t="shared" si="89"/>
        <v/>
      </c>
      <c r="AB377" s="103"/>
      <c r="AC377" s="94" t="str">
        <f t="shared" si="90"/>
        <v/>
      </c>
      <c r="AD377" s="95"/>
      <c r="AE377" s="294"/>
      <c r="AF377" s="214" t="str">
        <f t="shared" si="91"/>
        <v/>
      </c>
      <c r="AG377" s="215" t="str">
        <f t="shared" si="92"/>
        <v>£0.00</v>
      </c>
      <c r="AH377" s="181"/>
      <c r="AJ377" s="183"/>
      <c r="AM377" s="183" t="str">
        <f t="shared" si="80"/>
        <v/>
      </c>
      <c r="AN377" s="45">
        <f t="shared" si="81"/>
        <v>0</v>
      </c>
      <c r="AO377" s="45" t="str">
        <f>IF(AND('Claim Details'!$J$21="London 1",T377="A"),Rates!$C$4,IF(AND('Claim Details'!$J$21="London 1",T377="B"),Rates!$D$4,IF(AND('Claim Details'!$J$21="London 1",T377="C"),Rates!$E$4,IF(AND('Claim Details'!$J$21="London 1",T377="D"),Rates!$F$4,IF(AND('Claim Details'!$J$21="London 2",T377="A"),Rates!$C$7,IF(AND('Claim Details'!$J$21="London 2",T377="B"),Rates!$D$7,IF(AND('Claim Details'!$J$21="London 2",T377="C"),Rates!$E$7,IF(AND('Claim Details'!$J$21="London 2",T377="D"),Rates!$F$7,IF(AND('Claim Details'!$J$21="London 3",T377="A"),Rates!$C$10,IF(AND('Claim Details'!$J$21="London 3",T377="B"),Rates!$D$10,IF(AND('Claim Details'!$J$21="London 3",T377="C"),Rates!$E$10,IF(AND('Claim Details'!$J$21="London 3",T377="D"),Rates!$F$10,IF(AND('Claim Details'!$J$21="National 1",T377="A"),Rates!$C$13,IF(AND('Claim Details'!$J$21="National 1",T377="B"),Rates!$D$13,IF(AND('Claim Details'!$J$21="National 1",T377="C"),Rates!$E$13,IF(AND('Claim Details'!$J$21="National 1",T377="D"),Rates!$F$13,IF(AND('Claim Details'!$J$21="National 2",T377="A"),Rates!$C$16,IF(AND('Claim Details'!$J$21="National 2",T377="B"),Rates!$D$16,IF(AND('Claim Details'!$J$21="National 2",T377="C"),Rates!$E$16,IF(AND('Claim Details'!$J$21="National 2",T377="D"),Rates!$F$16,"£0.00"))))))))))))))))))))</f>
        <v>£0.00</v>
      </c>
      <c r="AP377" s="45">
        <f t="shared" si="82"/>
        <v>0</v>
      </c>
      <c r="AQ377" s="45" t="str">
        <f>IF(AND('Claim Details'!$R$21="London 1",AC377="A"),Rates!$C$4,IF(AND('Claim Details'!$R$21="London 1",AC377="B"),Rates!$D$4,IF(AND('Claim Details'!$R$21="London 1",AC377="C"),Rates!$E$4,IF(AND('Claim Details'!$R$21="London 1",AC377="D"),Rates!$F$4,IF(AND('Claim Details'!$R$21="London 2",AC377="A"),Rates!$C$7,IF(AND('Claim Details'!$R$21="London 2",AC377="B"),Rates!$D$7,IF(AND('Claim Details'!$R$21="London 2",AC377="C"),Rates!$E$7,IF(AND('Claim Details'!$R$21="London 2",AC377="D"),Rates!$F$7,IF(AND('Claim Details'!$R$21="London 3",AC377="A"),Rates!$C$10,IF(AND('Claim Details'!$R$21="London 3",AC377="B"),Rates!$D$10,IF(AND('Claim Details'!$R$21="London 3",AC377="C"),Rates!$E$10,IF(AND('Claim Details'!$R$21="London 3",AC377="D"),Rates!$F$10,IF(AND('Claim Details'!$R$21="National 1",AC377="A"),Rates!$C$13,IF(AND('Claim Details'!$R$21="National 1",AC377="B"),Rates!$D$13,IF(AND('Claim Details'!$R$21="National 1",AC377="C"),Rates!$E$13,IF(AND('Claim Details'!$R$21="National 1",AC377="D"),Rates!$F$13,IF(AND('Claim Details'!$R$21="National 2",AC377="A"),Rates!$C$16,IF(AND('Claim Details'!$R$21="National 2",AC377="B"),Rates!$D$16,IF(AND('Claim Details'!$R$21="National 2",AC377="C"),Rates!$E$16,IF(AND('Claim Details'!$R$21="National 2",AC377="D"),Rates!$F$16,"£0.00"))))))))))))))))))))</f>
        <v>£0.00</v>
      </c>
      <c r="AR377" s="45">
        <f t="shared" si="83"/>
        <v>0</v>
      </c>
      <c r="AS377" s="183" t="str">
        <f t="shared" si="93"/>
        <v/>
      </c>
      <c r="AT377" s="183" t="str">
        <f t="shared" si="94"/>
        <v/>
      </c>
    </row>
    <row r="378" spans="1:46" ht="15.5">
      <c r="A378" s="178"/>
      <c r="B378" s="21"/>
      <c r="C378" s="22"/>
      <c r="D378" s="288"/>
      <c r="E378" s="290"/>
      <c r="F378" s="289"/>
      <c r="G378" s="177"/>
      <c r="H378" s="286"/>
      <c r="I378" s="95" t="str">
        <f>IF(AND('Claim Details'!$E$21="London 1",C378="A"),Rates!$C$4,IF(AND('Claim Details'!$E$21="London 1",C378="B"),Rates!$D$4,IF(AND('Claim Details'!$E$21="London 1",C378="C"),Rates!$E$4,IF(AND('Claim Details'!$E$21="London 1",C378="D"),Rates!$F$4,IF(AND('Claim Details'!$E$21="London 2",C378="A"),Rates!$C$7,IF(AND('Claim Details'!$E$21="London 2",C378="B"),Rates!$D$7,IF(AND('Claim Details'!$E$21="London 2",C378="C"),Rates!$E$7,IF(AND('Claim Details'!$E$21="London 2",C378="D"),Rates!$F$7,IF(AND('Claim Details'!$E$21="London 3",C378="A"),Rates!$C$10,IF(AND('Claim Details'!$E$21="London 3",C378="B"),Rates!$D$10,IF(AND('Claim Details'!$E$21="London 3",C378="C"),Rates!$E$10,IF(AND('Claim Details'!$E$21="London 3",C378="D"),Rates!$F$10,IF(AND('Claim Details'!$E$21="National 1",C378="A"),Rates!$C$13,IF(AND('Claim Details'!$E$21="National 1",C378="B"),Rates!$D$13,IF(AND('Claim Details'!$E$21="National 1",C378="C"),Rates!$E$13,IF(AND('Claim Details'!$E$21="National 1",C378="D"),Rates!$F$13,IF(AND('Claim Details'!$E$21="National 2",C378="A"),Rates!$C$16,IF(AND('Claim Details'!$E$21="National 2",C378="B"),Rates!$D$16,IF(AND('Claim Details'!$E$21="National 2",C378="C"),Rates!$E$16,IF(AND('Claim Details'!$E$21="National 2",C378="D"),Rates!$F$16,"£0.00"))))))))))))))))))))</f>
        <v>£0.00</v>
      </c>
      <c r="J378" s="23"/>
      <c r="K378" s="63" t="str">
        <f t="shared" si="84"/>
        <v>£0.00</v>
      </c>
      <c r="L378" s="212"/>
      <c r="M378" s="213"/>
      <c r="N378" s="20"/>
      <c r="O378" s="20"/>
      <c r="P378" s="20" t="str">
        <f t="shared" si="85"/>
        <v/>
      </c>
      <c r="Q378" s="20"/>
      <c r="R378" s="211"/>
      <c r="S378" s="28" t="str">
        <f t="shared" si="86"/>
        <v/>
      </c>
      <c r="T378" s="20" t="str">
        <f t="shared" si="87"/>
        <v/>
      </c>
      <c r="U378" s="18" t="str">
        <f t="shared" si="88"/>
        <v>£0.00</v>
      </c>
      <c r="V378" s="20"/>
      <c r="W378" s="192"/>
      <c r="X378" s="193"/>
      <c r="Y378" s="35"/>
      <c r="Z378" s="343"/>
      <c r="AA378" s="343" t="str">
        <f t="shared" si="89"/>
        <v/>
      </c>
      <c r="AB378" s="103"/>
      <c r="AC378" s="94" t="str">
        <f t="shared" si="90"/>
        <v/>
      </c>
      <c r="AD378" s="95"/>
      <c r="AE378" s="294"/>
      <c r="AF378" s="214" t="str">
        <f t="shared" si="91"/>
        <v/>
      </c>
      <c r="AG378" s="215" t="str">
        <f t="shared" si="92"/>
        <v>£0.00</v>
      </c>
      <c r="AH378" s="181"/>
      <c r="AJ378" s="183"/>
      <c r="AM378" s="183" t="str">
        <f t="shared" si="80"/>
        <v/>
      </c>
      <c r="AN378" s="45">
        <f t="shared" si="81"/>
        <v>0</v>
      </c>
      <c r="AO378" s="45" t="str">
        <f>IF(AND('Claim Details'!$J$21="London 1",T378="A"),Rates!$C$4,IF(AND('Claim Details'!$J$21="London 1",T378="B"),Rates!$D$4,IF(AND('Claim Details'!$J$21="London 1",T378="C"),Rates!$E$4,IF(AND('Claim Details'!$J$21="London 1",T378="D"),Rates!$F$4,IF(AND('Claim Details'!$J$21="London 2",T378="A"),Rates!$C$7,IF(AND('Claim Details'!$J$21="London 2",T378="B"),Rates!$D$7,IF(AND('Claim Details'!$J$21="London 2",T378="C"),Rates!$E$7,IF(AND('Claim Details'!$J$21="London 2",T378="D"),Rates!$F$7,IF(AND('Claim Details'!$J$21="London 3",T378="A"),Rates!$C$10,IF(AND('Claim Details'!$J$21="London 3",T378="B"),Rates!$D$10,IF(AND('Claim Details'!$J$21="London 3",T378="C"),Rates!$E$10,IF(AND('Claim Details'!$J$21="London 3",T378="D"),Rates!$F$10,IF(AND('Claim Details'!$J$21="National 1",T378="A"),Rates!$C$13,IF(AND('Claim Details'!$J$21="National 1",T378="B"),Rates!$D$13,IF(AND('Claim Details'!$J$21="National 1",T378="C"),Rates!$E$13,IF(AND('Claim Details'!$J$21="National 1",T378="D"),Rates!$F$13,IF(AND('Claim Details'!$J$21="National 2",T378="A"),Rates!$C$16,IF(AND('Claim Details'!$J$21="National 2",T378="B"),Rates!$D$16,IF(AND('Claim Details'!$J$21="National 2",T378="C"),Rates!$E$16,IF(AND('Claim Details'!$J$21="National 2",T378="D"),Rates!$F$16,"£0.00"))))))))))))))))))))</f>
        <v>£0.00</v>
      </c>
      <c r="AP378" s="45">
        <f t="shared" si="82"/>
        <v>0</v>
      </c>
      <c r="AQ378" s="45" t="str">
        <f>IF(AND('Claim Details'!$R$21="London 1",AC378="A"),Rates!$C$4,IF(AND('Claim Details'!$R$21="London 1",AC378="B"),Rates!$D$4,IF(AND('Claim Details'!$R$21="London 1",AC378="C"),Rates!$E$4,IF(AND('Claim Details'!$R$21="London 1",AC378="D"),Rates!$F$4,IF(AND('Claim Details'!$R$21="London 2",AC378="A"),Rates!$C$7,IF(AND('Claim Details'!$R$21="London 2",AC378="B"),Rates!$D$7,IF(AND('Claim Details'!$R$21="London 2",AC378="C"),Rates!$E$7,IF(AND('Claim Details'!$R$21="London 2",AC378="D"),Rates!$F$7,IF(AND('Claim Details'!$R$21="London 3",AC378="A"),Rates!$C$10,IF(AND('Claim Details'!$R$21="London 3",AC378="B"),Rates!$D$10,IF(AND('Claim Details'!$R$21="London 3",AC378="C"),Rates!$E$10,IF(AND('Claim Details'!$R$21="London 3",AC378="D"),Rates!$F$10,IF(AND('Claim Details'!$R$21="National 1",AC378="A"),Rates!$C$13,IF(AND('Claim Details'!$R$21="National 1",AC378="B"),Rates!$D$13,IF(AND('Claim Details'!$R$21="National 1",AC378="C"),Rates!$E$13,IF(AND('Claim Details'!$R$21="National 1",AC378="D"),Rates!$F$13,IF(AND('Claim Details'!$R$21="National 2",AC378="A"),Rates!$C$16,IF(AND('Claim Details'!$R$21="National 2",AC378="B"),Rates!$D$16,IF(AND('Claim Details'!$R$21="National 2",AC378="C"),Rates!$E$16,IF(AND('Claim Details'!$R$21="National 2",AC378="D"),Rates!$F$16,"£0.00"))))))))))))))))))))</f>
        <v>£0.00</v>
      </c>
      <c r="AR378" s="45">
        <f t="shared" si="83"/>
        <v>0</v>
      </c>
      <c r="AS378" s="183" t="str">
        <f t="shared" si="93"/>
        <v/>
      </c>
      <c r="AT378" s="183" t="str">
        <f t="shared" si="94"/>
        <v/>
      </c>
    </row>
    <row r="379" spans="1:46" ht="15.5">
      <c r="A379" s="178"/>
      <c r="B379" s="21"/>
      <c r="C379" s="22"/>
      <c r="D379" s="288"/>
      <c r="E379" s="290"/>
      <c r="F379" s="289"/>
      <c r="G379" s="177"/>
      <c r="H379" s="286"/>
      <c r="I379" s="95" t="str">
        <f>IF(AND('Claim Details'!$E$21="London 1",C379="A"),Rates!$C$4,IF(AND('Claim Details'!$E$21="London 1",C379="B"),Rates!$D$4,IF(AND('Claim Details'!$E$21="London 1",C379="C"),Rates!$E$4,IF(AND('Claim Details'!$E$21="London 1",C379="D"),Rates!$F$4,IF(AND('Claim Details'!$E$21="London 2",C379="A"),Rates!$C$7,IF(AND('Claim Details'!$E$21="London 2",C379="B"),Rates!$D$7,IF(AND('Claim Details'!$E$21="London 2",C379="C"),Rates!$E$7,IF(AND('Claim Details'!$E$21="London 2",C379="D"),Rates!$F$7,IF(AND('Claim Details'!$E$21="London 3",C379="A"),Rates!$C$10,IF(AND('Claim Details'!$E$21="London 3",C379="B"),Rates!$D$10,IF(AND('Claim Details'!$E$21="London 3",C379="C"),Rates!$E$10,IF(AND('Claim Details'!$E$21="London 3",C379="D"),Rates!$F$10,IF(AND('Claim Details'!$E$21="National 1",C379="A"),Rates!$C$13,IF(AND('Claim Details'!$E$21="National 1",C379="B"),Rates!$D$13,IF(AND('Claim Details'!$E$21="National 1",C379="C"),Rates!$E$13,IF(AND('Claim Details'!$E$21="National 1",C379="D"),Rates!$F$13,IF(AND('Claim Details'!$E$21="National 2",C379="A"),Rates!$C$16,IF(AND('Claim Details'!$E$21="National 2",C379="B"),Rates!$D$16,IF(AND('Claim Details'!$E$21="National 2",C379="C"),Rates!$E$16,IF(AND('Claim Details'!$E$21="National 2",C379="D"),Rates!$F$16,"£0.00"))))))))))))))))))))</f>
        <v>£0.00</v>
      </c>
      <c r="J379" s="23"/>
      <c r="K379" s="63" t="str">
        <f t="shared" si="84"/>
        <v>£0.00</v>
      </c>
      <c r="L379" s="212"/>
      <c r="M379" s="213"/>
      <c r="N379" s="20"/>
      <c r="O379" s="20"/>
      <c r="P379" s="20" t="str">
        <f t="shared" si="85"/>
        <v/>
      </c>
      <c r="Q379" s="20"/>
      <c r="R379" s="211"/>
      <c r="S379" s="28" t="str">
        <f t="shared" si="86"/>
        <v/>
      </c>
      <c r="T379" s="20" t="str">
        <f t="shared" si="87"/>
        <v/>
      </c>
      <c r="U379" s="18" t="str">
        <f t="shared" si="88"/>
        <v>£0.00</v>
      </c>
      <c r="V379" s="20"/>
      <c r="W379" s="192"/>
      <c r="X379" s="193"/>
      <c r="Y379" s="35"/>
      <c r="Z379" s="343"/>
      <c r="AA379" s="343" t="str">
        <f t="shared" si="89"/>
        <v/>
      </c>
      <c r="AB379" s="103"/>
      <c r="AC379" s="94" t="str">
        <f t="shared" si="90"/>
        <v/>
      </c>
      <c r="AD379" s="95"/>
      <c r="AE379" s="294"/>
      <c r="AF379" s="214" t="str">
        <f t="shared" si="91"/>
        <v/>
      </c>
      <c r="AG379" s="215" t="str">
        <f t="shared" si="92"/>
        <v>£0.00</v>
      </c>
      <c r="AH379" s="181"/>
      <c r="AJ379" s="183"/>
      <c r="AM379" s="183" t="str">
        <f t="shared" si="80"/>
        <v/>
      </c>
      <c r="AN379" s="45">
        <f t="shared" si="81"/>
        <v>0</v>
      </c>
      <c r="AO379" s="45" t="str">
        <f>IF(AND('Claim Details'!$J$21="London 1",T379="A"),Rates!$C$4,IF(AND('Claim Details'!$J$21="London 1",T379="B"),Rates!$D$4,IF(AND('Claim Details'!$J$21="London 1",T379="C"),Rates!$E$4,IF(AND('Claim Details'!$J$21="London 1",T379="D"),Rates!$F$4,IF(AND('Claim Details'!$J$21="London 2",T379="A"),Rates!$C$7,IF(AND('Claim Details'!$J$21="London 2",T379="B"),Rates!$D$7,IF(AND('Claim Details'!$J$21="London 2",T379="C"),Rates!$E$7,IF(AND('Claim Details'!$J$21="London 2",T379="D"),Rates!$F$7,IF(AND('Claim Details'!$J$21="London 3",T379="A"),Rates!$C$10,IF(AND('Claim Details'!$J$21="London 3",T379="B"),Rates!$D$10,IF(AND('Claim Details'!$J$21="London 3",T379="C"),Rates!$E$10,IF(AND('Claim Details'!$J$21="London 3",T379="D"),Rates!$F$10,IF(AND('Claim Details'!$J$21="National 1",T379="A"),Rates!$C$13,IF(AND('Claim Details'!$J$21="National 1",T379="B"),Rates!$D$13,IF(AND('Claim Details'!$J$21="National 1",T379="C"),Rates!$E$13,IF(AND('Claim Details'!$J$21="National 1",T379="D"),Rates!$F$13,IF(AND('Claim Details'!$J$21="National 2",T379="A"),Rates!$C$16,IF(AND('Claim Details'!$J$21="National 2",T379="B"),Rates!$D$16,IF(AND('Claim Details'!$J$21="National 2",T379="C"),Rates!$E$16,IF(AND('Claim Details'!$J$21="National 2",T379="D"),Rates!$F$16,"£0.00"))))))))))))))))))))</f>
        <v>£0.00</v>
      </c>
      <c r="AP379" s="45">
        <f t="shared" si="82"/>
        <v>0</v>
      </c>
      <c r="AQ379" s="45" t="str">
        <f>IF(AND('Claim Details'!$R$21="London 1",AC379="A"),Rates!$C$4,IF(AND('Claim Details'!$R$21="London 1",AC379="B"),Rates!$D$4,IF(AND('Claim Details'!$R$21="London 1",AC379="C"),Rates!$E$4,IF(AND('Claim Details'!$R$21="London 1",AC379="D"),Rates!$F$4,IF(AND('Claim Details'!$R$21="London 2",AC379="A"),Rates!$C$7,IF(AND('Claim Details'!$R$21="London 2",AC379="B"),Rates!$D$7,IF(AND('Claim Details'!$R$21="London 2",AC379="C"),Rates!$E$7,IF(AND('Claim Details'!$R$21="London 2",AC379="D"),Rates!$F$7,IF(AND('Claim Details'!$R$21="London 3",AC379="A"),Rates!$C$10,IF(AND('Claim Details'!$R$21="London 3",AC379="B"),Rates!$D$10,IF(AND('Claim Details'!$R$21="London 3",AC379="C"),Rates!$E$10,IF(AND('Claim Details'!$R$21="London 3",AC379="D"),Rates!$F$10,IF(AND('Claim Details'!$R$21="National 1",AC379="A"),Rates!$C$13,IF(AND('Claim Details'!$R$21="National 1",AC379="B"),Rates!$D$13,IF(AND('Claim Details'!$R$21="National 1",AC379="C"),Rates!$E$13,IF(AND('Claim Details'!$R$21="National 1",AC379="D"),Rates!$F$13,IF(AND('Claim Details'!$R$21="National 2",AC379="A"),Rates!$C$16,IF(AND('Claim Details'!$R$21="National 2",AC379="B"),Rates!$D$16,IF(AND('Claim Details'!$R$21="National 2",AC379="C"),Rates!$E$16,IF(AND('Claim Details'!$R$21="National 2",AC379="D"),Rates!$F$16,"£0.00"))))))))))))))))))))</f>
        <v>£0.00</v>
      </c>
      <c r="AR379" s="45">
        <f t="shared" si="83"/>
        <v>0</v>
      </c>
      <c r="AS379" s="183" t="str">
        <f t="shared" si="93"/>
        <v/>
      </c>
      <c r="AT379" s="183" t="str">
        <f t="shared" si="94"/>
        <v/>
      </c>
    </row>
    <row r="380" spans="1:46" ht="15.5">
      <c r="A380" s="178"/>
      <c r="B380" s="21"/>
      <c r="C380" s="22"/>
      <c r="D380" s="288"/>
      <c r="E380" s="290"/>
      <c r="F380" s="289"/>
      <c r="G380" s="177"/>
      <c r="H380" s="286"/>
      <c r="I380" s="95" t="str">
        <f>IF(AND('Claim Details'!$E$21="London 1",C380="A"),Rates!$C$4,IF(AND('Claim Details'!$E$21="London 1",C380="B"),Rates!$D$4,IF(AND('Claim Details'!$E$21="London 1",C380="C"),Rates!$E$4,IF(AND('Claim Details'!$E$21="London 1",C380="D"),Rates!$F$4,IF(AND('Claim Details'!$E$21="London 2",C380="A"),Rates!$C$7,IF(AND('Claim Details'!$E$21="London 2",C380="B"),Rates!$D$7,IF(AND('Claim Details'!$E$21="London 2",C380="C"),Rates!$E$7,IF(AND('Claim Details'!$E$21="London 2",C380="D"),Rates!$F$7,IF(AND('Claim Details'!$E$21="London 3",C380="A"),Rates!$C$10,IF(AND('Claim Details'!$E$21="London 3",C380="B"),Rates!$D$10,IF(AND('Claim Details'!$E$21="London 3",C380="C"),Rates!$E$10,IF(AND('Claim Details'!$E$21="London 3",C380="D"),Rates!$F$10,IF(AND('Claim Details'!$E$21="National 1",C380="A"),Rates!$C$13,IF(AND('Claim Details'!$E$21="National 1",C380="B"),Rates!$D$13,IF(AND('Claim Details'!$E$21="National 1",C380="C"),Rates!$E$13,IF(AND('Claim Details'!$E$21="National 1",C380="D"),Rates!$F$13,IF(AND('Claim Details'!$E$21="National 2",C380="A"),Rates!$C$16,IF(AND('Claim Details'!$E$21="National 2",C380="B"),Rates!$D$16,IF(AND('Claim Details'!$E$21="National 2",C380="C"),Rates!$E$16,IF(AND('Claim Details'!$E$21="National 2",C380="D"),Rates!$F$16,"£0.00"))))))))))))))))))))</f>
        <v>£0.00</v>
      </c>
      <c r="J380" s="23"/>
      <c r="K380" s="63" t="str">
        <f t="shared" si="84"/>
        <v>£0.00</v>
      </c>
      <c r="L380" s="212"/>
      <c r="M380" s="213"/>
      <c r="N380" s="20"/>
      <c r="O380" s="20"/>
      <c r="P380" s="20" t="str">
        <f t="shared" si="85"/>
        <v/>
      </c>
      <c r="Q380" s="20"/>
      <c r="R380" s="211"/>
      <c r="S380" s="28" t="str">
        <f t="shared" si="86"/>
        <v/>
      </c>
      <c r="T380" s="20" t="str">
        <f t="shared" si="87"/>
        <v/>
      </c>
      <c r="U380" s="18" t="str">
        <f t="shared" si="88"/>
        <v>£0.00</v>
      </c>
      <c r="V380" s="20"/>
      <c r="W380" s="192"/>
      <c r="X380" s="193"/>
      <c r="Y380" s="35"/>
      <c r="Z380" s="343"/>
      <c r="AA380" s="343" t="str">
        <f t="shared" si="89"/>
        <v/>
      </c>
      <c r="AB380" s="103"/>
      <c r="AC380" s="94" t="str">
        <f t="shared" si="90"/>
        <v/>
      </c>
      <c r="AD380" s="95"/>
      <c r="AE380" s="294"/>
      <c r="AF380" s="214" t="str">
        <f t="shared" si="91"/>
        <v/>
      </c>
      <c r="AG380" s="215" t="str">
        <f t="shared" si="92"/>
        <v>£0.00</v>
      </c>
      <c r="AH380" s="181"/>
      <c r="AJ380" s="183"/>
      <c r="AM380" s="183" t="str">
        <f t="shared" si="80"/>
        <v/>
      </c>
      <c r="AN380" s="45">
        <f t="shared" si="81"/>
        <v>0</v>
      </c>
      <c r="AO380" s="45" t="str">
        <f>IF(AND('Claim Details'!$J$21="London 1",T380="A"),Rates!$C$4,IF(AND('Claim Details'!$J$21="London 1",T380="B"),Rates!$D$4,IF(AND('Claim Details'!$J$21="London 1",T380="C"),Rates!$E$4,IF(AND('Claim Details'!$J$21="London 1",T380="D"),Rates!$F$4,IF(AND('Claim Details'!$J$21="London 2",T380="A"),Rates!$C$7,IF(AND('Claim Details'!$J$21="London 2",T380="B"),Rates!$D$7,IF(AND('Claim Details'!$J$21="London 2",T380="C"),Rates!$E$7,IF(AND('Claim Details'!$J$21="London 2",T380="D"),Rates!$F$7,IF(AND('Claim Details'!$J$21="London 3",T380="A"),Rates!$C$10,IF(AND('Claim Details'!$J$21="London 3",T380="B"),Rates!$D$10,IF(AND('Claim Details'!$J$21="London 3",T380="C"),Rates!$E$10,IF(AND('Claim Details'!$J$21="London 3",T380="D"),Rates!$F$10,IF(AND('Claim Details'!$J$21="National 1",T380="A"),Rates!$C$13,IF(AND('Claim Details'!$J$21="National 1",T380="B"),Rates!$D$13,IF(AND('Claim Details'!$J$21="National 1",T380="C"),Rates!$E$13,IF(AND('Claim Details'!$J$21="National 1",T380="D"),Rates!$F$13,IF(AND('Claim Details'!$J$21="National 2",T380="A"),Rates!$C$16,IF(AND('Claim Details'!$J$21="National 2",T380="B"),Rates!$D$16,IF(AND('Claim Details'!$J$21="National 2",T380="C"),Rates!$E$16,IF(AND('Claim Details'!$J$21="National 2",T380="D"),Rates!$F$16,"£0.00"))))))))))))))))))))</f>
        <v>£0.00</v>
      </c>
      <c r="AP380" s="45">
        <f t="shared" si="82"/>
        <v>0</v>
      </c>
      <c r="AQ380" s="45" t="str">
        <f>IF(AND('Claim Details'!$R$21="London 1",AC380="A"),Rates!$C$4,IF(AND('Claim Details'!$R$21="London 1",AC380="B"),Rates!$D$4,IF(AND('Claim Details'!$R$21="London 1",AC380="C"),Rates!$E$4,IF(AND('Claim Details'!$R$21="London 1",AC380="D"),Rates!$F$4,IF(AND('Claim Details'!$R$21="London 2",AC380="A"),Rates!$C$7,IF(AND('Claim Details'!$R$21="London 2",AC380="B"),Rates!$D$7,IF(AND('Claim Details'!$R$21="London 2",AC380="C"),Rates!$E$7,IF(AND('Claim Details'!$R$21="London 2",AC380="D"),Rates!$F$7,IF(AND('Claim Details'!$R$21="London 3",AC380="A"),Rates!$C$10,IF(AND('Claim Details'!$R$21="London 3",AC380="B"),Rates!$D$10,IF(AND('Claim Details'!$R$21="London 3",AC380="C"),Rates!$E$10,IF(AND('Claim Details'!$R$21="London 3",AC380="D"),Rates!$F$10,IF(AND('Claim Details'!$R$21="National 1",AC380="A"),Rates!$C$13,IF(AND('Claim Details'!$R$21="National 1",AC380="B"),Rates!$D$13,IF(AND('Claim Details'!$R$21="National 1",AC380="C"),Rates!$E$13,IF(AND('Claim Details'!$R$21="National 1",AC380="D"),Rates!$F$13,IF(AND('Claim Details'!$R$21="National 2",AC380="A"),Rates!$C$16,IF(AND('Claim Details'!$R$21="National 2",AC380="B"),Rates!$D$16,IF(AND('Claim Details'!$R$21="National 2",AC380="C"),Rates!$E$16,IF(AND('Claim Details'!$R$21="National 2",AC380="D"),Rates!$F$16,"£0.00"))))))))))))))))))))</f>
        <v>£0.00</v>
      </c>
      <c r="AR380" s="45">
        <f t="shared" si="83"/>
        <v>0</v>
      </c>
      <c r="AS380" s="183" t="str">
        <f t="shared" si="93"/>
        <v/>
      </c>
      <c r="AT380" s="183" t="str">
        <f t="shared" si="94"/>
        <v/>
      </c>
    </row>
    <row r="381" spans="1:46" ht="15.5">
      <c r="A381" s="178"/>
      <c r="B381" s="21"/>
      <c r="C381" s="22"/>
      <c r="D381" s="288"/>
      <c r="E381" s="290"/>
      <c r="F381" s="289"/>
      <c r="G381" s="177"/>
      <c r="H381" s="286"/>
      <c r="I381" s="95" t="str">
        <f>IF(AND('Claim Details'!$E$21="London 1",C381="A"),Rates!$C$4,IF(AND('Claim Details'!$E$21="London 1",C381="B"),Rates!$D$4,IF(AND('Claim Details'!$E$21="London 1",C381="C"),Rates!$E$4,IF(AND('Claim Details'!$E$21="London 1",C381="D"),Rates!$F$4,IF(AND('Claim Details'!$E$21="London 2",C381="A"),Rates!$C$7,IF(AND('Claim Details'!$E$21="London 2",C381="B"),Rates!$D$7,IF(AND('Claim Details'!$E$21="London 2",C381="C"),Rates!$E$7,IF(AND('Claim Details'!$E$21="London 2",C381="D"),Rates!$F$7,IF(AND('Claim Details'!$E$21="London 3",C381="A"),Rates!$C$10,IF(AND('Claim Details'!$E$21="London 3",C381="B"),Rates!$D$10,IF(AND('Claim Details'!$E$21="London 3",C381="C"),Rates!$E$10,IF(AND('Claim Details'!$E$21="London 3",C381="D"),Rates!$F$10,IF(AND('Claim Details'!$E$21="National 1",C381="A"),Rates!$C$13,IF(AND('Claim Details'!$E$21="National 1",C381="B"),Rates!$D$13,IF(AND('Claim Details'!$E$21="National 1",C381="C"),Rates!$E$13,IF(AND('Claim Details'!$E$21="National 1",C381="D"),Rates!$F$13,IF(AND('Claim Details'!$E$21="National 2",C381="A"),Rates!$C$16,IF(AND('Claim Details'!$E$21="National 2",C381="B"),Rates!$D$16,IF(AND('Claim Details'!$E$21="National 2",C381="C"),Rates!$E$16,IF(AND('Claim Details'!$E$21="National 2",C381="D"),Rates!$F$16,"£0.00"))))))))))))))))))))</f>
        <v>£0.00</v>
      </c>
      <c r="J381" s="23"/>
      <c r="K381" s="63" t="str">
        <f t="shared" si="84"/>
        <v>£0.00</v>
      </c>
      <c r="L381" s="212"/>
      <c r="M381" s="213"/>
      <c r="N381" s="20"/>
      <c r="O381" s="20"/>
      <c r="P381" s="20" t="str">
        <f t="shared" si="85"/>
        <v/>
      </c>
      <c r="Q381" s="20"/>
      <c r="R381" s="211"/>
      <c r="S381" s="28" t="str">
        <f t="shared" si="86"/>
        <v/>
      </c>
      <c r="T381" s="20" t="str">
        <f t="shared" si="87"/>
        <v/>
      </c>
      <c r="U381" s="18" t="str">
        <f t="shared" si="88"/>
        <v>£0.00</v>
      </c>
      <c r="V381" s="20"/>
      <c r="W381" s="192"/>
      <c r="X381" s="193"/>
      <c r="Y381" s="35"/>
      <c r="Z381" s="343"/>
      <c r="AA381" s="343" t="str">
        <f t="shared" si="89"/>
        <v/>
      </c>
      <c r="AB381" s="103"/>
      <c r="AC381" s="94" t="str">
        <f t="shared" si="90"/>
        <v/>
      </c>
      <c r="AD381" s="95"/>
      <c r="AE381" s="294"/>
      <c r="AF381" s="214" t="str">
        <f t="shared" si="91"/>
        <v/>
      </c>
      <c r="AG381" s="215" t="str">
        <f t="shared" si="92"/>
        <v>£0.00</v>
      </c>
      <c r="AH381" s="181"/>
      <c r="AJ381" s="183"/>
      <c r="AM381" s="183" t="str">
        <f t="shared" si="80"/>
        <v/>
      </c>
      <c r="AN381" s="45">
        <f t="shared" si="81"/>
        <v>0</v>
      </c>
      <c r="AO381" s="45" t="str">
        <f>IF(AND('Claim Details'!$J$21="London 1",T381="A"),Rates!$C$4,IF(AND('Claim Details'!$J$21="London 1",T381="B"),Rates!$D$4,IF(AND('Claim Details'!$J$21="London 1",T381="C"),Rates!$E$4,IF(AND('Claim Details'!$J$21="London 1",T381="D"),Rates!$F$4,IF(AND('Claim Details'!$J$21="London 2",T381="A"),Rates!$C$7,IF(AND('Claim Details'!$J$21="London 2",T381="B"),Rates!$D$7,IF(AND('Claim Details'!$J$21="London 2",T381="C"),Rates!$E$7,IF(AND('Claim Details'!$J$21="London 2",T381="D"),Rates!$F$7,IF(AND('Claim Details'!$J$21="London 3",T381="A"),Rates!$C$10,IF(AND('Claim Details'!$J$21="London 3",T381="B"),Rates!$D$10,IF(AND('Claim Details'!$J$21="London 3",T381="C"),Rates!$E$10,IF(AND('Claim Details'!$J$21="London 3",T381="D"),Rates!$F$10,IF(AND('Claim Details'!$J$21="National 1",T381="A"),Rates!$C$13,IF(AND('Claim Details'!$J$21="National 1",T381="B"),Rates!$D$13,IF(AND('Claim Details'!$J$21="National 1",T381="C"),Rates!$E$13,IF(AND('Claim Details'!$J$21="National 1",T381="D"),Rates!$F$13,IF(AND('Claim Details'!$J$21="National 2",T381="A"),Rates!$C$16,IF(AND('Claim Details'!$J$21="National 2",T381="B"),Rates!$D$16,IF(AND('Claim Details'!$J$21="National 2",T381="C"),Rates!$E$16,IF(AND('Claim Details'!$J$21="National 2",T381="D"),Rates!$F$16,"£0.00"))))))))))))))))))))</f>
        <v>£0.00</v>
      </c>
      <c r="AP381" s="45">
        <f t="shared" si="82"/>
        <v>0</v>
      </c>
      <c r="AQ381" s="45" t="str">
        <f>IF(AND('Claim Details'!$R$21="London 1",AC381="A"),Rates!$C$4,IF(AND('Claim Details'!$R$21="London 1",AC381="B"),Rates!$D$4,IF(AND('Claim Details'!$R$21="London 1",AC381="C"),Rates!$E$4,IF(AND('Claim Details'!$R$21="London 1",AC381="D"),Rates!$F$4,IF(AND('Claim Details'!$R$21="London 2",AC381="A"),Rates!$C$7,IF(AND('Claim Details'!$R$21="London 2",AC381="B"),Rates!$D$7,IF(AND('Claim Details'!$R$21="London 2",AC381="C"),Rates!$E$7,IF(AND('Claim Details'!$R$21="London 2",AC381="D"),Rates!$F$7,IF(AND('Claim Details'!$R$21="London 3",AC381="A"),Rates!$C$10,IF(AND('Claim Details'!$R$21="London 3",AC381="B"),Rates!$D$10,IF(AND('Claim Details'!$R$21="London 3",AC381="C"),Rates!$E$10,IF(AND('Claim Details'!$R$21="London 3",AC381="D"),Rates!$F$10,IF(AND('Claim Details'!$R$21="National 1",AC381="A"),Rates!$C$13,IF(AND('Claim Details'!$R$21="National 1",AC381="B"),Rates!$D$13,IF(AND('Claim Details'!$R$21="National 1",AC381="C"),Rates!$E$13,IF(AND('Claim Details'!$R$21="National 1",AC381="D"),Rates!$F$13,IF(AND('Claim Details'!$R$21="National 2",AC381="A"),Rates!$C$16,IF(AND('Claim Details'!$R$21="National 2",AC381="B"),Rates!$D$16,IF(AND('Claim Details'!$R$21="National 2",AC381="C"),Rates!$E$16,IF(AND('Claim Details'!$R$21="National 2",AC381="D"),Rates!$F$16,"£0.00"))))))))))))))))))))</f>
        <v>£0.00</v>
      </c>
      <c r="AR381" s="45">
        <f t="shared" si="83"/>
        <v>0</v>
      </c>
      <c r="AS381" s="183" t="str">
        <f t="shared" si="93"/>
        <v/>
      </c>
      <c r="AT381" s="183" t="str">
        <f t="shared" si="94"/>
        <v/>
      </c>
    </row>
    <row r="382" spans="1:46" ht="15.5">
      <c r="A382" s="178"/>
      <c r="B382" s="21"/>
      <c r="C382" s="22"/>
      <c r="D382" s="288"/>
      <c r="E382" s="290"/>
      <c r="F382" s="289"/>
      <c r="G382" s="177"/>
      <c r="H382" s="286"/>
      <c r="I382" s="95" t="str">
        <f>IF(AND('Claim Details'!$E$21="London 1",C382="A"),Rates!$C$4,IF(AND('Claim Details'!$E$21="London 1",C382="B"),Rates!$D$4,IF(AND('Claim Details'!$E$21="London 1",C382="C"),Rates!$E$4,IF(AND('Claim Details'!$E$21="London 1",C382="D"),Rates!$F$4,IF(AND('Claim Details'!$E$21="London 2",C382="A"),Rates!$C$7,IF(AND('Claim Details'!$E$21="London 2",C382="B"),Rates!$D$7,IF(AND('Claim Details'!$E$21="London 2",C382="C"),Rates!$E$7,IF(AND('Claim Details'!$E$21="London 2",C382="D"),Rates!$F$7,IF(AND('Claim Details'!$E$21="London 3",C382="A"),Rates!$C$10,IF(AND('Claim Details'!$E$21="London 3",C382="B"),Rates!$D$10,IF(AND('Claim Details'!$E$21="London 3",C382="C"),Rates!$E$10,IF(AND('Claim Details'!$E$21="London 3",C382="D"),Rates!$F$10,IF(AND('Claim Details'!$E$21="National 1",C382="A"),Rates!$C$13,IF(AND('Claim Details'!$E$21="National 1",C382="B"),Rates!$D$13,IF(AND('Claim Details'!$E$21="National 1",C382="C"),Rates!$E$13,IF(AND('Claim Details'!$E$21="National 1",C382="D"),Rates!$F$13,IF(AND('Claim Details'!$E$21="National 2",C382="A"),Rates!$C$16,IF(AND('Claim Details'!$E$21="National 2",C382="B"),Rates!$D$16,IF(AND('Claim Details'!$E$21="National 2",C382="C"),Rates!$E$16,IF(AND('Claim Details'!$E$21="National 2",C382="D"),Rates!$F$16,"£0.00"))))))))))))))))))))</f>
        <v>£0.00</v>
      </c>
      <c r="J382" s="23"/>
      <c r="K382" s="63" t="str">
        <f t="shared" si="84"/>
        <v>£0.00</v>
      </c>
      <c r="L382" s="212"/>
      <c r="M382" s="213"/>
      <c r="N382" s="20"/>
      <c r="O382" s="20"/>
      <c r="P382" s="20" t="str">
        <f t="shared" si="85"/>
        <v/>
      </c>
      <c r="Q382" s="20"/>
      <c r="R382" s="211"/>
      <c r="S382" s="28" t="str">
        <f t="shared" si="86"/>
        <v/>
      </c>
      <c r="T382" s="20" t="str">
        <f t="shared" si="87"/>
        <v/>
      </c>
      <c r="U382" s="18" t="str">
        <f t="shared" si="88"/>
        <v>£0.00</v>
      </c>
      <c r="V382" s="20"/>
      <c r="W382" s="192"/>
      <c r="X382" s="193"/>
      <c r="Y382" s="35"/>
      <c r="Z382" s="343"/>
      <c r="AA382" s="343" t="str">
        <f t="shared" si="89"/>
        <v/>
      </c>
      <c r="AB382" s="103"/>
      <c r="AC382" s="94" t="str">
        <f t="shared" si="90"/>
        <v/>
      </c>
      <c r="AD382" s="95"/>
      <c r="AE382" s="294"/>
      <c r="AF382" s="214" t="str">
        <f t="shared" si="91"/>
        <v/>
      </c>
      <c r="AG382" s="215" t="str">
        <f t="shared" si="92"/>
        <v>£0.00</v>
      </c>
      <c r="AH382" s="181"/>
      <c r="AJ382" s="183"/>
      <c r="AM382" s="183" t="str">
        <f t="shared" si="80"/>
        <v/>
      </c>
      <c r="AN382" s="45">
        <f t="shared" si="81"/>
        <v>0</v>
      </c>
      <c r="AO382" s="45" t="str">
        <f>IF(AND('Claim Details'!$J$21="London 1",T382="A"),Rates!$C$4,IF(AND('Claim Details'!$J$21="London 1",T382="B"),Rates!$D$4,IF(AND('Claim Details'!$J$21="London 1",T382="C"),Rates!$E$4,IF(AND('Claim Details'!$J$21="London 1",T382="D"),Rates!$F$4,IF(AND('Claim Details'!$J$21="London 2",T382="A"),Rates!$C$7,IF(AND('Claim Details'!$J$21="London 2",T382="B"),Rates!$D$7,IF(AND('Claim Details'!$J$21="London 2",T382="C"),Rates!$E$7,IF(AND('Claim Details'!$J$21="London 2",T382="D"),Rates!$F$7,IF(AND('Claim Details'!$J$21="London 3",T382="A"),Rates!$C$10,IF(AND('Claim Details'!$J$21="London 3",T382="B"),Rates!$D$10,IF(AND('Claim Details'!$J$21="London 3",T382="C"),Rates!$E$10,IF(AND('Claim Details'!$J$21="London 3",T382="D"),Rates!$F$10,IF(AND('Claim Details'!$J$21="National 1",T382="A"),Rates!$C$13,IF(AND('Claim Details'!$J$21="National 1",T382="B"),Rates!$D$13,IF(AND('Claim Details'!$J$21="National 1",T382="C"),Rates!$E$13,IF(AND('Claim Details'!$J$21="National 1",T382="D"),Rates!$F$13,IF(AND('Claim Details'!$J$21="National 2",T382="A"),Rates!$C$16,IF(AND('Claim Details'!$J$21="National 2",T382="B"),Rates!$D$16,IF(AND('Claim Details'!$J$21="National 2",T382="C"),Rates!$E$16,IF(AND('Claim Details'!$J$21="National 2",T382="D"),Rates!$F$16,"£0.00"))))))))))))))))))))</f>
        <v>£0.00</v>
      </c>
      <c r="AP382" s="45">
        <f t="shared" si="82"/>
        <v>0</v>
      </c>
      <c r="AQ382" s="45" t="str">
        <f>IF(AND('Claim Details'!$R$21="London 1",AC382="A"),Rates!$C$4,IF(AND('Claim Details'!$R$21="London 1",AC382="B"),Rates!$D$4,IF(AND('Claim Details'!$R$21="London 1",AC382="C"),Rates!$E$4,IF(AND('Claim Details'!$R$21="London 1",AC382="D"),Rates!$F$4,IF(AND('Claim Details'!$R$21="London 2",AC382="A"),Rates!$C$7,IF(AND('Claim Details'!$R$21="London 2",AC382="B"),Rates!$D$7,IF(AND('Claim Details'!$R$21="London 2",AC382="C"),Rates!$E$7,IF(AND('Claim Details'!$R$21="London 2",AC382="D"),Rates!$F$7,IF(AND('Claim Details'!$R$21="London 3",AC382="A"),Rates!$C$10,IF(AND('Claim Details'!$R$21="London 3",AC382="B"),Rates!$D$10,IF(AND('Claim Details'!$R$21="London 3",AC382="C"),Rates!$E$10,IF(AND('Claim Details'!$R$21="London 3",AC382="D"),Rates!$F$10,IF(AND('Claim Details'!$R$21="National 1",AC382="A"),Rates!$C$13,IF(AND('Claim Details'!$R$21="National 1",AC382="B"),Rates!$D$13,IF(AND('Claim Details'!$R$21="National 1",AC382="C"),Rates!$E$13,IF(AND('Claim Details'!$R$21="National 1",AC382="D"),Rates!$F$13,IF(AND('Claim Details'!$R$21="National 2",AC382="A"),Rates!$C$16,IF(AND('Claim Details'!$R$21="National 2",AC382="B"),Rates!$D$16,IF(AND('Claim Details'!$R$21="National 2",AC382="C"),Rates!$E$16,IF(AND('Claim Details'!$R$21="National 2",AC382="D"),Rates!$F$16,"£0.00"))))))))))))))))))))</f>
        <v>£0.00</v>
      </c>
      <c r="AR382" s="45">
        <f t="shared" si="83"/>
        <v>0</v>
      </c>
      <c r="AS382" s="183" t="str">
        <f t="shared" si="93"/>
        <v/>
      </c>
      <c r="AT382" s="183" t="str">
        <f t="shared" si="94"/>
        <v/>
      </c>
    </row>
    <row r="383" spans="1:46" ht="15.5">
      <c r="A383" s="178"/>
      <c r="B383" s="21"/>
      <c r="C383" s="22"/>
      <c r="D383" s="288"/>
      <c r="E383" s="290"/>
      <c r="F383" s="289"/>
      <c r="G383" s="177"/>
      <c r="H383" s="286"/>
      <c r="I383" s="95" t="str">
        <f>IF(AND('Claim Details'!$E$21="London 1",C383="A"),Rates!$C$4,IF(AND('Claim Details'!$E$21="London 1",C383="B"),Rates!$D$4,IF(AND('Claim Details'!$E$21="London 1",C383="C"),Rates!$E$4,IF(AND('Claim Details'!$E$21="London 1",C383="D"),Rates!$F$4,IF(AND('Claim Details'!$E$21="London 2",C383="A"),Rates!$C$7,IF(AND('Claim Details'!$E$21="London 2",C383="B"),Rates!$D$7,IF(AND('Claim Details'!$E$21="London 2",C383="C"),Rates!$E$7,IF(AND('Claim Details'!$E$21="London 2",C383="D"),Rates!$F$7,IF(AND('Claim Details'!$E$21="London 3",C383="A"),Rates!$C$10,IF(AND('Claim Details'!$E$21="London 3",C383="B"),Rates!$D$10,IF(AND('Claim Details'!$E$21="London 3",C383="C"),Rates!$E$10,IF(AND('Claim Details'!$E$21="London 3",C383="D"),Rates!$F$10,IF(AND('Claim Details'!$E$21="National 1",C383="A"),Rates!$C$13,IF(AND('Claim Details'!$E$21="National 1",C383="B"),Rates!$D$13,IF(AND('Claim Details'!$E$21="National 1",C383="C"),Rates!$E$13,IF(AND('Claim Details'!$E$21="National 1",C383="D"),Rates!$F$13,IF(AND('Claim Details'!$E$21="National 2",C383="A"),Rates!$C$16,IF(AND('Claim Details'!$E$21="National 2",C383="B"),Rates!$D$16,IF(AND('Claim Details'!$E$21="National 2",C383="C"),Rates!$E$16,IF(AND('Claim Details'!$E$21="National 2",C383="D"),Rates!$F$16,"£0.00"))))))))))))))))))))</f>
        <v>£0.00</v>
      </c>
      <c r="J383" s="23"/>
      <c r="K383" s="63" t="str">
        <f t="shared" si="84"/>
        <v>£0.00</v>
      </c>
      <c r="L383" s="212"/>
      <c r="M383" s="213"/>
      <c r="N383" s="20"/>
      <c r="O383" s="20"/>
      <c r="P383" s="20" t="str">
        <f t="shared" si="85"/>
        <v/>
      </c>
      <c r="Q383" s="20"/>
      <c r="R383" s="211"/>
      <c r="S383" s="28" t="str">
        <f t="shared" si="86"/>
        <v/>
      </c>
      <c r="T383" s="20" t="str">
        <f t="shared" si="87"/>
        <v/>
      </c>
      <c r="U383" s="18" t="str">
        <f t="shared" si="88"/>
        <v>£0.00</v>
      </c>
      <c r="V383" s="20"/>
      <c r="W383" s="192"/>
      <c r="X383" s="193"/>
      <c r="Y383" s="35"/>
      <c r="Z383" s="343"/>
      <c r="AA383" s="343" t="str">
        <f t="shared" si="89"/>
        <v/>
      </c>
      <c r="AB383" s="103"/>
      <c r="AC383" s="94" t="str">
        <f t="shared" si="90"/>
        <v/>
      </c>
      <c r="AD383" s="95"/>
      <c r="AE383" s="294"/>
      <c r="AF383" s="214" t="str">
        <f t="shared" si="91"/>
        <v/>
      </c>
      <c r="AG383" s="215" t="str">
        <f t="shared" si="92"/>
        <v>£0.00</v>
      </c>
      <c r="AH383" s="181"/>
      <c r="AJ383" s="183"/>
      <c r="AM383" s="183" t="str">
        <f t="shared" si="80"/>
        <v/>
      </c>
      <c r="AN383" s="45">
        <f t="shared" si="81"/>
        <v>0</v>
      </c>
      <c r="AO383" s="45" t="str">
        <f>IF(AND('Claim Details'!$J$21="London 1",T383="A"),Rates!$C$4,IF(AND('Claim Details'!$J$21="London 1",T383="B"),Rates!$D$4,IF(AND('Claim Details'!$J$21="London 1",T383="C"),Rates!$E$4,IF(AND('Claim Details'!$J$21="London 1",T383="D"),Rates!$F$4,IF(AND('Claim Details'!$J$21="London 2",T383="A"),Rates!$C$7,IF(AND('Claim Details'!$J$21="London 2",T383="B"),Rates!$D$7,IF(AND('Claim Details'!$J$21="London 2",T383="C"),Rates!$E$7,IF(AND('Claim Details'!$J$21="London 2",T383="D"),Rates!$F$7,IF(AND('Claim Details'!$J$21="London 3",T383="A"),Rates!$C$10,IF(AND('Claim Details'!$J$21="London 3",T383="B"),Rates!$D$10,IF(AND('Claim Details'!$J$21="London 3",T383="C"),Rates!$E$10,IF(AND('Claim Details'!$J$21="London 3",T383="D"),Rates!$F$10,IF(AND('Claim Details'!$J$21="National 1",T383="A"),Rates!$C$13,IF(AND('Claim Details'!$J$21="National 1",T383="B"),Rates!$D$13,IF(AND('Claim Details'!$J$21="National 1",T383="C"),Rates!$E$13,IF(AND('Claim Details'!$J$21="National 1",T383="D"),Rates!$F$13,IF(AND('Claim Details'!$J$21="National 2",T383="A"),Rates!$C$16,IF(AND('Claim Details'!$J$21="National 2",T383="B"),Rates!$D$16,IF(AND('Claim Details'!$J$21="National 2",T383="C"),Rates!$E$16,IF(AND('Claim Details'!$J$21="National 2",T383="D"),Rates!$F$16,"£0.00"))))))))))))))))))))</f>
        <v>£0.00</v>
      </c>
      <c r="AP383" s="45">
        <f t="shared" si="82"/>
        <v>0</v>
      </c>
      <c r="AQ383" s="45" t="str">
        <f>IF(AND('Claim Details'!$R$21="London 1",AC383="A"),Rates!$C$4,IF(AND('Claim Details'!$R$21="London 1",AC383="B"),Rates!$D$4,IF(AND('Claim Details'!$R$21="London 1",AC383="C"),Rates!$E$4,IF(AND('Claim Details'!$R$21="London 1",AC383="D"),Rates!$F$4,IF(AND('Claim Details'!$R$21="London 2",AC383="A"),Rates!$C$7,IF(AND('Claim Details'!$R$21="London 2",AC383="B"),Rates!$D$7,IF(AND('Claim Details'!$R$21="London 2",AC383="C"),Rates!$E$7,IF(AND('Claim Details'!$R$21="London 2",AC383="D"),Rates!$F$7,IF(AND('Claim Details'!$R$21="London 3",AC383="A"),Rates!$C$10,IF(AND('Claim Details'!$R$21="London 3",AC383="B"),Rates!$D$10,IF(AND('Claim Details'!$R$21="London 3",AC383="C"),Rates!$E$10,IF(AND('Claim Details'!$R$21="London 3",AC383="D"),Rates!$F$10,IF(AND('Claim Details'!$R$21="National 1",AC383="A"),Rates!$C$13,IF(AND('Claim Details'!$R$21="National 1",AC383="B"),Rates!$D$13,IF(AND('Claim Details'!$R$21="National 1",AC383="C"),Rates!$E$13,IF(AND('Claim Details'!$R$21="National 1",AC383="D"),Rates!$F$13,IF(AND('Claim Details'!$R$21="National 2",AC383="A"),Rates!$C$16,IF(AND('Claim Details'!$R$21="National 2",AC383="B"),Rates!$D$16,IF(AND('Claim Details'!$R$21="National 2",AC383="C"),Rates!$E$16,IF(AND('Claim Details'!$R$21="National 2",AC383="D"),Rates!$F$16,"£0.00"))))))))))))))))))))</f>
        <v>£0.00</v>
      </c>
      <c r="AR383" s="45">
        <f t="shared" si="83"/>
        <v>0</v>
      </c>
      <c r="AS383" s="183" t="str">
        <f t="shared" si="93"/>
        <v/>
      </c>
      <c r="AT383" s="183" t="str">
        <f t="shared" si="94"/>
        <v/>
      </c>
    </row>
    <row r="384" spans="1:46" ht="15.5">
      <c r="A384" s="178"/>
      <c r="B384" s="21"/>
      <c r="C384" s="22"/>
      <c r="D384" s="288"/>
      <c r="E384" s="290"/>
      <c r="F384" s="289"/>
      <c r="G384" s="177"/>
      <c r="H384" s="286"/>
      <c r="I384" s="95" t="str">
        <f>IF(AND('Claim Details'!$E$21="London 1",C384="A"),Rates!$C$4,IF(AND('Claim Details'!$E$21="London 1",C384="B"),Rates!$D$4,IF(AND('Claim Details'!$E$21="London 1",C384="C"),Rates!$E$4,IF(AND('Claim Details'!$E$21="London 1",C384="D"),Rates!$F$4,IF(AND('Claim Details'!$E$21="London 2",C384="A"),Rates!$C$7,IF(AND('Claim Details'!$E$21="London 2",C384="B"),Rates!$D$7,IF(AND('Claim Details'!$E$21="London 2",C384="C"),Rates!$E$7,IF(AND('Claim Details'!$E$21="London 2",C384="D"),Rates!$F$7,IF(AND('Claim Details'!$E$21="London 3",C384="A"),Rates!$C$10,IF(AND('Claim Details'!$E$21="London 3",C384="B"),Rates!$D$10,IF(AND('Claim Details'!$E$21="London 3",C384="C"),Rates!$E$10,IF(AND('Claim Details'!$E$21="London 3",C384="D"),Rates!$F$10,IF(AND('Claim Details'!$E$21="National 1",C384="A"),Rates!$C$13,IF(AND('Claim Details'!$E$21="National 1",C384="B"),Rates!$D$13,IF(AND('Claim Details'!$E$21="National 1",C384="C"),Rates!$E$13,IF(AND('Claim Details'!$E$21="National 1",C384="D"),Rates!$F$13,IF(AND('Claim Details'!$E$21="National 2",C384="A"),Rates!$C$16,IF(AND('Claim Details'!$E$21="National 2",C384="B"),Rates!$D$16,IF(AND('Claim Details'!$E$21="National 2",C384="C"),Rates!$E$16,IF(AND('Claim Details'!$E$21="National 2",C384="D"),Rates!$F$16,"£0.00"))))))))))))))))))))</f>
        <v>£0.00</v>
      </c>
      <c r="J384" s="23"/>
      <c r="K384" s="63" t="str">
        <f t="shared" si="84"/>
        <v>£0.00</v>
      </c>
      <c r="L384" s="212"/>
      <c r="M384" s="213"/>
      <c r="N384" s="20"/>
      <c r="O384" s="20"/>
      <c r="P384" s="20" t="str">
        <f t="shared" si="85"/>
        <v/>
      </c>
      <c r="Q384" s="20"/>
      <c r="R384" s="211"/>
      <c r="S384" s="28" t="str">
        <f t="shared" si="86"/>
        <v/>
      </c>
      <c r="T384" s="20" t="str">
        <f t="shared" si="87"/>
        <v/>
      </c>
      <c r="U384" s="18" t="str">
        <f t="shared" si="88"/>
        <v>£0.00</v>
      </c>
      <c r="V384" s="20"/>
      <c r="W384" s="192"/>
      <c r="X384" s="193"/>
      <c r="Y384" s="35"/>
      <c r="Z384" s="343"/>
      <c r="AA384" s="343" t="str">
        <f t="shared" si="89"/>
        <v/>
      </c>
      <c r="AB384" s="103"/>
      <c r="AC384" s="94" t="str">
        <f t="shared" si="90"/>
        <v/>
      </c>
      <c r="AD384" s="95"/>
      <c r="AE384" s="294"/>
      <c r="AF384" s="214" t="str">
        <f t="shared" si="91"/>
        <v/>
      </c>
      <c r="AG384" s="215" t="str">
        <f t="shared" si="92"/>
        <v>£0.00</v>
      </c>
      <c r="AH384" s="181"/>
      <c r="AJ384" s="183"/>
      <c r="AM384" s="183" t="str">
        <f t="shared" si="80"/>
        <v/>
      </c>
      <c r="AN384" s="45">
        <f t="shared" si="81"/>
        <v>0</v>
      </c>
      <c r="AO384" s="45" t="str">
        <f>IF(AND('Claim Details'!$J$21="London 1",T384="A"),Rates!$C$4,IF(AND('Claim Details'!$J$21="London 1",T384="B"),Rates!$D$4,IF(AND('Claim Details'!$J$21="London 1",T384="C"),Rates!$E$4,IF(AND('Claim Details'!$J$21="London 1",T384="D"),Rates!$F$4,IF(AND('Claim Details'!$J$21="London 2",T384="A"),Rates!$C$7,IF(AND('Claim Details'!$J$21="London 2",T384="B"),Rates!$D$7,IF(AND('Claim Details'!$J$21="London 2",T384="C"),Rates!$E$7,IF(AND('Claim Details'!$J$21="London 2",T384="D"),Rates!$F$7,IF(AND('Claim Details'!$J$21="London 3",T384="A"),Rates!$C$10,IF(AND('Claim Details'!$J$21="London 3",T384="B"),Rates!$D$10,IF(AND('Claim Details'!$J$21="London 3",T384="C"),Rates!$E$10,IF(AND('Claim Details'!$J$21="London 3",T384="D"),Rates!$F$10,IF(AND('Claim Details'!$J$21="National 1",T384="A"),Rates!$C$13,IF(AND('Claim Details'!$J$21="National 1",T384="B"),Rates!$D$13,IF(AND('Claim Details'!$J$21="National 1",T384="C"),Rates!$E$13,IF(AND('Claim Details'!$J$21="National 1",T384="D"),Rates!$F$13,IF(AND('Claim Details'!$J$21="National 2",T384="A"),Rates!$C$16,IF(AND('Claim Details'!$J$21="National 2",T384="B"),Rates!$D$16,IF(AND('Claim Details'!$J$21="National 2",T384="C"),Rates!$E$16,IF(AND('Claim Details'!$J$21="National 2",T384="D"),Rates!$F$16,"£0.00"))))))))))))))))))))</f>
        <v>£0.00</v>
      </c>
      <c r="AP384" s="45">
        <f t="shared" si="82"/>
        <v>0</v>
      </c>
      <c r="AQ384" s="45" t="str">
        <f>IF(AND('Claim Details'!$R$21="London 1",AC384="A"),Rates!$C$4,IF(AND('Claim Details'!$R$21="London 1",AC384="B"),Rates!$D$4,IF(AND('Claim Details'!$R$21="London 1",AC384="C"),Rates!$E$4,IF(AND('Claim Details'!$R$21="London 1",AC384="D"),Rates!$F$4,IF(AND('Claim Details'!$R$21="London 2",AC384="A"),Rates!$C$7,IF(AND('Claim Details'!$R$21="London 2",AC384="B"),Rates!$D$7,IF(AND('Claim Details'!$R$21="London 2",AC384="C"),Rates!$E$7,IF(AND('Claim Details'!$R$21="London 2",AC384="D"),Rates!$F$7,IF(AND('Claim Details'!$R$21="London 3",AC384="A"),Rates!$C$10,IF(AND('Claim Details'!$R$21="London 3",AC384="B"),Rates!$D$10,IF(AND('Claim Details'!$R$21="London 3",AC384="C"),Rates!$E$10,IF(AND('Claim Details'!$R$21="London 3",AC384="D"),Rates!$F$10,IF(AND('Claim Details'!$R$21="National 1",AC384="A"),Rates!$C$13,IF(AND('Claim Details'!$R$21="National 1",AC384="B"),Rates!$D$13,IF(AND('Claim Details'!$R$21="National 1",AC384="C"),Rates!$E$13,IF(AND('Claim Details'!$R$21="National 1",AC384="D"),Rates!$F$13,IF(AND('Claim Details'!$R$21="National 2",AC384="A"),Rates!$C$16,IF(AND('Claim Details'!$R$21="National 2",AC384="B"),Rates!$D$16,IF(AND('Claim Details'!$R$21="National 2",AC384="C"),Rates!$E$16,IF(AND('Claim Details'!$R$21="National 2",AC384="D"),Rates!$F$16,"£0.00"))))))))))))))))))))</f>
        <v>£0.00</v>
      </c>
      <c r="AR384" s="45">
        <f t="shared" si="83"/>
        <v>0</v>
      </c>
      <c r="AS384" s="183" t="str">
        <f t="shared" si="93"/>
        <v/>
      </c>
      <c r="AT384" s="183" t="str">
        <f t="shared" si="94"/>
        <v/>
      </c>
    </row>
    <row r="385" spans="1:46" ht="15.5">
      <c r="A385" s="178"/>
      <c r="B385" s="21"/>
      <c r="C385" s="22"/>
      <c r="D385" s="288"/>
      <c r="E385" s="290"/>
      <c r="F385" s="289"/>
      <c r="G385" s="177"/>
      <c r="H385" s="286"/>
      <c r="I385" s="95" t="str">
        <f>IF(AND('Claim Details'!$E$21="London 1",C385="A"),Rates!$C$4,IF(AND('Claim Details'!$E$21="London 1",C385="B"),Rates!$D$4,IF(AND('Claim Details'!$E$21="London 1",C385="C"),Rates!$E$4,IF(AND('Claim Details'!$E$21="London 1",C385="D"),Rates!$F$4,IF(AND('Claim Details'!$E$21="London 2",C385="A"),Rates!$C$7,IF(AND('Claim Details'!$E$21="London 2",C385="B"),Rates!$D$7,IF(AND('Claim Details'!$E$21="London 2",C385="C"),Rates!$E$7,IF(AND('Claim Details'!$E$21="London 2",C385="D"),Rates!$F$7,IF(AND('Claim Details'!$E$21="London 3",C385="A"),Rates!$C$10,IF(AND('Claim Details'!$E$21="London 3",C385="B"),Rates!$D$10,IF(AND('Claim Details'!$E$21="London 3",C385="C"),Rates!$E$10,IF(AND('Claim Details'!$E$21="London 3",C385="D"),Rates!$F$10,IF(AND('Claim Details'!$E$21="National 1",C385="A"),Rates!$C$13,IF(AND('Claim Details'!$E$21="National 1",C385="B"),Rates!$D$13,IF(AND('Claim Details'!$E$21="National 1",C385="C"),Rates!$E$13,IF(AND('Claim Details'!$E$21="National 1",C385="D"),Rates!$F$13,IF(AND('Claim Details'!$E$21="National 2",C385="A"),Rates!$C$16,IF(AND('Claim Details'!$E$21="National 2",C385="B"),Rates!$D$16,IF(AND('Claim Details'!$E$21="National 2",C385="C"),Rates!$E$16,IF(AND('Claim Details'!$E$21="National 2",C385="D"),Rates!$F$16,"£0.00"))))))))))))))))))))</f>
        <v>£0.00</v>
      </c>
      <c r="J385" s="23"/>
      <c r="K385" s="63" t="str">
        <f t="shared" si="84"/>
        <v>£0.00</v>
      </c>
      <c r="L385" s="212"/>
      <c r="M385" s="213"/>
      <c r="N385" s="20"/>
      <c r="O385" s="20"/>
      <c r="P385" s="20" t="str">
        <f t="shared" si="85"/>
        <v/>
      </c>
      <c r="Q385" s="20"/>
      <c r="R385" s="211"/>
      <c r="S385" s="28" t="str">
        <f t="shared" si="86"/>
        <v/>
      </c>
      <c r="T385" s="20" t="str">
        <f t="shared" si="87"/>
        <v/>
      </c>
      <c r="U385" s="18" t="str">
        <f t="shared" si="88"/>
        <v>£0.00</v>
      </c>
      <c r="V385" s="20"/>
      <c r="W385" s="192"/>
      <c r="X385" s="193"/>
      <c r="Y385" s="35"/>
      <c r="Z385" s="343"/>
      <c r="AA385" s="343" t="str">
        <f t="shared" si="89"/>
        <v/>
      </c>
      <c r="AB385" s="103"/>
      <c r="AC385" s="94" t="str">
        <f t="shared" si="90"/>
        <v/>
      </c>
      <c r="AD385" s="95"/>
      <c r="AE385" s="294"/>
      <c r="AF385" s="214" t="str">
        <f t="shared" si="91"/>
        <v/>
      </c>
      <c r="AG385" s="215" t="str">
        <f t="shared" si="92"/>
        <v>£0.00</v>
      </c>
      <c r="AH385" s="181"/>
      <c r="AJ385" s="183"/>
      <c r="AM385" s="183" t="str">
        <f t="shared" si="80"/>
        <v/>
      </c>
      <c r="AN385" s="45">
        <f t="shared" si="81"/>
        <v>0</v>
      </c>
      <c r="AO385" s="45" t="str">
        <f>IF(AND('Claim Details'!$J$21="London 1",T385="A"),Rates!$C$4,IF(AND('Claim Details'!$J$21="London 1",T385="B"),Rates!$D$4,IF(AND('Claim Details'!$J$21="London 1",T385="C"),Rates!$E$4,IF(AND('Claim Details'!$J$21="London 1",T385="D"),Rates!$F$4,IF(AND('Claim Details'!$J$21="London 2",T385="A"),Rates!$C$7,IF(AND('Claim Details'!$J$21="London 2",T385="B"),Rates!$D$7,IF(AND('Claim Details'!$J$21="London 2",T385="C"),Rates!$E$7,IF(AND('Claim Details'!$J$21="London 2",T385="D"),Rates!$F$7,IF(AND('Claim Details'!$J$21="London 3",T385="A"),Rates!$C$10,IF(AND('Claim Details'!$J$21="London 3",T385="B"),Rates!$D$10,IF(AND('Claim Details'!$J$21="London 3",T385="C"),Rates!$E$10,IF(AND('Claim Details'!$J$21="London 3",T385="D"),Rates!$F$10,IF(AND('Claim Details'!$J$21="National 1",T385="A"),Rates!$C$13,IF(AND('Claim Details'!$J$21="National 1",T385="B"),Rates!$D$13,IF(AND('Claim Details'!$J$21="National 1",T385="C"),Rates!$E$13,IF(AND('Claim Details'!$J$21="National 1",T385="D"),Rates!$F$13,IF(AND('Claim Details'!$J$21="National 2",T385="A"),Rates!$C$16,IF(AND('Claim Details'!$J$21="National 2",T385="B"),Rates!$D$16,IF(AND('Claim Details'!$J$21="National 2",T385="C"),Rates!$E$16,IF(AND('Claim Details'!$J$21="National 2",T385="D"),Rates!$F$16,"£0.00"))))))))))))))))))))</f>
        <v>£0.00</v>
      </c>
      <c r="AP385" s="45">
        <f t="shared" si="82"/>
        <v>0</v>
      </c>
      <c r="AQ385" s="45" t="str">
        <f>IF(AND('Claim Details'!$R$21="London 1",AC385="A"),Rates!$C$4,IF(AND('Claim Details'!$R$21="London 1",AC385="B"),Rates!$D$4,IF(AND('Claim Details'!$R$21="London 1",AC385="C"),Rates!$E$4,IF(AND('Claim Details'!$R$21="London 1",AC385="D"),Rates!$F$4,IF(AND('Claim Details'!$R$21="London 2",AC385="A"),Rates!$C$7,IF(AND('Claim Details'!$R$21="London 2",AC385="B"),Rates!$D$7,IF(AND('Claim Details'!$R$21="London 2",AC385="C"),Rates!$E$7,IF(AND('Claim Details'!$R$21="London 2",AC385="D"),Rates!$F$7,IF(AND('Claim Details'!$R$21="London 3",AC385="A"),Rates!$C$10,IF(AND('Claim Details'!$R$21="London 3",AC385="B"),Rates!$D$10,IF(AND('Claim Details'!$R$21="London 3",AC385="C"),Rates!$E$10,IF(AND('Claim Details'!$R$21="London 3",AC385="D"),Rates!$F$10,IF(AND('Claim Details'!$R$21="National 1",AC385="A"),Rates!$C$13,IF(AND('Claim Details'!$R$21="National 1",AC385="B"),Rates!$D$13,IF(AND('Claim Details'!$R$21="National 1",AC385="C"),Rates!$E$13,IF(AND('Claim Details'!$R$21="National 1",AC385="D"),Rates!$F$13,IF(AND('Claim Details'!$R$21="National 2",AC385="A"),Rates!$C$16,IF(AND('Claim Details'!$R$21="National 2",AC385="B"),Rates!$D$16,IF(AND('Claim Details'!$R$21="National 2",AC385="C"),Rates!$E$16,IF(AND('Claim Details'!$R$21="National 2",AC385="D"),Rates!$F$16,"£0.00"))))))))))))))))))))</f>
        <v>£0.00</v>
      </c>
      <c r="AR385" s="45">
        <f t="shared" si="83"/>
        <v>0</v>
      </c>
      <c r="AS385" s="183" t="str">
        <f t="shared" si="93"/>
        <v/>
      </c>
      <c r="AT385" s="183" t="str">
        <f t="shared" si="94"/>
        <v/>
      </c>
    </row>
    <row r="386" spans="1:46" ht="15.5">
      <c r="A386" s="178"/>
      <c r="B386" s="21"/>
      <c r="C386" s="22"/>
      <c r="D386" s="288"/>
      <c r="E386" s="290"/>
      <c r="F386" s="289"/>
      <c r="G386" s="177"/>
      <c r="H386" s="286"/>
      <c r="I386" s="95" t="str">
        <f>IF(AND('Claim Details'!$E$21="London 1",C386="A"),Rates!$C$4,IF(AND('Claim Details'!$E$21="London 1",C386="B"),Rates!$D$4,IF(AND('Claim Details'!$E$21="London 1",C386="C"),Rates!$E$4,IF(AND('Claim Details'!$E$21="London 1",C386="D"),Rates!$F$4,IF(AND('Claim Details'!$E$21="London 2",C386="A"),Rates!$C$7,IF(AND('Claim Details'!$E$21="London 2",C386="B"),Rates!$D$7,IF(AND('Claim Details'!$E$21="London 2",C386="C"),Rates!$E$7,IF(AND('Claim Details'!$E$21="London 2",C386="D"),Rates!$F$7,IF(AND('Claim Details'!$E$21="London 3",C386="A"),Rates!$C$10,IF(AND('Claim Details'!$E$21="London 3",C386="B"),Rates!$D$10,IF(AND('Claim Details'!$E$21="London 3",C386="C"),Rates!$E$10,IF(AND('Claim Details'!$E$21="London 3",C386="D"),Rates!$F$10,IF(AND('Claim Details'!$E$21="National 1",C386="A"),Rates!$C$13,IF(AND('Claim Details'!$E$21="National 1",C386="B"),Rates!$D$13,IF(AND('Claim Details'!$E$21="National 1",C386="C"),Rates!$E$13,IF(AND('Claim Details'!$E$21="National 1",C386="D"),Rates!$F$13,IF(AND('Claim Details'!$E$21="National 2",C386="A"),Rates!$C$16,IF(AND('Claim Details'!$E$21="National 2",C386="B"),Rates!$D$16,IF(AND('Claim Details'!$E$21="National 2",C386="C"),Rates!$E$16,IF(AND('Claim Details'!$E$21="National 2",C386="D"),Rates!$F$16,"£0.00"))))))))))))))))))))</f>
        <v>£0.00</v>
      </c>
      <c r="J386" s="23"/>
      <c r="K386" s="63" t="str">
        <f t="shared" si="84"/>
        <v>£0.00</v>
      </c>
      <c r="L386" s="212"/>
      <c r="M386" s="213"/>
      <c r="N386" s="20"/>
      <c r="O386" s="20"/>
      <c r="P386" s="20" t="str">
        <f t="shared" si="85"/>
        <v/>
      </c>
      <c r="Q386" s="20"/>
      <c r="R386" s="211"/>
      <c r="S386" s="28" t="str">
        <f t="shared" si="86"/>
        <v/>
      </c>
      <c r="T386" s="20" t="str">
        <f t="shared" si="87"/>
        <v/>
      </c>
      <c r="U386" s="18" t="str">
        <f t="shared" si="88"/>
        <v>£0.00</v>
      </c>
      <c r="V386" s="20"/>
      <c r="W386" s="192"/>
      <c r="X386" s="193"/>
      <c r="Y386" s="35"/>
      <c r="Z386" s="343"/>
      <c r="AA386" s="343" t="str">
        <f t="shared" si="89"/>
        <v/>
      </c>
      <c r="AB386" s="103"/>
      <c r="AC386" s="94" t="str">
        <f t="shared" si="90"/>
        <v/>
      </c>
      <c r="AD386" s="95"/>
      <c r="AE386" s="294"/>
      <c r="AF386" s="214" t="str">
        <f t="shared" si="91"/>
        <v/>
      </c>
      <c r="AG386" s="215" t="str">
        <f t="shared" si="92"/>
        <v>£0.00</v>
      </c>
      <c r="AH386" s="181"/>
      <c r="AJ386" s="183"/>
      <c r="AM386" s="183" t="str">
        <f t="shared" si="80"/>
        <v/>
      </c>
      <c r="AN386" s="45">
        <f t="shared" si="81"/>
        <v>0</v>
      </c>
      <c r="AO386" s="45" t="str">
        <f>IF(AND('Claim Details'!$J$21="London 1",T386="A"),Rates!$C$4,IF(AND('Claim Details'!$J$21="London 1",T386="B"),Rates!$D$4,IF(AND('Claim Details'!$J$21="London 1",T386="C"),Rates!$E$4,IF(AND('Claim Details'!$J$21="London 1",T386="D"),Rates!$F$4,IF(AND('Claim Details'!$J$21="London 2",T386="A"),Rates!$C$7,IF(AND('Claim Details'!$J$21="London 2",T386="B"),Rates!$D$7,IF(AND('Claim Details'!$J$21="London 2",T386="C"),Rates!$E$7,IF(AND('Claim Details'!$J$21="London 2",T386="D"),Rates!$F$7,IF(AND('Claim Details'!$J$21="London 3",T386="A"),Rates!$C$10,IF(AND('Claim Details'!$J$21="London 3",T386="B"),Rates!$D$10,IF(AND('Claim Details'!$J$21="London 3",T386="C"),Rates!$E$10,IF(AND('Claim Details'!$J$21="London 3",T386="D"),Rates!$F$10,IF(AND('Claim Details'!$J$21="National 1",T386="A"),Rates!$C$13,IF(AND('Claim Details'!$J$21="National 1",T386="B"),Rates!$D$13,IF(AND('Claim Details'!$J$21="National 1",T386="C"),Rates!$E$13,IF(AND('Claim Details'!$J$21="National 1",T386="D"),Rates!$F$13,IF(AND('Claim Details'!$J$21="National 2",T386="A"),Rates!$C$16,IF(AND('Claim Details'!$J$21="National 2",T386="B"),Rates!$D$16,IF(AND('Claim Details'!$J$21="National 2",T386="C"),Rates!$E$16,IF(AND('Claim Details'!$J$21="National 2",T386="D"),Rates!$F$16,"£0.00"))))))))))))))))))))</f>
        <v>£0.00</v>
      </c>
      <c r="AP386" s="45">
        <f t="shared" si="82"/>
        <v>0</v>
      </c>
      <c r="AQ386" s="45" t="str">
        <f>IF(AND('Claim Details'!$R$21="London 1",AC386="A"),Rates!$C$4,IF(AND('Claim Details'!$R$21="London 1",AC386="B"),Rates!$D$4,IF(AND('Claim Details'!$R$21="London 1",AC386="C"),Rates!$E$4,IF(AND('Claim Details'!$R$21="London 1",AC386="D"),Rates!$F$4,IF(AND('Claim Details'!$R$21="London 2",AC386="A"),Rates!$C$7,IF(AND('Claim Details'!$R$21="London 2",AC386="B"),Rates!$D$7,IF(AND('Claim Details'!$R$21="London 2",AC386="C"),Rates!$E$7,IF(AND('Claim Details'!$R$21="London 2",AC386="D"),Rates!$F$7,IF(AND('Claim Details'!$R$21="London 3",AC386="A"),Rates!$C$10,IF(AND('Claim Details'!$R$21="London 3",AC386="B"),Rates!$D$10,IF(AND('Claim Details'!$R$21="London 3",AC386="C"),Rates!$E$10,IF(AND('Claim Details'!$R$21="London 3",AC386="D"),Rates!$F$10,IF(AND('Claim Details'!$R$21="National 1",AC386="A"),Rates!$C$13,IF(AND('Claim Details'!$R$21="National 1",AC386="B"),Rates!$D$13,IF(AND('Claim Details'!$R$21="National 1",AC386="C"),Rates!$E$13,IF(AND('Claim Details'!$R$21="National 1",AC386="D"),Rates!$F$13,IF(AND('Claim Details'!$R$21="National 2",AC386="A"),Rates!$C$16,IF(AND('Claim Details'!$R$21="National 2",AC386="B"),Rates!$D$16,IF(AND('Claim Details'!$R$21="National 2",AC386="C"),Rates!$E$16,IF(AND('Claim Details'!$R$21="National 2",AC386="D"),Rates!$F$16,"£0.00"))))))))))))))))))))</f>
        <v>£0.00</v>
      </c>
      <c r="AR386" s="45">
        <f t="shared" si="83"/>
        <v>0</v>
      </c>
      <c r="AS386" s="183" t="str">
        <f t="shared" si="93"/>
        <v/>
      </c>
      <c r="AT386" s="183" t="str">
        <f t="shared" si="94"/>
        <v/>
      </c>
    </row>
    <row r="387" spans="1:46" ht="15.5">
      <c r="A387" s="178"/>
      <c r="B387" s="21"/>
      <c r="C387" s="22"/>
      <c r="D387" s="288"/>
      <c r="E387" s="290"/>
      <c r="F387" s="289"/>
      <c r="G387" s="177"/>
      <c r="H387" s="286"/>
      <c r="I387" s="95" t="str">
        <f>IF(AND('Claim Details'!$E$21="London 1",C387="A"),Rates!$C$4,IF(AND('Claim Details'!$E$21="London 1",C387="B"),Rates!$D$4,IF(AND('Claim Details'!$E$21="London 1",C387="C"),Rates!$E$4,IF(AND('Claim Details'!$E$21="London 1",C387="D"),Rates!$F$4,IF(AND('Claim Details'!$E$21="London 2",C387="A"),Rates!$C$7,IF(AND('Claim Details'!$E$21="London 2",C387="B"),Rates!$D$7,IF(AND('Claim Details'!$E$21="London 2",C387="C"),Rates!$E$7,IF(AND('Claim Details'!$E$21="London 2",C387="D"),Rates!$F$7,IF(AND('Claim Details'!$E$21="London 3",C387="A"),Rates!$C$10,IF(AND('Claim Details'!$E$21="London 3",C387="B"),Rates!$D$10,IF(AND('Claim Details'!$E$21="London 3",C387="C"),Rates!$E$10,IF(AND('Claim Details'!$E$21="London 3",C387="D"),Rates!$F$10,IF(AND('Claim Details'!$E$21="National 1",C387="A"),Rates!$C$13,IF(AND('Claim Details'!$E$21="National 1",C387="B"),Rates!$D$13,IF(AND('Claim Details'!$E$21="National 1",C387="C"),Rates!$E$13,IF(AND('Claim Details'!$E$21="National 1",C387="D"),Rates!$F$13,IF(AND('Claim Details'!$E$21="National 2",C387="A"),Rates!$C$16,IF(AND('Claim Details'!$E$21="National 2",C387="B"),Rates!$D$16,IF(AND('Claim Details'!$E$21="National 2",C387="C"),Rates!$E$16,IF(AND('Claim Details'!$E$21="National 2",C387="D"),Rates!$F$16,"£0.00"))))))))))))))))))))</f>
        <v>£0.00</v>
      </c>
      <c r="J387" s="23"/>
      <c r="K387" s="63" t="str">
        <f t="shared" si="84"/>
        <v>£0.00</v>
      </c>
      <c r="L387" s="212"/>
      <c r="M387" s="213"/>
      <c r="N387" s="20"/>
      <c r="O387" s="20"/>
      <c r="P387" s="20" t="str">
        <f t="shared" si="85"/>
        <v/>
      </c>
      <c r="Q387" s="20"/>
      <c r="R387" s="211"/>
      <c r="S387" s="28" t="str">
        <f t="shared" si="86"/>
        <v/>
      </c>
      <c r="T387" s="20" t="str">
        <f t="shared" si="87"/>
        <v/>
      </c>
      <c r="U387" s="18" t="str">
        <f t="shared" si="88"/>
        <v>£0.00</v>
      </c>
      <c r="V387" s="20"/>
      <c r="W387" s="192"/>
      <c r="X387" s="193"/>
      <c r="Y387" s="35"/>
      <c r="Z387" s="343"/>
      <c r="AA387" s="343" t="str">
        <f t="shared" si="89"/>
        <v/>
      </c>
      <c r="AB387" s="103"/>
      <c r="AC387" s="94" t="str">
        <f t="shared" si="90"/>
        <v/>
      </c>
      <c r="AD387" s="95"/>
      <c r="AE387" s="294"/>
      <c r="AF387" s="214" t="str">
        <f t="shared" si="91"/>
        <v/>
      </c>
      <c r="AG387" s="215" t="str">
        <f t="shared" si="92"/>
        <v>£0.00</v>
      </c>
      <c r="AH387" s="181"/>
      <c r="AJ387" s="183"/>
      <c r="AM387" s="183" t="str">
        <f t="shared" si="80"/>
        <v/>
      </c>
      <c r="AN387" s="45">
        <f t="shared" si="81"/>
        <v>0</v>
      </c>
      <c r="AO387" s="45" t="str">
        <f>IF(AND('Claim Details'!$J$21="London 1",T387="A"),Rates!$C$4,IF(AND('Claim Details'!$J$21="London 1",T387="B"),Rates!$D$4,IF(AND('Claim Details'!$J$21="London 1",T387="C"),Rates!$E$4,IF(AND('Claim Details'!$J$21="London 1",T387="D"),Rates!$F$4,IF(AND('Claim Details'!$J$21="London 2",T387="A"),Rates!$C$7,IF(AND('Claim Details'!$J$21="London 2",T387="B"),Rates!$D$7,IF(AND('Claim Details'!$J$21="London 2",T387="C"),Rates!$E$7,IF(AND('Claim Details'!$J$21="London 2",T387="D"),Rates!$F$7,IF(AND('Claim Details'!$J$21="London 3",T387="A"),Rates!$C$10,IF(AND('Claim Details'!$J$21="London 3",T387="B"),Rates!$D$10,IF(AND('Claim Details'!$J$21="London 3",T387="C"),Rates!$E$10,IF(AND('Claim Details'!$J$21="London 3",T387="D"),Rates!$F$10,IF(AND('Claim Details'!$J$21="National 1",T387="A"),Rates!$C$13,IF(AND('Claim Details'!$J$21="National 1",T387="B"),Rates!$D$13,IF(AND('Claim Details'!$J$21="National 1",T387="C"),Rates!$E$13,IF(AND('Claim Details'!$J$21="National 1",T387="D"),Rates!$F$13,IF(AND('Claim Details'!$J$21="National 2",T387="A"),Rates!$C$16,IF(AND('Claim Details'!$J$21="National 2",T387="B"),Rates!$D$16,IF(AND('Claim Details'!$J$21="National 2",T387="C"),Rates!$E$16,IF(AND('Claim Details'!$J$21="National 2",T387="D"),Rates!$F$16,"£0.00"))))))))))))))))))))</f>
        <v>£0.00</v>
      </c>
      <c r="AP387" s="45">
        <f t="shared" si="82"/>
        <v>0</v>
      </c>
      <c r="AQ387" s="45" t="str">
        <f>IF(AND('Claim Details'!$R$21="London 1",AC387="A"),Rates!$C$4,IF(AND('Claim Details'!$R$21="London 1",AC387="B"),Rates!$D$4,IF(AND('Claim Details'!$R$21="London 1",AC387="C"),Rates!$E$4,IF(AND('Claim Details'!$R$21="London 1",AC387="D"),Rates!$F$4,IF(AND('Claim Details'!$R$21="London 2",AC387="A"),Rates!$C$7,IF(AND('Claim Details'!$R$21="London 2",AC387="B"),Rates!$D$7,IF(AND('Claim Details'!$R$21="London 2",AC387="C"),Rates!$E$7,IF(AND('Claim Details'!$R$21="London 2",AC387="D"),Rates!$F$7,IF(AND('Claim Details'!$R$21="London 3",AC387="A"),Rates!$C$10,IF(AND('Claim Details'!$R$21="London 3",AC387="B"),Rates!$D$10,IF(AND('Claim Details'!$R$21="London 3",AC387="C"),Rates!$E$10,IF(AND('Claim Details'!$R$21="London 3",AC387="D"),Rates!$F$10,IF(AND('Claim Details'!$R$21="National 1",AC387="A"),Rates!$C$13,IF(AND('Claim Details'!$R$21="National 1",AC387="B"),Rates!$D$13,IF(AND('Claim Details'!$R$21="National 1",AC387="C"),Rates!$E$13,IF(AND('Claim Details'!$R$21="National 1",AC387="D"),Rates!$F$13,IF(AND('Claim Details'!$R$21="National 2",AC387="A"),Rates!$C$16,IF(AND('Claim Details'!$R$21="National 2",AC387="B"),Rates!$D$16,IF(AND('Claim Details'!$R$21="National 2",AC387="C"),Rates!$E$16,IF(AND('Claim Details'!$R$21="National 2",AC387="D"),Rates!$F$16,"£0.00"))))))))))))))))))))</f>
        <v>£0.00</v>
      </c>
      <c r="AR387" s="45">
        <f t="shared" si="83"/>
        <v>0</v>
      </c>
      <c r="AS387" s="183" t="str">
        <f t="shared" si="93"/>
        <v/>
      </c>
      <c r="AT387" s="183" t="str">
        <f t="shared" si="94"/>
        <v/>
      </c>
    </row>
    <row r="388" spans="1:46" ht="15.5">
      <c r="A388" s="178"/>
      <c r="B388" s="21"/>
      <c r="C388" s="22"/>
      <c r="D388" s="288"/>
      <c r="E388" s="290"/>
      <c r="F388" s="289"/>
      <c r="G388" s="177"/>
      <c r="H388" s="286"/>
      <c r="I388" s="95" t="str">
        <f>IF(AND('Claim Details'!$E$21="London 1",C388="A"),Rates!$C$4,IF(AND('Claim Details'!$E$21="London 1",C388="B"),Rates!$D$4,IF(AND('Claim Details'!$E$21="London 1",C388="C"),Rates!$E$4,IF(AND('Claim Details'!$E$21="London 1",C388="D"),Rates!$F$4,IF(AND('Claim Details'!$E$21="London 2",C388="A"),Rates!$C$7,IF(AND('Claim Details'!$E$21="London 2",C388="B"),Rates!$D$7,IF(AND('Claim Details'!$E$21="London 2",C388="C"),Rates!$E$7,IF(AND('Claim Details'!$E$21="London 2",C388="D"),Rates!$F$7,IF(AND('Claim Details'!$E$21="London 3",C388="A"),Rates!$C$10,IF(AND('Claim Details'!$E$21="London 3",C388="B"),Rates!$D$10,IF(AND('Claim Details'!$E$21="London 3",C388="C"),Rates!$E$10,IF(AND('Claim Details'!$E$21="London 3",C388="D"),Rates!$F$10,IF(AND('Claim Details'!$E$21="National 1",C388="A"),Rates!$C$13,IF(AND('Claim Details'!$E$21="National 1",C388="B"),Rates!$D$13,IF(AND('Claim Details'!$E$21="National 1",C388="C"),Rates!$E$13,IF(AND('Claim Details'!$E$21="National 1",C388="D"),Rates!$F$13,IF(AND('Claim Details'!$E$21="National 2",C388="A"),Rates!$C$16,IF(AND('Claim Details'!$E$21="National 2",C388="B"),Rates!$D$16,IF(AND('Claim Details'!$E$21="National 2",C388="C"),Rates!$E$16,IF(AND('Claim Details'!$E$21="National 2",C388="D"),Rates!$F$16,"£0.00"))))))))))))))))))))</f>
        <v>£0.00</v>
      </c>
      <c r="J388" s="23"/>
      <c r="K388" s="63" t="str">
        <f t="shared" si="84"/>
        <v>£0.00</v>
      </c>
      <c r="L388" s="212"/>
      <c r="M388" s="213"/>
      <c r="N388" s="20"/>
      <c r="O388" s="20"/>
      <c r="P388" s="20" t="str">
        <f t="shared" si="85"/>
        <v/>
      </c>
      <c r="Q388" s="20"/>
      <c r="R388" s="211"/>
      <c r="S388" s="28" t="str">
        <f t="shared" si="86"/>
        <v/>
      </c>
      <c r="T388" s="20" t="str">
        <f t="shared" si="87"/>
        <v/>
      </c>
      <c r="U388" s="18" t="str">
        <f t="shared" si="88"/>
        <v>£0.00</v>
      </c>
      <c r="V388" s="20"/>
      <c r="W388" s="192"/>
      <c r="X388" s="193"/>
      <c r="Y388" s="35"/>
      <c r="Z388" s="343"/>
      <c r="AA388" s="343" t="str">
        <f t="shared" si="89"/>
        <v/>
      </c>
      <c r="AB388" s="103"/>
      <c r="AC388" s="94" t="str">
        <f t="shared" si="90"/>
        <v/>
      </c>
      <c r="AD388" s="95"/>
      <c r="AE388" s="294"/>
      <c r="AF388" s="214" t="str">
        <f t="shared" si="91"/>
        <v/>
      </c>
      <c r="AG388" s="215" t="str">
        <f t="shared" si="92"/>
        <v>£0.00</v>
      </c>
      <c r="AH388" s="181"/>
      <c r="AJ388" s="183"/>
      <c r="AM388" s="183" t="str">
        <f t="shared" si="80"/>
        <v/>
      </c>
      <c r="AN388" s="45">
        <f t="shared" si="81"/>
        <v>0</v>
      </c>
      <c r="AO388" s="45" t="str">
        <f>IF(AND('Claim Details'!$J$21="London 1",T388="A"),Rates!$C$4,IF(AND('Claim Details'!$J$21="London 1",T388="B"),Rates!$D$4,IF(AND('Claim Details'!$J$21="London 1",T388="C"),Rates!$E$4,IF(AND('Claim Details'!$J$21="London 1",T388="D"),Rates!$F$4,IF(AND('Claim Details'!$J$21="London 2",T388="A"),Rates!$C$7,IF(AND('Claim Details'!$J$21="London 2",T388="B"),Rates!$D$7,IF(AND('Claim Details'!$J$21="London 2",T388="C"),Rates!$E$7,IF(AND('Claim Details'!$J$21="London 2",T388="D"),Rates!$F$7,IF(AND('Claim Details'!$J$21="London 3",T388="A"),Rates!$C$10,IF(AND('Claim Details'!$J$21="London 3",T388="B"),Rates!$D$10,IF(AND('Claim Details'!$J$21="London 3",T388="C"),Rates!$E$10,IF(AND('Claim Details'!$J$21="London 3",T388="D"),Rates!$F$10,IF(AND('Claim Details'!$J$21="National 1",T388="A"),Rates!$C$13,IF(AND('Claim Details'!$J$21="National 1",T388="B"),Rates!$D$13,IF(AND('Claim Details'!$J$21="National 1",T388="C"),Rates!$E$13,IF(AND('Claim Details'!$J$21="National 1",T388="D"),Rates!$F$13,IF(AND('Claim Details'!$J$21="National 2",T388="A"),Rates!$C$16,IF(AND('Claim Details'!$J$21="National 2",T388="B"),Rates!$D$16,IF(AND('Claim Details'!$J$21="National 2",T388="C"),Rates!$E$16,IF(AND('Claim Details'!$J$21="National 2",T388="D"),Rates!$F$16,"£0.00"))))))))))))))))))))</f>
        <v>£0.00</v>
      </c>
      <c r="AP388" s="45">
        <f t="shared" si="82"/>
        <v>0</v>
      </c>
      <c r="AQ388" s="45" t="str">
        <f>IF(AND('Claim Details'!$R$21="London 1",AC388="A"),Rates!$C$4,IF(AND('Claim Details'!$R$21="London 1",AC388="B"),Rates!$D$4,IF(AND('Claim Details'!$R$21="London 1",AC388="C"),Rates!$E$4,IF(AND('Claim Details'!$R$21="London 1",AC388="D"),Rates!$F$4,IF(AND('Claim Details'!$R$21="London 2",AC388="A"),Rates!$C$7,IF(AND('Claim Details'!$R$21="London 2",AC388="B"),Rates!$D$7,IF(AND('Claim Details'!$R$21="London 2",AC388="C"),Rates!$E$7,IF(AND('Claim Details'!$R$21="London 2",AC388="D"),Rates!$F$7,IF(AND('Claim Details'!$R$21="London 3",AC388="A"),Rates!$C$10,IF(AND('Claim Details'!$R$21="London 3",AC388="B"),Rates!$D$10,IF(AND('Claim Details'!$R$21="London 3",AC388="C"),Rates!$E$10,IF(AND('Claim Details'!$R$21="London 3",AC388="D"),Rates!$F$10,IF(AND('Claim Details'!$R$21="National 1",AC388="A"),Rates!$C$13,IF(AND('Claim Details'!$R$21="National 1",AC388="B"),Rates!$D$13,IF(AND('Claim Details'!$R$21="National 1",AC388="C"),Rates!$E$13,IF(AND('Claim Details'!$R$21="National 1",AC388="D"),Rates!$F$13,IF(AND('Claim Details'!$R$21="National 2",AC388="A"),Rates!$C$16,IF(AND('Claim Details'!$R$21="National 2",AC388="B"),Rates!$D$16,IF(AND('Claim Details'!$R$21="National 2",AC388="C"),Rates!$E$16,IF(AND('Claim Details'!$R$21="National 2",AC388="D"),Rates!$F$16,"£0.00"))))))))))))))))))))</f>
        <v>£0.00</v>
      </c>
      <c r="AR388" s="45">
        <f t="shared" si="83"/>
        <v>0</v>
      </c>
      <c r="AS388" s="183" t="str">
        <f t="shared" si="93"/>
        <v/>
      </c>
      <c r="AT388" s="183" t="str">
        <f t="shared" si="94"/>
        <v/>
      </c>
    </row>
    <row r="389" spans="1:46" ht="15.5">
      <c r="A389" s="178"/>
      <c r="B389" s="21"/>
      <c r="C389" s="22"/>
      <c r="D389" s="288"/>
      <c r="E389" s="290"/>
      <c r="F389" s="289"/>
      <c r="G389" s="177"/>
      <c r="H389" s="286"/>
      <c r="I389" s="95" t="str">
        <f>IF(AND('Claim Details'!$E$21="London 1",C389="A"),Rates!$C$4,IF(AND('Claim Details'!$E$21="London 1",C389="B"),Rates!$D$4,IF(AND('Claim Details'!$E$21="London 1",C389="C"),Rates!$E$4,IF(AND('Claim Details'!$E$21="London 1",C389="D"),Rates!$F$4,IF(AND('Claim Details'!$E$21="London 2",C389="A"),Rates!$C$7,IF(AND('Claim Details'!$E$21="London 2",C389="B"),Rates!$D$7,IF(AND('Claim Details'!$E$21="London 2",C389="C"),Rates!$E$7,IF(AND('Claim Details'!$E$21="London 2",C389="D"),Rates!$F$7,IF(AND('Claim Details'!$E$21="London 3",C389="A"),Rates!$C$10,IF(AND('Claim Details'!$E$21="London 3",C389="B"),Rates!$D$10,IF(AND('Claim Details'!$E$21="London 3",C389="C"),Rates!$E$10,IF(AND('Claim Details'!$E$21="London 3",C389="D"),Rates!$F$10,IF(AND('Claim Details'!$E$21="National 1",C389="A"),Rates!$C$13,IF(AND('Claim Details'!$E$21="National 1",C389="B"),Rates!$D$13,IF(AND('Claim Details'!$E$21="National 1",C389="C"),Rates!$E$13,IF(AND('Claim Details'!$E$21="National 1",C389="D"),Rates!$F$13,IF(AND('Claim Details'!$E$21="National 2",C389="A"),Rates!$C$16,IF(AND('Claim Details'!$E$21="National 2",C389="B"),Rates!$D$16,IF(AND('Claim Details'!$E$21="National 2",C389="C"),Rates!$E$16,IF(AND('Claim Details'!$E$21="National 2",C389="D"),Rates!$F$16,"£0.00"))))))))))))))))))))</f>
        <v>£0.00</v>
      </c>
      <c r="J389" s="23"/>
      <c r="K389" s="63" t="str">
        <f t="shared" si="84"/>
        <v>£0.00</v>
      </c>
      <c r="L389" s="212"/>
      <c r="M389" s="213"/>
      <c r="N389" s="20"/>
      <c r="O389" s="20"/>
      <c r="P389" s="20" t="str">
        <f t="shared" si="85"/>
        <v/>
      </c>
      <c r="Q389" s="20"/>
      <c r="R389" s="211"/>
      <c r="S389" s="28" t="str">
        <f t="shared" si="86"/>
        <v/>
      </c>
      <c r="T389" s="20" t="str">
        <f t="shared" si="87"/>
        <v/>
      </c>
      <c r="U389" s="18" t="str">
        <f t="shared" si="88"/>
        <v>£0.00</v>
      </c>
      <c r="V389" s="20"/>
      <c r="W389" s="192"/>
      <c r="X389" s="193"/>
      <c r="Y389" s="35"/>
      <c r="Z389" s="343"/>
      <c r="AA389" s="343" t="str">
        <f t="shared" si="89"/>
        <v/>
      </c>
      <c r="AB389" s="103"/>
      <c r="AC389" s="94" t="str">
        <f t="shared" si="90"/>
        <v/>
      </c>
      <c r="AD389" s="95"/>
      <c r="AE389" s="294"/>
      <c r="AF389" s="214" t="str">
        <f t="shared" si="91"/>
        <v/>
      </c>
      <c r="AG389" s="215" t="str">
        <f t="shared" si="92"/>
        <v>£0.00</v>
      </c>
      <c r="AH389" s="181"/>
      <c r="AJ389" s="183"/>
      <c r="AM389" s="183" t="str">
        <f t="shared" ref="AM389:AM456" si="95">IF(E389="","",IF(E389="Travel","1",IF(E389="Waiting","1",IF(E389="Advocacy","2",IF(E389="Attend: Court hearing","3","4")))))</f>
        <v/>
      </c>
      <c r="AN389" s="45">
        <f t="shared" ref="AN389:AN452" si="96">J389</f>
        <v>0</v>
      </c>
      <c r="AO389" s="45" t="str">
        <f>IF(AND('Claim Details'!$J$21="London 1",T389="A"),Rates!$C$4,IF(AND('Claim Details'!$J$21="London 1",T389="B"),Rates!$D$4,IF(AND('Claim Details'!$J$21="London 1",T389="C"),Rates!$E$4,IF(AND('Claim Details'!$J$21="London 1",T389="D"),Rates!$F$4,IF(AND('Claim Details'!$J$21="London 2",T389="A"),Rates!$C$7,IF(AND('Claim Details'!$J$21="London 2",T389="B"),Rates!$D$7,IF(AND('Claim Details'!$J$21="London 2",T389="C"),Rates!$E$7,IF(AND('Claim Details'!$J$21="London 2",T389="D"),Rates!$F$7,IF(AND('Claim Details'!$J$21="London 3",T389="A"),Rates!$C$10,IF(AND('Claim Details'!$J$21="London 3",T389="B"),Rates!$D$10,IF(AND('Claim Details'!$J$21="London 3",T389="C"),Rates!$E$10,IF(AND('Claim Details'!$J$21="London 3",T389="D"),Rates!$F$10,IF(AND('Claim Details'!$J$21="National 1",T389="A"),Rates!$C$13,IF(AND('Claim Details'!$J$21="National 1",T389="B"),Rates!$D$13,IF(AND('Claim Details'!$J$21="National 1",T389="C"),Rates!$E$13,IF(AND('Claim Details'!$J$21="National 1",T389="D"),Rates!$F$13,IF(AND('Claim Details'!$J$21="National 2",T389="A"),Rates!$C$16,IF(AND('Claim Details'!$J$21="National 2",T389="B"),Rates!$D$16,IF(AND('Claim Details'!$J$21="National 2",T389="C"),Rates!$E$16,IF(AND('Claim Details'!$J$21="National 2",T389="D"),Rates!$F$16,"£0.00"))))))))))))))))))))</f>
        <v>£0.00</v>
      </c>
      <c r="AP389" s="45">
        <f t="shared" ref="AP389:AP452" si="97">IF(R389&gt;0,MIN(R389,J389,AO389),MIN(J389, AO389))</f>
        <v>0</v>
      </c>
      <c r="AQ389" s="45" t="str">
        <f>IF(AND('Claim Details'!$R$21="London 1",AC389="A"),Rates!$C$4,IF(AND('Claim Details'!$R$21="London 1",AC389="B"),Rates!$D$4,IF(AND('Claim Details'!$R$21="London 1",AC389="C"),Rates!$E$4,IF(AND('Claim Details'!$R$21="London 1",AC389="D"),Rates!$F$4,IF(AND('Claim Details'!$R$21="London 2",AC389="A"),Rates!$C$7,IF(AND('Claim Details'!$R$21="London 2",AC389="B"),Rates!$D$7,IF(AND('Claim Details'!$R$21="London 2",AC389="C"),Rates!$E$7,IF(AND('Claim Details'!$R$21="London 2",AC389="D"),Rates!$F$7,IF(AND('Claim Details'!$R$21="London 3",AC389="A"),Rates!$C$10,IF(AND('Claim Details'!$R$21="London 3",AC389="B"),Rates!$D$10,IF(AND('Claim Details'!$R$21="London 3",AC389="C"),Rates!$E$10,IF(AND('Claim Details'!$R$21="London 3",AC389="D"),Rates!$F$10,IF(AND('Claim Details'!$R$21="National 1",AC389="A"),Rates!$C$13,IF(AND('Claim Details'!$R$21="National 1",AC389="B"),Rates!$D$13,IF(AND('Claim Details'!$R$21="National 1",AC389="C"),Rates!$E$13,IF(AND('Claim Details'!$R$21="National 1",AC389="D"),Rates!$F$13,IF(AND('Claim Details'!$R$21="National 2",AC389="A"),Rates!$C$16,IF(AND('Claim Details'!$R$21="National 2",AC389="B"),Rates!$D$16,IF(AND('Claim Details'!$R$21="National 2",AC389="C"),Rates!$E$16,IF(AND('Claim Details'!$R$21="National 2",AC389="D"),Rates!$F$16,"£0.00"))))))))))))))))))))</f>
        <v>£0.00</v>
      </c>
      <c r="AR389" s="45">
        <f t="shared" ref="AR389:AR452" si="98">IF(AD389&gt;0,MIN(AD389,J389,AQ389),MIN(J389, AQ389))</f>
        <v>0</v>
      </c>
      <c r="AS389" s="183" t="str">
        <f t="shared" si="93"/>
        <v/>
      </c>
      <c r="AT389" s="183" t="str">
        <f t="shared" si="94"/>
        <v/>
      </c>
    </row>
    <row r="390" spans="1:46" ht="15.5">
      <c r="A390" s="178"/>
      <c r="B390" s="21"/>
      <c r="C390" s="22"/>
      <c r="D390" s="288"/>
      <c r="E390" s="290"/>
      <c r="F390" s="289"/>
      <c r="G390" s="177"/>
      <c r="H390" s="286"/>
      <c r="I390" s="95" t="str">
        <f>IF(AND('Claim Details'!$E$21="London 1",C390="A"),Rates!$C$4,IF(AND('Claim Details'!$E$21="London 1",C390="B"),Rates!$D$4,IF(AND('Claim Details'!$E$21="London 1",C390="C"),Rates!$E$4,IF(AND('Claim Details'!$E$21="London 1",C390="D"),Rates!$F$4,IF(AND('Claim Details'!$E$21="London 2",C390="A"),Rates!$C$7,IF(AND('Claim Details'!$E$21="London 2",C390="B"),Rates!$D$7,IF(AND('Claim Details'!$E$21="London 2",C390="C"),Rates!$E$7,IF(AND('Claim Details'!$E$21="London 2",C390="D"),Rates!$F$7,IF(AND('Claim Details'!$E$21="London 3",C390="A"),Rates!$C$10,IF(AND('Claim Details'!$E$21="London 3",C390="B"),Rates!$D$10,IF(AND('Claim Details'!$E$21="London 3",C390="C"),Rates!$E$10,IF(AND('Claim Details'!$E$21="London 3",C390="D"),Rates!$F$10,IF(AND('Claim Details'!$E$21="National 1",C390="A"),Rates!$C$13,IF(AND('Claim Details'!$E$21="National 1",C390="B"),Rates!$D$13,IF(AND('Claim Details'!$E$21="National 1",C390="C"),Rates!$E$13,IF(AND('Claim Details'!$E$21="National 1",C390="D"),Rates!$F$13,IF(AND('Claim Details'!$E$21="National 2",C390="A"),Rates!$C$16,IF(AND('Claim Details'!$E$21="National 2",C390="B"),Rates!$D$16,IF(AND('Claim Details'!$E$21="National 2",C390="C"),Rates!$E$16,IF(AND('Claim Details'!$E$21="National 2",C390="D"),Rates!$F$16,"£0.00"))))))))))))))))))))</f>
        <v>£0.00</v>
      </c>
      <c r="J390" s="23"/>
      <c r="K390" s="63" t="str">
        <f t="shared" ref="K390:K453" si="99">IF(J390="","£0.00",(AN390*H390))</f>
        <v>£0.00</v>
      </c>
      <c r="L390" s="212"/>
      <c r="M390" s="213"/>
      <c r="N390" s="20"/>
      <c r="O390" s="20"/>
      <c r="P390" s="20" t="str">
        <f t="shared" ref="P390:P453" si="100">IF(E390="", "", E390)</f>
        <v/>
      </c>
      <c r="Q390" s="20"/>
      <c r="R390" s="211"/>
      <c r="S390" s="28" t="str">
        <f t="shared" ref="S390:S453" si="101">IF(N390="Yes",H390,IF(N390="Part Pay",O390, IF(N390="No", "£0.00","")))</f>
        <v/>
      </c>
      <c r="T390" s="20" t="str">
        <f t="shared" ref="T390:T453" si="102">IF(N390="Yes",C390,IF(N390="Part Pay",Q390,""))</f>
        <v/>
      </c>
      <c r="U390" s="18" t="str">
        <f t="shared" ref="U390:U453" si="103">IF(H390="","£0.00",IF(N390="Yes", (S390*AP390), IF(N390="No", "£0.00", IF(N390="Part Pay",(O390*AP390), 0))))</f>
        <v>£0.00</v>
      </c>
      <c r="V390" s="20"/>
      <c r="W390" s="192"/>
      <c r="X390" s="193"/>
      <c r="Y390" s="35"/>
      <c r="Z390" s="343"/>
      <c r="AA390" s="343" t="str">
        <f t="shared" ref="AA390:AA453" si="104">IF(P390="", "", P390)</f>
        <v/>
      </c>
      <c r="AB390" s="103"/>
      <c r="AC390" s="94" t="str">
        <f t="shared" ref="AC390:AC453" si="105">IF(AB390&gt;=0,T390,"")</f>
        <v/>
      </c>
      <c r="AD390" s="95"/>
      <c r="AE390" s="294"/>
      <c r="AF390" s="214" t="str">
        <f t="shared" ref="AF390:AF453" si="106">IF(AB390="",S390,IF(S390="",AB390,AB390+S390))</f>
        <v/>
      </c>
      <c r="AG390" s="215" t="str">
        <f t="shared" ref="AG390:AG453" si="107">IF(H390="", "£0.00", (AF390*AR390))</f>
        <v>£0.00</v>
      </c>
      <c r="AH390" s="181"/>
      <c r="AJ390" s="183"/>
      <c r="AM390" s="183" t="str">
        <f t="shared" si="95"/>
        <v/>
      </c>
      <c r="AN390" s="45">
        <f t="shared" si="96"/>
        <v>0</v>
      </c>
      <c r="AO390" s="45" t="str">
        <f>IF(AND('Claim Details'!$J$21="London 1",T390="A"),Rates!$C$4,IF(AND('Claim Details'!$J$21="London 1",T390="B"),Rates!$D$4,IF(AND('Claim Details'!$J$21="London 1",T390="C"),Rates!$E$4,IF(AND('Claim Details'!$J$21="London 1",T390="D"),Rates!$F$4,IF(AND('Claim Details'!$J$21="London 2",T390="A"),Rates!$C$7,IF(AND('Claim Details'!$J$21="London 2",T390="B"),Rates!$D$7,IF(AND('Claim Details'!$J$21="London 2",T390="C"),Rates!$E$7,IF(AND('Claim Details'!$J$21="London 2",T390="D"),Rates!$F$7,IF(AND('Claim Details'!$J$21="London 3",T390="A"),Rates!$C$10,IF(AND('Claim Details'!$J$21="London 3",T390="B"),Rates!$D$10,IF(AND('Claim Details'!$J$21="London 3",T390="C"),Rates!$E$10,IF(AND('Claim Details'!$J$21="London 3",T390="D"),Rates!$F$10,IF(AND('Claim Details'!$J$21="National 1",T390="A"),Rates!$C$13,IF(AND('Claim Details'!$J$21="National 1",T390="B"),Rates!$D$13,IF(AND('Claim Details'!$J$21="National 1",T390="C"),Rates!$E$13,IF(AND('Claim Details'!$J$21="National 1",T390="D"),Rates!$F$13,IF(AND('Claim Details'!$J$21="National 2",T390="A"),Rates!$C$16,IF(AND('Claim Details'!$J$21="National 2",T390="B"),Rates!$D$16,IF(AND('Claim Details'!$J$21="National 2",T390="C"),Rates!$E$16,IF(AND('Claim Details'!$J$21="National 2",T390="D"),Rates!$F$16,"£0.00"))))))))))))))))))))</f>
        <v>£0.00</v>
      </c>
      <c r="AP390" s="45">
        <f t="shared" si="97"/>
        <v>0</v>
      </c>
      <c r="AQ390" s="45" t="str">
        <f>IF(AND('Claim Details'!$R$21="London 1",AC390="A"),Rates!$C$4,IF(AND('Claim Details'!$R$21="London 1",AC390="B"),Rates!$D$4,IF(AND('Claim Details'!$R$21="London 1",AC390="C"),Rates!$E$4,IF(AND('Claim Details'!$R$21="London 1",AC390="D"),Rates!$F$4,IF(AND('Claim Details'!$R$21="London 2",AC390="A"),Rates!$C$7,IF(AND('Claim Details'!$R$21="London 2",AC390="B"),Rates!$D$7,IF(AND('Claim Details'!$R$21="London 2",AC390="C"),Rates!$E$7,IF(AND('Claim Details'!$R$21="London 2",AC390="D"),Rates!$F$7,IF(AND('Claim Details'!$R$21="London 3",AC390="A"),Rates!$C$10,IF(AND('Claim Details'!$R$21="London 3",AC390="B"),Rates!$D$10,IF(AND('Claim Details'!$R$21="London 3",AC390="C"),Rates!$E$10,IF(AND('Claim Details'!$R$21="London 3",AC390="D"),Rates!$F$10,IF(AND('Claim Details'!$R$21="National 1",AC390="A"),Rates!$C$13,IF(AND('Claim Details'!$R$21="National 1",AC390="B"),Rates!$D$13,IF(AND('Claim Details'!$R$21="National 1",AC390="C"),Rates!$E$13,IF(AND('Claim Details'!$R$21="National 1",AC390="D"),Rates!$F$13,IF(AND('Claim Details'!$R$21="National 2",AC390="A"),Rates!$C$16,IF(AND('Claim Details'!$R$21="National 2",AC390="B"),Rates!$D$16,IF(AND('Claim Details'!$R$21="National 2",AC390="C"),Rates!$E$16,IF(AND('Claim Details'!$R$21="National 2",AC390="D"),Rates!$F$16,"£0.00"))))))))))))))))))))</f>
        <v>£0.00</v>
      </c>
      <c r="AR390" s="45">
        <f t="shared" si="98"/>
        <v>0</v>
      </c>
      <c r="AS390" s="183" t="str">
        <f t="shared" ref="AS390:AS453" si="108">IF($P390="","",IF($P390="Travel","1",IF($P390="Waiting","1",IF($P390="Advocacy","2",IF($P390="Attend: Court hearing","3","4")))))</f>
        <v/>
      </c>
      <c r="AT390" s="183" t="str">
        <f t="shared" ref="AT390:AT453" si="109">IF($AA390="","",IF($AA390="Travel","1",IF($AA390="Waiting","1",IF($AA390="Advocacy","2",IF($AA390="Attend: Court hearing","3","4")))))</f>
        <v/>
      </c>
    </row>
    <row r="391" spans="1:46" ht="15.5">
      <c r="A391" s="178"/>
      <c r="B391" s="21"/>
      <c r="C391" s="22"/>
      <c r="D391" s="288"/>
      <c r="E391" s="290"/>
      <c r="F391" s="289"/>
      <c r="G391" s="177"/>
      <c r="H391" s="286"/>
      <c r="I391" s="95" t="str">
        <f>IF(AND('Claim Details'!$E$21="London 1",C391="A"),Rates!$C$4,IF(AND('Claim Details'!$E$21="London 1",C391="B"),Rates!$D$4,IF(AND('Claim Details'!$E$21="London 1",C391="C"),Rates!$E$4,IF(AND('Claim Details'!$E$21="London 1",C391="D"),Rates!$F$4,IF(AND('Claim Details'!$E$21="London 2",C391="A"),Rates!$C$7,IF(AND('Claim Details'!$E$21="London 2",C391="B"),Rates!$D$7,IF(AND('Claim Details'!$E$21="London 2",C391="C"),Rates!$E$7,IF(AND('Claim Details'!$E$21="London 2",C391="D"),Rates!$F$7,IF(AND('Claim Details'!$E$21="London 3",C391="A"),Rates!$C$10,IF(AND('Claim Details'!$E$21="London 3",C391="B"),Rates!$D$10,IF(AND('Claim Details'!$E$21="London 3",C391="C"),Rates!$E$10,IF(AND('Claim Details'!$E$21="London 3",C391="D"),Rates!$F$10,IF(AND('Claim Details'!$E$21="National 1",C391="A"),Rates!$C$13,IF(AND('Claim Details'!$E$21="National 1",C391="B"),Rates!$D$13,IF(AND('Claim Details'!$E$21="National 1",C391="C"),Rates!$E$13,IF(AND('Claim Details'!$E$21="National 1",C391="D"),Rates!$F$13,IF(AND('Claim Details'!$E$21="National 2",C391="A"),Rates!$C$16,IF(AND('Claim Details'!$E$21="National 2",C391="B"),Rates!$D$16,IF(AND('Claim Details'!$E$21="National 2",C391="C"),Rates!$E$16,IF(AND('Claim Details'!$E$21="National 2",C391="D"),Rates!$F$16,"£0.00"))))))))))))))))))))</f>
        <v>£0.00</v>
      </c>
      <c r="J391" s="23"/>
      <c r="K391" s="63" t="str">
        <f t="shared" si="99"/>
        <v>£0.00</v>
      </c>
      <c r="L391" s="212"/>
      <c r="M391" s="213"/>
      <c r="N391" s="20"/>
      <c r="O391" s="20"/>
      <c r="P391" s="20" t="str">
        <f t="shared" si="100"/>
        <v/>
      </c>
      <c r="Q391" s="20"/>
      <c r="R391" s="211"/>
      <c r="S391" s="28" t="str">
        <f t="shared" si="101"/>
        <v/>
      </c>
      <c r="T391" s="20" t="str">
        <f t="shared" si="102"/>
        <v/>
      </c>
      <c r="U391" s="18" t="str">
        <f t="shared" si="103"/>
        <v>£0.00</v>
      </c>
      <c r="V391" s="20"/>
      <c r="W391" s="192"/>
      <c r="X391" s="193"/>
      <c r="Y391" s="35"/>
      <c r="Z391" s="343"/>
      <c r="AA391" s="343" t="str">
        <f t="shared" si="104"/>
        <v/>
      </c>
      <c r="AB391" s="103"/>
      <c r="AC391" s="94" t="str">
        <f t="shared" si="105"/>
        <v/>
      </c>
      <c r="AD391" s="95"/>
      <c r="AE391" s="294"/>
      <c r="AF391" s="214" t="str">
        <f t="shared" si="106"/>
        <v/>
      </c>
      <c r="AG391" s="215" t="str">
        <f t="shared" si="107"/>
        <v>£0.00</v>
      </c>
      <c r="AH391" s="181"/>
      <c r="AJ391" s="183"/>
      <c r="AM391" s="183" t="str">
        <f t="shared" si="95"/>
        <v/>
      </c>
      <c r="AN391" s="45">
        <f t="shared" si="96"/>
        <v>0</v>
      </c>
      <c r="AO391" s="45" t="str">
        <f>IF(AND('Claim Details'!$J$21="London 1",T391="A"),Rates!$C$4,IF(AND('Claim Details'!$J$21="London 1",T391="B"),Rates!$D$4,IF(AND('Claim Details'!$J$21="London 1",T391="C"),Rates!$E$4,IF(AND('Claim Details'!$J$21="London 1",T391="D"),Rates!$F$4,IF(AND('Claim Details'!$J$21="London 2",T391="A"),Rates!$C$7,IF(AND('Claim Details'!$J$21="London 2",T391="B"),Rates!$D$7,IF(AND('Claim Details'!$J$21="London 2",T391="C"),Rates!$E$7,IF(AND('Claim Details'!$J$21="London 2",T391="D"),Rates!$F$7,IF(AND('Claim Details'!$J$21="London 3",T391="A"),Rates!$C$10,IF(AND('Claim Details'!$J$21="London 3",T391="B"),Rates!$D$10,IF(AND('Claim Details'!$J$21="London 3",T391="C"),Rates!$E$10,IF(AND('Claim Details'!$J$21="London 3",T391="D"),Rates!$F$10,IF(AND('Claim Details'!$J$21="National 1",T391="A"),Rates!$C$13,IF(AND('Claim Details'!$J$21="National 1",T391="B"),Rates!$D$13,IF(AND('Claim Details'!$J$21="National 1",T391="C"),Rates!$E$13,IF(AND('Claim Details'!$J$21="National 1",T391="D"),Rates!$F$13,IF(AND('Claim Details'!$J$21="National 2",T391="A"),Rates!$C$16,IF(AND('Claim Details'!$J$21="National 2",T391="B"),Rates!$D$16,IF(AND('Claim Details'!$J$21="National 2",T391="C"),Rates!$E$16,IF(AND('Claim Details'!$J$21="National 2",T391="D"),Rates!$F$16,"£0.00"))))))))))))))))))))</f>
        <v>£0.00</v>
      </c>
      <c r="AP391" s="45">
        <f t="shared" si="97"/>
        <v>0</v>
      </c>
      <c r="AQ391" s="45" t="str">
        <f>IF(AND('Claim Details'!$R$21="London 1",AC391="A"),Rates!$C$4,IF(AND('Claim Details'!$R$21="London 1",AC391="B"),Rates!$D$4,IF(AND('Claim Details'!$R$21="London 1",AC391="C"),Rates!$E$4,IF(AND('Claim Details'!$R$21="London 1",AC391="D"),Rates!$F$4,IF(AND('Claim Details'!$R$21="London 2",AC391="A"),Rates!$C$7,IF(AND('Claim Details'!$R$21="London 2",AC391="B"),Rates!$D$7,IF(AND('Claim Details'!$R$21="London 2",AC391="C"),Rates!$E$7,IF(AND('Claim Details'!$R$21="London 2",AC391="D"),Rates!$F$7,IF(AND('Claim Details'!$R$21="London 3",AC391="A"),Rates!$C$10,IF(AND('Claim Details'!$R$21="London 3",AC391="B"),Rates!$D$10,IF(AND('Claim Details'!$R$21="London 3",AC391="C"),Rates!$E$10,IF(AND('Claim Details'!$R$21="London 3",AC391="D"),Rates!$F$10,IF(AND('Claim Details'!$R$21="National 1",AC391="A"),Rates!$C$13,IF(AND('Claim Details'!$R$21="National 1",AC391="B"),Rates!$D$13,IF(AND('Claim Details'!$R$21="National 1",AC391="C"),Rates!$E$13,IF(AND('Claim Details'!$R$21="National 1",AC391="D"),Rates!$F$13,IF(AND('Claim Details'!$R$21="National 2",AC391="A"),Rates!$C$16,IF(AND('Claim Details'!$R$21="National 2",AC391="B"),Rates!$D$16,IF(AND('Claim Details'!$R$21="National 2",AC391="C"),Rates!$E$16,IF(AND('Claim Details'!$R$21="National 2",AC391="D"),Rates!$F$16,"£0.00"))))))))))))))))))))</f>
        <v>£0.00</v>
      </c>
      <c r="AR391" s="45">
        <f t="shared" si="98"/>
        <v>0</v>
      </c>
      <c r="AS391" s="183" t="str">
        <f t="shared" si="108"/>
        <v/>
      </c>
      <c r="AT391" s="183" t="str">
        <f t="shared" si="109"/>
        <v/>
      </c>
    </row>
    <row r="392" spans="1:46" ht="15.5">
      <c r="A392" s="178"/>
      <c r="B392" s="21"/>
      <c r="C392" s="22"/>
      <c r="D392" s="288"/>
      <c r="E392" s="290"/>
      <c r="F392" s="289"/>
      <c r="G392" s="177"/>
      <c r="H392" s="286"/>
      <c r="I392" s="95" t="str">
        <f>IF(AND('Claim Details'!$E$21="London 1",C392="A"),Rates!$C$4,IF(AND('Claim Details'!$E$21="London 1",C392="B"),Rates!$D$4,IF(AND('Claim Details'!$E$21="London 1",C392="C"),Rates!$E$4,IF(AND('Claim Details'!$E$21="London 1",C392="D"),Rates!$F$4,IF(AND('Claim Details'!$E$21="London 2",C392="A"),Rates!$C$7,IF(AND('Claim Details'!$E$21="London 2",C392="B"),Rates!$D$7,IF(AND('Claim Details'!$E$21="London 2",C392="C"),Rates!$E$7,IF(AND('Claim Details'!$E$21="London 2",C392="D"),Rates!$F$7,IF(AND('Claim Details'!$E$21="London 3",C392="A"),Rates!$C$10,IF(AND('Claim Details'!$E$21="London 3",C392="B"),Rates!$D$10,IF(AND('Claim Details'!$E$21="London 3",C392="C"),Rates!$E$10,IF(AND('Claim Details'!$E$21="London 3",C392="D"),Rates!$F$10,IF(AND('Claim Details'!$E$21="National 1",C392="A"),Rates!$C$13,IF(AND('Claim Details'!$E$21="National 1",C392="B"),Rates!$D$13,IF(AND('Claim Details'!$E$21="National 1",C392="C"),Rates!$E$13,IF(AND('Claim Details'!$E$21="National 1",C392="D"),Rates!$F$13,IF(AND('Claim Details'!$E$21="National 2",C392="A"),Rates!$C$16,IF(AND('Claim Details'!$E$21="National 2",C392="B"),Rates!$D$16,IF(AND('Claim Details'!$E$21="National 2",C392="C"),Rates!$E$16,IF(AND('Claim Details'!$E$21="National 2",C392="D"),Rates!$F$16,"£0.00"))))))))))))))))))))</f>
        <v>£0.00</v>
      </c>
      <c r="J392" s="23"/>
      <c r="K392" s="63" t="str">
        <f t="shared" si="99"/>
        <v>£0.00</v>
      </c>
      <c r="L392" s="212"/>
      <c r="M392" s="213"/>
      <c r="N392" s="20"/>
      <c r="O392" s="20"/>
      <c r="P392" s="20" t="str">
        <f t="shared" si="100"/>
        <v/>
      </c>
      <c r="Q392" s="20"/>
      <c r="R392" s="211"/>
      <c r="S392" s="28" t="str">
        <f t="shared" si="101"/>
        <v/>
      </c>
      <c r="T392" s="20" t="str">
        <f t="shared" si="102"/>
        <v/>
      </c>
      <c r="U392" s="18" t="str">
        <f t="shared" si="103"/>
        <v>£0.00</v>
      </c>
      <c r="V392" s="20"/>
      <c r="W392" s="192"/>
      <c r="X392" s="193"/>
      <c r="Y392" s="35"/>
      <c r="Z392" s="343"/>
      <c r="AA392" s="343" t="str">
        <f t="shared" si="104"/>
        <v/>
      </c>
      <c r="AB392" s="103"/>
      <c r="AC392" s="94" t="str">
        <f t="shared" si="105"/>
        <v/>
      </c>
      <c r="AD392" s="95"/>
      <c r="AE392" s="294"/>
      <c r="AF392" s="214" t="str">
        <f t="shared" si="106"/>
        <v/>
      </c>
      <c r="AG392" s="215" t="str">
        <f t="shared" si="107"/>
        <v>£0.00</v>
      </c>
      <c r="AH392" s="181"/>
      <c r="AJ392" s="183"/>
      <c r="AM392" s="183" t="str">
        <f t="shared" si="95"/>
        <v/>
      </c>
      <c r="AN392" s="45">
        <f t="shared" si="96"/>
        <v>0</v>
      </c>
      <c r="AO392" s="45" t="str">
        <f>IF(AND('Claim Details'!$J$21="London 1",T392="A"),Rates!$C$4,IF(AND('Claim Details'!$J$21="London 1",T392="B"),Rates!$D$4,IF(AND('Claim Details'!$J$21="London 1",T392="C"),Rates!$E$4,IF(AND('Claim Details'!$J$21="London 1",T392="D"),Rates!$F$4,IF(AND('Claim Details'!$J$21="London 2",T392="A"),Rates!$C$7,IF(AND('Claim Details'!$J$21="London 2",T392="B"),Rates!$D$7,IF(AND('Claim Details'!$J$21="London 2",T392="C"),Rates!$E$7,IF(AND('Claim Details'!$J$21="London 2",T392="D"),Rates!$F$7,IF(AND('Claim Details'!$J$21="London 3",T392="A"),Rates!$C$10,IF(AND('Claim Details'!$J$21="London 3",T392="B"),Rates!$D$10,IF(AND('Claim Details'!$J$21="London 3",T392="C"),Rates!$E$10,IF(AND('Claim Details'!$J$21="London 3",T392="D"),Rates!$F$10,IF(AND('Claim Details'!$J$21="National 1",T392="A"),Rates!$C$13,IF(AND('Claim Details'!$J$21="National 1",T392="B"),Rates!$D$13,IF(AND('Claim Details'!$J$21="National 1",T392="C"),Rates!$E$13,IF(AND('Claim Details'!$J$21="National 1",T392="D"),Rates!$F$13,IF(AND('Claim Details'!$J$21="National 2",T392="A"),Rates!$C$16,IF(AND('Claim Details'!$J$21="National 2",T392="B"),Rates!$D$16,IF(AND('Claim Details'!$J$21="National 2",T392="C"),Rates!$E$16,IF(AND('Claim Details'!$J$21="National 2",T392="D"),Rates!$F$16,"£0.00"))))))))))))))))))))</f>
        <v>£0.00</v>
      </c>
      <c r="AP392" s="45">
        <f t="shared" si="97"/>
        <v>0</v>
      </c>
      <c r="AQ392" s="45" t="str">
        <f>IF(AND('Claim Details'!$R$21="London 1",AC392="A"),Rates!$C$4,IF(AND('Claim Details'!$R$21="London 1",AC392="B"),Rates!$D$4,IF(AND('Claim Details'!$R$21="London 1",AC392="C"),Rates!$E$4,IF(AND('Claim Details'!$R$21="London 1",AC392="D"),Rates!$F$4,IF(AND('Claim Details'!$R$21="London 2",AC392="A"),Rates!$C$7,IF(AND('Claim Details'!$R$21="London 2",AC392="B"),Rates!$D$7,IF(AND('Claim Details'!$R$21="London 2",AC392="C"),Rates!$E$7,IF(AND('Claim Details'!$R$21="London 2",AC392="D"),Rates!$F$7,IF(AND('Claim Details'!$R$21="London 3",AC392="A"),Rates!$C$10,IF(AND('Claim Details'!$R$21="London 3",AC392="B"),Rates!$D$10,IF(AND('Claim Details'!$R$21="London 3",AC392="C"),Rates!$E$10,IF(AND('Claim Details'!$R$21="London 3",AC392="D"),Rates!$F$10,IF(AND('Claim Details'!$R$21="National 1",AC392="A"),Rates!$C$13,IF(AND('Claim Details'!$R$21="National 1",AC392="B"),Rates!$D$13,IF(AND('Claim Details'!$R$21="National 1",AC392="C"),Rates!$E$13,IF(AND('Claim Details'!$R$21="National 1",AC392="D"),Rates!$F$13,IF(AND('Claim Details'!$R$21="National 2",AC392="A"),Rates!$C$16,IF(AND('Claim Details'!$R$21="National 2",AC392="B"),Rates!$D$16,IF(AND('Claim Details'!$R$21="National 2",AC392="C"),Rates!$E$16,IF(AND('Claim Details'!$R$21="National 2",AC392="D"),Rates!$F$16,"£0.00"))))))))))))))))))))</f>
        <v>£0.00</v>
      </c>
      <c r="AR392" s="45">
        <f t="shared" si="98"/>
        <v>0</v>
      </c>
      <c r="AS392" s="183" t="str">
        <f t="shared" si="108"/>
        <v/>
      </c>
      <c r="AT392" s="183" t="str">
        <f t="shared" si="109"/>
        <v/>
      </c>
    </row>
    <row r="393" spans="1:46" ht="15.5">
      <c r="A393" s="178"/>
      <c r="B393" s="21"/>
      <c r="C393" s="22"/>
      <c r="D393" s="288"/>
      <c r="E393" s="290"/>
      <c r="F393" s="289"/>
      <c r="G393" s="177"/>
      <c r="H393" s="286"/>
      <c r="I393" s="95" t="str">
        <f>IF(AND('Claim Details'!$E$21="London 1",C393="A"),Rates!$C$4,IF(AND('Claim Details'!$E$21="London 1",C393="B"),Rates!$D$4,IF(AND('Claim Details'!$E$21="London 1",C393="C"),Rates!$E$4,IF(AND('Claim Details'!$E$21="London 1",C393="D"),Rates!$F$4,IF(AND('Claim Details'!$E$21="London 2",C393="A"),Rates!$C$7,IF(AND('Claim Details'!$E$21="London 2",C393="B"),Rates!$D$7,IF(AND('Claim Details'!$E$21="London 2",C393="C"),Rates!$E$7,IF(AND('Claim Details'!$E$21="London 2",C393="D"),Rates!$F$7,IF(AND('Claim Details'!$E$21="London 3",C393="A"),Rates!$C$10,IF(AND('Claim Details'!$E$21="London 3",C393="B"),Rates!$D$10,IF(AND('Claim Details'!$E$21="London 3",C393="C"),Rates!$E$10,IF(AND('Claim Details'!$E$21="London 3",C393="D"),Rates!$F$10,IF(AND('Claim Details'!$E$21="National 1",C393="A"),Rates!$C$13,IF(AND('Claim Details'!$E$21="National 1",C393="B"),Rates!$D$13,IF(AND('Claim Details'!$E$21="National 1",C393="C"),Rates!$E$13,IF(AND('Claim Details'!$E$21="National 1",C393="D"),Rates!$F$13,IF(AND('Claim Details'!$E$21="National 2",C393="A"),Rates!$C$16,IF(AND('Claim Details'!$E$21="National 2",C393="B"),Rates!$D$16,IF(AND('Claim Details'!$E$21="National 2",C393="C"),Rates!$E$16,IF(AND('Claim Details'!$E$21="National 2",C393="D"),Rates!$F$16,"£0.00"))))))))))))))))))))</f>
        <v>£0.00</v>
      </c>
      <c r="J393" s="23"/>
      <c r="K393" s="63" t="str">
        <f t="shared" si="99"/>
        <v>£0.00</v>
      </c>
      <c r="L393" s="212"/>
      <c r="M393" s="213"/>
      <c r="N393" s="20"/>
      <c r="O393" s="20"/>
      <c r="P393" s="20" t="str">
        <f t="shared" si="100"/>
        <v/>
      </c>
      <c r="Q393" s="20"/>
      <c r="R393" s="211"/>
      <c r="S393" s="28" t="str">
        <f t="shared" si="101"/>
        <v/>
      </c>
      <c r="T393" s="20" t="str">
        <f t="shared" si="102"/>
        <v/>
      </c>
      <c r="U393" s="18" t="str">
        <f t="shared" si="103"/>
        <v>£0.00</v>
      </c>
      <c r="V393" s="20"/>
      <c r="W393" s="192"/>
      <c r="X393" s="193"/>
      <c r="Y393" s="35"/>
      <c r="Z393" s="343"/>
      <c r="AA393" s="343" t="str">
        <f t="shared" si="104"/>
        <v/>
      </c>
      <c r="AB393" s="103"/>
      <c r="AC393" s="94" t="str">
        <f t="shared" si="105"/>
        <v/>
      </c>
      <c r="AD393" s="95"/>
      <c r="AE393" s="294"/>
      <c r="AF393" s="214" t="str">
        <f t="shared" si="106"/>
        <v/>
      </c>
      <c r="AG393" s="215" t="str">
        <f t="shared" si="107"/>
        <v>£0.00</v>
      </c>
      <c r="AH393" s="181"/>
      <c r="AJ393" s="183"/>
      <c r="AM393" s="183" t="str">
        <f t="shared" si="95"/>
        <v/>
      </c>
      <c r="AN393" s="45">
        <f t="shared" si="96"/>
        <v>0</v>
      </c>
      <c r="AO393" s="45" t="str">
        <f>IF(AND('Claim Details'!$J$21="London 1",T393="A"),Rates!$C$4,IF(AND('Claim Details'!$J$21="London 1",T393="B"),Rates!$D$4,IF(AND('Claim Details'!$J$21="London 1",T393="C"),Rates!$E$4,IF(AND('Claim Details'!$J$21="London 1",T393="D"),Rates!$F$4,IF(AND('Claim Details'!$J$21="London 2",T393="A"),Rates!$C$7,IF(AND('Claim Details'!$J$21="London 2",T393="B"),Rates!$D$7,IF(AND('Claim Details'!$J$21="London 2",T393="C"),Rates!$E$7,IF(AND('Claim Details'!$J$21="London 2",T393="D"),Rates!$F$7,IF(AND('Claim Details'!$J$21="London 3",T393="A"),Rates!$C$10,IF(AND('Claim Details'!$J$21="London 3",T393="B"),Rates!$D$10,IF(AND('Claim Details'!$J$21="London 3",T393="C"),Rates!$E$10,IF(AND('Claim Details'!$J$21="London 3",T393="D"),Rates!$F$10,IF(AND('Claim Details'!$J$21="National 1",T393="A"),Rates!$C$13,IF(AND('Claim Details'!$J$21="National 1",T393="B"),Rates!$D$13,IF(AND('Claim Details'!$J$21="National 1",T393="C"),Rates!$E$13,IF(AND('Claim Details'!$J$21="National 1",T393="D"),Rates!$F$13,IF(AND('Claim Details'!$J$21="National 2",T393="A"),Rates!$C$16,IF(AND('Claim Details'!$J$21="National 2",T393="B"),Rates!$D$16,IF(AND('Claim Details'!$J$21="National 2",T393="C"),Rates!$E$16,IF(AND('Claim Details'!$J$21="National 2",T393="D"),Rates!$F$16,"£0.00"))))))))))))))))))))</f>
        <v>£0.00</v>
      </c>
      <c r="AP393" s="45">
        <f t="shared" si="97"/>
        <v>0</v>
      </c>
      <c r="AQ393" s="45" t="str">
        <f>IF(AND('Claim Details'!$R$21="London 1",AC393="A"),Rates!$C$4,IF(AND('Claim Details'!$R$21="London 1",AC393="B"),Rates!$D$4,IF(AND('Claim Details'!$R$21="London 1",AC393="C"),Rates!$E$4,IF(AND('Claim Details'!$R$21="London 1",AC393="D"),Rates!$F$4,IF(AND('Claim Details'!$R$21="London 2",AC393="A"),Rates!$C$7,IF(AND('Claim Details'!$R$21="London 2",AC393="B"),Rates!$D$7,IF(AND('Claim Details'!$R$21="London 2",AC393="C"),Rates!$E$7,IF(AND('Claim Details'!$R$21="London 2",AC393="D"),Rates!$F$7,IF(AND('Claim Details'!$R$21="London 3",AC393="A"),Rates!$C$10,IF(AND('Claim Details'!$R$21="London 3",AC393="B"),Rates!$D$10,IF(AND('Claim Details'!$R$21="London 3",AC393="C"),Rates!$E$10,IF(AND('Claim Details'!$R$21="London 3",AC393="D"),Rates!$F$10,IF(AND('Claim Details'!$R$21="National 1",AC393="A"),Rates!$C$13,IF(AND('Claim Details'!$R$21="National 1",AC393="B"),Rates!$D$13,IF(AND('Claim Details'!$R$21="National 1",AC393="C"),Rates!$E$13,IF(AND('Claim Details'!$R$21="National 1",AC393="D"),Rates!$F$13,IF(AND('Claim Details'!$R$21="National 2",AC393="A"),Rates!$C$16,IF(AND('Claim Details'!$R$21="National 2",AC393="B"),Rates!$D$16,IF(AND('Claim Details'!$R$21="National 2",AC393="C"),Rates!$E$16,IF(AND('Claim Details'!$R$21="National 2",AC393="D"),Rates!$F$16,"£0.00"))))))))))))))))))))</f>
        <v>£0.00</v>
      </c>
      <c r="AR393" s="45">
        <f t="shared" si="98"/>
        <v>0</v>
      </c>
      <c r="AS393" s="183" t="str">
        <f t="shared" si="108"/>
        <v/>
      </c>
      <c r="AT393" s="183" t="str">
        <f t="shared" si="109"/>
        <v/>
      </c>
    </row>
    <row r="394" spans="1:46" ht="15.5">
      <c r="A394" s="178"/>
      <c r="B394" s="21"/>
      <c r="C394" s="22"/>
      <c r="D394" s="288"/>
      <c r="E394" s="290"/>
      <c r="F394" s="289"/>
      <c r="G394" s="177"/>
      <c r="H394" s="286"/>
      <c r="I394" s="95" t="str">
        <f>IF(AND('Claim Details'!$E$21="London 1",C394="A"),Rates!$C$4,IF(AND('Claim Details'!$E$21="London 1",C394="B"),Rates!$D$4,IF(AND('Claim Details'!$E$21="London 1",C394="C"),Rates!$E$4,IF(AND('Claim Details'!$E$21="London 1",C394="D"),Rates!$F$4,IF(AND('Claim Details'!$E$21="London 2",C394="A"),Rates!$C$7,IF(AND('Claim Details'!$E$21="London 2",C394="B"),Rates!$D$7,IF(AND('Claim Details'!$E$21="London 2",C394="C"),Rates!$E$7,IF(AND('Claim Details'!$E$21="London 2",C394="D"),Rates!$F$7,IF(AND('Claim Details'!$E$21="London 3",C394="A"),Rates!$C$10,IF(AND('Claim Details'!$E$21="London 3",C394="B"),Rates!$D$10,IF(AND('Claim Details'!$E$21="London 3",C394="C"),Rates!$E$10,IF(AND('Claim Details'!$E$21="London 3",C394="D"),Rates!$F$10,IF(AND('Claim Details'!$E$21="National 1",C394="A"),Rates!$C$13,IF(AND('Claim Details'!$E$21="National 1",C394="B"),Rates!$D$13,IF(AND('Claim Details'!$E$21="National 1",C394="C"),Rates!$E$13,IF(AND('Claim Details'!$E$21="National 1",C394="D"),Rates!$F$13,IF(AND('Claim Details'!$E$21="National 2",C394="A"),Rates!$C$16,IF(AND('Claim Details'!$E$21="National 2",C394="B"),Rates!$D$16,IF(AND('Claim Details'!$E$21="National 2",C394="C"),Rates!$E$16,IF(AND('Claim Details'!$E$21="National 2",C394="D"),Rates!$F$16,"£0.00"))))))))))))))))))))</f>
        <v>£0.00</v>
      </c>
      <c r="J394" s="23"/>
      <c r="K394" s="63" t="str">
        <f t="shared" si="99"/>
        <v>£0.00</v>
      </c>
      <c r="L394" s="212"/>
      <c r="M394" s="213"/>
      <c r="N394" s="20"/>
      <c r="O394" s="20"/>
      <c r="P394" s="20" t="str">
        <f t="shared" si="100"/>
        <v/>
      </c>
      <c r="Q394" s="20"/>
      <c r="R394" s="211"/>
      <c r="S394" s="28" t="str">
        <f t="shared" si="101"/>
        <v/>
      </c>
      <c r="T394" s="20" t="str">
        <f t="shared" si="102"/>
        <v/>
      </c>
      <c r="U394" s="18" t="str">
        <f t="shared" si="103"/>
        <v>£0.00</v>
      </c>
      <c r="V394" s="20"/>
      <c r="W394" s="192"/>
      <c r="X394" s="193"/>
      <c r="Y394" s="35"/>
      <c r="Z394" s="343"/>
      <c r="AA394" s="343" t="str">
        <f t="shared" si="104"/>
        <v/>
      </c>
      <c r="AB394" s="103"/>
      <c r="AC394" s="94" t="str">
        <f t="shared" si="105"/>
        <v/>
      </c>
      <c r="AD394" s="95"/>
      <c r="AE394" s="294"/>
      <c r="AF394" s="214" t="str">
        <f t="shared" si="106"/>
        <v/>
      </c>
      <c r="AG394" s="215" t="str">
        <f t="shared" si="107"/>
        <v>£0.00</v>
      </c>
      <c r="AH394" s="181"/>
      <c r="AJ394" s="183"/>
      <c r="AM394" s="183" t="str">
        <f t="shared" si="95"/>
        <v/>
      </c>
      <c r="AN394" s="45">
        <f t="shared" si="96"/>
        <v>0</v>
      </c>
      <c r="AO394" s="45" t="str">
        <f>IF(AND('Claim Details'!$J$21="London 1",T394="A"),Rates!$C$4,IF(AND('Claim Details'!$J$21="London 1",T394="B"),Rates!$D$4,IF(AND('Claim Details'!$J$21="London 1",T394="C"),Rates!$E$4,IF(AND('Claim Details'!$J$21="London 1",T394="D"),Rates!$F$4,IF(AND('Claim Details'!$J$21="London 2",T394="A"),Rates!$C$7,IF(AND('Claim Details'!$J$21="London 2",T394="B"),Rates!$D$7,IF(AND('Claim Details'!$J$21="London 2",T394="C"),Rates!$E$7,IF(AND('Claim Details'!$J$21="London 2",T394="D"),Rates!$F$7,IF(AND('Claim Details'!$J$21="London 3",T394="A"),Rates!$C$10,IF(AND('Claim Details'!$J$21="London 3",T394="B"),Rates!$D$10,IF(AND('Claim Details'!$J$21="London 3",T394="C"),Rates!$E$10,IF(AND('Claim Details'!$J$21="London 3",T394="D"),Rates!$F$10,IF(AND('Claim Details'!$J$21="National 1",T394="A"),Rates!$C$13,IF(AND('Claim Details'!$J$21="National 1",T394="B"),Rates!$D$13,IF(AND('Claim Details'!$J$21="National 1",T394="C"),Rates!$E$13,IF(AND('Claim Details'!$J$21="National 1",T394="D"),Rates!$F$13,IF(AND('Claim Details'!$J$21="National 2",T394="A"),Rates!$C$16,IF(AND('Claim Details'!$J$21="National 2",T394="B"),Rates!$D$16,IF(AND('Claim Details'!$J$21="National 2",T394="C"),Rates!$E$16,IF(AND('Claim Details'!$J$21="National 2",T394="D"),Rates!$F$16,"£0.00"))))))))))))))))))))</f>
        <v>£0.00</v>
      </c>
      <c r="AP394" s="45">
        <f t="shared" si="97"/>
        <v>0</v>
      </c>
      <c r="AQ394" s="45" t="str">
        <f>IF(AND('Claim Details'!$R$21="London 1",AC394="A"),Rates!$C$4,IF(AND('Claim Details'!$R$21="London 1",AC394="B"),Rates!$D$4,IF(AND('Claim Details'!$R$21="London 1",AC394="C"),Rates!$E$4,IF(AND('Claim Details'!$R$21="London 1",AC394="D"),Rates!$F$4,IF(AND('Claim Details'!$R$21="London 2",AC394="A"),Rates!$C$7,IF(AND('Claim Details'!$R$21="London 2",AC394="B"),Rates!$D$7,IF(AND('Claim Details'!$R$21="London 2",AC394="C"),Rates!$E$7,IF(AND('Claim Details'!$R$21="London 2",AC394="D"),Rates!$F$7,IF(AND('Claim Details'!$R$21="London 3",AC394="A"),Rates!$C$10,IF(AND('Claim Details'!$R$21="London 3",AC394="B"),Rates!$D$10,IF(AND('Claim Details'!$R$21="London 3",AC394="C"),Rates!$E$10,IF(AND('Claim Details'!$R$21="London 3",AC394="D"),Rates!$F$10,IF(AND('Claim Details'!$R$21="National 1",AC394="A"),Rates!$C$13,IF(AND('Claim Details'!$R$21="National 1",AC394="B"),Rates!$D$13,IF(AND('Claim Details'!$R$21="National 1",AC394="C"),Rates!$E$13,IF(AND('Claim Details'!$R$21="National 1",AC394="D"),Rates!$F$13,IF(AND('Claim Details'!$R$21="National 2",AC394="A"),Rates!$C$16,IF(AND('Claim Details'!$R$21="National 2",AC394="B"),Rates!$D$16,IF(AND('Claim Details'!$R$21="National 2",AC394="C"),Rates!$E$16,IF(AND('Claim Details'!$R$21="National 2",AC394="D"),Rates!$F$16,"£0.00"))))))))))))))))))))</f>
        <v>£0.00</v>
      </c>
      <c r="AR394" s="45">
        <f t="shared" si="98"/>
        <v>0</v>
      </c>
      <c r="AS394" s="183" t="str">
        <f t="shared" si="108"/>
        <v/>
      </c>
      <c r="AT394" s="183" t="str">
        <f t="shared" si="109"/>
        <v/>
      </c>
    </row>
    <row r="395" spans="1:46" ht="15.5">
      <c r="A395" s="178"/>
      <c r="B395" s="21"/>
      <c r="C395" s="22"/>
      <c r="D395" s="288"/>
      <c r="E395" s="290"/>
      <c r="F395" s="289"/>
      <c r="G395" s="177"/>
      <c r="H395" s="286"/>
      <c r="I395" s="95" t="str">
        <f>IF(AND('Claim Details'!$E$21="London 1",C395="A"),Rates!$C$4,IF(AND('Claim Details'!$E$21="London 1",C395="B"),Rates!$D$4,IF(AND('Claim Details'!$E$21="London 1",C395="C"),Rates!$E$4,IF(AND('Claim Details'!$E$21="London 1",C395="D"),Rates!$F$4,IF(AND('Claim Details'!$E$21="London 2",C395="A"),Rates!$C$7,IF(AND('Claim Details'!$E$21="London 2",C395="B"),Rates!$D$7,IF(AND('Claim Details'!$E$21="London 2",C395="C"),Rates!$E$7,IF(AND('Claim Details'!$E$21="London 2",C395="D"),Rates!$F$7,IF(AND('Claim Details'!$E$21="London 3",C395="A"),Rates!$C$10,IF(AND('Claim Details'!$E$21="London 3",C395="B"),Rates!$D$10,IF(AND('Claim Details'!$E$21="London 3",C395="C"),Rates!$E$10,IF(AND('Claim Details'!$E$21="London 3",C395="D"),Rates!$F$10,IF(AND('Claim Details'!$E$21="National 1",C395="A"),Rates!$C$13,IF(AND('Claim Details'!$E$21="National 1",C395="B"),Rates!$D$13,IF(AND('Claim Details'!$E$21="National 1",C395="C"),Rates!$E$13,IF(AND('Claim Details'!$E$21="National 1",C395="D"),Rates!$F$13,IF(AND('Claim Details'!$E$21="National 2",C395="A"),Rates!$C$16,IF(AND('Claim Details'!$E$21="National 2",C395="B"),Rates!$D$16,IF(AND('Claim Details'!$E$21="National 2",C395="C"),Rates!$E$16,IF(AND('Claim Details'!$E$21="National 2",C395="D"),Rates!$F$16,"£0.00"))))))))))))))))))))</f>
        <v>£0.00</v>
      </c>
      <c r="J395" s="23"/>
      <c r="K395" s="63" t="str">
        <f t="shared" si="99"/>
        <v>£0.00</v>
      </c>
      <c r="L395" s="212"/>
      <c r="M395" s="213"/>
      <c r="N395" s="20"/>
      <c r="O395" s="20"/>
      <c r="P395" s="20" t="str">
        <f t="shared" si="100"/>
        <v/>
      </c>
      <c r="Q395" s="20"/>
      <c r="R395" s="211"/>
      <c r="S395" s="28" t="str">
        <f t="shared" si="101"/>
        <v/>
      </c>
      <c r="T395" s="20" t="str">
        <f t="shared" si="102"/>
        <v/>
      </c>
      <c r="U395" s="18" t="str">
        <f t="shared" si="103"/>
        <v>£0.00</v>
      </c>
      <c r="V395" s="20"/>
      <c r="W395" s="192"/>
      <c r="X395" s="193"/>
      <c r="Y395" s="35"/>
      <c r="Z395" s="343"/>
      <c r="AA395" s="343" t="str">
        <f t="shared" si="104"/>
        <v/>
      </c>
      <c r="AB395" s="103"/>
      <c r="AC395" s="94" t="str">
        <f t="shared" si="105"/>
        <v/>
      </c>
      <c r="AD395" s="95"/>
      <c r="AE395" s="294"/>
      <c r="AF395" s="214" t="str">
        <f t="shared" si="106"/>
        <v/>
      </c>
      <c r="AG395" s="215" t="str">
        <f t="shared" si="107"/>
        <v>£0.00</v>
      </c>
      <c r="AH395" s="181"/>
      <c r="AJ395" s="183"/>
      <c r="AM395" s="183" t="str">
        <f t="shared" si="95"/>
        <v/>
      </c>
      <c r="AN395" s="45">
        <f t="shared" si="96"/>
        <v>0</v>
      </c>
      <c r="AO395" s="45" t="str">
        <f>IF(AND('Claim Details'!$J$21="London 1",T395="A"),Rates!$C$4,IF(AND('Claim Details'!$J$21="London 1",T395="B"),Rates!$D$4,IF(AND('Claim Details'!$J$21="London 1",T395="C"),Rates!$E$4,IF(AND('Claim Details'!$J$21="London 1",T395="D"),Rates!$F$4,IF(AND('Claim Details'!$J$21="London 2",T395="A"),Rates!$C$7,IF(AND('Claim Details'!$J$21="London 2",T395="B"),Rates!$D$7,IF(AND('Claim Details'!$J$21="London 2",T395="C"),Rates!$E$7,IF(AND('Claim Details'!$J$21="London 2",T395="D"),Rates!$F$7,IF(AND('Claim Details'!$J$21="London 3",T395="A"),Rates!$C$10,IF(AND('Claim Details'!$J$21="London 3",T395="B"),Rates!$D$10,IF(AND('Claim Details'!$J$21="London 3",T395="C"),Rates!$E$10,IF(AND('Claim Details'!$J$21="London 3",T395="D"),Rates!$F$10,IF(AND('Claim Details'!$J$21="National 1",T395="A"),Rates!$C$13,IF(AND('Claim Details'!$J$21="National 1",T395="B"),Rates!$D$13,IF(AND('Claim Details'!$J$21="National 1",T395="C"),Rates!$E$13,IF(AND('Claim Details'!$J$21="National 1",T395="D"),Rates!$F$13,IF(AND('Claim Details'!$J$21="National 2",T395="A"),Rates!$C$16,IF(AND('Claim Details'!$J$21="National 2",T395="B"),Rates!$D$16,IF(AND('Claim Details'!$J$21="National 2",T395="C"),Rates!$E$16,IF(AND('Claim Details'!$J$21="National 2",T395="D"),Rates!$F$16,"£0.00"))))))))))))))))))))</f>
        <v>£0.00</v>
      </c>
      <c r="AP395" s="45">
        <f t="shared" si="97"/>
        <v>0</v>
      </c>
      <c r="AQ395" s="45" t="str">
        <f>IF(AND('Claim Details'!$R$21="London 1",AC395="A"),Rates!$C$4,IF(AND('Claim Details'!$R$21="London 1",AC395="B"),Rates!$D$4,IF(AND('Claim Details'!$R$21="London 1",AC395="C"),Rates!$E$4,IF(AND('Claim Details'!$R$21="London 1",AC395="D"),Rates!$F$4,IF(AND('Claim Details'!$R$21="London 2",AC395="A"),Rates!$C$7,IF(AND('Claim Details'!$R$21="London 2",AC395="B"),Rates!$D$7,IF(AND('Claim Details'!$R$21="London 2",AC395="C"),Rates!$E$7,IF(AND('Claim Details'!$R$21="London 2",AC395="D"),Rates!$F$7,IF(AND('Claim Details'!$R$21="London 3",AC395="A"),Rates!$C$10,IF(AND('Claim Details'!$R$21="London 3",AC395="B"),Rates!$D$10,IF(AND('Claim Details'!$R$21="London 3",AC395="C"),Rates!$E$10,IF(AND('Claim Details'!$R$21="London 3",AC395="D"),Rates!$F$10,IF(AND('Claim Details'!$R$21="National 1",AC395="A"),Rates!$C$13,IF(AND('Claim Details'!$R$21="National 1",AC395="B"),Rates!$D$13,IF(AND('Claim Details'!$R$21="National 1",AC395="C"),Rates!$E$13,IF(AND('Claim Details'!$R$21="National 1",AC395="D"),Rates!$F$13,IF(AND('Claim Details'!$R$21="National 2",AC395="A"),Rates!$C$16,IF(AND('Claim Details'!$R$21="National 2",AC395="B"),Rates!$D$16,IF(AND('Claim Details'!$R$21="National 2",AC395="C"),Rates!$E$16,IF(AND('Claim Details'!$R$21="National 2",AC395="D"),Rates!$F$16,"£0.00"))))))))))))))))))))</f>
        <v>£0.00</v>
      </c>
      <c r="AR395" s="45">
        <f t="shared" si="98"/>
        <v>0</v>
      </c>
      <c r="AS395" s="183" t="str">
        <f t="shared" si="108"/>
        <v/>
      </c>
      <c r="AT395" s="183" t="str">
        <f t="shared" si="109"/>
        <v/>
      </c>
    </row>
    <row r="396" spans="1:46" ht="15.5">
      <c r="A396" s="178"/>
      <c r="B396" s="21"/>
      <c r="C396" s="22"/>
      <c r="D396" s="288"/>
      <c r="E396" s="290"/>
      <c r="F396" s="289"/>
      <c r="G396" s="177"/>
      <c r="H396" s="286"/>
      <c r="I396" s="95" t="str">
        <f>IF(AND('Claim Details'!$E$21="London 1",C396="A"),Rates!$C$4,IF(AND('Claim Details'!$E$21="London 1",C396="B"),Rates!$D$4,IF(AND('Claim Details'!$E$21="London 1",C396="C"),Rates!$E$4,IF(AND('Claim Details'!$E$21="London 1",C396="D"),Rates!$F$4,IF(AND('Claim Details'!$E$21="London 2",C396="A"),Rates!$C$7,IF(AND('Claim Details'!$E$21="London 2",C396="B"),Rates!$D$7,IF(AND('Claim Details'!$E$21="London 2",C396="C"),Rates!$E$7,IF(AND('Claim Details'!$E$21="London 2",C396="D"),Rates!$F$7,IF(AND('Claim Details'!$E$21="London 3",C396="A"),Rates!$C$10,IF(AND('Claim Details'!$E$21="London 3",C396="B"),Rates!$D$10,IF(AND('Claim Details'!$E$21="London 3",C396="C"),Rates!$E$10,IF(AND('Claim Details'!$E$21="London 3",C396="D"),Rates!$F$10,IF(AND('Claim Details'!$E$21="National 1",C396="A"),Rates!$C$13,IF(AND('Claim Details'!$E$21="National 1",C396="B"),Rates!$D$13,IF(AND('Claim Details'!$E$21="National 1",C396="C"),Rates!$E$13,IF(AND('Claim Details'!$E$21="National 1",C396="D"),Rates!$F$13,IF(AND('Claim Details'!$E$21="National 2",C396="A"),Rates!$C$16,IF(AND('Claim Details'!$E$21="National 2",C396="B"),Rates!$D$16,IF(AND('Claim Details'!$E$21="National 2",C396="C"),Rates!$E$16,IF(AND('Claim Details'!$E$21="National 2",C396="D"),Rates!$F$16,"£0.00"))))))))))))))))))))</f>
        <v>£0.00</v>
      </c>
      <c r="J396" s="23"/>
      <c r="K396" s="63" t="str">
        <f t="shared" si="99"/>
        <v>£0.00</v>
      </c>
      <c r="L396" s="212"/>
      <c r="M396" s="213"/>
      <c r="N396" s="20"/>
      <c r="O396" s="20"/>
      <c r="P396" s="20" t="str">
        <f t="shared" si="100"/>
        <v/>
      </c>
      <c r="Q396" s="20"/>
      <c r="R396" s="211"/>
      <c r="S396" s="28" t="str">
        <f t="shared" si="101"/>
        <v/>
      </c>
      <c r="T396" s="20" t="str">
        <f t="shared" si="102"/>
        <v/>
      </c>
      <c r="U396" s="18" t="str">
        <f t="shared" si="103"/>
        <v>£0.00</v>
      </c>
      <c r="V396" s="20"/>
      <c r="W396" s="192"/>
      <c r="X396" s="193"/>
      <c r="Y396" s="35"/>
      <c r="Z396" s="343"/>
      <c r="AA396" s="343" t="str">
        <f t="shared" si="104"/>
        <v/>
      </c>
      <c r="AB396" s="103"/>
      <c r="AC396" s="94" t="str">
        <f t="shared" si="105"/>
        <v/>
      </c>
      <c r="AD396" s="95"/>
      <c r="AE396" s="294"/>
      <c r="AF396" s="214" t="str">
        <f t="shared" si="106"/>
        <v/>
      </c>
      <c r="AG396" s="215" t="str">
        <f t="shared" si="107"/>
        <v>£0.00</v>
      </c>
      <c r="AH396" s="181"/>
      <c r="AJ396" s="183"/>
      <c r="AM396" s="183" t="str">
        <f t="shared" si="95"/>
        <v/>
      </c>
      <c r="AN396" s="45">
        <f t="shared" si="96"/>
        <v>0</v>
      </c>
      <c r="AO396" s="45" t="str">
        <f>IF(AND('Claim Details'!$J$21="London 1",T396="A"),Rates!$C$4,IF(AND('Claim Details'!$J$21="London 1",T396="B"),Rates!$D$4,IF(AND('Claim Details'!$J$21="London 1",T396="C"),Rates!$E$4,IF(AND('Claim Details'!$J$21="London 1",T396="D"),Rates!$F$4,IF(AND('Claim Details'!$J$21="London 2",T396="A"),Rates!$C$7,IF(AND('Claim Details'!$J$21="London 2",T396="B"),Rates!$D$7,IF(AND('Claim Details'!$J$21="London 2",T396="C"),Rates!$E$7,IF(AND('Claim Details'!$J$21="London 2",T396="D"),Rates!$F$7,IF(AND('Claim Details'!$J$21="London 3",T396="A"),Rates!$C$10,IF(AND('Claim Details'!$J$21="London 3",T396="B"),Rates!$D$10,IF(AND('Claim Details'!$J$21="London 3",T396="C"),Rates!$E$10,IF(AND('Claim Details'!$J$21="London 3",T396="D"),Rates!$F$10,IF(AND('Claim Details'!$J$21="National 1",T396="A"),Rates!$C$13,IF(AND('Claim Details'!$J$21="National 1",T396="B"),Rates!$D$13,IF(AND('Claim Details'!$J$21="National 1",T396="C"),Rates!$E$13,IF(AND('Claim Details'!$J$21="National 1",T396="D"),Rates!$F$13,IF(AND('Claim Details'!$J$21="National 2",T396="A"),Rates!$C$16,IF(AND('Claim Details'!$J$21="National 2",T396="B"),Rates!$D$16,IF(AND('Claim Details'!$J$21="National 2",T396="C"),Rates!$E$16,IF(AND('Claim Details'!$J$21="National 2",T396="D"),Rates!$F$16,"£0.00"))))))))))))))))))))</f>
        <v>£0.00</v>
      </c>
      <c r="AP396" s="45">
        <f t="shared" si="97"/>
        <v>0</v>
      </c>
      <c r="AQ396" s="45" t="str">
        <f>IF(AND('Claim Details'!$R$21="London 1",AC396="A"),Rates!$C$4,IF(AND('Claim Details'!$R$21="London 1",AC396="B"),Rates!$D$4,IF(AND('Claim Details'!$R$21="London 1",AC396="C"),Rates!$E$4,IF(AND('Claim Details'!$R$21="London 1",AC396="D"),Rates!$F$4,IF(AND('Claim Details'!$R$21="London 2",AC396="A"),Rates!$C$7,IF(AND('Claim Details'!$R$21="London 2",AC396="B"),Rates!$D$7,IF(AND('Claim Details'!$R$21="London 2",AC396="C"),Rates!$E$7,IF(AND('Claim Details'!$R$21="London 2",AC396="D"),Rates!$F$7,IF(AND('Claim Details'!$R$21="London 3",AC396="A"),Rates!$C$10,IF(AND('Claim Details'!$R$21="London 3",AC396="B"),Rates!$D$10,IF(AND('Claim Details'!$R$21="London 3",AC396="C"),Rates!$E$10,IF(AND('Claim Details'!$R$21="London 3",AC396="D"),Rates!$F$10,IF(AND('Claim Details'!$R$21="National 1",AC396="A"),Rates!$C$13,IF(AND('Claim Details'!$R$21="National 1",AC396="B"),Rates!$D$13,IF(AND('Claim Details'!$R$21="National 1",AC396="C"),Rates!$E$13,IF(AND('Claim Details'!$R$21="National 1",AC396="D"),Rates!$F$13,IF(AND('Claim Details'!$R$21="National 2",AC396="A"),Rates!$C$16,IF(AND('Claim Details'!$R$21="National 2",AC396="B"),Rates!$D$16,IF(AND('Claim Details'!$R$21="National 2",AC396="C"),Rates!$E$16,IF(AND('Claim Details'!$R$21="National 2",AC396="D"),Rates!$F$16,"£0.00"))))))))))))))))))))</f>
        <v>£0.00</v>
      </c>
      <c r="AR396" s="45">
        <f t="shared" si="98"/>
        <v>0</v>
      </c>
      <c r="AS396" s="183" t="str">
        <f t="shared" si="108"/>
        <v/>
      </c>
      <c r="AT396" s="183" t="str">
        <f t="shared" si="109"/>
        <v/>
      </c>
    </row>
    <row r="397" spans="1:46" ht="15.5">
      <c r="A397" s="178"/>
      <c r="B397" s="21"/>
      <c r="C397" s="22"/>
      <c r="D397" s="288"/>
      <c r="E397" s="290"/>
      <c r="F397" s="289"/>
      <c r="G397" s="177"/>
      <c r="H397" s="286"/>
      <c r="I397" s="95" t="str">
        <f>IF(AND('Claim Details'!$E$21="London 1",C397="A"),Rates!$C$4,IF(AND('Claim Details'!$E$21="London 1",C397="B"),Rates!$D$4,IF(AND('Claim Details'!$E$21="London 1",C397="C"),Rates!$E$4,IF(AND('Claim Details'!$E$21="London 1",C397="D"),Rates!$F$4,IF(AND('Claim Details'!$E$21="London 2",C397="A"),Rates!$C$7,IF(AND('Claim Details'!$E$21="London 2",C397="B"),Rates!$D$7,IF(AND('Claim Details'!$E$21="London 2",C397="C"),Rates!$E$7,IF(AND('Claim Details'!$E$21="London 2",C397="D"),Rates!$F$7,IF(AND('Claim Details'!$E$21="London 3",C397="A"),Rates!$C$10,IF(AND('Claim Details'!$E$21="London 3",C397="B"),Rates!$D$10,IF(AND('Claim Details'!$E$21="London 3",C397="C"),Rates!$E$10,IF(AND('Claim Details'!$E$21="London 3",C397="D"),Rates!$F$10,IF(AND('Claim Details'!$E$21="National 1",C397="A"),Rates!$C$13,IF(AND('Claim Details'!$E$21="National 1",C397="B"),Rates!$D$13,IF(AND('Claim Details'!$E$21="National 1",C397="C"),Rates!$E$13,IF(AND('Claim Details'!$E$21="National 1",C397="D"),Rates!$F$13,IF(AND('Claim Details'!$E$21="National 2",C397="A"),Rates!$C$16,IF(AND('Claim Details'!$E$21="National 2",C397="B"),Rates!$D$16,IF(AND('Claim Details'!$E$21="National 2",C397="C"),Rates!$E$16,IF(AND('Claim Details'!$E$21="National 2",C397="D"),Rates!$F$16,"£0.00"))))))))))))))))))))</f>
        <v>£0.00</v>
      </c>
      <c r="J397" s="23"/>
      <c r="K397" s="63" t="str">
        <f t="shared" si="99"/>
        <v>£0.00</v>
      </c>
      <c r="L397" s="212"/>
      <c r="M397" s="213"/>
      <c r="N397" s="20"/>
      <c r="O397" s="20"/>
      <c r="P397" s="20" t="str">
        <f t="shared" si="100"/>
        <v/>
      </c>
      <c r="Q397" s="20"/>
      <c r="R397" s="211"/>
      <c r="S397" s="28" t="str">
        <f t="shared" si="101"/>
        <v/>
      </c>
      <c r="T397" s="20" t="str">
        <f t="shared" si="102"/>
        <v/>
      </c>
      <c r="U397" s="18" t="str">
        <f t="shared" si="103"/>
        <v>£0.00</v>
      </c>
      <c r="V397" s="20"/>
      <c r="W397" s="192"/>
      <c r="X397" s="193"/>
      <c r="Y397" s="35"/>
      <c r="Z397" s="343"/>
      <c r="AA397" s="343" t="str">
        <f t="shared" si="104"/>
        <v/>
      </c>
      <c r="AB397" s="103"/>
      <c r="AC397" s="94" t="str">
        <f t="shared" si="105"/>
        <v/>
      </c>
      <c r="AD397" s="95"/>
      <c r="AE397" s="294"/>
      <c r="AF397" s="214" t="str">
        <f t="shared" si="106"/>
        <v/>
      </c>
      <c r="AG397" s="215" t="str">
        <f t="shared" si="107"/>
        <v>£0.00</v>
      </c>
      <c r="AH397" s="181"/>
      <c r="AJ397" s="183"/>
      <c r="AM397" s="183" t="str">
        <f t="shared" si="95"/>
        <v/>
      </c>
      <c r="AN397" s="45">
        <f t="shared" si="96"/>
        <v>0</v>
      </c>
      <c r="AO397" s="45" t="str">
        <f>IF(AND('Claim Details'!$J$21="London 1",T397="A"),Rates!$C$4,IF(AND('Claim Details'!$J$21="London 1",T397="B"),Rates!$D$4,IF(AND('Claim Details'!$J$21="London 1",T397="C"),Rates!$E$4,IF(AND('Claim Details'!$J$21="London 1",T397="D"),Rates!$F$4,IF(AND('Claim Details'!$J$21="London 2",T397="A"),Rates!$C$7,IF(AND('Claim Details'!$J$21="London 2",T397="B"),Rates!$D$7,IF(AND('Claim Details'!$J$21="London 2",T397="C"),Rates!$E$7,IF(AND('Claim Details'!$J$21="London 2",T397="D"),Rates!$F$7,IF(AND('Claim Details'!$J$21="London 3",T397="A"),Rates!$C$10,IF(AND('Claim Details'!$J$21="London 3",T397="B"),Rates!$D$10,IF(AND('Claim Details'!$J$21="London 3",T397="C"),Rates!$E$10,IF(AND('Claim Details'!$J$21="London 3",T397="D"),Rates!$F$10,IF(AND('Claim Details'!$J$21="National 1",T397="A"),Rates!$C$13,IF(AND('Claim Details'!$J$21="National 1",T397="B"),Rates!$D$13,IF(AND('Claim Details'!$J$21="National 1",T397="C"),Rates!$E$13,IF(AND('Claim Details'!$J$21="National 1",T397="D"),Rates!$F$13,IF(AND('Claim Details'!$J$21="National 2",T397="A"),Rates!$C$16,IF(AND('Claim Details'!$J$21="National 2",T397="B"),Rates!$D$16,IF(AND('Claim Details'!$J$21="National 2",T397="C"),Rates!$E$16,IF(AND('Claim Details'!$J$21="National 2",T397="D"),Rates!$F$16,"£0.00"))))))))))))))))))))</f>
        <v>£0.00</v>
      </c>
      <c r="AP397" s="45">
        <f t="shared" si="97"/>
        <v>0</v>
      </c>
      <c r="AQ397" s="45" t="str">
        <f>IF(AND('Claim Details'!$R$21="London 1",AC397="A"),Rates!$C$4,IF(AND('Claim Details'!$R$21="London 1",AC397="B"),Rates!$D$4,IF(AND('Claim Details'!$R$21="London 1",AC397="C"),Rates!$E$4,IF(AND('Claim Details'!$R$21="London 1",AC397="D"),Rates!$F$4,IF(AND('Claim Details'!$R$21="London 2",AC397="A"),Rates!$C$7,IF(AND('Claim Details'!$R$21="London 2",AC397="B"),Rates!$D$7,IF(AND('Claim Details'!$R$21="London 2",AC397="C"),Rates!$E$7,IF(AND('Claim Details'!$R$21="London 2",AC397="D"),Rates!$F$7,IF(AND('Claim Details'!$R$21="London 3",AC397="A"),Rates!$C$10,IF(AND('Claim Details'!$R$21="London 3",AC397="B"),Rates!$D$10,IF(AND('Claim Details'!$R$21="London 3",AC397="C"),Rates!$E$10,IF(AND('Claim Details'!$R$21="London 3",AC397="D"),Rates!$F$10,IF(AND('Claim Details'!$R$21="National 1",AC397="A"),Rates!$C$13,IF(AND('Claim Details'!$R$21="National 1",AC397="B"),Rates!$D$13,IF(AND('Claim Details'!$R$21="National 1",AC397="C"),Rates!$E$13,IF(AND('Claim Details'!$R$21="National 1",AC397="D"),Rates!$F$13,IF(AND('Claim Details'!$R$21="National 2",AC397="A"),Rates!$C$16,IF(AND('Claim Details'!$R$21="National 2",AC397="B"),Rates!$D$16,IF(AND('Claim Details'!$R$21="National 2",AC397="C"),Rates!$E$16,IF(AND('Claim Details'!$R$21="National 2",AC397="D"),Rates!$F$16,"£0.00"))))))))))))))))))))</f>
        <v>£0.00</v>
      </c>
      <c r="AR397" s="45">
        <f t="shared" si="98"/>
        <v>0</v>
      </c>
      <c r="AS397" s="183" t="str">
        <f t="shared" si="108"/>
        <v/>
      </c>
      <c r="AT397" s="183" t="str">
        <f t="shared" si="109"/>
        <v/>
      </c>
    </row>
    <row r="398" spans="1:46" ht="15.5">
      <c r="A398" s="178"/>
      <c r="B398" s="21"/>
      <c r="C398" s="22"/>
      <c r="D398" s="288"/>
      <c r="E398" s="290"/>
      <c r="F398" s="289"/>
      <c r="G398" s="177"/>
      <c r="H398" s="286"/>
      <c r="I398" s="95" t="str">
        <f>IF(AND('Claim Details'!$E$21="London 1",C398="A"),Rates!$C$4,IF(AND('Claim Details'!$E$21="London 1",C398="B"),Rates!$D$4,IF(AND('Claim Details'!$E$21="London 1",C398="C"),Rates!$E$4,IF(AND('Claim Details'!$E$21="London 1",C398="D"),Rates!$F$4,IF(AND('Claim Details'!$E$21="London 2",C398="A"),Rates!$C$7,IF(AND('Claim Details'!$E$21="London 2",C398="B"),Rates!$D$7,IF(AND('Claim Details'!$E$21="London 2",C398="C"),Rates!$E$7,IF(AND('Claim Details'!$E$21="London 2",C398="D"),Rates!$F$7,IF(AND('Claim Details'!$E$21="London 3",C398="A"),Rates!$C$10,IF(AND('Claim Details'!$E$21="London 3",C398="B"),Rates!$D$10,IF(AND('Claim Details'!$E$21="London 3",C398="C"),Rates!$E$10,IF(AND('Claim Details'!$E$21="London 3",C398="D"),Rates!$F$10,IF(AND('Claim Details'!$E$21="National 1",C398="A"),Rates!$C$13,IF(AND('Claim Details'!$E$21="National 1",C398="B"),Rates!$D$13,IF(AND('Claim Details'!$E$21="National 1",C398="C"),Rates!$E$13,IF(AND('Claim Details'!$E$21="National 1",C398="D"),Rates!$F$13,IF(AND('Claim Details'!$E$21="National 2",C398="A"),Rates!$C$16,IF(AND('Claim Details'!$E$21="National 2",C398="B"),Rates!$D$16,IF(AND('Claim Details'!$E$21="National 2",C398="C"),Rates!$E$16,IF(AND('Claim Details'!$E$21="National 2",C398="D"),Rates!$F$16,"£0.00"))))))))))))))))))))</f>
        <v>£0.00</v>
      </c>
      <c r="J398" s="23"/>
      <c r="K398" s="63" t="str">
        <f t="shared" si="99"/>
        <v>£0.00</v>
      </c>
      <c r="L398" s="212"/>
      <c r="M398" s="213"/>
      <c r="N398" s="20"/>
      <c r="O398" s="20"/>
      <c r="P398" s="20" t="str">
        <f t="shared" si="100"/>
        <v/>
      </c>
      <c r="Q398" s="20"/>
      <c r="R398" s="211"/>
      <c r="S398" s="28" t="str">
        <f t="shared" si="101"/>
        <v/>
      </c>
      <c r="T398" s="20" t="str">
        <f t="shared" si="102"/>
        <v/>
      </c>
      <c r="U398" s="18" t="str">
        <f t="shared" si="103"/>
        <v>£0.00</v>
      </c>
      <c r="V398" s="20"/>
      <c r="W398" s="192"/>
      <c r="X398" s="193"/>
      <c r="Y398" s="35"/>
      <c r="Z398" s="343"/>
      <c r="AA398" s="343" t="str">
        <f t="shared" si="104"/>
        <v/>
      </c>
      <c r="AB398" s="103"/>
      <c r="AC398" s="94" t="str">
        <f t="shared" si="105"/>
        <v/>
      </c>
      <c r="AD398" s="95"/>
      <c r="AE398" s="294"/>
      <c r="AF398" s="214" t="str">
        <f t="shared" si="106"/>
        <v/>
      </c>
      <c r="AG398" s="215" t="str">
        <f t="shared" si="107"/>
        <v>£0.00</v>
      </c>
      <c r="AH398" s="181"/>
      <c r="AJ398" s="183"/>
      <c r="AM398" s="183" t="str">
        <f t="shared" si="95"/>
        <v/>
      </c>
      <c r="AN398" s="45">
        <f t="shared" si="96"/>
        <v>0</v>
      </c>
      <c r="AO398" s="45" t="str">
        <f>IF(AND('Claim Details'!$J$21="London 1",T398="A"),Rates!$C$4,IF(AND('Claim Details'!$J$21="London 1",T398="B"),Rates!$D$4,IF(AND('Claim Details'!$J$21="London 1",T398="C"),Rates!$E$4,IF(AND('Claim Details'!$J$21="London 1",T398="D"),Rates!$F$4,IF(AND('Claim Details'!$J$21="London 2",T398="A"),Rates!$C$7,IF(AND('Claim Details'!$J$21="London 2",T398="B"),Rates!$D$7,IF(AND('Claim Details'!$J$21="London 2",T398="C"),Rates!$E$7,IF(AND('Claim Details'!$J$21="London 2",T398="D"),Rates!$F$7,IF(AND('Claim Details'!$J$21="London 3",T398="A"),Rates!$C$10,IF(AND('Claim Details'!$J$21="London 3",T398="B"),Rates!$D$10,IF(AND('Claim Details'!$J$21="London 3",T398="C"),Rates!$E$10,IF(AND('Claim Details'!$J$21="London 3",T398="D"),Rates!$F$10,IF(AND('Claim Details'!$J$21="National 1",T398="A"),Rates!$C$13,IF(AND('Claim Details'!$J$21="National 1",T398="B"),Rates!$D$13,IF(AND('Claim Details'!$J$21="National 1",T398="C"),Rates!$E$13,IF(AND('Claim Details'!$J$21="National 1",T398="D"),Rates!$F$13,IF(AND('Claim Details'!$J$21="National 2",T398="A"),Rates!$C$16,IF(AND('Claim Details'!$J$21="National 2",T398="B"),Rates!$D$16,IF(AND('Claim Details'!$J$21="National 2",T398="C"),Rates!$E$16,IF(AND('Claim Details'!$J$21="National 2",T398="D"),Rates!$F$16,"£0.00"))))))))))))))))))))</f>
        <v>£0.00</v>
      </c>
      <c r="AP398" s="45">
        <f t="shared" si="97"/>
        <v>0</v>
      </c>
      <c r="AQ398" s="45" t="str">
        <f>IF(AND('Claim Details'!$R$21="London 1",AC398="A"),Rates!$C$4,IF(AND('Claim Details'!$R$21="London 1",AC398="B"),Rates!$D$4,IF(AND('Claim Details'!$R$21="London 1",AC398="C"),Rates!$E$4,IF(AND('Claim Details'!$R$21="London 1",AC398="D"),Rates!$F$4,IF(AND('Claim Details'!$R$21="London 2",AC398="A"),Rates!$C$7,IF(AND('Claim Details'!$R$21="London 2",AC398="B"),Rates!$D$7,IF(AND('Claim Details'!$R$21="London 2",AC398="C"),Rates!$E$7,IF(AND('Claim Details'!$R$21="London 2",AC398="D"),Rates!$F$7,IF(AND('Claim Details'!$R$21="London 3",AC398="A"),Rates!$C$10,IF(AND('Claim Details'!$R$21="London 3",AC398="B"),Rates!$D$10,IF(AND('Claim Details'!$R$21="London 3",AC398="C"),Rates!$E$10,IF(AND('Claim Details'!$R$21="London 3",AC398="D"),Rates!$F$10,IF(AND('Claim Details'!$R$21="National 1",AC398="A"),Rates!$C$13,IF(AND('Claim Details'!$R$21="National 1",AC398="B"),Rates!$D$13,IF(AND('Claim Details'!$R$21="National 1",AC398="C"),Rates!$E$13,IF(AND('Claim Details'!$R$21="National 1",AC398="D"),Rates!$F$13,IF(AND('Claim Details'!$R$21="National 2",AC398="A"),Rates!$C$16,IF(AND('Claim Details'!$R$21="National 2",AC398="B"),Rates!$D$16,IF(AND('Claim Details'!$R$21="National 2",AC398="C"),Rates!$E$16,IF(AND('Claim Details'!$R$21="National 2",AC398="D"),Rates!$F$16,"£0.00"))))))))))))))))))))</f>
        <v>£0.00</v>
      </c>
      <c r="AR398" s="45">
        <f t="shared" si="98"/>
        <v>0</v>
      </c>
      <c r="AS398" s="183" t="str">
        <f t="shared" si="108"/>
        <v/>
      </c>
      <c r="AT398" s="183" t="str">
        <f t="shared" si="109"/>
        <v/>
      </c>
    </row>
    <row r="399" spans="1:46" ht="15.5">
      <c r="A399" s="178"/>
      <c r="B399" s="21"/>
      <c r="C399" s="22"/>
      <c r="D399" s="288"/>
      <c r="E399" s="290"/>
      <c r="F399" s="289"/>
      <c r="G399" s="177"/>
      <c r="H399" s="286"/>
      <c r="I399" s="95" t="str">
        <f>IF(AND('Claim Details'!$E$21="London 1",C399="A"),Rates!$C$4,IF(AND('Claim Details'!$E$21="London 1",C399="B"),Rates!$D$4,IF(AND('Claim Details'!$E$21="London 1",C399="C"),Rates!$E$4,IF(AND('Claim Details'!$E$21="London 1",C399="D"),Rates!$F$4,IF(AND('Claim Details'!$E$21="London 2",C399="A"),Rates!$C$7,IF(AND('Claim Details'!$E$21="London 2",C399="B"),Rates!$D$7,IF(AND('Claim Details'!$E$21="London 2",C399="C"),Rates!$E$7,IF(AND('Claim Details'!$E$21="London 2",C399="D"),Rates!$F$7,IF(AND('Claim Details'!$E$21="London 3",C399="A"),Rates!$C$10,IF(AND('Claim Details'!$E$21="London 3",C399="B"),Rates!$D$10,IF(AND('Claim Details'!$E$21="London 3",C399="C"),Rates!$E$10,IF(AND('Claim Details'!$E$21="London 3",C399="D"),Rates!$F$10,IF(AND('Claim Details'!$E$21="National 1",C399="A"),Rates!$C$13,IF(AND('Claim Details'!$E$21="National 1",C399="B"),Rates!$D$13,IF(AND('Claim Details'!$E$21="National 1",C399="C"),Rates!$E$13,IF(AND('Claim Details'!$E$21="National 1",C399="D"),Rates!$F$13,IF(AND('Claim Details'!$E$21="National 2",C399="A"),Rates!$C$16,IF(AND('Claim Details'!$E$21="National 2",C399="B"),Rates!$D$16,IF(AND('Claim Details'!$E$21="National 2",C399="C"),Rates!$E$16,IF(AND('Claim Details'!$E$21="National 2",C399="D"),Rates!$F$16,"£0.00"))))))))))))))))))))</f>
        <v>£0.00</v>
      </c>
      <c r="J399" s="23"/>
      <c r="K399" s="63" t="str">
        <f t="shared" si="99"/>
        <v>£0.00</v>
      </c>
      <c r="L399" s="212"/>
      <c r="M399" s="213"/>
      <c r="N399" s="20"/>
      <c r="O399" s="20"/>
      <c r="P399" s="20" t="str">
        <f t="shared" si="100"/>
        <v/>
      </c>
      <c r="Q399" s="20"/>
      <c r="R399" s="211"/>
      <c r="S399" s="28" t="str">
        <f t="shared" si="101"/>
        <v/>
      </c>
      <c r="T399" s="20" t="str">
        <f t="shared" si="102"/>
        <v/>
      </c>
      <c r="U399" s="18" t="str">
        <f t="shared" si="103"/>
        <v>£0.00</v>
      </c>
      <c r="V399" s="20"/>
      <c r="W399" s="192"/>
      <c r="X399" s="193"/>
      <c r="Y399" s="35"/>
      <c r="Z399" s="343"/>
      <c r="AA399" s="343" t="str">
        <f t="shared" si="104"/>
        <v/>
      </c>
      <c r="AB399" s="103"/>
      <c r="AC399" s="94" t="str">
        <f t="shared" si="105"/>
        <v/>
      </c>
      <c r="AD399" s="95"/>
      <c r="AE399" s="294"/>
      <c r="AF399" s="214" t="str">
        <f t="shared" si="106"/>
        <v/>
      </c>
      <c r="AG399" s="215" t="str">
        <f t="shared" si="107"/>
        <v>£0.00</v>
      </c>
      <c r="AH399" s="181"/>
      <c r="AJ399" s="183"/>
      <c r="AM399" s="183" t="str">
        <f t="shared" si="95"/>
        <v/>
      </c>
      <c r="AN399" s="45">
        <f t="shared" si="96"/>
        <v>0</v>
      </c>
      <c r="AO399" s="45" t="str">
        <f>IF(AND('Claim Details'!$J$21="London 1",T399="A"),Rates!$C$4,IF(AND('Claim Details'!$J$21="London 1",T399="B"),Rates!$D$4,IF(AND('Claim Details'!$J$21="London 1",T399="C"),Rates!$E$4,IF(AND('Claim Details'!$J$21="London 1",T399="D"),Rates!$F$4,IF(AND('Claim Details'!$J$21="London 2",T399="A"),Rates!$C$7,IF(AND('Claim Details'!$J$21="London 2",T399="B"),Rates!$D$7,IF(AND('Claim Details'!$J$21="London 2",T399="C"),Rates!$E$7,IF(AND('Claim Details'!$J$21="London 2",T399="D"),Rates!$F$7,IF(AND('Claim Details'!$J$21="London 3",T399="A"),Rates!$C$10,IF(AND('Claim Details'!$J$21="London 3",T399="B"),Rates!$D$10,IF(AND('Claim Details'!$J$21="London 3",T399="C"),Rates!$E$10,IF(AND('Claim Details'!$J$21="London 3",T399="D"),Rates!$F$10,IF(AND('Claim Details'!$J$21="National 1",T399="A"),Rates!$C$13,IF(AND('Claim Details'!$J$21="National 1",T399="B"),Rates!$D$13,IF(AND('Claim Details'!$J$21="National 1",T399="C"),Rates!$E$13,IF(AND('Claim Details'!$J$21="National 1",T399="D"),Rates!$F$13,IF(AND('Claim Details'!$J$21="National 2",T399="A"),Rates!$C$16,IF(AND('Claim Details'!$J$21="National 2",T399="B"),Rates!$D$16,IF(AND('Claim Details'!$J$21="National 2",T399="C"),Rates!$E$16,IF(AND('Claim Details'!$J$21="National 2",T399="D"),Rates!$F$16,"£0.00"))))))))))))))))))))</f>
        <v>£0.00</v>
      </c>
      <c r="AP399" s="45">
        <f t="shared" si="97"/>
        <v>0</v>
      </c>
      <c r="AQ399" s="45" t="str">
        <f>IF(AND('Claim Details'!$R$21="London 1",AC399="A"),Rates!$C$4,IF(AND('Claim Details'!$R$21="London 1",AC399="B"),Rates!$D$4,IF(AND('Claim Details'!$R$21="London 1",AC399="C"),Rates!$E$4,IF(AND('Claim Details'!$R$21="London 1",AC399="D"),Rates!$F$4,IF(AND('Claim Details'!$R$21="London 2",AC399="A"),Rates!$C$7,IF(AND('Claim Details'!$R$21="London 2",AC399="B"),Rates!$D$7,IF(AND('Claim Details'!$R$21="London 2",AC399="C"),Rates!$E$7,IF(AND('Claim Details'!$R$21="London 2",AC399="D"),Rates!$F$7,IF(AND('Claim Details'!$R$21="London 3",AC399="A"),Rates!$C$10,IF(AND('Claim Details'!$R$21="London 3",AC399="B"),Rates!$D$10,IF(AND('Claim Details'!$R$21="London 3",AC399="C"),Rates!$E$10,IF(AND('Claim Details'!$R$21="London 3",AC399="D"),Rates!$F$10,IF(AND('Claim Details'!$R$21="National 1",AC399="A"),Rates!$C$13,IF(AND('Claim Details'!$R$21="National 1",AC399="B"),Rates!$D$13,IF(AND('Claim Details'!$R$21="National 1",AC399="C"),Rates!$E$13,IF(AND('Claim Details'!$R$21="National 1",AC399="D"),Rates!$F$13,IF(AND('Claim Details'!$R$21="National 2",AC399="A"),Rates!$C$16,IF(AND('Claim Details'!$R$21="National 2",AC399="B"),Rates!$D$16,IF(AND('Claim Details'!$R$21="National 2",AC399="C"),Rates!$E$16,IF(AND('Claim Details'!$R$21="National 2",AC399="D"),Rates!$F$16,"£0.00"))))))))))))))))))))</f>
        <v>£0.00</v>
      </c>
      <c r="AR399" s="45">
        <f t="shared" si="98"/>
        <v>0</v>
      </c>
      <c r="AS399" s="183" t="str">
        <f t="shared" si="108"/>
        <v/>
      </c>
      <c r="AT399" s="183" t="str">
        <f t="shared" si="109"/>
        <v/>
      </c>
    </row>
    <row r="400" spans="1:46" ht="15.5">
      <c r="A400" s="178"/>
      <c r="B400" s="21"/>
      <c r="C400" s="22"/>
      <c r="D400" s="288"/>
      <c r="E400" s="290"/>
      <c r="F400" s="289"/>
      <c r="G400" s="177"/>
      <c r="H400" s="286"/>
      <c r="I400" s="95" t="str">
        <f>IF(AND('Claim Details'!$E$21="London 1",C400="A"),Rates!$C$4,IF(AND('Claim Details'!$E$21="London 1",C400="B"),Rates!$D$4,IF(AND('Claim Details'!$E$21="London 1",C400="C"),Rates!$E$4,IF(AND('Claim Details'!$E$21="London 1",C400="D"),Rates!$F$4,IF(AND('Claim Details'!$E$21="London 2",C400="A"),Rates!$C$7,IF(AND('Claim Details'!$E$21="London 2",C400="B"),Rates!$D$7,IF(AND('Claim Details'!$E$21="London 2",C400="C"),Rates!$E$7,IF(AND('Claim Details'!$E$21="London 2",C400="D"),Rates!$F$7,IF(AND('Claim Details'!$E$21="London 3",C400="A"),Rates!$C$10,IF(AND('Claim Details'!$E$21="London 3",C400="B"),Rates!$D$10,IF(AND('Claim Details'!$E$21="London 3",C400="C"),Rates!$E$10,IF(AND('Claim Details'!$E$21="London 3",C400="D"),Rates!$F$10,IF(AND('Claim Details'!$E$21="National 1",C400="A"),Rates!$C$13,IF(AND('Claim Details'!$E$21="National 1",C400="B"),Rates!$D$13,IF(AND('Claim Details'!$E$21="National 1",C400="C"),Rates!$E$13,IF(AND('Claim Details'!$E$21="National 1",C400="D"),Rates!$F$13,IF(AND('Claim Details'!$E$21="National 2",C400="A"),Rates!$C$16,IF(AND('Claim Details'!$E$21="National 2",C400="B"),Rates!$D$16,IF(AND('Claim Details'!$E$21="National 2",C400="C"),Rates!$E$16,IF(AND('Claim Details'!$E$21="National 2",C400="D"),Rates!$F$16,"£0.00"))))))))))))))))))))</f>
        <v>£0.00</v>
      </c>
      <c r="J400" s="23"/>
      <c r="K400" s="63" t="str">
        <f t="shared" si="99"/>
        <v>£0.00</v>
      </c>
      <c r="L400" s="212"/>
      <c r="M400" s="213"/>
      <c r="N400" s="20"/>
      <c r="O400" s="20"/>
      <c r="P400" s="20" t="str">
        <f t="shared" si="100"/>
        <v/>
      </c>
      <c r="Q400" s="20"/>
      <c r="R400" s="211"/>
      <c r="S400" s="28" t="str">
        <f t="shared" si="101"/>
        <v/>
      </c>
      <c r="T400" s="20" t="str">
        <f t="shared" si="102"/>
        <v/>
      </c>
      <c r="U400" s="18" t="str">
        <f t="shared" si="103"/>
        <v>£0.00</v>
      </c>
      <c r="V400" s="20"/>
      <c r="W400" s="192"/>
      <c r="X400" s="193"/>
      <c r="Y400" s="35"/>
      <c r="Z400" s="343"/>
      <c r="AA400" s="343" t="str">
        <f t="shared" si="104"/>
        <v/>
      </c>
      <c r="AB400" s="103"/>
      <c r="AC400" s="94" t="str">
        <f t="shared" si="105"/>
        <v/>
      </c>
      <c r="AD400" s="95"/>
      <c r="AE400" s="294"/>
      <c r="AF400" s="214" t="str">
        <f t="shared" si="106"/>
        <v/>
      </c>
      <c r="AG400" s="215" t="str">
        <f t="shared" si="107"/>
        <v>£0.00</v>
      </c>
      <c r="AH400" s="181"/>
      <c r="AJ400" s="183"/>
      <c r="AM400" s="183" t="str">
        <f t="shared" si="95"/>
        <v/>
      </c>
      <c r="AN400" s="45">
        <f t="shared" si="96"/>
        <v>0</v>
      </c>
      <c r="AO400" s="45" t="str">
        <f>IF(AND('Claim Details'!$J$21="London 1",T400="A"),Rates!$C$4,IF(AND('Claim Details'!$J$21="London 1",T400="B"),Rates!$D$4,IF(AND('Claim Details'!$J$21="London 1",T400="C"),Rates!$E$4,IF(AND('Claim Details'!$J$21="London 1",T400="D"),Rates!$F$4,IF(AND('Claim Details'!$J$21="London 2",T400="A"),Rates!$C$7,IF(AND('Claim Details'!$J$21="London 2",T400="B"),Rates!$D$7,IF(AND('Claim Details'!$J$21="London 2",T400="C"),Rates!$E$7,IF(AND('Claim Details'!$J$21="London 2",T400="D"),Rates!$F$7,IF(AND('Claim Details'!$J$21="London 3",T400="A"),Rates!$C$10,IF(AND('Claim Details'!$J$21="London 3",T400="B"),Rates!$D$10,IF(AND('Claim Details'!$J$21="London 3",T400="C"),Rates!$E$10,IF(AND('Claim Details'!$J$21="London 3",T400="D"),Rates!$F$10,IF(AND('Claim Details'!$J$21="National 1",T400="A"),Rates!$C$13,IF(AND('Claim Details'!$J$21="National 1",T400="B"),Rates!$D$13,IF(AND('Claim Details'!$J$21="National 1",T400="C"),Rates!$E$13,IF(AND('Claim Details'!$J$21="National 1",T400="D"),Rates!$F$13,IF(AND('Claim Details'!$J$21="National 2",T400="A"),Rates!$C$16,IF(AND('Claim Details'!$J$21="National 2",T400="B"),Rates!$D$16,IF(AND('Claim Details'!$J$21="National 2",T400="C"),Rates!$E$16,IF(AND('Claim Details'!$J$21="National 2",T400="D"),Rates!$F$16,"£0.00"))))))))))))))))))))</f>
        <v>£0.00</v>
      </c>
      <c r="AP400" s="45">
        <f t="shared" si="97"/>
        <v>0</v>
      </c>
      <c r="AQ400" s="45" t="str">
        <f>IF(AND('Claim Details'!$R$21="London 1",AC400="A"),Rates!$C$4,IF(AND('Claim Details'!$R$21="London 1",AC400="B"),Rates!$D$4,IF(AND('Claim Details'!$R$21="London 1",AC400="C"),Rates!$E$4,IF(AND('Claim Details'!$R$21="London 1",AC400="D"),Rates!$F$4,IF(AND('Claim Details'!$R$21="London 2",AC400="A"),Rates!$C$7,IF(AND('Claim Details'!$R$21="London 2",AC400="B"),Rates!$D$7,IF(AND('Claim Details'!$R$21="London 2",AC400="C"),Rates!$E$7,IF(AND('Claim Details'!$R$21="London 2",AC400="D"),Rates!$F$7,IF(AND('Claim Details'!$R$21="London 3",AC400="A"),Rates!$C$10,IF(AND('Claim Details'!$R$21="London 3",AC400="B"),Rates!$D$10,IF(AND('Claim Details'!$R$21="London 3",AC400="C"),Rates!$E$10,IF(AND('Claim Details'!$R$21="London 3",AC400="D"),Rates!$F$10,IF(AND('Claim Details'!$R$21="National 1",AC400="A"),Rates!$C$13,IF(AND('Claim Details'!$R$21="National 1",AC400="B"),Rates!$D$13,IF(AND('Claim Details'!$R$21="National 1",AC400="C"),Rates!$E$13,IF(AND('Claim Details'!$R$21="National 1",AC400="D"),Rates!$F$13,IF(AND('Claim Details'!$R$21="National 2",AC400="A"),Rates!$C$16,IF(AND('Claim Details'!$R$21="National 2",AC400="B"),Rates!$D$16,IF(AND('Claim Details'!$R$21="National 2",AC400="C"),Rates!$E$16,IF(AND('Claim Details'!$R$21="National 2",AC400="D"),Rates!$F$16,"£0.00"))))))))))))))))))))</f>
        <v>£0.00</v>
      </c>
      <c r="AR400" s="45">
        <f t="shared" si="98"/>
        <v>0</v>
      </c>
      <c r="AS400" s="183" t="str">
        <f t="shared" si="108"/>
        <v/>
      </c>
      <c r="AT400" s="183" t="str">
        <f t="shared" si="109"/>
        <v/>
      </c>
    </row>
    <row r="401" spans="1:46" ht="15.5">
      <c r="A401" s="178"/>
      <c r="B401" s="21"/>
      <c r="C401" s="22"/>
      <c r="D401" s="288"/>
      <c r="E401" s="290"/>
      <c r="F401" s="289"/>
      <c r="G401" s="177"/>
      <c r="H401" s="286"/>
      <c r="I401" s="95" t="str">
        <f>IF(AND('Claim Details'!$E$21="London 1",C401="A"),Rates!$C$4,IF(AND('Claim Details'!$E$21="London 1",C401="B"),Rates!$D$4,IF(AND('Claim Details'!$E$21="London 1",C401="C"),Rates!$E$4,IF(AND('Claim Details'!$E$21="London 1",C401="D"),Rates!$F$4,IF(AND('Claim Details'!$E$21="London 2",C401="A"),Rates!$C$7,IF(AND('Claim Details'!$E$21="London 2",C401="B"),Rates!$D$7,IF(AND('Claim Details'!$E$21="London 2",C401="C"),Rates!$E$7,IF(AND('Claim Details'!$E$21="London 2",C401="D"),Rates!$F$7,IF(AND('Claim Details'!$E$21="London 3",C401="A"),Rates!$C$10,IF(AND('Claim Details'!$E$21="London 3",C401="B"),Rates!$D$10,IF(AND('Claim Details'!$E$21="London 3",C401="C"),Rates!$E$10,IF(AND('Claim Details'!$E$21="London 3",C401="D"),Rates!$F$10,IF(AND('Claim Details'!$E$21="National 1",C401="A"),Rates!$C$13,IF(AND('Claim Details'!$E$21="National 1",C401="B"),Rates!$D$13,IF(AND('Claim Details'!$E$21="National 1",C401="C"),Rates!$E$13,IF(AND('Claim Details'!$E$21="National 1",C401="D"),Rates!$F$13,IF(AND('Claim Details'!$E$21="National 2",C401="A"),Rates!$C$16,IF(AND('Claim Details'!$E$21="National 2",C401="B"),Rates!$D$16,IF(AND('Claim Details'!$E$21="National 2",C401="C"),Rates!$E$16,IF(AND('Claim Details'!$E$21="National 2",C401="D"),Rates!$F$16,"£0.00"))))))))))))))))))))</f>
        <v>£0.00</v>
      </c>
      <c r="J401" s="23"/>
      <c r="K401" s="63" t="str">
        <f t="shared" si="99"/>
        <v>£0.00</v>
      </c>
      <c r="L401" s="212"/>
      <c r="M401" s="213"/>
      <c r="N401" s="20"/>
      <c r="O401" s="20"/>
      <c r="P401" s="20" t="str">
        <f t="shared" si="100"/>
        <v/>
      </c>
      <c r="Q401" s="20"/>
      <c r="R401" s="211"/>
      <c r="S401" s="28" t="str">
        <f t="shared" si="101"/>
        <v/>
      </c>
      <c r="T401" s="20" t="str">
        <f t="shared" si="102"/>
        <v/>
      </c>
      <c r="U401" s="18" t="str">
        <f t="shared" si="103"/>
        <v>£0.00</v>
      </c>
      <c r="V401" s="20"/>
      <c r="W401" s="192"/>
      <c r="X401" s="193"/>
      <c r="Y401" s="35"/>
      <c r="Z401" s="343"/>
      <c r="AA401" s="343" t="str">
        <f t="shared" si="104"/>
        <v/>
      </c>
      <c r="AB401" s="103"/>
      <c r="AC401" s="94" t="str">
        <f t="shared" si="105"/>
        <v/>
      </c>
      <c r="AD401" s="95"/>
      <c r="AE401" s="294"/>
      <c r="AF401" s="214" t="str">
        <f t="shared" si="106"/>
        <v/>
      </c>
      <c r="AG401" s="215" t="str">
        <f t="shared" si="107"/>
        <v>£0.00</v>
      </c>
      <c r="AH401" s="181"/>
      <c r="AJ401" s="183"/>
      <c r="AM401" s="183" t="str">
        <f t="shared" si="95"/>
        <v/>
      </c>
      <c r="AN401" s="45">
        <f t="shared" si="96"/>
        <v>0</v>
      </c>
      <c r="AO401" s="45" t="str">
        <f>IF(AND('Claim Details'!$J$21="London 1",T401="A"),Rates!$C$4,IF(AND('Claim Details'!$J$21="London 1",T401="B"),Rates!$D$4,IF(AND('Claim Details'!$J$21="London 1",T401="C"),Rates!$E$4,IF(AND('Claim Details'!$J$21="London 1",T401="D"),Rates!$F$4,IF(AND('Claim Details'!$J$21="London 2",T401="A"),Rates!$C$7,IF(AND('Claim Details'!$J$21="London 2",T401="B"),Rates!$D$7,IF(AND('Claim Details'!$J$21="London 2",T401="C"),Rates!$E$7,IF(AND('Claim Details'!$J$21="London 2",T401="D"),Rates!$F$7,IF(AND('Claim Details'!$J$21="London 3",T401="A"),Rates!$C$10,IF(AND('Claim Details'!$J$21="London 3",T401="B"),Rates!$D$10,IF(AND('Claim Details'!$J$21="London 3",T401="C"),Rates!$E$10,IF(AND('Claim Details'!$J$21="London 3",T401="D"),Rates!$F$10,IF(AND('Claim Details'!$J$21="National 1",T401="A"),Rates!$C$13,IF(AND('Claim Details'!$J$21="National 1",T401="B"),Rates!$D$13,IF(AND('Claim Details'!$J$21="National 1",T401="C"),Rates!$E$13,IF(AND('Claim Details'!$J$21="National 1",T401="D"),Rates!$F$13,IF(AND('Claim Details'!$J$21="National 2",T401="A"),Rates!$C$16,IF(AND('Claim Details'!$J$21="National 2",T401="B"),Rates!$D$16,IF(AND('Claim Details'!$J$21="National 2",T401="C"),Rates!$E$16,IF(AND('Claim Details'!$J$21="National 2",T401="D"),Rates!$F$16,"£0.00"))))))))))))))))))))</f>
        <v>£0.00</v>
      </c>
      <c r="AP401" s="45">
        <f t="shared" si="97"/>
        <v>0</v>
      </c>
      <c r="AQ401" s="45" t="str">
        <f>IF(AND('Claim Details'!$R$21="London 1",AC401="A"),Rates!$C$4,IF(AND('Claim Details'!$R$21="London 1",AC401="B"),Rates!$D$4,IF(AND('Claim Details'!$R$21="London 1",AC401="C"),Rates!$E$4,IF(AND('Claim Details'!$R$21="London 1",AC401="D"),Rates!$F$4,IF(AND('Claim Details'!$R$21="London 2",AC401="A"),Rates!$C$7,IF(AND('Claim Details'!$R$21="London 2",AC401="B"),Rates!$D$7,IF(AND('Claim Details'!$R$21="London 2",AC401="C"),Rates!$E$7,IF(AND('Claim Details'!$R$21="London 2",AC401="D"),Rates!$F$7,IF(AND('Claim Details'!$R$21="London 3",AC401="A"),Rates!$C$10,IF(AND('Claim Details'!$R$21="London 3",AC401="B"),Rates!$D$10,IF(AND('Claim Details'!$R$21="London 3",AC401="C"),Rates!$E$10,IF(AND('Claim Details'!$R$21="London 3",AC401="D"),Rates!$F$10,IF(AND('Claim Details'!$R$21="National 1",AC401="A"),Rates!$C$13,IF(AND('Claim Details'!$R$21="National 1",AC401="B"),Rates!$D$13,IF(AND('Claim Details'!$R$21="National 1",AC401="C"),Rates!$E$13,IF(AND('Claim Details'!$R$21="National 1",AC401="D"),Rates!$F$13,IF(AND('Claim Details'!$R$21="National 2",AC401="A"),Rates!$C$16,IF(AND('Claim Details'!$R$21="National 2",AC401="B"),Rates!$D$16,IF(AND('Claim Details'!$R$21="National 2",AC401="C"),Rates!$E$16,IF(AND('Claim Details'!$R$21="National 2",AC401="D"),Rates!$F$16,"£0.00"))))))))))))))))))))</f>
        <v>£0.00</v>
      </c>
      <c r="AR401" s="45">
        <f t="shared" si="98"/>
        <v>0</v>
      </c>
      <c r="AS401" s="183" t="str">
        <f t="shared" si="108"/>
        <v/>
      </c>
      <c r="AT401" s="183" t="str">
        <f t="shared" si="109"/>
        <v/>
      </c>
    </row>
    <row r="402" spans="1:46" ht="15.5">
      <c r="A402" s="178"/>
      <c r="B402" s="21"/>
      <c r="C402" s="22"/>
      <c r="D402" s="288"/>
      <c r="E402" s="290"/>
      <c r="F402" s="289"/>
      <c r="G402" s="177"/>
      <c r="H402" s="286"/>
      <c r="I402" s="95" t="str">
        <f>IF(AND('Claim Details'!$E$21="London 1",C402="A"),Rates!$C$4,IF(AND('Claim Details'!$E$21="London 1",C402="B"),Rates!$D$4,IF(AND('Claim Details'!$E$21="London 1",C402="C"),Rates!$E$4,IF(AND('Claim Details'!$E$21="London 1",C402="D"),Rates!$F$4,IF(AND('Claim Details'!$E$21="London 2",C402="A"),Rates!$C$7,IF(AND('Claim Details'!$E$21="London 2",C402="B"),Rates!$D$7,IF(AND('Claim Details'!$E$21="London 2",C402="C"),Rates!$E$7,IF(AND('Claim Details'!$E$21="London 2",C402="D"),Rates!$F$7,IF(AND('Claim Details'!$E$21="London 3",C402="A"),Rates!$C$10,IF(AND('Claim Details'!$E$21="London 3",C402="B"),Rates!$D$10,IF(AND('Claim Details'!$E$21="London 3",C402="C"),Rates!$E$10,IF(AND('Claim Details'!$E$21="London 3",C402="D"),Rates!$F$10,IF(AND('Claim Details'!$E$21="National 1",C402="A"),Rates!$C$13,IF(AND('Claim Details'!$E$21="National 1",C402="B"),Rates!$D$13,IF(AND('Claim Details'!$E$21="National 1",C402="C"),Rates!$E$13,IF(AND('Claim Details'!$E$21="National 1",C402="D"),Rates!$F$13,IF(AND('Claim Details'!$E$21="National 2",C402="A"),Rates!$C$16,IF(AND('Claim Details'!$E$21="National 2",C402="B"),Rates!$D$16,IF(AND('Claim Details'!$E$21="National 2",C402="C"),Rates!$E$16,IF(AND('Claim Details'!$E$21="National 2",C402="D"),Rates!$F$16,"£0.00"))))))))))))))))))))</f>
        <v>£0.00</v>
      </c>
      <c r="J402" s="23"/>
      <c r="K402" s="63" t="str">
        <f t="shared" si="99"/>
        <v>£0.00</v>
      </c>
      <c r="L402" s="212"/>
      <c r="M402" s="213"/>
      <c r="N402" s="20"/>
      <c r="O402" s="20"/>
      <c r="P402" s="20" t="str">
        <f t="shared" si="100"/>
        <v/>
      </c>
      <c r="Q402" s="20"/>
      <c r="R402" s="211"/>
      <c r="S402" s="28" t="str">
        <f t="shared" si="101"/>
        <v/>
      </c>
      <c r="T402" s="20" t="str">
        <f t="shared" si="102"/>
        <v/>
      </c>
      <c r="U402" s="18" t="str">
        <f t="shared" si="103"/>
        <v>£0.00</v>
      </c>
      <c r="V402" s="20"/>
      <c r="W402" s="192"/>
      <c r="X402" s="193"/>
      <c r="Y402" s="35"/>
      <c r="Z402" s="343"/>
      <c r="AA402" s="343" t="str">
        <f t="shared" si="104"/>
        <v/>
      </c>
      <c r="AB402" s="103"/>
      <c r="AC402" s="94" t="str">
        <f t="shared" si="105"/>
        <v/>
      </c>
      <c r="AD402" s="95"/>
      <c r="AE402" s="294"/>
      <c r="AF402" s="214" t="str">
        <f t="shared" si="106"/>
        <v/>
      </c>
      <c r="AG402" s="215" t="str">
        <f t="shared" si="107"/>
        <v>£0.00</v>
      </c>
      <c r="AH402" s="181"/>
      <c r="AJ402" s="183"/>
      <c r="AM402" s="183" t="str">
        <f t="shared" si="95"/>
        <v/>
      </c>
      <c r="AN402" s="45">
        <f t="shared" si="96"/>
        <v>0</v>
      </c>
      <c r="AO402" s="45" t="str">
        <f>IF(AND('Claim Details'!$J$21="London 1",T402="A"),Rates!$C$4,IF(AND('Claim Details'!$J$21="London 1",T402="B"),Rates!$D$4,IF(AND('Claim Details'!$J$21="London 1",T402="C"),Rates!$E$4,IF(AND('Claim Details'!$J$21="London 1",T402="D"),Rates!$F$4,IF(AND('Claim Details'!$J$21="London 2",T402="A"),Rates!$C$7,IF(AND('Claim Details'!$J$21="London 2",T402="B"),Rates!$D$7,IF(AND('Claim Details'!$J$21="London 2",T402="C"),Rates!$E$7,IF(AND('Claim Details'!$J$21="London 2",T402="D"),Rates!$F$7,IF(AND('Claim Details'!$J$21="London 3",T402="A"),Rates!$C$10,IF(AND('Claim Details'!$J$21="London 3",T402="B"),Rates!$D$10,IF(AND('Claim Details'!$J$21="London 3",T402="C"),Rates!$E$10,IF(AND('Claim Details'!$J$21="London 3",T402="D"),Rates!$F$10,IF(AND('Claim Details'!$J$21="National 1",T402="A"),Rates!$C$13,IF(AND('Claim Details'!$J$21="National 1",T402="B"),Rates!$D$13,IF(AND('Claim Details'!$J$21="National 1",T402="C"),Rates!$E$13,IF(AND('Claim Details'!$J$21="National 1",T402="D"),Rates!$F$13,IF(AND('Claim Details'!$J$21="National 2",T402="A"),Rates!$C$16,IF(AND('Claim Details'!$J$21="National 2",T402="B"),Rates!$D$16,IF(AND('Claim Details'!$J$21="National 2",T402="C"),Rates!$E$16,IF(AND('Claim Details'!$J$21="National 2",T402="D"),Rates!$F$16,"£0.00"))))))))))))))))))))</f>
        <v>£0.00</v>
      </c>
      <c r="AP402" s="45">
        <f t="shared" si="97"/>
        <v>0</v>
      </c>
      <c r="AQ402" s="45" t="str">
        <f>IF(AND('Claim Details'!$R$21="London 1",AC402="A"),Rates!$C$4,IF(AND('Claim Details'!$R$21="London 1",AC402="B"),Rates!$D$4,IF(AND('Claim Details'!$R$21="London 1",AC402="C"),Rates!$E$4,IF(AND('Claim Details'!$R$21="London 1",AC402="D"),Rates!$F$4,IF(AND('Claim Details'!$R$21="London 2",AC402="A"),Rates!$C$7,IF(AND('Claim Details'!$R$21="London 2",AC402="B"),Rates!$D$7,IF(AND('Claim Details'!$R$21="London 2",AC402="C"),Rates!$E$7,IF(AND('Claim Details'!$R$21="London 2",AC402="D"),Rates!$F$7,IF(AND('Claim Details'!$R$21="London 3",AC402="A"),Rates!$C$10,IF(AND('Claim Details'!$R$21="London 3",AC402="B"),Rates!$D$10,IF(AND('Claim Details'!$R$21="London 3",AC402="C"),Rates!$E$10,IF(AND('Claim Details'!$R$21="London 3",AC402="D"),Rates!$F$10,IF(AND('Claim Details'!$R$21="National 1",AC402="A"),Rates!$C$13,IF(AND('Claim Details'!$R$21="National 1",AC402="B"),Rates!$D$13,IF(AND('Claim Details'!$R$21="National 1",AC402="C"),Rates!$E$13,IF(AND('Claim Details'!$R$21="National 1",AC402="D"),Rates!$F$13,IF(AND('Claim Details'!$R$21="National 2",AC402="A"),Rates!$C$16,IF(AND('Claim Details'!$R$21="National 2",AC402="B"),Rates!$D$16,IF(AND('Claim Details'!$R$21="National 2",AC402="C"),Rates!$E$16,IF(AND('Claim Details'!$R$21="National 2",AC402="D"),Rates!$F$16,"£0.00"))))))))))))))))))))</f>
        <v>£0.00</v>
      </c>
      <c r="AR402" s="45">
        <f t="shared" si="98"/>
        <v>0</v>
      </c>
      <c r="AS402" s="183" t="str">
        <f t="shared" si="108"/>
        <v/>
      </c>
      <c r="AT402" s="183" t="str">
        <f t="shared" si="109"/>
        <v/>
      </c>
    </row>
    <row r="403" spans="1:46" ht="15.5">
      <c r="A403" s="178"/>
      <c r="B403" s="21"/>
      <c r="C403" s="22"/>
      <c r="D403" s="288"/>
      <c r="E403" s="290"/>
      <c r="F403" s="289"/>
      <c r="G403" s="177"/>
      <c r="H403" s="286"/>
      <c r="I403" s="95" t="str">
        <f>IF(AND('Claim Details'!$E$21="London 1",C403="A"),Rates!$C$4,IF(AND('Claim Details'!$E$21="London 1",C403="B"),Rates!$D$4,IF(AND('Claim Details'!$E$21="London 1",C403="C"),Rates!$E$4,IF(AND('Claim Details'!$E$21="London 1",C403="D"),Rates!$F$4,IF(AND('Claim Details'!$E$21="London 2",C403="A"),Rates!$C$7,IF(AND('Claim Details'!$E$21="London 2",C403="B"),Rates!$D$7,IF(AND('Claim Details'!$E$21="London 2",C403="C"),Rates!$E$7,IF(AND('Claim Details'!$E$21="London 2",C403="D"),Rates!$F$7,IF(AND('Claim Details'!$E$21="London 3",C403="A"),Rates!$C$10,IF(AND('Claim Details'!$E$21="London 3",C403="B"),Rates!$D$10,IF(AND('Claim Details'!$E$21="London 3",C403="C"),Rates!$E$10,IF(AND('Claim Details'!$E$21="London 3",C403="D"),Rates!$F$10,IF(AND('Claim Details'!$E$21="National 1",C403="A"),Rates!$C$13,IF(AND('Claim Details'!$E$21="National 1",C403="B"),Rates!$D$13,IF(AND('Claim Details'!$E$21="National 1",C403="C"),Rates!$E$13,IF(AND('Claim Details'!$E$21="National 1",C403="D"),Rates!$F$13,IF(AND('Claim Details'!$E$21="National 2",C403="A"),Rates!$C$16,IF(AND('Claim Details'!$E$21="National 2",C403="B"),Rates!$D$16,IF(AND('Claim Details'!$E$21="National 2",C403="C"),Rates!$E$16,IF(AND('Claim Details'!$E$21="National 2",C403="D"),Rates!$F$16,"£0.00"))))))))))))))))))))</f>
        <v>£0.00</v>
      </c>
      <c r="J403" s="23"/>
      <c r="K403" s="63" t="str">
        <f t="shared" si="99"/>
        <v>£0.00</v>
      </c>
      <c r="L403" s="212"/>
      <c r="M403" s="213"/>
      <c r="N403" s="20"/>
      <c r="O403" s="20"/>
      <c r="P403" s="20" t="str">
        <f t="shared" si="100"/>
        <v/>
      </c>
      <c r="Q403" s="20"/>
      <c r="R403" s="211"/>
      <c r="S403" s="28" t="str">
        <f t="shared" si="101"/>
        <v/>
      </c>
      <c r="T403" s="20" t="str">
        <f t="shared" si="102"/>
        <v/>
      </c>
      <c r="U403" s="18" t="str">
        <f t="shared" si="103"/>
        <v>£0.00</v>
      </c>
      <c r="V403" s="20"/>
      <c r="W403" s="192"/>
      <c r="X403" s="193"/>
      <c r="Y403" s="35"/>
      <c r="Z403" s="343"/>
      <c r="AA403" s="343" t="str">
        <f t="shared" si="104"/>
        <v/>
      </c>
      <c r="AB403" s="103"/>
      <c r="AC403" s="94" t="str">
        <f t="shared" si="105"/>
        <v/>
      </c>
      <c r="AD403" s="95"/>
      <c r="AE403" s="294"/>
      <c r="AF403" s="214" t="str">
        <f t="shared" si="106"/>
        <v/>
      </c>
      <c r="AG403" s="215" t="str">
        <f t="shared" si="107"/>
        <v>£0.00</v>
      </c>
      <c r="AH403" s="181"/>
      <c r="AJ403" s="183"/>
      <c r="AM403" s="183" t="str">
        <f t="shared" si="95"/>
        <v/>
      </c>
      <c r="AN403" s="45">
        <f t="shared" si="96"/>
        <v>0</v>
      </c>
      <c r="AO403" s="45" t="str">
        <f>IF(AND('Claim Details'!$J$21="London 1",T403="A"),Rates!$C$4,IF(AND('Claim Details'!$J$21="London 1",T403="B"),Rates!$D$4,IF(AND('Claim Details'!$J$21="London 1",T403="C"),Rates!$E$4,IF(AND('Claim Details'!$J$21="London 1",T403="D"),Rates!$F$4,IF(AND('Claim Details'!$J$21="London 2",T403="A"),Rates!$C$7,IF(AND('Claim Details'!$J$21="London 2",T403="B"),Rates!$D$7,IF(AND('Claim Details'!$J$21="London 2",T403="C"),Rates!$E$7,IF(AND('Claim Details'!$J$21="London 2",T403="D"),Rates!$F$7,IF(AND('Claim Details'!$J$21="London 3",T403="A"),Rates!$C$10,IF(AND('Claim Details'!$J$21="London 3",T403="B"),Rates!$D$10,IF(AND('Claim Details'!$J$21="London 3",T403="C"),Rates!$E$10,IF(AND('Claim Details'!$J$21="London 3",T403="D"),Rates!$F$10,IF(AND('Claim Details'!$J$21="National 1",T403="A"),Rates!$C$13,IF(AND('Claim Details'!$J$21="National 1",T403="B"),Rates!$D$13,IF(AND('Claim Details'!$J$21="National 1",T403="C"),Rates!$E$13,IF(AND('Claim Details'!$J$21="National 1",T403="D"),Rates!$F$13,IF(AND('Claim Details'!$J$21="National 2",T403="A"),Rates!$C$16,IF(AND('Claim Details'!$J$21="National 2",T403="B"),Rates!$D$16,IF(AND('Claim Details'!$J$21="National 2",T403="C"),Rates!$E$16,IF(AND('Claim Details'!$J$21="National 2",T403="D"),Rates!$F$16,"£0.00"))))))))))))))))))))</f>
        <v>£0.00</v>
      </c>
      <c r="AP403" s="45">
        <f t="shared" si="97"/>
        <v>0</v>
      </c>
      <c r="AQ403" s="45" t="str">
        <f>IF(AND('Claim Details'!$R$21="London 1",AC403="A"),Rates!$C$4,IF(AND('Claim Details'!$R$21="London 1",AC403="B"),Rates!$D$4,IF(AND('Claim Details'!$R$21="London 1",AC403="C"),Rates!$E$4,IF(AND('Claim Details'!$R$21="London 1",AC403="D"),Rates!$F$4,IF(AND('Claim Details'!$R$21="London 2",AC403="A"),Rates!$C$7,IF(AND('Claim Details'!$R$21="London 2",AC403="B"),Rates!$D$7,IF(AND('Claim Details'!$R$21="London 2",AC403="C"),Rates!$E$7,IF(AND('Claim Details'!$R$21="London 2",AC403="D"),Rates!$F$7,IF(AND('Claim Details'!$R$21="London 3",AC403="A"),Rates!$C$10,IF(AND('Claim Details'!$R$21="London 3",AC403="B"),Rates!$D$10,IF(AND('Claim Details'!$R$21="London 3",AC403="C"),Rates!$E$10,IF(AND('Claim Details'!$R$21="London 3",AC403="D"),Rates!$F$10,IF(AND('Claim Details'!$R$21="National 1",AC403="A"),Rates!$C$13,IF(AND('Claim Details'!$R$21="National 1",AC403="B"),Rates!$D$13,IF(AND('Claim Details'!$R$21="National 1",AC403="C"),Rates!$E$13,IF(AND('Claim Details'!$R$21="National 1",AC403="D"),Rates!$F$13,IF(AND('Claim Details'!$R$21="National 2",AC403="A"),Rates!$C$16,IF(AND('Claim Details'!$R$21="National 2",AC403="B"),Rates!$D$16,IF(AND('Claim Details'!$R$21="National 2",AC403="C"),Rates!$E$16,IF(AND('Claim Details'!$R$21="National 2",AC403="D"),Rates!$F$16,"£0.00"))))))))))))))))))))</f>
        <v>£0.00</v>
      </c>
      <c r="AR403" s="45">
        <f t="shared" si="98"/>
        <v>0</v>
      </c>
      <c r="AS403" s="183" t="str">
        <f t="shared" si="108"/>
        <v/>
      </c>
      <c r="AT403" s="183" t="str">
        <f t="shared" si="109"/>
        <v/>
      </c>
    </row>
    <row r="404" spans="1:46" ht="15.5">
      <c r="A404" s="178"/>
      <c r="B404" s="21"/>
      <c r="C404" s="22"/>
      <c r="D404" s="288"/>
      <c r="E404" s="290"/>
      <c r="F404" s="289"/>
      <c r="G404" s="177"/>
      <c r="H404" s="286"/>
      <c r="I404" s="95" t="str">
        <f>IF(AND('Claim Details'!$E$21="London 1",C404="A"),Rates!$C$4,IF(AND('Claim Details'!$E$21="London 1",C404="B"),Rates!$D$4,IF(AND('Claim Details'!$E$21="London 1",C404="C"),Rates!$E$4,IF(AND('Claim Details'!$E$21="London 1",C404="D"),Rates!$F$4,IF(AND('Claim Details'!$E$21="London 2",C404="A"),Rates!$C$7,IF(AND('Claim Details'!$E$21="London 2",C404="B"),Rates!$D$7,IF(AND('Claim Details'!$E$21="London 2",C404="C"),Rates!$E$7,IF(AND('Claim Details'!$E$21="London 2",C404="D"),Rates!$F$7,IF(AND('Claim Details'!$E$21="London 3",C404="A"),Rates!$C$10,IF(AND('Claim Details'!$E$21="London 3",C404="B"),Rates!$D$10,IF(AND('Claim Details'!$E$21="London 3",C404="C"),Rates!$E$10,IF(AND('Claim Details'!$E$21="London 3",C404="D"),Rates!$F$10,IF(AND('Claim Details'!$E$21="National 1",C404="A"),Rates!$C$13,IF(AND('Claim Details'!$E$21="National 1",C404="B"),Rates!$D$13,IF(AND('Claim Details'!$E$21="National 1",C404="C"),Rates!$E$13,IF(AND('Claim Details'!$E$21="National 1",C404="D"),Rates!$F$13,IF(AND('Claim Details'!$E$21="National 2",C404="A"),Rates!$C$16,IF(AND('Claim Details'!$E$21="National 2",C404="B"),Rates!$D$16,IF(AND('Claim Details'!$E$21="National 2",C404="C"),Rates!$E$16,IF(AND('Claim Details'!$E$21="National 2",C404="D"),Rates!$F$16,"£0.00"))))))))))))))))))))</f>
        <v>£0.00</v>
      </c>
      <c r="J404" s="23"/>
      <c r="K404" s="63" t="str">
        <f t="shared" si="99"/>
        <v>£0.00</v>
      </c>
      <c r="L404" s="212"/>
      <c r="M404" s="213"/>
      <c r="N404" s="20"/>
      <c r="O404" s="20"/>
      <c r="P404" s="20" t="str">
        <f t="shared" si="100"/>
        <v/>
      </c>
      <c r="Q404" s="20"/>
      <c r="R404" s="211"/>
      <c r="S404" s="28" t="str">
        <f t="shared" si="101"/>
        <v/>
      </c>
      <c r="T404" s="20" t="str">
        <f t="shared" si="102"/>
        <v/>
      </c>
      <c r="U404" s="18" t="str">
        <f t="shared" si="103"/>
        <v>£0.00</v>
      </c>
      <c r="V404" s="20"/>
      <c r="W404" s="192"/>
      <c r="X404" s="193"/>
      <c r="Y404" s="35"/>
      <c r="Z404" s="343"/>
      <c r="AA404" s="343" t="str">
        <f t="shared" si="104"/>
        <v/>
      </c>
      <c r="AB404" s="103"/>
      <c r="AC404" s="94" t="str">
        <f t="shared" si="105"/>
        <v/>
      </c>
      <c r="AD404" s="95"/>
      <c r="AE404" s="294"/>
      <c r="AF404" s="214" t="str">
        <f t="shared" si="106"/>
        <v/>
      </c>
      <c r="AG404" s="215" t="str">
        <f t="shared" si="107"/>
        <v>£0.00</v>
      </c>
      <c r="AH404" s="181"/>
      <c r="AJ404" s="183"/>
      <c r="AM404" s="183" t="str">
        <f t="shared" si="95"/>
        <v/>
      </c>
      <c r="AN404" s="45">
        <f t="shared" si="96"/>
        <v>0</v>
      </c>
      <c r="AO404" s="45" t="str">
        <f>IF(AND('Claim Details'!$J$21="London 1",T404="A"),Rates!$C$4,IF(AND('Claim Details'!$J$21="London 1",T404="B"),Rates!$D$4,IF(AND('Claim Details'!$J$21="London 1",T404="C"),Rates!$E$4,IF(AND('Claim Details'!$J$21="London 1",T404="D"),Rates!$F$4,IF(AND('Claim Details'!$J$21="London 2",T404="A"),Rates!$C$7,IF(AND('Claim Details'!$J$21="London 2",T404="B"),Rates!$D$7,IF(AND('Claim Details'!$J$21="London 2",T404="C"),Rates!$E$7,IF(AND('Claim Details'!$J$21="London 2",T404="D"),Rates!$F$7,IF(AND('Claim Details'!$J$21="London 3",T404="A"),Rates!$C$10,IF(AND('Claim Details'!$J$21="London 3",T404="B"),Rates!$D$10,IF(AND('Claim Details'!$J$21="London 3",T404="C"),Rates!$E$10,IF(AND('Claim Details'!$J$21="London 3",T404="D"),Rates!$F$10,IF(AND('Claim Details'!$J$21="National 1",T404="A"),Rates!$C$13,IF(AND('Claim Details'!$J$21="National 1",T404="B"),Rates!$D$13,IF(AND('Claim Details'!$J$21="National 1",T404="C"),Rates!$E$13,IF(AND('Claim Details'!$J$21="National 1",T404="D"),Rates!$F$13,IF(AND('Claim Details'!$J$21="National 2",T404="A"),Rates!$C$16,IF(AND('Claim Details'!$J$21="National 2",T404="B"),Rates!$D$16,IF(AND('Claim Details'!$J$21="National 2",T404="C"),Rates!$E$16,IF(AND('Claim Details'!$J$21="National 2",T404="D"),Rates!$F$16,"£0.00"))))))))))))))))))))</f>
        <v>£0.00</v>
      </c>
      <c r="AP404" s="45">
        <f t="shared" si="97"/>
        <v>0</v>
      </c>
      <c r="AQ404" s="45" t="str">
        <f>IF(AND('Claim Details'!$R$21="London 1",AC404="A"),Rates!$C$4,IF(AND('Claim Details'!$R$21="London 1",AC404="B"),Rates!$D$4,IF(AND('Claim Details'!$R$21="London 1",AC404="C"),Rates!$E$4,IF(AND('Claim Details'!$R$21="London 1",AC404="D"),Rates!$F$4,IF(AND('Claim Details'!$R$21="London 2",AC404="A"),Rates!$C$7,IF(AND('Claim Details'!$R$21="London 2",AC404="B"),Rates!$D$7,IF(AND('Claim Details'!$R$21="London 2",AC404="C"),Rates!$E$7,IF(AND('Claim Details'!$R$21="London 2",AC404="D"),Rates!$F$7,IF(AND('Claim Details'!$R$21="London 3",AC404="A"),Rates!$C$10,IF(AND('Claim Details'!$R$21="London 3",AC404="B"),Rates!$D$10,IF(AND('Claim Details'!$R$21="London 3",AC404="C"),Rates!$E$10,IF(AND('Claim Details'!$R$21="London 3",AC404="D"),Rates!$F$10,IF(AND('Claim Details'!$R$21="National 1",AC404="A"),Rates!$C$13,IF(AND('Claim Details'!$R$21="National 1",AC404="B"),Rates!$D$13,IF(AND('Claim Details'!$R$21="National 1",AC404="C"),Rates!$E$13,IF(AND('Claim Details'!$R$21="National 1",AC404="D"),Rates!$F$13,IF(AND('Claim Details'!$R$21="National 2",AC404="A"),Rates!$C$16,IF(AND('Claim Details'!$R$21="National 2",AC404="B"),Rates!$D$16,IF(AND('Claim Details'!$R$21="National 2",AC404="C"),Rates!$E$16,IF(AND('Claim Details'!$R$21="National 2",AC404="D"),Rates!$F$16,"£0.00"))))))))))))))))))))</f>
        <v>£0.00</v>
      </c>
      <c r="AR404" s="45">
        <f t="shared" si="98"/>
        <v>0</v>
      </c>
      <c r="AS404" s="183" t="str">
        <f t="shared" si="108"/>
        <v/>
      </c>
      <c r="AT404" s="183" t="str">
        <f t="shared" si="109"/>
        <v/>
      </c>
    </row>
    <row r="405" spans="1:46" ht="15.5">
      <c r="A405" s="178"/>
      <c r="B405" s="21"/>
      <c r="C405" s="22"/>
      <c r="D405" s="288"/>
      <c r="E405" s="290"/>
      <c r="F405" s="289"/>
      <c r="G405" s="177"/>
      <c r="H405" s="286"/>
      <c r="I405" s="95" t="str">
        <f>IF(AND('Claim Details'!$E$21="London 1",C405="A"),Rates!$C$4,IF(AND('Claim Details'!$E$21="London 1",C405="B"),Rates!$D$4,IF(AND('Claim Details'!$E$21="London 1",C405="C"),Rates!$E$4,IF(AND('Claim Details'!$E$21="London 1",C405="D"),Rates!$F$4,IF(AND('Claim Details'!$E$21="London 2",C405="A"),Rates!$C$7,IF(AND('Claim Details'!$E$21="London 2",C405="B"),Rates!$D$7,IF(AND('Claim Details'!$E$21="London 2",C405="C"),Rates!$E$7,IF(AND('Claim Details'!$E$21="London 2",C405="D"),Rates!$F$7,IF(AND('Claim Details'!$E$21="London 3",C405="A"),Rates!$C$10,IF(AND('Claim Details'!$E$21="London 3",C405="B"),Rates!$D$10,IF(AND('Claim Details'!$E$21="London 3",C405="C"),Rates!$E$10,IF(AND('Claim Details'!$E$21="London 3",C405="D"),Rates!$F$10,IF(AND('Claim Details'!$E$21="National 1",C405="A"),Rates!$C$13,IF(AND('Claim Details'!$E$21="National 1",C405="B"),Rates!$D$13,IF(AND('Claim Details'!$E$21="National 1",C405="C"),Rates!$E$13,IF(AND('Claim Details'!$E$21="National 1",C405="D"),Rates!$F$13,IF(AND('Claim Details'!$E$21="National 2",C405="A"),Rates!$C$16,IF(AND('Claim Details'!$E$21="National 2",C405="B"),Rates!$D$16,IF(AND('Claim Details'!$E$21="National 2",C405="C"),Rates!$E$16,IF(AND('Claim Details'!$E$21="National 2",C405="D"),Rates!$F$16,"£0.00"))))))))))))))))))))</f>
        <v>£0.00</v>
      </c>
      <c r="J405" s="23"/>
      <c r="K405" s="63" t="str">
        <f t="shared" si="99"/>
        <v>£0.00</v>
      </c>
      <c r="L405" s="212"/>
      <c r="M405" s="213"/>
      <c r="N405" s="20"/>
      <c r="O405" s="20"/>
      <c r="P405" s="20" t="str">
        <f t="shared" si="100"/>
        <v/>
      </c>
      <c r="Q405" s="20"/>
      <c r="R405" s="211"/>
      <c r="S405" s="28" t="str">
        <f t="shared" si="101"/>
        <v/>
      </c>
      <c r="T405" s="20" t="str">
        <f t="shared" si="102"/>
        <v/>
      </c>
      <c r="U405" s="18" t="str">
        <f t="shared" si="103"/>
        <v>£0.00</v>
      </c>
      <c r="V405" s="20"/>
      <c r="W405" s="192"/>
      <c r="X405" s="193"/>
      <c r="Y405" s="35"/>
      <c r="Z405" s="343"/>
      <c r="AA405" s="343" t="str">
        <f t="shared" si="104"/>
        <v/>
      </c>
      <c r="AB405" s="103"/>
      <c r="AC405" s="94" t="str">
        <f t="shared" si="105"/>
        <v/>
      </c>
      <c r="AD405" s="95"/>
      <c r="AE405" s="294"/>
      <c r="AF405" s="214" t="str">
        <f t="shared" si="106"/>
        <v/>
      </c>
      <c r="AG405" s="215" t="str">
        <f t="shared" si="107"/>
        <v>£0.00</v>
      </c>
      <c r="AH405" s="181"/>
      <c r="AJ405" s="183"/>
      <c r="AM405" s="183" t="str">
        <f t="shared" si="95"/>
        <v/>
      </c>
      <c r="AN405" s="45">
        <f t="shared" si="96"/>
        <v>0</v>
      </c>
      <c r="AO405" s="45" t="str">
        <f>IF(AND('Claim Details'!$J$21="London 1",T405="A"),Rates!$C$4,IF(AND('Claim Details'!$J$21="London 1",T405="B"),Rates!$D$4,IF(AND('Claim Details'!$J$21="London 1",T405="C"),Rates!$E$4,IF(AND('Claim Details'!$J$21="London 1",T405="D"),Rates!$F$4,IF(AND('Claim Details'!$J$21="London 2",T405="A"),Rates!$C$7,IF(AND('Claim Details'!$J$21="London 2",T405="B"),Rates!$D$7,IF(AND('Claim Details'!$J$21="London 2",T405="C"),Rates!$E$7,IF(AND('Claim Details'!$J$21="London 2",T405="D"),Rates!$F$7,IF(AND('Claim Details'!$J$21="London 3",T405="A"),Rates!$C$10,IF(AND('Claim Details'!$J$21="London 3",T405="B"),Rates!$D$10,IF(AND('Claim Details'!$J$21="London 3",T405="C"),Rates!$E$10,IF(AND('Claim Details'!$J$21="London 3",T405="D"),Rates!$F$10,IF(AND('Claim Details'!$J$21="National 1",T405="A"),Rates!$C$13,IF(AND('Claim Details'!$J$21="National 1",T405="B"),Rates!$D$13,IF(AND('Claim Details'!$J$21="National 1",T405="C"),Rates!$E$13,IF(AND('Claim Details'!$J$21="National 1",T405="D"),Rates!$F$13,IF(AND('Claim Details'!$J$21="National 2",T405="A"),Rates!$C$16,IF(AND('Claim Details'!$J$21="National 2",T405="B"),Rates!$D$16,IF(AND('Claim Details'!$J$21="National 2",T405="C"),Rates!$E$16,IF(AND('Claim Details'!$J$21="National 2",T405="D"),Rates!$F$16,"£0.00"))))))))))))))))))))</f>
        <v>£0.00</v>
      </c>
      <c r="AP405" s="45">
        <f t="shared" si="97"/>
        <v>0</v>
      </c>
      <c r="AQ405" s="45" t="str">
        <f>IF(AND('Claim Details'!$R$21="London 1",AC405="A"),Rates!$C$4,IF(AND('Claim Details'!$R$21="London 1",AC405="B"),Rates!$D$4,IF(AND('Claim Details'!$R$21="London 1",AC405="C"),Rates!$E$4,IF(AND('Claim Details'!$R$21="London 1",AC405="D"),Rates!$F$4,IF(AND('Claim Details'!$R$21="London 2",AC405="A"),Rates!$C$7,IF(AND('Claim Details'!$R$21="London 2",AC405="B"),Rates!$D$7,IF(AND('Claim Details'!$R$21="London 2",AC405="C"),Rates!$E$7,IF(AND('Claim Details'!$R$21="London 2",AC405="D"),Rates!$F$7,IF(AND('Claim Details'!$R$21="London 3",AC405="A"),Rates!$C$10,IF(AND('Claim Details'!$R$21="London 3",AC405="B"),Rates!$D$10,IF(AND('Claim Details'!$R$21="London 3",AC405="C"),Rates!$E$10,IF(AND('Claim Details'!$R$21="London 3",AC405="D"),Rates!$F$10,IF(AND('Claim Details'!$R$21="National 1",AC405="A"),Rates!$C$13,IF(AND('Claim Details'!$R$21="National 1",AC405="B"),Rates!$D$13,IF(AND('Claim Details'!$R$21="National 1",AC405="C"),Rates!$E$13,IF(AND('Claim Details'!$R$21="National 1",AC405="D"),Rates!$F$13,IF(AND('Claim Details'!$R$21="National 2",AC405="A"),Rates!$C$16,IF(AND('Claim Details'!$R$21="National 2",AC405="B"),Rates!$D$16,IF(AND('Claim Details'!$R$21="National 2",AC405="C"),Rates!$E$16,IF(AND('Claim Details'!$R$21="National 2",AC405="D"),Rates!$F$16,"£0.00"))))))))))))))))))))</f>
        <v>£0.00</v>
      </c>
      <c r="AR405" s="45">
        <f t="shared" si="98"/>
        <v>0</v>
      </c>
      <c r="AS405" s="183" t="str">
        <f t="shared" si="108"/>
        <v/>
      </c>
      <c r="AT405" s="183" t="str">
        <f t="shared" si="109"/>
        <v/>
      </c>
    </row>
    <row r="406" spans="1:46" ht="15.5">
      <c r="A406" s="178"/>
      <c r="B406" s="21"/>
      <c r="C406" s="22"/>
      <c r="D406" s="288"/>
      <c r="E406" s="290"/>
      <c r="F406" s="289"/>
      <c r="G406" s="177"/>
      <c r="H406" s="286"/>
      <c r="I406" s="95" t="str">
        <f>IF(AND('Claim Details'!$E$21="London 1",C406="A"),Rates!$C$4,IF(AND('Claim Details'!$E$21="London 1",C406="B"),Rates!$D$4,IF(AND('Claim Details'!$E$21="London 1",C406="C"),Rates!$E$4,IF(AND('Claim Details'!$E$21="London 1",C406="D"),Rates!$F$4,IF(AND('Claim Details'!$E$21="London 2",C406="A"),Rates!$C$7,IF(AND('Claim Details'!$E$21="London 2",C406="B"),Rates!$D$7,IF(AND('Claim Details'!$E$21="London 2",C406="C"),Rates!$E$7,IF(AND('Claim Details'!$E$21="London 2",C406="D"),Rates!$F$7,IF(AND('Claim Details'!$E$21="London 3",C406="A"),Rates!$C$10,IF(AND('Claim Details'!$E$21="London 3",C406="B"),Rates!$D$10,IF(AND('Claim Details'!$E$21="London 3",C406="C"),Rates!$E$10,IF(AND('Claim Details'!$E$21="London 3",C406="D"),Rates!$F$10,IF(AND('Claim Details'!$E$21="National 1",C406="A"),Rates!$C$13,IF(AND('Claim Details'!$E$21="National 1",C406="B"),Rates!$D$13,IF(AND('Claim Details'!$E$21="National 1",C406="C"),Rates!$E$13,IF(AND('Claim Details'!$E$21="National 1",C406="D"),Rates!$F$13,IF(AND('Claim Details'!$E$21="National 2",C406="A"),Rates!$C$16,IF(AND('Claim Details'!$E$21="National 2",C406="B"),Rates!$D$16,IF(AND('Claim Details'!$E$21="National 2",C406="C"),Rates!$E$16,IF(AND('Claim Details'!$E$21="National 2",C406="D"),Rates!$F$16,"£0.00"))))))))))))))))))))</f>
        <v>£0.00</v>
      </c>
      <c r="J406" s="23"/>
      <c r="K406" s="63" t="str">
        <f t="shared" si="99"/>
        <v>£0.00</v>
      </c>
      <c r="L406" s="212"/>
      <c r="M406" s="213"/>
      <c r="N406" s="20"/>
      <c r="O406" s="20"/>
      <c r="P406" s="20" t="str">
        <f t="shared" si="100"/>
        <v/>
      </c>
      <c r="Q406" s="20"/>
      <c r="R406" s="211"/>
      <c r="S406" s="28" t="str">
        <f t="shared" si="101"/>
        <v/>
      </c>
      <c r="T406" s="20" t="str">
        <f t="shared" si="102"/>
        <v/>
      </c>
      <c r="U406" s="18" t="str">
        <f t="shared" si="103"/>
        <v>£0.00</v>
      </c>
      <c r="V406" s="20"/>
      <c r="W406" s="192"/>
      <c r="X406" s="193"/>
      <c r="Y406" s="35"/>
      <c r="Z406" s="343"/>
      <c r="AA406" s="343" t="str">
        <f t="shared" si="104"/>
        <v/>
      </c>
      <c r="AB406" s="103"/>
      <c r="AC406" s="94" t="str">
        <f t="shared" si="105"/>
        <v/>
      </c>
      <c r="AD406" s="95"/>
      <c r="AE406" s="294"/>
      <c r="AF406" s="214" t="str">
        <f t="shared" si="106"/>
        <v/>
      </c>
      <c r="AG406" s="215" t="str">
        <f t="shared" si="107"/>
        <v>£0.00</v>
      </c>
      <c r="AH406" s="181"/>
      <c r="AJ406" s="183"/>
      <c r="AM406" s="183" t="str">
        <f t="shared" si="95"/>
        <v/>
      </c>
      <c r="AN406" s="45">
        <f t="shared" si="96"/>
        <v>0</v>
      </c>
      <c r="AO406" s="45" t="str">
        <f>IF(AND('Claim Details'!$J$21="London 1",T406="A"),Rates!$C$4,IF(AND('Claim Details'!$J$21="London 1",T406="B"),Rates!$D$4,IF(AND('Claim Details'!$J$21="London 1",T406="C"),Rates!$E$4,IF(AND('Claim Details'!$J$21="London 1",T406="D"),Rates!$F$4,IF(AND('Claim Details'!$J$21="London 2",T406="A"),Rates!$C$7,IF(AND('Claim Details'!$J$21="London 2",T406="B"),Rates!$D$7,IF(AND('Claim Details'!$J$21="London 2",T406="C"),Rates!$E$7,IF(AND('Claim Details'!$J$21="London 2",T406="D"),Rates!$F$7,IF(AND('Claim Details'!$J$21="London 3",T406="A"),Rates!$C$10,IF(AND('Claim Details'!$J$21="London 3",T406="B"),Rates!$D$10,IF(AND('Claim Details'!$J$21="London 3",T406="C"),Rates!$E$10,IF(AND('Claim Details'!$J$21="London 3",T406="D"),Rates!$F$10,IF(AND('Claim Details'!$J$21="National 1",T406="A"),Rates!$C$13,IF(AND('Claim Details'!$J$21="National 1",T406="B"),Rates!$D$13,IF(AND('Claim Details'!$J$21="National 1",T406="C"),Rates!$E$13,IF(AND('Claim Details'!$J$21="National 1",T406="D"),Rates!$F$13,IF(AND('Claim Details'!$J$21="National 2",T406="A"),Rates!$C$16,IF(AND('Claim Details'!$J$21="National 2",T406="B"),Rates!$D$16,IF(AND('Claim Details'!$J$21="National 2",T406="C"),Rates!$E$16,IF(AND('Claim Details'!$J$21="National 2",T406="D"),Rates!$F$16,"£0.00"))))))))))))))))))))</f>
        <v>£0.00</v>
      </c>
      <c r="AP406" s="45">
        <f t="shared" si="97"/>
        <v>0</v>
      </c>
      <c r="AQ406" s="45" t="str">
        <f>IF(AND('Claim Details'!$R$21="London 1",AC406="A"),Rates!$C$4,IF(AND('Claim Details'!$R$21="London 1",AC406="B"),Rates!$D$4,IF(AND('Claim Details'!$R$21="London 1",AC406="C"),Rates!$E$4,IF(AND('Claim Details'!$R$21="London 1",AC406="D"),Rates!$F$4,IF(AND('Claim Details'!$R$21="London 2",AC406="A"),Rates!$C$7,IF(AND('Claim Details'!$R$21="London 2",AC406="B"),Rates!$D$7,IF(AND('Claim Details'!$R$21="London 2",AC406="C"),Rates!$E$7,IF(AND('Claim Details'!$R$21="London 2",AC406="D"),Rates!$F$7,IF(AND('Claim Details'!$R$21="London 3",AC406="A"),Rates!$C$10,IF(AND('Claim Details'!$R$21="London 3",AC406="B"),Rates!$D$10,IF(AND('Claim Details'!$R$21="London 3",AC406="C"),Rates!$E$10,IF(AND('Claim Details'!$R$21="London 3",AC406="D"),Rates!$F$10,IF(AND('Claim Details'!$R$21="National 1",AC406="A"),Rates!$C$13,IF(AND('Claim Details'!$R$21="National 1",AC406="B"),Rates!$D$13,IF(AND('Claim Details'!$R$21="National 1",AC406="C"),Rates!$E$13,IF(AND('Claim Details'!$R$21="National 1",AC406="D"),Rates!$F$13,IF(AND('Claim Details'!$R$21="National 2",AC406="A"),Rates!$C$16,IF(AND('Claim Details'!$R$21="National 2",AC406="B"),Rates!$D$16,IF(AND('Claim Details'!$R$21="National 2",AC406="C"),Rates!$E$16,IF(AND('Claim Details'!$R$21="National 2",AC406="D"),Rates!$F$16,"£0.00"))))))))))))))))))))</f>
        <v>£0.00</v>
      </c>
      <c r="AR406" s="45">
        <f t="shared" si="98"/>
        <v>0</v>
      </c>
      <c r="AS406" s="183" t="str">
        <f t="shared" si="108"/>
        <v/>
      </c>
      <c r="AT406" s="183" t="str">
        <f t="shared" si="109"/>
        <v/>
      </c>
    </row>
    <row r="407" spans="1:46" ht="15.5">
      <c r="A407" s="178"/>
      <c r="B407" s="21"/>
      <c r="C407" s="22"/>
      <c r="D407" s="288"/>
      <c r="E407" s="290"/>
      <c r="F407" s="289"/>
      <c r="G407" s="177"/>
      <c r="H407" s="286"/>
      <c r="I407" s="95" t="str">
        <f>IF(AND('Claim Details'!$E$21="London 1",C407="A"),Rates!$C$4,IF(AND('Claim Details'!$E$21="London 1",C407="B"),Rates!$D$4,IF(AND('Claim Details'!$E$21="London 1",C407="C"),Rates!$E$4,IF(AND('Claim Details'!$E$21="London 1",C407="D"),Rates!$F$4,IF(AND('Claim Details'!$E$21="London 2",C407="A"),Rates!$C$7,IF(AND('Claim Details'!$E$21="London 2",C407="B"),Rates!$D$7,IF(AND('Claim Details'!$E$21="London 2",C407="C"),Rates!$E$7,IF(AND('Claim Details'!$E$21="London 2",C407="D"),Rates!$F$7,IF(AND('Claim Details'!$E$21="London 3",C407="A"),Rates!$C$10,IF(AND('Claim Details'!$E$21="London 3",C407="B"),Rates!$D$10,IF(AND('Claim Details'!$E$21="London 3",C407="C"),Rates!$E$10,IF(AND('Claim Details'!$E$21="London 3",C407="D"),Rates!$F$10,IF(AND('Claim Details'!$E$21="National 1",C407="A"),Rates!$C$13,IF(AND('Claim Details'!$E$21="National 1",C407="B"),Rates!$D$13,IF(AND('Claim Details'!$E$21="National 1",C407="C"),Rates!$E$13,IF(AND('Claim Details'!$E$21="National 1",C407="D"),Rates!$F$13,IF(AND('Claim Details'!$E$21="National 2",C407="A"),Rates!$C$16,IF(AND('Claim Details'!$E$21="National 2",C407="B"),Rates!$D$16,IF(AND('Claim Details'!$E$21="National 2",C407="C"),Rates!$E$16,IF(AND('Claim Details'!$E$21="National 2",C407="D"),Rates!$F$16,"£0.00"))))))))))))))))))))</f>
        <v>£0.00</v>
      </c>
      <c r="J407" s="23"/>
      <c r="K407" s="63" t="str">
        <f t="shared" si="99"/>
        <v>£0.00</v>
      </c>
      <c r="L407" s="212"/>
      <c r="M407" s="213"/>
      <c r="N407" s="20"/>
      <c r="O407" s="20"/>
      <c r="P407" s="20" t="str">
        <f t="shared" si="100"/>
        <v/>
      </c>
      <c r="Q407" s="20"/>
      <c r="R407" s="211"/>
      <c r="S407" s="28" t="str">
        <f t="shared" si="101"/>
        <v/>
      </c>
      <c r="T407" s="20" t="str">
        <f t="shared" si="102"/>
        <v/>
      </c>
      <c r="U407" s="18" t="str">
        <f t="shared" si="103"/>
        <v>£0.00</v>
      </c>
      <c r="V407" s="20"/>
      <c r="W407" s="192"/>
      <c r="X407" s="193"/>
      <c r="Y407" s="35"/>
      <c r="Z407" s="343"/>
      <c r="AA407" s="343" t="str">
        <f t="shared" si="104"/>
        <v/>
      </c>
      <c r="AB407" s="103"/>
      <c r="AC407" s="94" t="str">
        <f t="shared" si="105"/>
        <v/>
      </c>
      <c r="AD407" s="95"/>
      <c r="AE407" s="294"/>
      <c r="AF407" s="214" t="str">
        <f t="shared" si="106"/>
        <v/>
      </c>
      <c r="AG407" s="215" t="str">
        <f t="shared" si="107"/>
        <v>£0.00</v>
      </c>
      <c r="AH407" s="181"/>
      <c r="AJ407" s="183"/>
      <c r="AM407" s="183" t="str">
        <f t="shared" si="95"/>
        <v/>
      </c>
      <c r="AN407" s="45">
        <f t="shared" si="96"/>
        <v>0</v>
      </c>
      <c r="AO407" s="45" t="str">
        <f>IF(AND('Claim Details'!$J$21="London 1",T407="A"),Rates!$C$4,IF(AND('Claim Details'!$J$21="London 1",T407="B"),Rates!$D$4,IF(AND('Claim Details'!$J$21="London 1",T407="C"),Rates!$E$4,IF(AND('Claim Details'!$J$21="London 1",T407="D"),Rates!$F$4,IF(AND('Claim Details'!$J$21="London 2",T407="A"),Rates!$C$7,IF(AND('Claim Details'!$J$21="London 2",T407="B"),Rates!$D$7,IF(AND('Claim Details'!$J$21="London 2",T407="C"),Rates!$E$7,IF(AND('Claim Details'!$J$21="London 2",T407="D"),Rates!$F$7,IF(AND('Claim Details'!$J$21="London 3",T407="A"),Rates!$C$10,IF(AND('Claim Details'!$J$21="London 3",T407="B"),Rates!$D$10,IF(AND('Claim Details'!$J$21="London 3",T407="C"),Rates!$E$10,IF(AND('Claim Details'!$J$21="London 3",T407="D"),Rates!$F$10,IF(AND('Claim Details'!$J$21="National 1",T407="A"),Rates!$C$13,IF(AND('Claim Details'!$J$21="National 1",T407="B"),Rates!$D$13,IF(AND('Claim Details'!$J$21="National 1",T407="C"),Rates!$E$13,IF(AND('Claim Details'!$J$21="National 1",T407="D"),Rates!$F$13,IF(AND('Claim Details'!$J$21="National 2",T407="A"),Rates!$C$16,IF(AND('Claim Details'!$J$21="National 2",T407="B"),Rates!$D$16,IF(AND('Claim Details'!$J$21="National 2",T407="C"),Rates!$E$16,IF(AND('Claim Details'!$J$21="National 2",T407="D"),Rates!$F$16,"£0.00"))))))))))))))))))))</f>
        <v>£0.00</v>
      </c>
      <c r="AP407" s="45">
        <f t="shared" si="97"/>
        <v>0</v>
      </c>
      <c r="AQ407" s="45" t="str">
        <f>IF(AND('Claim Details'!$R$21="London 1",AC407="A"),Rates!$C$4,IF(AND('Claim Details'!$R$21="London 1",AC407="B"),Rates!$D$4,IF(AND('Claim Details'!$R$21="London 1",AC407="C"),Rates!$E$4,IF(AND('Claim Details'!$R$21="London 1",AC407="D"),Rates!$F$4,IF(AND('Claim Details'!$R$21="London 2",AC407="A"),Rates!$C$7,IF(AND('Claim Details'!$R$21="London 2",AC407="B"),Rates!$D$7,IF(AND('Claim Details'!$R$21="London 2",AC407="C"),Rates!$E$7,IF(AND('Claim Details'!$R$21="London 2",AC407="D"),Rates!$F$7,IF(AND('Claim Details'!$R$21="London 3",AC407="A"),Rates!$C$10,IF(AND('Claim Details'!$R$21="London 3",AC407="B"),Rates!$D$10,IF(AND('Claim Details'!$R$21="London 3",AC407="C"),Rates!$E$10,IF(AND('Claim Details'!$R$21="London 3",AC407="D"),Rates!$F$10,IF(AND('Claim Details'!$R$21="National 1",AC407="A"),Rates!$C$13,IF(AND('Claim Details'!$R$21="National 1",AC407="B"),Rates!$D$13,IF(AND('Claim Details'!$R$21="National 1",AC407="C"),Rates!$E$13,IF(AND('Claim Details'!$R$21="National 1",AC407="D"),Rates!$F$13,IF(AND('Claim Details'!$R$21="National 2",AC407="A"),Rates!$C$16,IF(AND('Claim Details'!$R$21="National 2",AC407="B"),Rates!$D$16,IF(AND('Claim Details'!$R$21="National 2",AC407="C"),Rates!$E$16,IF(AND('Claim Details'!$R$21="National 2",AC407="D"),Rates!$F$16,"£0.00"))))))))))))))))))))</f>
        <v>£0.00</v>
      </c>
      <c r="AR407" s="45">
        <f t="shared" si="98"/>
        <v>0</v>
      </c>
      <c r="AS407" s="183" t="str">
        <f t="shared" si="108"/>
        <v/>
      </c>
      <c r="AT407" s="183" t="str">
        <f t="shared" si="109"/>
        <v/>
      </c>
    </row>
    <row r="408" spans="1:46" ht="15.5">
      <c r="A408" s="178"/>
      <c r="B408" s="21"/>
      <c r="C408" s="22"/>
      <c r="D408" s="288"/>
      <c r="E408" s="290"/>
      <c r="F408" s="289"/>
      <c r="G408" s="177"/>
      <c r="H408" s="286"/>
      <c r="I408" s="95" t="str">
        <f>IF(AND('Claim Details'!$E$21="London 1",C408="A"),Rates!$C$4,IF(AND('Claim Details'!$E$21="London 1",C408="B"),Rates!$D$4,IF(AND('Claim Details'!$E$21="London 1",C408="C"),Rates!$E$4,IF(AND('Claim Details'!$E$21="London 1",C408="D"),Rates!$F$4,IF(AND('Claim Details'!$E$21="London 2",C408="A"),Rates!$C$7,IF(AND('Claim Details'!$E$21="London 2",C408="B"),Rates!$D$7,IF(AND('Claim Details'!$E$21="London 2",C408="C"),Rates!$E$7,IF(AND('Claim Details'!$E$21="London 2",C408="D"),Rates!$F$7,IF(AND('Claim Details'!$E$21="London 3",C408="A"),Rates!$C$10,IF(AND('Claim Details'!$E$21="London 3",C408="B"),Rates!$D$10,IF(AND('Claim Details'!$E$21="London 3",C408="C"),Rates!$E$10,IF(AND('Claim Details'!$E$21="London 3",C408="D"),Rates!$F$10,IF(AND('Claim Details'!$E$21="National 1",C408="A"),Rates!$C$13,IF(AND('Claim Details'!$E$21="National 1",C408="B"),Rates!$D$13,IF(AND('Claim Details'!$E$21="National 1",C408="C"),Rates!$E$13,IF(AND('Claim Details'!$E$21="National 1",C408="D"),Rates!$F$13,IF(AND('Claim Details'!$E$21="National 2",C408="A"),Rates!$C$16,IF(AND('Claim Details'!$E$21="National 2",C408="B"),Rates!$D$16,IF(AND('Claim Details'!$E$21="National 2",C408="C"),Rates!$E$16,IF(AND('Claim Details'!$E$21="National 2",C408="D"),Rates!$F$16,"£0.00"))))))))))))))))))))</f>
        <v>£0.00</v>
      </c>
      <c r="J408" s="23"/>
      <c r="K408" s="63" t="str">
        <f t="shared" si="99"/>
        <v>£0.00</v>
      </c>
      <c r="L408" s="212"/>
      <c r="M408" s="213"/>
      <c r="N408" s="20"/>
      <c r="O408" s="20"/>
      <c r="P408" s="20" t="str">
        <f t="shared" si="100"/>
        <v/>
      </c>
      <c r="Q408" s="20"/>
      <c r="R408" s="211"/>
      <c r="S408" s="28" t="str">
        <f t="shared" si="101"/>
        <v/>
      </c>
      <c r="T408" s="20" t="str">
        <f t="shared" si="102"/>
        <v/>
      </c>
      <c r="U408" s="18" t="str">
        <f t="shared" si="103"/>
        <v>£0.00</v>
      </c>
      <c r="V408" s="20"/>
      <c r="W408" s="192"/>
      <c r="X408" s="193"/>
      <c r="Y408" s="35"/>
      <c r="Z408" s="343"/>
      <c r="AA408" s="343" t="str">
        <f t="shared" si="104"/>
        <v/>
      </c>
      <c r="AB408" s="103"/>
      <c r="AC408" s="94" t="str">
        <f t="shared" si="105"/>
        <v/>
      </c>
      <c r="AD408" s="95"/>
      <c r="AE408" s="294"/>
      <c r="AF408" s="214" t="str">
        <f t="shared" si="106"/>
        <v/>
      </c>
      <c r="AG408" s="215" t="str">
        <f t="shared" si="107"/>
        <v>£0.00</v>
      </c>
      <c r="AH408" s="181"/>
      <c r="AJ408" s="183"/>
      <c r="AM408" s="183" t="str">
        <f t="shared" si="95"/>
        <v/>
      </c>
      <c r="AN408" s="45">
        <f t="shared" si="96"/>
        <v>0</v>
      </c>
      <c r="AO408" s="45" t="str">
        <f>IF(AND('Claim Details'!$J$21="London 1",T408="A"),Rates!$C$4,IF(AND('Claim Details'!$J$21="London 1",T408="B"),Rates!$D$4,IF(AND('Claim Details'!$J$21="London 1",T408="C"),Rates!$E$4,IF(AND('Claim Details'!$J$21="London 1",T408="D"),Rates!$F$4,IF(AND('Claim Details'!$J$21="London 2",T408="A"),Rates!$C$7,IF(AND('Claim Details'!$J$21="London 2",T408="B"),Rates!$D$7,IF(AND('Claim Details'!$J$21="London 2",T408="C"),Rates!$E$7,IF(AND('Claim Details'!$J$21="London 2",T408="D"),Rates!$F$7,IF(AND('Claim Details'!$J$21="London 3",T408="A"),Rates!$C$10,IF(AND('Claim Details'!$J$21="London 3",T408="B"),Rates!$D$10,IF(AND('Claim Details'!$J$21="London 3",T408="C"),Rates!$E$10,IF(AND('Claim Details'!$J$21="London 3",T408="D"),Rates!$F$10,IF(AND('Claim Details'!$J$21="National 1",T408="A"),Rates!$C$13,IF(AND('Claim Details'!$J$21="National 1",T408="B"),Rates!$D$13,IF(AND('Claim Details'!$J$21="National 1",T408="C"),Rates!$E$13,IF(AND('Claim Details'!$J$21="National 1",T408="D"),Rates!$F$13,IF(AND('Claim Details'!$J$21="National 2",T408="A"),Rates!$C$16,IF(AND('Claim Details'!$J$21="National 2",T408="B"),Rates!$D$16,IF(AND('Claim Details'!$J$21="National 2",T408="C"),Rates!$E$16,IF(AND('Claim Details'!$J$21="National 2",T408="D"),Rates!$F$16,"£0.00"))))))))))))))))))))</f>
        <v>£0.00</v>
      </c>
      <c r="AP408" s="45">
        <f t="shared" si="97"/>
        <v>0</v>
      </c>
      <c r="AQ408" s="45" t="str">
        <f>IF(AND('Claim Details'!$R$21="London 1",AC408="A"),Rates!$C$4,IF(AND('Claim Details'!$R$21="London 1",AC408="B"),Rates!$D$4,IF(AND('Claim Details'!$R$21="London 1",AC408="C"),Rates!$E$4,IF(AND('Claim Details'!$R$21="London 1",AC408="D"),Rates!$F$4,IF(AND('Claim Details'!$R$21="London 2",AC408="A"),Rates!$C$7,IF(AND('Claim Details'!$R$21="London 2",AC408="B"),Rates!$D$7,IF(AND('Claim Details'!$R$21="London 2",AC408="C"),Rates!$E$7,IF(AND('Claim Details'!$R$21="London 2",AC408="D"),Rates!$F$7,IF(AND('Claim Details'!$R$21="London 3",AC408="A"),Rates!$C$10,IF(AND('Claim Details'!$R$21="London 3",AC408="B"),Rates!$D$10,IF(AND('Claim Details'!$R$21="London 3",AC408="C"),Rates!$E$10,IF(AND('Claim Details'!$R$21="London 3",AC408="D"),Rates!$F$10,IF(AND('Claim Details'!$R$21="National 1",AC408="A"),Rates!$C$13,IF(AND('Claim Details'!$R$21="National 1",AC408="B"),Rates!$D$13,IF(AND('Claim Details'!$R$21="National 1",AC408="C"),Rates!$E$13,IF(AND('Claim Details'!$R$21="National 1",AC408="D"),Rates!$F$13,IF(AND('Claim Details'!$R$21="National 2",AC408="A"),Rates!$C$16,IF(AND('Claim Details'!$R$21="National 2",AC408="B"),Rates!$D$16,IF(AND('Claim Details'!$R$21="National 2",AC408="C"),Rates!$E$16,IF(AND('Claim Details'!$R$21="National 2",AC408="D"),Rates!$F$16,"£0.00"))))))))))))))))))))</f>
        <v>£0.00</v>
      </c>
      <c r="AR408" s="45">
        <f t="shared" si="98"/>
        <v>0</v>
      </c>
      <c r="AS408" s="183" t="str">
        <f t="shared" si="108"/>
        <v/>
      </c>
      <c r="AT408" s="183" t="str">
        <f t="shared" si="109"/>
        <v/>
      </c>
    </row>
    <row r="409" spans="1:46" ht="15.5">
      <c r="A409" s="178"/>
      <c r="B409" s="21"/>
      <c r="C409" s="22"/>
      <c r="D409" s="288"/>
      <c r="E409" s="290"/>
      <c r="F409" s="289"/>
      <c r="G409" s="177"/>
      <c r="H409" s="286"/>
      <c r="I409" s="95" t="str">
        <f>IF(AND('Claim Details'!$E$21="London 1",C409="A"),Rates!$C$4,IF(AND('Claim Details'!$E$21="London 1",C409="B"),Rates!$D$4,IF(AND('Claim Details'!$E$21="London 1",C409="C"),Rates!$E$4,IF(AND('Claim Details'!$E$21="London 1",C409="D"),Rates!$F$4,IF(AND('Claim Details'!$E$21="London 2",C409="A"),Rates!$C$7,IF(AND('Claim Details'!$E$21="London 2",C409="B"),Rates!$D$7,IF(AND('Claim Details'!$E$21="London 2",C409="C"),Rates!$E$7,IF(AND('Claim Details'!$E$21="London 2",C409="D"),Rates!$F$7,IF(AND('Claim Details'!$E$21="London 3",C409="A"),Rates!$C$10,IF(AND('Claim Details'!$E$21="London 3",C409="B"),Rates!$D$10,IF(AND('Claim Details'!$E$21="London 3",C409="C"),Rates!$E$10,IF(AND('Claim Details'!$E$21="London 3",C409="D"),Rates!$F$10,IF(AND('Claim Details'!$E$21="National 1",C409="A"),Rates!$C$13,IF(AND('Claim Details'!$E$21="National 1",C409="B"),Rates!$D$13,IF(AND('Claim Details'!$E$21="National 1",C409="C"),Rates!$E$13,IF(AND('Claim Details'!$E$21="National 1",C409="D"),Rates!$F$13,IF(AND('Claim Details'!$E$21="National 2",C409="A"),Rates!$C$16,IF(AND('Claim Details'!$E$21="National 2",C409="B"),Rates!$D$16,IF(AND('Claim Details'!$E$21="National 2",C409="C"),Rates!$E$16,IF(AND('Claim Details'!$E$21="National 2",C409="D"),Rates!$F$16,"£0.00"))))))))))))))))))))</f>
        <v>£0.00</v>
      </c>
      <c r="J409" s="23"/>
      <c r="K409" s="63" t="str">
        <f t="shared" si="99"/>
        <v>£0.00</v>
      </c>
      <c r="L409" s="212"/>
      <c r="M409" s="213"/>
      <c r="N409" s="20"/>
      <c r="O409" s="20"/>
      <c r="P409" s="20" t="str">
        <f t="shared" si="100"/>
        <v/>
      </c>
      <c r="Q409" s="20"/>
      <c r="R409" s="211"/>
      <c r="S409" s="28" t="str">
        <f t="shared" si="101"/>
        <v/>
      </c>
      <c r="T409" s="20" t="str">
        <f t="shared" si="102"/>
        <v/>
      </c>
      <c r="U409" s="18" t="str">
        <f t="shared" si="103"/>
        <v>£0.00</v>
      </c>
      <c r="V409" s="20"/>
      <c r="W409" s="192"/>
      <c r="X409" s="193"/>
      <c r="Y409" s="35"/>
      <c r="Z409" s="343"/>
      <c r="AA409" s="343" t="str">
        <f t="shared" si="104"/>
        <v/>
      </c>
      <c r="AB409" s="103"/>
      <c r="AC409" s="94" t="str">
        <f t="shared" si="105"/>
        <v/>
      </c>
      <c r="AD409" s="95"/>
      <c r="AE409" s="294"/>
      <c r="AF409" s="214" t="str">
        <f t="shared" si="106"/>
        <v/>
      </c>
      <c r="AG409" s="215" t="str">
        <f t="shared" si="107"/>
        <v>£0.00</v>
      </c>
      <c r="AH409" s="181"/>
      <c r="AJ409" s="183"/>
      <c r="AM409" s="183" t="str">
        <f t="shared" si="95"/>
        <v/>
      </c>
      <c r="AN409" s="45">
        <f t="shared" si="96"/>
        <v>0</v>
      </c>
      <c r="AO409" s="45" t="str">
        <f>IF(AND('Claim Details'!$J$21="London 1",T409="A"),Rates!$C$4,IF(AND('Claim Details'!$J$21="London 1",T409="B"),Rates!$D$4,IF(AND('Claim Details'!$J$21="London 1",T409="C"),Rates!$E$4,IF(AND('Claim Details'!$J$21="London 1",T409="D"),Rates!$F$4,IF(AND('Claim Details'!$J$21="London 2",T409="A"),Rates!$C$7,IF(AND('Claim Details'!$J$21="London 2",T409="B"),Rates!$D$7,IF(AND('Claim Details'!$J$21="London 2",T409="C"),Rates!$E$7,IF(AND('Claim Details'!$J$21="London 2",T409="D"),Rates!$F$7,IF(AND('Claim Details'!$J$21="London 3",T409="A"),Rates!$C$10,IF(AND('Claim Details'!$J$21="London 3",T409="B"),Rates!$D$10,IF(AND('Claim Details'!$J$21="London 3",T409="C"),Rates!$E$10,IF(AND('Claim Details'!$J$21="London 3",T409="D"),Rates!$F$10,IF(AND('Claim Details'!$J$21="National 1",T409="A"),Rates!$C$13,IF(AND('Claim Details'!$J$21="National 1",T409="B"),Rates!$D$13,IF(AND('Claim Details'!$J$21="National 1",T409="C"),Rates!$E$13,IF(AND('Claim Details'!$J$21="National 1",T409="D"),Rates!$F$13,IF(AND('Claim Details'!$J$21="National 2",T409="A"),Rates!$C$16,IF(AND('Claim Details'!$J$21="National 2",T409="B"),Rates!$D$16,IF(AND('Claim Details'!$J$21="National 2",T409="C"),Rates!$E$16,IF(AND('Claim Details'!$J$21="National 2",T409="D"),Rates!$F$16,"£0.00"))))))))))))))))))))</f>
        <v>£0.00</v>
      </c>
      <c r="AP409" s="45">
        <f t="shared" si="97"/>
        <v>0</v>
      </c>
      <c r="AQ409" s="45" t="str">
        <f>IF(AND('Claim Details'!$R$21="London 1",AC409="A"),Rates!$C$4,IF(AND('Claim Details'!$R$21="London 1",AC409="B"),Rates!$D$4,IF(AND('Claim Details'!$R$21="London 1",AC409="C"),Rates!$E$4,IF(AND('Claim Details'!$R$21="London 1",AC409="D"),Rates!$F$4,IF(AND('Claim Details'!$R$21="London 2",AC409="A"),Rates!$C$7,IF(AND('Claim Details'!$R$21="London 2",AC409="B"),Rates!$D$7,IF(AND('Claim Details'!$R$21="London 2",AC409="C"),Rates!$E$7,IF(AND('Claim Details'!$R$21="London 2",AC409="D"),Rates!$F$7,IF(AND('Claim Details'!$R$21="London 3",AC409="A"),Rates!$C$10,IF(AND('Claim Details'!$R$21="London 3",AC409="B"),Rates!$D$10,IF(AND('Claim Details'!$R$21="London 3",AC409="C"),Rates!$E$10,IF(AND('Claim Details'!$R$21="London 3",AC409="D"),Rates!$F$10,IF(AND('Claim Details'!$R$21="National 1",AC409="A"),Rates!$C$13,IF(AND('Claim Details'!$R$21="National 1",AC409="B"),Rates!$D$13,IF(AND('Claim Details'!$R$21="National 1",AC409="C"),Rates!$E$13,IF(AND('Claim Details'!$R$21="National 1",AC409="D"),Rates!$F$13,IF(AND('Claim Details'!$R$21="National 2",AC409="A"),Rates!$C$16,IF(AND('Claim Details'!$R$21="National 2",AC409="B"),Rates!$D$16,IF(AND('Claim Details'!$R$21="National 2",AC409="C"),Rates!$E$16,IF(AND('Claim Details'!$R$21="National 2",AC409="D"),Rates!$F$16,"£0.00"))))))))))))))))))))</f>
        <v>£0.00</v>
      </c>
      <c r="AR409" s="45">
        <f t="shared" si="98"/>
        <v>0</v>
      </c>
      <c r="AS409" s="183" t="str">
        <f t="shared" si="108"/>
        <v/>
      </c>
      <c r="AT409" s="183" t="str">
        <f t="shared" si="109"/>
        <v/>
      </c>
    </row>
    <row r="410" spans="1:46" ht="15.5">
      <c r="A410" s="178"/>
      <c r="B410" s="21"/>
      <c r="C410" s="22"/>
      <c r="D410" s="288"/>
      <c r="E410" s="290"/>
      <c r="F410" s="289"/>
      <c r="G410" s="177"/>
      <c r="H410" s="286"/>
      <c r="I410" s="95" t="str">
        <f>IF(AND('Claim Details'!$E$21="London 1",C410="A"),Rates!$C$4,IF(AND('Claim Details'!$E$21="London 1",C410="B"),Rates!$D$4,IF(AND('Claim Details'!$E$21="London 1",C410="C"),Rates!$E$4,IF(AND('Claim Details'!$E$21="London 1",C410="D"),Rates!$F$4,IF(AND('Claim Details'!$E$21="London 2",C410="A"),Rates!$C$7,IF(AND('Claim Details'!$E$21="London 2",C410="B"),Rates!$D$7,IF(AND('Claim Details'!$E$21="London 2",C410="C"),Rates!$E$7,IF(AND('Claim Details'!$E$21="London 2",C410="D"),Rates!$F$7,IF(AND('Claim Details'!$E$21="London 3",C410="A"),Rates!$C$10,IF(AND('Claim Details'!$E$21="London 3",C410="B"),Rates!$D$10,IF(AND('Claim Details'!$E$21="London 3",C410="C"),Rates!$E$10,IF(AND('Claim Details'!$E$21="London 3",C410="D"),Rates!$F$10,IF(AND('Claim Details'!$E$21="National 1",C410="A"),Rates!$C$13,IF(AND('Claim Details'!$E$21="National 1",C410="B"),Rates!$D$13,IF(AND('Claim Details'!$E$21="National 1",C410="C"),Rates!$E$13,IF(AND('Claim Details'!$E$21="National 1",C410="D"),Rates!$F$13,IF(AND('Claim Details'!$E$21="National 2",C410="A"),Rates!$C$16,IF(AND('Claim Details'!$E$21="National 2",C410="B"),Rates!$D$16,IF(AND('Claim Details'!$E$21="National 2",C410="C"),Rates!$E$16,IF(AND('Claim Details'!$E$21="National 2",C410="D"),Rates!$F$16,"£0.00"))))))))))))))))))))</f>
        <v>£0.00</v>
      </c>
      <c r="J410" s="23"/>
      <c r="K410" s="63" t="str">
        <f t="shared" si="99"/>
        <v>£0.00</v>
      </c>
      <c r="L410" s="212"/>
      <c r="M410" s="213"/>
      <c r="N410" s="20"/>
      <c r="O410" s="20"/>
      <c r="P410" s="20" t="str">
        <f t="shared" si="100"/>
        <v/>
      </c>
      <c r="Q410" s="20"/>
      <c r="R410" s="211"/>
      <c r="S410" s="28" t="str">
        <f t="shared" si="101"/>
        <v/>
      </c>
      <c r="T410" s="20" t="str">
        <f t="shared" si="102"/>
        <v/>
      </c>
      <c r="U410" s="18" t="str">
        <f t="shared" si="103"/>
        <v>£0.00</v>
      </c>
      <c r="V410" s="20"/>
      <c r="W410" s="192"/>
      <c r="X410" s="193"/>
      <c r="Y410" s="35"/>
      <c r="Z410" s="343"/>
      <c r="AA410" s="343" t="str">
        <f t="shared" si="104"/>
        <v/>
      </c>
      <c r="AB410" s="103"/>
      <c r="AC410" s="94" t="str">
        <f t="shared" si="105"/>
        <v/>
      </c>
      <c r="AD410" s="95"/>
      <c r="AE410" s="294"/>
      <c r="AF410" s="214" t="str">
        <f t="shared" si="106"/>
        <v/>
      </c>
      <c r="AG410" s="215" t="str">
        <f t="shared" si="107"/>
        <v>£0.00</v>
      </c>
      <c r="AH410" s="181"/>
      <c r="AJ410" s="183"/>
      <c r="AM410" s="183" t="str">
        <f t="shared" si="95"/>
        <v/>
      </c>
      <c r="AN410" s="45">
        <f t="shared" si="96"/>
        <v>0</v>
      </c>
      <c r="AO410" s="45" t="str">
        <f>IF(AND('Claim Details'!$J$21="London 1",T410="A"),Rates!$C$4,IF(AND('Claim Details'!$J$21="London 1",T410="B"),Rates!$D$4,IF(AND('Claim Details'!$J$21="London 1",T410="C"),Rates!$E$4,IF(AND('Claim Details'!$J$21="London 1",T410="D"),Rates!$F$4,IF(AND('Claim Details'!$J$21="London 2",T410="A"),Rates!$C$7,IF(AND('Claim Details'!$J$21="London 2",T410="B"),Rates!$D$7,IF(AND('Claim Details'!$J$21="London 2",T410="C"),Rates!$E$7,IF(AND('Claim Details'!$J$21="London 2",T410="D"),Rates!$F$7,IF(AND('Claim Details'!$J$21="London 3",T410="A"),Rates!$C$10,IF(AND('Claim Details'!$J$21="London 3",T410="B"),Rates!$D$10,IF(AND('Claim Details'!$J$21="London 3",T410="C"),Rates!$E$10,IF(AND('Claim Details'!$J$21="London 3",T410="D"),Rates!$F$10,IF(AND('Claim Details'!$J$21="National 1",T410="A"),Rates!$C$13,IF(AND('Claim Details'!$J$21="National 1",T410="B"),Rates!$D$13,IF(AND('Claim Details'!$J$21="National 1",T410="C"),Rates!$E$13,IF(AND('Claim Details'!$J$21="National 1",T410="D"),Rates!$F$13,IF(AND('Claim Details'!$J$21="National 2",T410="A"),Rates!$C$16,IF(AND('Claim Details'!$J$21="National 2",T410="B"),Rates!$D$16,IF(AND('Claim Details'!$J$21="National 2",T410="C"),Rates!$E$16,IF(AND('Claim Details'!$J$21="National 2",T410="D"),Rates!$F$16,"£0.00"))))))))))))))))))))</f>
        <v>£0.00</v>
      </c>
      <c r="AP410" s="45">
        <f t="shared" si="97"/>
        <v>0</v>
      </c>
      <c r="AQ410" s="45" t="str">
        <f>IF(AND('Claim Details'!$R$21="London 1",AC410="A"),Rates!$C$4,IF(AND('Claim Details'!$R$21="London 1",AC410="B"),Rates!$D$4,IF(AND('Claim Details'!$R$21="London 1",AC410="C"),Rates!$E$4,IF(AND('Claim Details'!$R$21="London 1",AC410="D"),Rates!$F$4,IF(AND('Claim Details'!$R$21="London 2",AC410="A"),Rates!$C$7,IF(AND('Claim Details'!$R$21="London 2",AC410="B"),Rates!$D$7,IF(AND('Claim Details'!$R$21="London 2",AC410="C"),Rates!$E$7,IF(AND('Claim Details'!$R$21="London 2",AC410="D"),Rates!$F$7,IF(AND('Claim Details'!$R$21="London 3",AC410="A"),Rates!$C$10,IF(AND('Claim Details'!$R$21="London 3",AC410="B"),Rates!$D$10,IF(AND('Claim Details'!$R$21="London 3",AC410="C"),Rates!$E$10,IF(AND('Claim Details'!$R$21="London 3",AC410="D"),Rates!$F$10,IF(AND('Claim Details'!$R$21="National 1",AC410="A"),Rates!$C$13,IF(AND('Claim Details'!$R$21="National 1",AC410="B"),Rates!$D$13,IF(AND('Claim Details'!$R$21="National 1",AC410="C"),Rates!$E$13,IF(AND('Claim Details'!$R$21="National 1",AC410="D"),Rates!$F$13,IF(AND('Claim Details'!$R$21="National 2",AC410="A"),Rates!$C$16,IF(AND('Claim Details'!$R$21="National 2",AC410="B"),Rates!$D$16,IF(AND('Claim Details'!$R$21="National 2",AC410="C"),Rates!$E$16,IF(AND('Claim Details'!$R$21="National 2",AC410="D"),Rates!$F$16,"£0.00"))))))))))))))))))))</f>
        <v>£0.00</v>
      </c>
      <c r="AR410" s="45">
        <f t="shared" si="98"/>
        <v>0</v>
      </c>
      <c r="AS410" s="183" t="str">
        <f t="shared" si="108"/>
        <v/>
      </c>
      <c r="AT410" s="183" t="str">
        <f t="shared" si="109"/>
        <v/>
      </c>
    </row>
    <row r="411" spans="1:46" ht="15.5">
      <c r="A411" s="178"/>
      <c r="B411" s="21"/>
      <c r="C411" s="22"/>
      <c r="D411" s="288"/>
      <c r="E411" s="290"/>
      <c r="F411" s="289"/>
      <c r="G411" s="177"/>
      <c r="H411" s="286"/>
      <c r="I411" s="95" t="str">
        <f>IF(AND('Claim Details'!$E$21="London 1",C411="A"),Rates!$C$4,IF(AND('Claim Details'!$E$21="London 1",C411="B"),Rates!$D$4,IF(AND('Claim Details'!$E$21="London 1",C411="C"),Rates!$E$4,IF(AND('Claim Details'!$E$21="London 1",C411="D"),Rates!$F$4,IF(AND('Claim Details'!$E$21="London 2",C411="A"),Rates!$C$7,IF(AND('Claim Details'!$E$21="London 2",C411="B"),Rates!$D$7,IF(AND('Claim Details'!$E$21="London 2",C411="C"),Rates!$E$7,IF(AND('Claim Details'!$E$21="London 2",C411="D"),Rates!$F$7,IF(AND('Claim Details'!$E$21="London 3",C411="A"),Rates!$C$10,IF(AND('Claim Details'!$E$21="London 3",C411="B"),Rates!$D$10,IF(AND('Claim Details'!$E$21="London 3",C411="C"),Rates!$E$10,IF(AND('Claim Details'!$E$21="London 3",C411="D"),Rates!$F$10,IF(AND('Claim Details'!$E$21="National 1",C411="A"),Rates!$C$13,IF(AND('Claim Details'!$E$21="National 1",C411="B"),Rates!$D$13,IF(AND('Claim Details'!$E$21="National 1",C411="C"),Rates!$E$13,IF(AND('Claim Details'!$E$21="National 1",C411="D"),Rates!$F$13,IF(AND('Claim Details'!$E$21="National 2",C411="A"),Rates!$C$16,IF(AND('Claim Details'!$E$21="National 2",C411="B"),Rates!$D$16,IF(AND('Claim Details'!$E$21="National 2",C411="C"),Rates!$E$16,IF(AND('Claim Details'!$E$21="National 2",C411="D"),Rates!$F$16,"£0.00"))))))))))))))))))))</f>
        <v>£0.00</v>
      </c>
      <c r="J411" s="23"/>
      <c r="K411" s="63" t="str">
        <f t="shared" si="99"/>
        <v>£0.00</v>
      </c>
      <c r="L411" s="212"/>
      <c r="M411" s="213"/>
      <c r="N411" s="20"/>
      <c r="O411" s="20"/>
      <c r="P411" s="20" t="str">
        <f t="shared" si="100"/>
        <v/>
      </c>
      <c r="Q411" s="20"/>
      <c r="R411" s="211"/>
      <c r="S411" s="28" t="str">
        <f t="shared" si="101"/>
        <v/>
      </c>
      <c r="T411" s="20" t="str">
        <f t="shared" si="102"/>
        <v/>
      </c>
      <c r="U411" s="18" t="str">
        <f t="shared" si="103"/>
        <v>£0.00</v>
      </c>
      <c r="V411" s="20"/>
      <c r="W411" s="192"/>
      <c r="X411" s="193"/>
      <c r="Y411" s="35"/>
      <c r="Z411" s="343"/>
      <c r="AA411" s="343" t="str">
        <f t="shared" si="104"/>
        <v/>
      </c>
      <c r="AB411" s="103"/>
      <c r="AC411" s="94" t="str">
        <f t="shared" si="105"/>
        <v/>
      </c>
      <c r="AD411" s="95"/>
      <c r="AE411" s="294"/>
      <c r="AF411" s="214" t="str">
        <f t="shared" si="106"/>
        <v/>
      </c>
      <c r="AG411" s="215" t="str">
        <f t="shared" si="107"/>
        <v>£0.00</v>
      </c>
      <c r="AH411" s="181"/>
      <c r="AJ411" s="183"/>
      <c r="AM411" s="183" t="str">
        <f t="shared" si="95"/>
        <v/>
      </c>
      <c r="AN411" s="45">
        <f t="shared" si="96"/>
        <v>0</v>
      </c>
      <c r="AO411" s="45" t="str">
        <f>IF(AND('Claim Details'!$J$21="London 1",T411="A"),Rates!$C$4,IF(AND('Claim Details'!$J$21="London 1",T411="B"),Rates!$D$4,IF(AND('Claim Details'!$J$21="London 1",T411="C"),Rates!$E$4,IF(AND('Claim Details'!$J$21="London 1",T411="D"),Rates!$F$4,IF(AND('Claim Details'!$J$21="London 2",T411="A"),Rates!$C$7,IF(AND('Claim Details'!$J$21="London 2",T411="B"),Rates!$D$7,IF(AND('Claim Details'!$J$21="London 2",T411="C"),Rates!$E$7,IF(AND('Claim Details'!$J$21="London 2",T411="D"),Rates!$F$7,IF(AND('Claim Details'!$J$21="London 3",T411="A"),Rates!$C$10,IF(AND('Claim Details'!$J$21="London 3",T411="B"),Rates!$D$10,IF(AND('Claim Details'!$J$21="London 3",T411="C"),Rates!$E$10,IF(AND('Claim Details'!$J$21="London 3",T411="D"),Rates!$F$10,IF(AND('Claim Details'!$J$21="National 1",T411="A"),Rates!$C$13,IF(AND('Claim Details'!$J$21="National 1",T411="B"),Rates!$D$13,IF(AND('Claim Details'!$J$21="National 1",T411="C"),Rates!$E$13,IF(AND('Claim Details'!$J$21="National 1",T411="D"),Rates!$F$13,IF(AND('Claim Details'!$J$21="National 2",T411="A"),Rates!$C$16,IF(AND('Claim Details'!$J$21="National 2",T411="B"),Rates!$D$16,IF(AND('Claim Details'!$J$21="National 2",T411="C"),Rates!$E$16,IF(AND('Claim Details'!$J$21="National 2",T411="D"),Rates!$F$16,"£0.00"))))))))))))))))))))</f>
        <v>£0.00</v>
      </c>
      <c r="AP411" s="45">
        <f t="shared" si="97"/>
        <v>0</v>
      </c>
      <c r="AQ411" s="45" t="str">
        <f>IF(AND('Claim Details'!$R$21="London 1",AC411="A"),Rates!$C$4,IF(AND('Claim Details'!$R$21="London 1",AC411="B"),Rates!$D$4,IF(AND('Claim Details'!$R$21="London 1",AC411="C"),Rates!$E$4,IF(AND('Claim Details'!$R$21="London 1",AC411="D"),Rates!$F$4,IF(AND('Claim Details'!$R$21="London 2",AC411="A"),Rates!$C$7,IF(AND('Claim Details'!$R$21="London 2",AC411="B"),Rates!$D$7,IF(AND('Claim Details'!$R$21="London 2",AC411="C"),Rates!$E$7,IF(AND('Claim Details'!$R$21="London 2",AC411="D"),Rates!$F$7,IF(AND('Claim Details'!$R$21="London 3",AC411="A"),Rates!$C$10,IF(AND('Claim Details'!$R$21="London 3",AC411="B"),Rates!$D$10,IF(AND('Claim Details'!$R$21="London 3",AC411="C"),Rates!$E$10,IF(AND('Claim Details'!$R$21="London 3",AC411="D"),Rates!$F$10,IF(AND('Claim Details'!$R$21="National 1",AC411="A"),Rates!$C$13,IF(AND('Claim Details'!$R$21="National 1",AC411="B"),Rates!$D$13,IF(AND('Claim Details'!$R$21="National 1",AC411="C"),Rates!$E$13,IF(AND('Claim Details'!$R$21="National 1",AC411="D"),Rates!$F$13,IF(AND('Claim Details'!$R$21="National 2",AC411="A"),Rates!$C$16,IF(AND('Claim Details'!$R$21="National 2",AC411="B"),Rates!$D$16,IF(AND('Claim Details'!$R$21="National 2",AC411="C"),Rates!$E$16,IF(AND('Claim Details'!$R$21="National 2",AC411="D"),Rates!$F$16,"£0.00"))))))))))))))))))))</f>
        <v>£0.00</v>
      </c>
      <c r="AR411" s="45">
        <f t="shared" si="98"/>
        <v>0</v>
      </c>
      <c r="AS411" s="183" t="str">
        <f t="shared" si="108"/>
        <v/>
      </c>
      <c r="AT411" s="183" t="str">
        <f t="shared" si="109"/>
        <v/>
      </c>
    </row>
    <row r="412" spans="1:46" ht="15.5">
      <c r="A412" s="178"/>
      <c r="B412" s="21"/>
      <c r="C412" s="22"/>
      <c r="D412" s="288"/>
      <c r="E412" s="290"/>
      <c r="F412" s="289"/>
      <c r="G412" s="177"/>
      <c r="H412" s="286"/>
      <c r="I412" s="95" t="str">
        <f>IF(AND('Claim Details'!$E$21="London 1",C412="A"),Rates!$C$4,IF(AND('Claim Details'!$E$21="London 1",C412="B"),Rates!$D$4,IF(AND('Claim Details'!$E$21="London 1",C412="C"),Rates!$E$4,IF(AND('Claim Details'!$E$21="London 1",C412="D"),Rates!$F$4,IF(AND('Claim Details'!$E$21="London 2",C412="A"),Rates!$C$7,IF(AND('Claim Details'!$E$21="London 2",C412="B"),Rates!$D$7,IF(AND('Claim Details'!$E$21="London 2",C412="C"),Rates!$E$7,IF(AND('Claim Details'!$E$21="London 2",C412="D"),Rates!$F$7,IF(AND('Claim Details'!$E$21="London 3",C412="A"),Rates!$C$10,IF(AND('Claim Details'!$E$21="London 3",C412="B"),Rates!$D$10,IF(AND('Claim Details'!$E$21="London 3",C412="C"),Rates!$E$10,IF(AND('Claim Details'!$E$21="London 3",C412="D"),Rates!$F$10,IF(AND('Claim Details'!$E$21="National 1",C412="A"),Rates!$C$13,IF(AND('Claim Details'!$E$21="National 1",C412="B"),Rates!$D$13,IF(AND('Claim Details'!$E$21="National 1",C412="C"),Rates!$E$13,IF(AND('Claim Details'!$E$21="National 1",C412="D"),Rates!$F$13,IF(AND('Claim Details'!$E$21="National 2",C412="A"),Rates!$C$16,IF(AND('Claim Details'!$E$21="National 2",C412="B"),Rates!$D$16,IF(AND('Claim Details'!$E$21="National 2",C412="C"),Rates!$E$16,IF(AND('Claim Details'!$E$21="National 2",C412="D"),Rates!$F$16,"£0.00"))))))))))))))))))))</f>
        <v>£0.00</v>
      </c>
      <c r="J412" s="23"/>
      <c r="K412" s="63" t="str">
        <f t="shared" si="99"/>
        <v>£0.00</v>
      </c>
      <c r="L412" s="212"/>
      <c r="M412" s="213"/>
      <c r="N412" s="20"/>
      <c r="O412" s="20"/>
      <c r="P412" s="20" t="str">
        <f t="shared" si="100"/>
        <v/>
      </c>
      <c r="Q412" s="20"/>
      <c r="R412" s="211"/>
      <c r="S412" s="28" t="str">
        <f t="shared" si="101"/>
        <v/>
      </c>
      <c r="T412" s="20" t="str">
        <f t="shared" si="102"/>
        <v/>
      </c>
      <c r="U412" s="18" t="str">
        <f t="shared" si="103"/>
        <v>£0.00</v>
      </c>
      <c r="V412" s="20"/>
      <c r="W412" s="192"/>
      <c r="X412" s="193"/>
      <c r="Y412" s="35"/>
      <c r="Z412" s="343"/>
      <c r="AA412" s="343" t="str">
        <f t="shared" si="104"/>
        <v/>
      </c>
      <c r="AB412" s="103"/>
      <c r="AC412" s="94" t="str">
        <f t="shared" si="105"/>
        <v/>
      </c>
      <c r="AD412" s="95"/>
      <c r="AE412" s="294"/>
      <c r="AF412" s="214" t="str">
        <f t="shared" si="106"/>
        <v/>
      </c>
      <c r="AG412" s="215" t="str">
        <f t="shared" si="107"/>
        <v>£0.00</v>
      </c>
      <c r="AH412" s="181"/>
      <c r="AJ412" s="183"/>
      <c r="AM412" s="183" t="str">
        <f t="shared" si="95"/>
        <v/>
      </c>
      <c r="AN412" s="45">
        <f t="shared" si="96"/>
        <v>0</v>
      </c>
      <c r="AO412" s="45" t="str">
        <f>IF(AND('Claim Details'!$J$21="London 1",T412="A"),Rates!$C$4,IF(AND('Claim Details'!$J$21="London 1",T412="B"),Rates!$D$4,IF(AND('Claim Details'!$J$21="London 1",T412="C"),Rates!$E$4,IF(AND('Claim Details'!$J$21="London 1",T412="D"),Rates!$F$4,IF(AND('Claim Details'!$J$21="London 2",T412="A"),Rates!$C$7,IF(AND('Claim Details'!$J$21="London 2",T412="B"),Rates!$D$7,IF(AND('Claim Details'!$J$21="London 2",T412="C"),Rates!$E$7,IF(AND('Claim Details'!$J$21="London 2",T412="D"),Rates!$F$7,IF(AND('Claim Details'!$J$21="London 3",T412="A"),Rates!$C$10,IF(AND('Claim Details'!$J$21="London 3",T412="B"),Rates!$D$10,IF(AND('Claim Details'!$J$21="London 3",T412="C"),Rates!$E$10,IF(AND('Claim Details'!$J$21="London 3",T412="D"),Rates!$F$10,IF(AND('Claim Details'!$J$21="National 1",T412="A"),Rates!$C$13,IF(AND('Claim Details'!$J$21="National 1",T412="B"),Rates!$D$13,IF(AND('Claim Details'!$J$21="National 1",T412="C"),Rates!$E$13,IF(AND('Claim Details'!$J$21="National 1",T412="D"),Rates!$F$13,IF(AND('Claim Details'!$J$21="National 2",T412="A"),Rates!$C$16,IF(AND('Claim Details'!$J$21="National 2",T412="B"),Rates!$D$16,IF(AND('Claim Details'!$J$21="National 2",T412="C"),Rates!$E$16,IF(AND('Claim Details'!$J$21="National 2",T412="D"),Rates!$F$16,"£0.00"))))))))))))))))))))</f>
        <v>£0.00</v>
      </c>
      <c r="AP412" s="45">
        <f t="shared" si="97"/>
        <v>0</v>
      </c>
      <c r="AQ412" s="45" t="str">
        <f>IF(AND('Claim Details'!$R$21="London 1",AC412="A"),Rates!$C$4,IF(AND('Claim Details'!$R$21="London 1",AC412="B"),Rates!$D$4,IF(AND('Claim Details'!$R$21="London 1",AC412="C"),Rates!$E$4,IF(AND('Claim Details'!$R$21="London 1",AC412="D"),Rates!$F$4,IF(AND('Claim Details'!$R$21="London 2",AC412="A"),Rates!$C$7,IF(AND('Claim Details'!$R$21="London 2",AC412="B"),Rates!$D$7,IF(AND('Claim Details'!$R$21="London 2",AC412="C"),Rates!$E$7,IF(AND('Claim Details'!$R$21="London 2",AC412="D"),Rates!$F$7,IF(AND('Claim Details'!$R$21="London 3",AC412="A"),Rates!$C$10,IF(AND('Claim Details'!$R$21="London 3",AC412="B"),Rates!$D$10,IF(AND('Claim Details'!$R$21="London 3",AC412="C"),Rates!$E$10,IF(AND('Claim Details'!$R$21="London 3",AC412="D"),Rates!$F$10,IF(AND('Claim Details'!$R$21="National 1",AC412="A"),Rates!$C$13,IF(AND('Claim Details'!$R$21="National 1",AC412="B"),Rates!$D$13,IF(AND('Claim Details'!$R$21="National 1",AC412="C"),Rates!$E$13,IF(AND('Claim Details'!$R$21="National 1",AC412="D"),Rates!$F$13,IF(AND('Claim Details'!$R$21="National 2",AC412="A"),Rates!$C$16,IF(AND('Claim Details'!$R$21="National 2",AC412="B"),Rates!$D$16,IF(AND('Claim Details'!$R$21="National 2",AC412="C"),Rates!$E$16,IF(AND('Claim Details'!$R$21="National 2",AC412="D"),Rates!$F$16,"£0.00"))))))))))))))))))))</f>
        <v>£0.00</v>
      </c>
      <c r="AR412" s="45">
        <f t="shared" si="98"/>
        <v>0</v>
      </c>
      <c r="AS412" s="183" t="str">
        <f t="shared" si="108"/>
        <v/>
      </c>
      <c r="AT412" s="183" t="str">
        <f t="shared" si="109"/>
        <v/>
      </c>
    </row>
    <row r="413" spans="1:46" ht="15.5">
      <c r="A413" s="178"/>
      <c r="B413" s="21"/>
      <c r="C413" s="22"/>
      <c r="D413" s="288"/>
      <c r="E413" s="290"/>
      <c r="F413" s="289"/>
      <c r="G413" s="177"/>
      <c r="H413" s="286"/>
      <c r="I413" s="95" t="str">
        <f>IF(AND('Claim Details'!$E$21="London 1",C413="A"),Rates!$C$4,IF(AND('Claim Details'!$E$21="London 1",C413="B"),Rates!$D$4,IF(AND('Claim Details'!$E$21="London 1",C413="C"),Rates!$E$4,IF(AND('Claim Details'!$E$21="London 1",C413="D"),Rates!$F$4,IF(AND('Claim Details'!$E$21="London 2",C413="A"),Rates!$C$7,IF(AND('Claim Details'!$E$21="London 2",C413="B"),Rates!$D$7,IF(AND('Claim Details'!$E$21="London 2",C413="C"),Rates!$E$7,IF(AND('Claim Details'!$E$21="London 2",C413="D"),Rates!$F$7,IF(AND('Claim Details'!$E$21="London 3",C413="A"),Rates!$C$10,IF(AND('Claim Details'!$E$21="London 3",C413="B"),Rates!$D$10,IF(AND('Claim Details'!$E$21="London 3",C413="C"),Rates!$E$10,IF(AND('Claim Details'!$E$21="London 3",C413="D"),Rates!$F$10,IF(AND('Claim Details'!$E$21="National 1",C413="A"),Rates!$C$13,IF(AND('Claim Details'!$E$21="National 1",C413="B"),Rates!$D$13,IF(AND('Claim Details'!$E$21="National 1",C413="C"),Rates!$E$13,IF(AND('Claim Details'!$E$21="National 1",C413="D"),Rates!$F$13,IF(AND('Claim Details'!$E$21="National 2",C413="A"),Rates!$C$16,IF(AND('Claim Details'!$E$21="National 2",C413="B"),Rates!$D$16,IF(AND('Claim Details'!$E$21="National 2",C413="C"),Rates!$E$16,IF(AND('Claim Details'!$E$21="National 2",C413="D"),Rates!$F$16,"£0.00"))))))))))))))))))))</f>
        <v>£0.00</v>
      </c>
      <c r="J413" s="23"/>
      <c r="K413" s="63" t="str">
        <f t="shared" si="99"/>
        <v>£0.00</v>
      </c>
      <c r="L413" s="212"/>
      <c r="M413" s="213"/>
      <c r="N413" s="20"/>
      <c r="O413" s="20"/>
      <c r="P413" s="20" t="str">
        <f t="shared" si="100"/>
        <v/>
      </c>
      <c r="Q413" s="20"/>
      <c r="R413" s="211"/>
      <c r="S413" s="28" t="str">
        <f t="shared" si="101"/>
        <v/>
      </c>
      <c r="T413" s="20" t="str">
        <f t="shared" si="102"/>
        <v/>
      </c>
      <c r="U413" s="18" t="str">
        <f t="shared" si="103"/>
        <v>£0.00</v>
      </c>
      <c r="V413" s="20"/>
      <c r="W413" s="192"/>
      <c r="X413" s="193"/>
      <c r="Y413" s="35"/>
      <c r="Z413" s="343"/>
      <c r="AA413" s="343" t="str">
        <f t="shared" si="104"/>
        <v/>
      </c>
      <c r="AB413" s="103"/>
      <c r="AC413" s="94" t="str">
        <f t="shared" si="105"/>
        <v/>
      </c>
      <c r="AD413" s="95"/>
      <c r="AE413" s="294"/>
      <c r="AF413" s="214" t="str">
        <f t="shared" si="106"/>
        <v/>
      </c>
      <c r="AG413" s="215" t="str">
        <f t="shared" si="107"/>
        <v>£0.00</v>
      </c>
      <c r="AH413" s="181"/>
      <c r="AJ413" s="183"/>
      <c r="AM413" s="183" t="str">
        <f t="shared" si="95"/>
        <v/>
      </c>
      <c r="AN413" s="45">
        <f t="shared" si="96"/>
        <v>0</v>
      </c>
      <c r="AO413" s="45" t="str">
        <f>IF(AND('Claim Details'!$J$21="London 1",T413="A"),Rates!$C$4,IF(AND('Claim Details'!$J$21="London 1",T413="B"),Rates!$D$4,IF(AND('Claim Details'!$J$21="London 1",T413="C"),Rates!$E$4,IF(AND('Claim Details'!$J$21="London 1",T413="D"),Rates!$F$4,IF(AND('Claim Details'!$J$21="London 2",T413="A"),Rates!$C$7,IF(AND('Claim Details'!$J$21="London 2",T413="B"),Rates!$D$7,IF(AND('Claim Details'!$J$21="London 2",T413="C"),Rates!$E$7,IF(AND('Claim Details'!$J$21="London 2",T413="D"),Rates!$F$7,IF(AND('Claim Details'!$J$21="London 3",T413="A"),Rates!$C$10,IF(AND('Claim Details'!$J$21="London 3",T413="B"),Rates!$D$10,IF(AND('Claim Details'!$J$21="London 3",T413="C"),Rates!$E$10,IF(AND('Claim Details'!$J$21="London 3",T413="D"),Rates!$F$10,IF(AND('Claim Details'!$J$21="National 1",T413="A"),Rates!$C$13,IF(AND('Claim Details'!$J$21="National 1",T413="B"),Rates!$D$13,IF(AND('Claim Details'!$J$21="National 1",T413="C"),Rates!$E$13,IF(AND('Claim Details'!$J$21="National 1",T413="D"),Rates!$F$13,IF(AND('Claim Details'!$J$21="National 2",T413="A"),Rates!$C$16,IF(AND('Claim Details'!$J$21="National 2",T413="B"),Rates!$D$16,IF(AND('Claim Details'!$J$21="National 2",T413="C"),Rates!$E$16,IF(AND('Claim Details'!$J$21="National 2",T413="D"),Rates!$F$16,"£0.00"))))))))))))))))))))</f>
        <v>£0.00</v>
      </c>
      <c r="AP413" s="45">
        <f t="shared" si="97"/>
        <v>0</v>
      </c>
      <c r="AQ413" s="45" t="str">
        <f>IF(AND('Claim Details'!$R$21="London 1",AC413="A"),Rates!$C$4,IF(AND('Claim Details'!$R$21="London 1",AC413="B"),Rates!$D$4,IF(AND('Claim Details'!$R$21="London 1",AC413="C"),Rates!$E$4,IF(AND('Claim Details'!$R$21="London 1",AC413="D"),Rates!$F$4,IF(AND('Claim Details'!$R$21="London 2",AC413="A"),Rates!$C$7,IF(AND('Claim Details'!$R$21="London 2",AC413="B"),Rates!$D$7,IF(AND('Claim Details'!$R$21="London 2",AC413="C"),Rates!$E$7,IF(AND('Claim Details'!$R$21="London 2",AC413="D"),Rates!$F$7,IF(AND('Claim Details'!$R$21="London 3",AC413="A"),Rates!$C$10,IF(AND('Claim Details'!$R$21="London 3",AC413="B"),Rates!$D$10,IF(AND('Claim Details'!$R$21="London 3",AC413="C"),Rates!$E$10,IF(AND('Claim Details'!$R$21="London 3",AC413="D"),Rates!$F$10,IF(AND('Claim Details'!$R$21="National 1",AC413="A"),Rates!$C$13,IF(AND('Claim Details'!$R$21="National 1",AC413="B"),Rates!$D$13,IF(AND('Claim Details'!$R$21="National 1",AC413="C"),Rates!$E$13,IF(AND('Claim Details'!$R$21="National 1",AC413="D"),Rates!$F$13,IF(AND('Claim Details'!$R$21="National 2",AC413="A"),Rates!$C$16,IF(AND('Claim Details'!$R$21="National 2",AC413="B"),Rates!$D$16,IF(AND('Claim Details'!$R$21="National 2",AC413="C"),Rates!$E$16,IF(AND('Claim Details'!$R$21="National 2",AC413="D"),Rates!$F$16,"£0.00"))))))))))))))))))))</f>
        <v>£0.00</v>
      </c>
      <c r="AR413" s="45">
        <f t="shared" si="98"/>
        <v>0</v>
      </c>
      <c r="AS413" s="183" t="str">
        <f t="shared" si="108"/>
        <v/>
      </c>
      <c r="AT413" s="183" t="str">
        <f t="shared" si="109"/>
        <v/>
      </c>
    </row>
    <row r="414" spans="1:46" ht="15.5">
      <c r="A414" s="178"/>
      <c r="B414" s="21"/>
      <c r="C414" s="22"/>
      <c r="D414" s="288"/>
      <c r="E414" s="290"/>
      <c r="F414" s="289"/>
      <c r="G414" s="177"/>
      <c r="H414" s="286"/>
      <c r="I414" s="95" t="str">
        <f>IF(AND('Claim Details'!$E$21="London 1",C414="A"),Rates!$C$4,IF(AND('Claim Details'!$E$21="London 1",C414="B"),Rates!$D$4,IF(AND('Claim Details'!$E$21="London 1",C414="C"),Rates!$E$4,IF(AND('Claim Details'!$E$21="London 1",C414="D"),Rates!$F$4,IF(AND('Claim Details'!$E$21="London 2",C414="A"),Rates!$C$7,IF(AND('Claim Details'!$E$21="London 2",C414="B"),Rates!$D$7,IF(AND('Claim Details'!$E$21="London 2",C414="C"),Rates!$E$7,IF(AND('Claim Details'!$E$21="London 2",C414="D"),Rates!$F$7,IF(AND('Claim Details'!$E$21="London 3",C414="A"),Rates!$C$10,IF(AND('Claim Details'!$E$21="London 3",C414="B"),Rates!$D$10,IF(AND('Claim Details'!$E$21="London 3",C414="C"),Rates!$E$10,IF(AND('Claim Details'!$E$21="London 3",C414="D"),Rates!$F$10,IF(AND('Claim Details'!$E$21="National 1",C414="A"),Rates!$C$13,IF(AND('Claim Details'!$E$21="National 1",C414="B"),Rates!$D$13,IF(AND('Claim Details'!$E$21="National 1",C414="C"),Rates!$E$13,IF(AND('Claim Details'!$E$21="National 1",C414="D"),Rates!$F$13,IF(AND('Claim Details'!$E$21="National 2",C414="A"),Rates!$C$16,IF(AND('Claim Details'!$E$21="National 2",C414="B"),Rates!$D$16,IF(AND('Claim Details'!$E$21="National 2",C414="C"),Rates!$E$16,IF(AND('Claim Details'!$E$21="National 2",C414="D"),Rates!$F$16,"£0.00"))))))))))))))))))))</f>
        <v>£0.00</v>
      </c>
      <c r="J414" s="23"/>
      <c r="K414" s="63" t="str">
        <f t="shared" si="99"/>
        <v>£0.00</v>
      </c>
      <c r="L414" s="212"/>
      <c r="M414" s="213"/>
      <c r="N414" s="20"/>
      <c r="O414" s="20"/>
      <c r="P414" s="20" t="str">
        <f t="shared" si="100"/>
        <v/>
      </c>
      <c r="Q414" s="20"/>
      <c r="R414" s="211"/>
      <c r="S414" s="28" t="str">
        <f t="shared" si="101"/>
        <v/>
      </c>
      <c r="T414" s="20" t="str">
        <f t="shared" si="102"/>
        <v/>
      </c>
      <c r="U414" s="18" t="str">
        <f t="shared" si="103"/>
        <v>£0.00</v>
      </c>
      <c r="V414" s="20"/>
      <c r="W414" s="192"/>
      <c r="X414" s="193"/>
      <c r="Y414" s="35"/>
      <c r="Z414" s="343"/>
      <c r="AA414" s="343" t="str">
        <f t="shared" si="104"/>
        <v/>
      </c>
      <c r="AB414" s="103"/>
      <c r="AC414" s="94" t="str">
        <f t="shared" si="105"/>
        <v/>
      </c>
      <c r="AD414" s="95"/>
      <c r="AE414" s="294"/>
      <c r="AF414" s="214" t="str">
        <f t="shared" si="106"/>
        <v/>
      </c>
      <c r="AG414" s="215" t="str">
        <f t="shared" si="107"/>
        <v>£0.00</v>
      </c>
      <c r="AH414" s="181"/>
      <c r="AJ414" s="183"/>
      <c r="AM414" s="183" t="str">
        <f t="shared" si="95"/>
        <v/>
      </c>
      <c r="AN414" s="45">
        <f t="shared" si="96"/>
        <v>0</v>
      </c>
      <c r="AO414" s="45" t="str">
        <f>IF(AND('Claim Details'!$J$21="London 1",T414="A"),Rates!$C$4,IF(AND('Claim Details'!$J$21="London 1",T414="B"),Rates!$D$4,IF(AND('Claim Details'!$J$21="London 1",T414="C"),Rates!$E$4,IF(AND('Claim Details'!$J$21="London 1",T414="D"),Rates!$F$4,IF(AND('Claim Details'!$J$21="London 2",T414="A"),Rates!$C$7,IF(AND('Claim Details'!$J$21="London 2",T414="B"),Rates!$D$7,IF(AND('Claim Details'!$J$21="London 2",T414="C"),Rates!$E$7,IF(AND('Claim Details'!$J$21="London 2",T414="D"),Rates!$F$7,IF(AND('Claim Details'!$J$21="London 3",T414="A"),Rates!$C$10,IF(AND('Claim Details'!$J$21="London 3",T414="B"),Rates!$D$10,IF(AND('Claim Details'!$J$21="London 3",T414="C"),Rates!$E$10,IF(AND('Claim Details'!$J$21="London 3",T414="D"),Rates!$F$10,IF(AND('Claim Details'!$J$21="National 1",T414="A"),Rates!$C$13,IF(AND('Claim Details'!$J$21="National 1",T414="B"),Rates!$D$13,IF(AND('Claim Details'!$J$21="National 1",T414="C"),Rates!$E$13,IF(AND('Claim Details'!$J$21="National 1",T414="D"),Rates!$F$13,IF(AND('Claim Details'!$J$21="National 2",T414="A"),Rates!$C$16,IF(AND('Claim Details'!$J$21="National 2",T414="B"),Rates!$D$16,IF(AND('Claim Details'!$J$21="National 2",T414="C"),Rates!$E$16,IF(AND('Claim Details'!$J$21="National 2",T414="D"),Rates!$F$16,"£0.00"))))))))))))))))))))</f>
        <v>£0.00</v>
      </c>
      <c r="AP414" s="45">
        <f t="shared" si="97"/>
        <v>0</v>
      </c>
      <c r="AQ414" s="45" t="str">
        <f>IF(AND('Claim Details'!$R$21="London 1",AC414="A"),Rates!$C$4,IF(AND('Claim Details'!$R$21="London 1",AC414="B"),Rates!$D$4,IF(AND('Claim Details'!$R$21="London 1",AC414="C"),Rates!$E$4,IF(AND('Claim Details'!$R$21="London 1",AC414="D"),Rates!$F$4,IF(AND('Claim Details'!$R$21="London 2",AC414="A"),Rates!$C$7,IF(AND('Claim Details'!$R$21="London 2",AC414="B"),Rates!$D$7,IF(AND('Claim Details'!$R$21="London 2",AC414="C"),Rates!$E$7,IF(AND('Claim Details'!$R$21="London 2",AC414="D"),Rates!$F$7,IF(AND('Claim Details'!$R$21="London 3",AC414="A"),Rates!$C$10,IF(AND('Claim Details'!$R$21="London 3",AC414="B"),Rates!$D$10,IF(AND('Claim Details'!$R$21="London 3",AC414="C"),Rates!$E$10,IF(AND('Claim Details'!$R$21="London 3",AC414="D"),Rates!$F$10,IF(AND('Claim Details'!$R$21="National 1",AC414="A"),Rates!$C$13,IF(AND('Claim Details'!$R$21="National 1",AC414="B"),Rates!$D$13,IF(AND('Claim Details'!$R$21="National 1",AC414="C"),Rates!$E$13,IF(AND('Claim Details'!$R$21="National 1",AC414="D"),Rates!$F$13,IF(AND('Claim Details'!$R$21="National 2",AC414="A"),Rates!$C$16,IF(AND('Claim Details'!$R$21="National 2",AC414="B"),Rates!$D$16,IF(AND('Claim Details'!$R$21="National 2",AC414="C"),Rates!$E$16,IF(AND('Claim Details'!$R$21="National 2",AC414="D"),Rates!$F$16,"£0.00"))))))))))))))))))))</f>
        <v>£0.00</v>
      </c>
      <c r="AR414" s="45">
        <f t="shared" si="98"/>
        <v>0</v>
      </c>
      <c r="AS414" s="183" t="str">
        <f t="shared" si="108"/>
        <v/>
      </c>
      <c r="AT414" s="183" t="str">
        <f t="shared" si="109"/>
        <v/>
      </c>
    </row>
    <row r="415" spans="1:46" ht="15.5">
      <c r="A415" s="178"/>
      <c r="B415" s="21"/>
      <c r="C415" s="22"/>
      <c r="D415" s="288"/>
      <c r="E415" s="290"/>
      <c r="F415" s="289"/>
      <c r="G415" s="177"/>
      <c r="H415" s="286"/>
      <c r="I415" s="95" t="str">
        <f>IF(AND('Claim Details'!$E$21="London 1",C415="A"),Rates!$C$4,IF(AND('Claim Details'!$E$21="London 1",C415="B"),Rates!$D$4,IF(AND('Claim Details'!$E$21="London 1",C415="C"),Rates!$E$4,IF(AND('Claim Details'!$E$21="London 1",C415="D"),Rates!$F$4,IF(AND('Claim Details'!$E$21="London 2",C415="A"),Rates!$C$7,IF(AND('Claim Details'!$E$21="London 2",C415="B"),Rates!$D$7,IF(AND('Claim Details'!$E$21="London 2",C415="C"),Rates!$E$7,IF(AND('Claim Details'!$E$21="London 2",C415="D"),Rates!$F$7,IF(AND('Claim Details'!$E$21="London 3",C415="A"),Rates!$C$10,IF(AND('Claim Details'!$E$21="London 3",C415="B"),Rates!$D$10,IF(AND('Claim Details'!$E$21="London 3",C415="C"),Rates!$E$10,IF(AND('Claim Details'!$E$21="London 3",C415="D"),Rates!$F$10,IF(AND('Claim Details'!$E$21="National 1",C415="A"),Rates!$C$13,IF(AND('Claim Details'!$E$21="National 1",C415="B"),Rates!$D$13,IF(AND('Claim Details'!$E$21="National 1",C415="C"),Rates!$E$13,IF(AND('Claim Details'!$E$21="National 1",C415="D"),Rates!$F$13,IF(AND('Claim Details'!$E$21="National 2",C415="A"),Rates!$C$16,IF(AND('Claim Details'!$E$21="National 2",C415="B"),Rates!$D$16,IF(AND('Claim Details'!$E$21="National 2",C415="C"),Rates!$E$16,IF(AND('Claim Details'!$E$21="National 2",C415="D"),Rates!$F$16,"£0.00"))))))))))))))))))))</f>
        <v>£0.00</v>
      </c>
      <c r="J415" s="23"/>
      <c r="K415" s="63" t="str">
        <f t="shared" si="99"/>
        <v>£0.00</v>
      </c>
      <c r="L415" s="212"/>
      <c r="M415" s="213"/>
      <c r="N415" s="20"/>
      <c r="O415" s="20"/>
      <c r="P415" s="20" t="str">
        <f t="shared" si="100"/>
        <v/>
      </c>
      <c r="Q415" s="20"/>
      <c r="R415" s="211"/>
      <c r="S415" s="28" t="str">
        <f t="shared" si="101"/>
        <v/>
      </c>
      <c r="T415" s="20" t="str">
        <f t="shared" si="102"/>
        <v/>
      </c>
      <c r="U415" s="18" t="str">
        <f t="shared" si="103"/>
        <v>£0.00</v>
      </c>
      <c r="V415" s="20"/>
      <c r="W415" s="192"/>
      <c r="X415" s="193"/>
      <c r="Y415" s="35"/>
      <c r="Z415" s="343"/>
      <c r="AA415" s="343" t="str">
        <f t="shared" si="104"/>
        <v/>
      </c>
      <c r="AB415" s="103"/>
      <c r="AC415" s="94" t="str">
        <f t="shared" si="105"/>
        <v/>
      </c>
      <c r="AD415" s="95"/>
      <c r="AE415" s="294"/>
      <c r="AF415" s="214" t="str">
        <f t="shared" si="106"/>
        <v/>
      </c>
      <c r="AG415" s="215" t="str">
        <f t="shared" si="107"/>
        <v>£0.00</v>
      </c>
      <c r="AH415" s="181"/>
      <c r="AJ415" s="183"/>
      <c r="AM415" s="183" t="str">
        <f t="shared" si="95"/>
        <v/>
      </c>
      <c r="AN415" s="45">
        <f t="shared" si="96"/>
        <v>0</v>
      </c>
      <c r="AO415" s="45" t="str">
        <f>IF(AND('Claim Details'!$J$21="London 1",T415="A"),Rates!$C$4,IF(AND('Claim Details'!$J$21="London 1",T415="B"),Rates!$D$4,IF(AND('Claim Details'!$J$21="London 1",T415="C"),Rates!$E$4,IF(AND('Claim Details'!$J$21="London 1",T415="D"),Rates!$F$4,IF(AND('Claim Details'!$J$21="London 2",T415="A"),Rates!$C$7,IF(AND('Claim Details'!$J$21="London 2",T415="B"),Rates!$D$7,IF(AND('Claim Details'!$J$21="London 2",T415="C"),Rates!$E$7,IF(AND('Claim Details'!$J$21="London 2",T415="D"),Rates!$F$7,IF(AND('Claim Details'!$J$21="London 3",T415="A"),Rates!$C$10,IF(AND('Claim Details'!$J$21="London 3",T415="B"),Rates!$D$10,IF(AND('Claim Details'!$J$21="London 3",T415="C"),Rates!$E$10,IF(AND('Claim Details'!$J$21="London 3",T415="D"),Rates!$F$10,IF(AND('Claim Details'!$J$21="National 1",T415="A"),Rates!$C$13,IF(AND('Claim Details'!$J$21="National 1",T415="B"),Rates!$D$13,IF(AND('Claim Details'!$J$21="National 1",T415="C"),Rates!$E$13,IF(AND('Claim Details'!$J$21="National 1",T415="D"),Rates!$F$13,IF(AND('Claim Details'!$J$21="National 2",T415="A"),Rates!$C$16,IF(AND('Claim Details'!$J$21="National 2",T415="B"),Rates!$D$16,IF(AND('Claim Details'!$J$21="National 2",T415="C"),Rates!$E$16,IF(AND('Claim Details'!$J$21="National 2",T415="D"),Rates!$F$16,"£0.00"))))))))))))))))))))</f>
        <v>£0.00</v>
      </c>
      <c r="AP415" s="45">
        <f t="shared" si="97"/>
        <v>0</v>
      </c>
      <c r="AQ415" s="45" t="str">
        <f>IF(AND('Claim Details'!$R$21="London 1",AC415="A"),Rates!$C$4,IF(AND('Claim Details'!$R$21="London 1",AC415="B"),Rates!$D$4,IF(AND('Claim Details'!$R$21="London 1",AC415="C"),Rates!$E$4,IF(AND('Claim Details'!$R$21="London 1",AC415="D"),Rates!$F$4,IF(AND('Claim Details'!$R$21="London 2",AC415="A"),Rates!$C$7,IF(AND('Claim Details'!$R$21="London 2",AC415="B"),Rates!$D$7,IF(AND('Claim Details'!$R$21="London 2",AC415="C"),Rates!$E$7,IF(AND('Claim Details'!$R$21="London 2",AC415="D"),Rates!$F$7,IF(AND('Claim Details'!$R$21="London 3",AC415="A"),Rates!$C$10,IF(AND('Claim Details'!$R$21="London 3",AC415="B"),Rates!$D$10,IF(AND('Claim Details'!$R$21="London 3",AC415="C"),Rates!$E$10,IF(AND('Claim Details'!$R$21="London 3",AC415="D"),Rates!$F$10,IF(AND('Claim Details'!$R$21="National 1",AC415="A"),Rates!$C$13,IF(AND('Claim Details'!$R$21="National 1",AC415="B"),Rates!$D$13,IF(AND('Claim Details'!$R$21="National 1",AC415="C"),Rates!$E$13,IF(AND('Claim Details'!$R$21="National 1",AC415="D"),Rates!$F$13,IF(AND('Claim Details'!$R$21="National 2",AC415="A"),Rates!$C$16,IF(AND('Claim Details'!$R$21="National 2",AC415="B"),Rates!$D$16,IF(AND('Claim Details'!$R$21="National 2",AC415="C"),Rates!$E$16,IF(AND('Claim Details'!$R$21="National 2",AC415="D"),Rates!$F$16,"£0.00"))))))))))))))))))))</f>
        <v>£0.00</v>
      </c>
      <c r="AR415" s="45">
        <f t="shared" si="98"/>
        <v>0</v>
      </c>
      <c r="AS415" s="183" t="str">
        <f t="shared" si="108"/>
        <v/>
      </c>
      <c r="AT415" s="183" t="str">
        <f t="shared" si="109"/>
        <v/>
      </c>
    </row>
    <row r="416" spans="1:46" ht="15.5">
      <c r="A416" s="178"/>
      <c r="B416" s="21"/>
      <c r="C416" s="22"/>
      <c r="D416" s="288"/>
      <c r="E416" s="290"/>
      <c r="F416" s="289"/>
      <c r="G416" s="177"/>
      <c r="H416" s="286"/>
      <c r="I416" s="95" t="str">
        <f>IF(AND('Claim Details'!$E$21="London 1",C416="A"),Rates!$C$4,IF(AND('Claim Details'!$E$21="London 1",C416="B"),Rates!$D$4,IF(AND('Claim Details'!$E$21="London 1",C416="C"),Rates!$E$4,IF(AND('Claim Details'!$E$21="London 1",C416="D"),Rates!$F$4,IF(AND('Claim Details'!$E$21="London 2",C416="A"),Rates!$C$7,IF(AND('Claim Details'!$E$21="London 2",C416="B"),Rates!$D$7,IF(AND('Claim Details'!$E$21="London 2",C416="C"),Rates!$E$7,IF(AND('Claim Details'!$E$21="London 2",C416="D"),Rates!$F$7,IF(AND('Claim Details'!$E$21="London 3",C416="A"),Rates!$C$10,IF(AND('Claim Details'!$E$21="London 3",C416="B"),Rates!$D$10,IF(AND('Claim Details'!$E$21="London 3",C416="C"),Rates!$E$10,IF(AND('Claim Details'!$E$21="London 3",C416="D"),Rates!$F$10,IF(AND('Claim Details'!$E$21="National 1",C416="A"),Rates!$C$13,IF(AND('Claim Details'!$E$21="National 1",C416="B"),Rates!$D$13,IF(AND('Claim Details'!$E$21="National 1",C416="C"),Rates!$E$13,IF(AND('Claim Details'!$E$21="National 1",C416="D"),Rates!$F$13,IF(AND('Claim Details'!$E$21="National 2",C416="A"),Rates!$C$16,IF(AND('Claim Details'!$E$21="National 2",C416="B"),Rates!$D$16,IF(AND('Claim Details'!$E$21="National 2",C416="C"),Rates!$E$16,IF(AND('Claim Details'!$E$21="National 2",C416="D"),Rates!$F$16,"£0.00"))))))))))))))))))))</f>
        <v>£0.00</v>
      </c>
      <c r="J416" s="23"/>
      <c r="K416" s="63" t="str">
        <f t="shared" si="99"/>
        <v>£0.00</v>
      </c>
      <c r="L416" s="212"/>
      <c r="M416" s="213"/>
      <c r="N416" s="20"/>
      <c r="O416" s="20"/>
      <c r="P416" s="20" t="str">
        <f t="shared" si="100"/>
        <v/>
      </c>
      <c r="Q416" s="20"/>
      <c r="R416" s="211"/>
      <c r="S416" s="28" t="str">
        <f t="shared" si="101"/>
        <v/>
      </c>
      <c r="T416" s="20" t="str">
        <f t="shared" si="102"/>
        <v/>
      </c>
      <c r="U416" s="18" t="str">
        <f t="shared" si="103"/>
        <v>£0.00</v>
      </c>
      <c r="V416" s="20"/>
      <c r="W416" s="192"/>
      <c r="X416" s="193"/>
      <c r="Y416" s="35"/>
      <c r="Z416" s="343"/>
      <c r="AA416" s="343" t="str">
        <f t="shared" si="104"/>
        <v/>
      </c>
      <c r="AB416" s="103"/>
      <c r="AC416" s="94" t="str">
        <f t="shared" si="105"/>
        <v/>
      </c>
      <c r="AD416" s="95"/>
      <c r="AE416" s="294"/>
      <c r="AF416" s="214" t="str">
        <f t="shared" si="106"/>
        <v/>
      </c>
      <c r="AG416" s="215" t="str">
        <f t="shared" si="107"/>
        <v>£0.00</v>
      </c>
      <c r="AH416" s="181"/>
      <c r="AJ416" s="183"/>
      <c r="AM416" s="183" t="str">
        <f t="shared" si="95"/>
        <v/>
      </c>
      <c r="AN416" s="45">
        <f t="shared" si="96"/>
        <v>0</v>
      </c>
      <c r="AO416" s="45" t="str">
        <f>IF(AND('Claim Details'!$J$21="London 1",T416="A"),Rates!$C$4,IF(AND('Claim Details'!$J$21="London 1",T416="B"),Rates!$D$4,IF(AND('Claim Details'!$J$21="London 1",T416="C"),Rates!$E$4,IF(AND('Claim Details'!$J$21="London 1",T416="D"),Rates!$F$4,IF(AND('Claim Details'!$J$21="London 2",T416="A"),Rates!$C$7,IF(AND('Claim Details'!$J$21="London 2",T416="B"),Rates!$D$7,IF(AND('Claim Details'!$J$21="London 2",T416="C"),Rates!$E$7,IF(AND('Claim Details'!$J$21="London 2",T416="D"),Rates!$F$7,IF(AND('Claim Details'!$J$21="London 3",T416="A"),Rates!$C$10,IF(AND('Claim Details'!$J$21="London 3",T416="B"),Rates!$D$10,IF(AND('Claim Details'!$J$21="London 3",T416="C"),Rates!$E$10,IF(AND('Claim Details'!$J$21="London 3",T416="D"),Rates!$F$10,IF(AND('Claim Details'!$J$21="National 1",T416="A"),Rates!$C$13,IF(AND('Claim Details'!$J$21="National 1",T416="B"),Rates!$D$13,IF(AND('Claim Details'!$J$21="National 1",T416="C"),Rates!$E$13,IF(AND('Claim Details'!$J$21="National 1",T416="D"),Rates!$F$13,IF(AND('Claim Details'!$J$21="National 2",T416="A"),Rates!$C$16,IF(AND('Claim Details'!$J$21="National 2",T416="B"),Rates!$D$16,IF(AND('Claim Details'!$J$21="National 2",T416="C"),Rates!$E$16,IF(AND('Claim Details'!$J$21="National 2",T416="D"),Rates!$F$16,"£0.00"))))))))))))))))))))</f>
        <v>£0.00</v>
      </c>
      <c r="AP416" s="45">
        <f t="shared" si="97"/>
        <v>0</v>
      </c>
      <c r="AQ416" s="45" t="str">
        <f>IF(AND('Claim Details'!$R$21="London 1",AC416="A"),Rates!$C$4,IF(AND('Claim Details'!$R$21="London 1",AC416="B"),Rates!$D$4,IF(AND('Claim Details'!$R$21="London 1",AC416="C"),Rates!$E$4,IF(AND('Claim Details'!$R$21="London 1",AC416="D"),Rates!$F$4,IF(AND('Claim Details'!$R$21="London 2",AC416="A"),Rates!$C$7,IF(AND('Claim Details'!$R$21="London 2",AC416="B"),Rates!$D$7,IF(AND('Claim Details'!$R$21="London 2",AC416="C"),Rates!$E$7,IF(AND('Claim Details'!$R$21="London 2",AC416="D"),Rates!$F$7,IF(AND('Claim Details'!$R$21="London 3",AC416="A"),Rates!$C$10,IF(AND('Claim Details'!$R$21="London 3",AC416="B"),Rates!$D$10,IF(AND('Claim Details'!$R$21="London 3",AC416="C"),Rates!$E$10,IF(AND('Claim Details'!$R$21="London 3",AC416="D"),Rates!$F$10,IF(AND('Claim Details'!$R$21="National 1",AC416="A"),Rates!$C$13,IF(AND('Claim Details'!$R$21="National 1",AC416="B"),Rates!$D$13,IF(AND('Claim Details'!$R$21="National 1",AC416="C"),Rates!$E$13,IF(AND('Claim Details'!$R$21="National 1",AC416="D"),Rates!$F$13,IF(AND('Claim Details'!$R$21="National 2",AC416="A"),Rates!$C$16,IF(AND('Claim Details'!$R$21="National 2",AC416="B"),Rates!$D$16,IF(AND('Claim Details'!$R$21="National 2",AC416="C"),Rates!$E$16,IF(AND('Claim Details'!$R$21="National 2",AC416="D"),Rates!$F$16,"£0.00"))))))))))))))))))))</f>
        <v>£0.00</v>
      </c>
      <c r="AR416" s="45">
        <f t="shared" si="98"/>
        <v>0</v>
      </c>
      <c r="AS416" s="183" t="str">
        <f t="shared" si="108"/>
        <v/>
      </c>
      <c r="AT416" s="183" t="str">
        <f t="shared" si="109"/>
        <v/>
      </c>
    </row>
    <row r="417" spans="1:46" ht="15.5">
      <c r="A417" s="178"/>
      <c r="B417" s="21"/>
      <c r="C417" s="22"/>
      <c r="D417" s="288"/>
      <c r="E417" s="290"/>
      <c r="F417" s="289"/>
      <c r="G417" s="177"/>
      <c r="H417" s="286"/>
      <c r="I417" s="95" t="str">
        <f>IF(AND('Claim Details'!$E$21="London 1",C417="A"),Rates!$C$4,IF(AND('Claim Details'!$E$21="London 1",C417="B"),Rates!$D$4,IF(AND('Claim Details'!$E$21="London 1",C417="C"),Rates!$E$4,IF(AND('Claim Details'!$E$21="London 1",C417="D"),Rates!$F$4,IF(AND('Claim Details'!$E$21="London 2",C417="A"),Rates!$C$7,IF(AND('Claim Details'!$E$21="London 2",C417="B"),Rates!$D$7,IF(AND('Claim Details'!$E$21="London 2",C417="C"),Rates!$E$7,IF(AND('Claim Details'!$E$21="London 2",C417="D"),Rates!$F$7,IF(AND('Claim Details'!$E$21="London 3",C417="A"),Rates!$C$10,IF(AND('Claim Details'!$E$21="London 3",C417="B"),Rates!$D$10,IF(AND('Claim Details'!$E$21="London 3",C417="C"),Rates!$E$10,IF(AND('Claim Details'!$E$21="London 3",C417="D"),Rates!$F$10,IF(AND('Claim Details'!$E$21="National 1",C417="A"),Rates!$C$13,IF(AND('Claim Details'!$E$21="National 1",C417="B"),Rates!$D$13,IF(AND('Claim Details'!$E$21="National 1",C417="C"),Rates!$E$13,IF(AND('Claim Details'!$E$21="National 1",C417="D"),Rates!$F$13,IF(AND('Claim Details'!$E$21="National 2",C417="A"),Rates!$C$16,IF(AND('Claim Details'!$E$21="National 2",C417="B"),Rates!$D$16,IF(AND('Claim Details'!$E$21="National 2",C417="C"),Rates!$E$16,IF(AND('Claim Details'!$E$21="National 2",C417="D"),Rates!$F$16,"£0.00"))))))))))))))))))))</f>
        <v>£0.00</v>
      </c>
      <c r="J417" s="23"/>
      <c r="K417" s="63" t="str">
        <f t="shared" si="99"/>
        <v>£0.00</v>
      </c>
      <c r="L417" s="212"/>
      <c r="M417" s="213"/>
      <c r="N417" s="20"/>
      <c r="O417" s="20"/>
      <c r="P417" s="20" t="str">
        <f t="shared" si="100"/>
        <v/>
      </c>
      <c r="Q417" s="20"/>
      <c r="R417" s="211"/>
      <c r="S417" s="28" t="str">
        <f t="shared" si="101"/>
        <v/>
      </c>
      <c r="T417" s="20" t="str">
        <f t="shared" si="102"/>
        <v/>
      </c>
      <c r="U417" s="18" t="str">
        <f t="shared" si="103"/>
        <v>£0.00</v>
      </c>
      <c r="V417" s="20"/>
      <c r="W417" s="192"/>
      <c r="X417" s="193"/>
      <c r="Y417" s="35"/>
      <c r="Z417" s="343"/>
      <c r="AA417" s="343" t="str">
        <f t="shared" si="104"/>
        <v/>
      </c>
      <c r="AB417" s="103"/>
      <c r="AC417" s="94" t="str">
        <f t="shared" si="105"/>
        <v/>
      </c>
      <c r="AD417" s="95"/>
      <c r="AE417" s="294"/>
      <c r="AF417" s="214" t="str">
        <f t="shared" si="106"/>
        <v/>
      </c>
      <c r="AG417" s="215" t="str">
        <f t="shared" si="107"/>
        <v>£0.00</v>
      </c>
      <c r="AH417" s="181"/>
      <c r="AJ417" s="183"/>
      <c r="AM417" s="183" t="str">
        <f t="shared" si="95"/>
        <v/>
      </c>
      <c r="AN417" s="45">
        <f t="shared" si="96"/>
        <v>0</v>
      </c>
      <c r="AO417" s="45" t="str">
        <f>IF(AND('Claim Details'!$J$21="London 1",T417="A"),Rates!$C$4,IF(AND('Claim Details'!$J$21="London 1",T417="B"),Rates!$D$4,IF(AND('Claim Details'!$J$21="London 1",T417="C"),Rates!$E$4,IF(AND('Claim Details'!$J$21="London 1",T417="D"),Rates!$F$4,IF(AND('Claim Details'!$J$21="London 2",T417="A"),Rates!$C$7,IF(AND('Claim Details'!$J$21="London 2",T417="B"),Rates!$D$7,IF(AND('Claim Details'!$J$21="London 2",T417="C"),Rates!$E$7,IF(AND('Claim Details'!$J$21="London 2",T417="D"),Rates!$F$7,IF(AND('Claim Details'!$J$21="London 3",T417="A"),Rates!$C$10,IF(AND('Claim Details'!$J$21="London 3",T417="B"),Rates!$D$10,IF(AND('Claim Details'!$J$21="London 3",T417="C"),Rates!$E$10,IF(AND('Claim Details'!$J$21="London 3",T417="D"),Rates!$F$10,IF(AND('Claim Details'!$J$21="National 1",T417="A"),Rates!$C$13,IF(AND('Claim Details'!$J$21="National 1",T417="B"),Rates!$D$13,IF(AND('Claim Details'!$J$21="National 1",T417="C"),Rates!$E$13,IF(AND('Claim Details'!$J$21="National 1",T417="D"),Rates!$F$13,IF(AND('Claim Details'!$J$21="National 2",T417="A"),Rates!$C$16,IF(AND('Claim Details'!$J$21="National 2",T417="B"),Rates!$D$16,IF(AND('Claim Details'!$J$21="National 2",T417="C"),Rates!$E$16,IF(AND('Claim Details'!$J$21="National 2",T417="D"),Rates!$F$16,"£0.00"))))))))))))))))))))</f>
        <v>£0.00</v>
      </c>
      <c r="AP417" s="45">
        <f t="shared" si="97"/>
        <v>0</v>
      </c>
      <c r="AQ417" s="45" t="str">
        <f>IF(AND('Claim Details'!$R$21="London 1",AC417="A"),Rates!$C$4,IF(AND('Claim Details'!$R$21="London 1",AC417="B"),Rates!$D$4,IF(AND('Claim Details'!$R$21="London 1",AC417="C"),Rates!$E$4,IF(AND('Claim Details'!$R$21="London 1",AC417="D"),Rates!$F$4,IF(AND('Claim Details'!$R$21="London 2",AC417="A"),Rates!$C$7,IF(AND('Claim Details'!$R$21="London 2",AC417="B"),Rates!$D$7,IF(AND('Claim Details'!$R$21="London 2",AC417="C"),Rates!$E$7,IF(AND('Claim Details'!$R$21="London 2",AC417="D"),Rates!$F$7,IF(AND('Claim Details'!$R$21="London 3",AC417="A"),Rates!$C$10,IF(AND('Claim Details'!$R$21="London 3",AC417="B"),Rates!$D$10,IF(AND('Claim Details'!$R$21="London 3",AC417="C"),Rates!$E$10,IF(AND('Claim Details'!$R$21="London 3",AC417="D"),Rates!$F$10,IF(AND('Claim Details'!$R$21="National 1",AC417="A"),Rates!$C$13,IF(AND('Claim Details'!$R$21="National 1",AC417="B"),Rates!$D$13,IF(AND('Claim Details'!$R$21="National 1",AC417="C"),Rates!$E$13,IF(AND('Claim Details'!$R$21="National 1",AC417="D"),Rates!$F$13,IF(AND('Claim Details'!$R$21="National 2",AC417="A"),Rates!$C$16,IF(AND('Claim Details'!$R$21="National 2",AC417="B"),Rates!$D$16,IF(AND('Claim Details'!$R$21="National 2",AC417="C"),Rates!$E$16,IF(AND('Claim Details'!$R$21="National 2",AC417="D"),Rates!$F$16,"£0.00"))))))))))))))))))))</f>
        <v>£0.00</v>
      </c>
      <c r="AR417" s="45">
        <f t="shared" si="98"/>
        <v>0</v>
      </c>
      <c r="AS417" s="183" t="str">
        <f t="shared" si="108"/>
        <v/>
      </c>
      <c r="AT417" s="183" t="str">
        <f t="shared" si="109"/>
        <v/>
      </c>
    </row>
    <row r="418" spans="1:46" ht="15.5">
      <c r="A418" s="178"/>
      <c r="B418" s="21"/>
      <c r="C418" s="22"/>
      <c r="D418" s="288"/>
      <c r="E418" s="290"/>
      <c r="F418" s="289"/>
      <c r="G418" s="177"/>
      <c r="H418" s="286"/>
      <c r="I418" s="95" t="str">
        <f>IF(AND('Claim Details'!$E$21="London 1",C418="A"),Rates!$C$4,IF(AND('Claim Details'!$E$21="London 1",C418="B"),Rates!$D$4,IF(AND('Claim Details'!$E$21="London 1",C418="C"),Rates!$E$4,IF(AND('Claim Details'!$E$21="London 1",C418="D"),Rates!$F$4,IF(AND('Claim Details'!$E$21="London 2",C418="A"),Rates!$C$7,IF(AND('Claim Details'!$E$21="London 2",C418="B"),Rates!$D$7,IF(AND('Claim Details'!$E$21="London 2",C418="C"),Rates!$E$7,IF(AND('Claim Details'!$E$21="London 2",C418="D"),Rates!$F$7,IF(AND('Claim Details'!$E$21="London 3",C418="A"),Rates!$C$10,IF(AND('Claim Details'!$E$21="London 3",C418="B"),Rates!$D$10,IF(AND('Claim Details'!$E$21="London 3",C418="C"),Rates!$E$10,IF(AND('Claim Details'!$E$21="London 3",C418="D"),Rates!$F$10,IF(AND('Claim Details'!$E$21="National 1",C418="A"),Rates!$C$13,IF(AND('Claim Details'!$E$21="National 1",C418="B"),Rates!$D$13,IF(AND('Claim Details'!$E$21="National 1",C418="C"),Rates!$E$13,IF(AND('Claim Details'!$E$21="National 1",C418="D"),Rates!$F$13,IF(AND('Claim Details'!$E$21="National 2",C418="A"),Rates!$C$16,IF(AND('Claim Details'!$E$21="National 2",C418="B"),Rates!$D$16,IF(AND('Claim Details'!$E$21="National 2",C418="C"),Rates!$E$16,IF(AND('Claim Details'!$E$21="National 2",C418="D"),Rates!$F$16,"£0.00"))))))))))))))))))))</f>
        <v>£0.00</v>
      </c>
      <c r="J418" s="23"/>
      <c r="K418" s="63" t="str">
        <f t="shared" si="99"/>
        <v>£0.00</v>
      </c>
      <c r="L418" s="212"/>
      <c r="M418" s="213"/>
      <c r="N418" s="20"/>
      <c r="O418" s="20"/>
      <c r="P418" s="20" t="str">
        <f t="shared" si="100"/>
        <v/>
      </c>
      <c r="Q418" s="20"/>
      <c r="R418" s="211"/>
      <c r="S418" s="28" t="str">
        <f t="shared" si="101"/>
        <v/>
      </c>
      <c r="T418" s="20" t="str">
        <f t="shared" si="102"/>
        <v/>
      </c>
      <c r="U418" s="18" t="str">
        <f t="shared" si="103"/>
        <v>£0.00</v>
      </c>
      <c r="V418" s="20"/>
      <c r="W418" s="192"/>
      <c r="X418" s="193"/>
      <c r="Y418" s="35"/>
      <c r="Z418" s="343"/>
      <c r="AA418" s="343" t="str">
        <f t="shared" si="104"/>
        <v/>
      </c>
      <c r="AB418" s="103"/>
      <c r="AC418" s="94" t="str">
        <f t="shared" si="105"/>
        <v/>
      </c>
      <c r="AD418" s="95"/>
      <c r="AE418" s="294"/>
      <c r="AF418" s="214" t="str">
        <f t="shared" si="106"/>
        <v/>
      </c>
      <c r="AG418" s="215" t="str">
        <f t="shared" si="107"/>
        <v>£0.00</v>
      </c>
      <c r="AH418" s="181"/>
      <c r="AJ418" s="183"/>
      <c r="AM418" s="183" t="str">
        <f t="shared" si="95"/>
        <v/>
      </c>
      <c r="AN418" s="45">
        <f t="shared" si="96"/>
        <v>0</v>
      </c>
      <c r="AO418" s="45" t="str">
        <f>IF(AND('Claim Details'!$J$21="London 1",T418="A"),Rates!$C$4,IF(AND('Claim Details'!$J$21="London 1",T418="B"),Rates!$D$4,IF(AND('Claim Details'!$J$21="London 1",T418="C"),Rates!$E$4,IF(AND('Claim Details'!$J$21="London 1",T418="D"),Rates!$F$4,IF(AND('Claim Details'!$J$21="London 2",T418="A"),Rates!$C$7,IF(AND('Claim Details'!$J$21="London 2",T418="B"),Rates!$D$7,IF(AND('Claim Details'!$J$21="London 2",T418="C"),Rates!$E$7,IF(AND('Claim Details'!$J$21="London 2",T418="D"),Rates!$F$7,IF(AND('Claim Details'!$J$21="London 3",T418="A"),Rates!$C$10,IF(AND('Claim Details'!$J$21="London 3",T418="B"),Rates!$D$10,IF(AND('Claim Details'!$J$21="London 3",T418="C"),Rates!$E$10,IF(AND('Claim Details'!$J$21="London 3",T418="D"),Rates!$F$10,IF(AND('Claim Details'!$J$21="National 1",T418="A"),Rates!$C$13,IF(AND('Claim Details'!$J$21="National 1",T418="B"),Rates!$D$13,IF(AND('Claim Details'!$J$21="National 1",T418="C"),Rates!$E$13,IF(AND('Claim Details'!$J$21="National 1",T418="D"),Rates!$F$13,IF(AND('Claim Details'!$J$21="National 2",T418="A"),Rates!$C$16,IF(AND('Claim Details'!$J$21="National 2",T418="B"),Rates!$D$16,IF(AND('Claim Details'!$J$21="National 2",T418="C"),Rates!$E$16,IF(AND('Claim Details'!$J$21="National 2",T418="D"),Rates!$F$16,"£0.00"))))))))))))))))))))</f>
        <v>£0.00</v>
      </c>
      <c r="AP418" s="45">
        <f t="shared" si="97"/>
        <v>0</v>
      </c>
      <c r="AQ418" s="45" t="str">
        <f>IF(AND('Claim Details'!$R$21="London 1",AC418="A"),Rates!$C$4,IF(AND('Claim Details'!$R$21="London 1",AC418="B"),Rates!$D$4,IF(AND('Claim Details'!$R$21="London 1",AC418="C"),Rates!$E$4,IF(AND('Claim Details'!$R$21="London 1",AC418="D"),Rates!$F$4,IF(AND('Claim Details'!$R$21="London 2",AC418="A"),Rates!$C$7,IF(AND('Claim Details'!$R$21="London 2",AC418="B"),Rates!$D$7,IF(AND('Claim Details'!$R$21="London 2",AC418="C"),Rates!$E$7,IF(AND('Claim Details'!$R$21="London 2",AC418="D"),Rates!$F$7,IF(AND('Claim Details'!$R$21="London 3",AC418="A"),Rates!$C$10,IF(AND('Claim Details'!$R$21="London 3",AC418="B"),Rates!$D$10,IF(AND('Claim Details'!$R$21="London 3",AC418="C"),Rates!$E$10,IF(AND('Claim Details'!$R$21="London 3",AC418="D"),Rates!$F$10,IF(AND('Claim Details'!$R$21="National 1",AC418="A"),Rates!$C$13,IF(AND('Claim Details'!$R$21="National 1",AC418="B"),Rates!$D$13,IF(AND('Claim Details'!$R$21="National 1",AC418="C"),Rates!$E$13,IF(AND('Claim Details'!$R$21="National 1",AC418="D"),Rates!$F$13,IF(AND('Claim Details'!$R$21="National 2",AC418="A"),Rates!$C$16,IF(AND('Claim Details'!$R$21="National 2",AC418="B"),Rates!$D$16,IF(AND('Claim Details'!$R$21="National 2",AC418="C"),Rates!$E$16,IF(AND('Claim Details'!$R$21="National 2",AC418="D"),Rates!$F$16,"£0.00"))))))))))))))))))))</f>
        <v>£0.00</v>
      </c>
      <c r="AR418" s="45">
        <f t="shared" si="98"/>
        <v>0</v>
      </c>
      <c r="AS418" s="183" t="str">
        <f t="shared" si="108"/>
        <v/>
      </c>
      <c r="AT418" s="183" t="str">
        <f t="shared" si="109"/>
        <v/>
      </c>
    </row>
    <row r="419" spans="1:46" ht="15.5">
      <c r="A419" s="178"/>
      <c r="B419" s="21"/>
      <c r="C419" s="22"/>
      <c r="D419" s="288"/>
      <c r="E419" s="290"/>
      <c r="F419" s="289"/>
      <c r="G419" s="177"/>
      <c r="H419" s="286"/>
      <c r="I419" s="95" t="str">
        <f>IF(AND('Claim Details'!$E$21="London 1",C419="A"),Rates!$C$4,IF(AND('Claim Details'!$E$21="London 1",C419="B"),Rates!$D$4,IF(AND('Claim Details'!$E$21="London 1",C419="C"),Rates!$E$4,IF(AND('Claim Details'!$E$21="London 1",C419="D"),Rates!$F$4,IF(AND('Claim Details'!$E$21="London 2",C419="A"),Rates!$C$7,IF(AND('Claim Details'!$E$21="London 2",C419="B"),Rates!$D$7,IF(AND('Claim Details'!$E$21="London 2",C419="C"),Rates!$E$7,IF(AND('Claim Details'!$E$21="London 2",C419="D"),Rates!$F$7,IF(AND('Claim Details'!$E$21="London 3",C419="A"),Rates!$C$10,IF(AND('Claim Details'!$E$21="London 3",C419="B"),Rates!$D$10,IF(AND('Claim Details'!$E$21="London 3",C419="C"),Rates!$E$10,IF(AND('Claim Details'!$E$21="London 3",C419="D"),Rates!$F$10,IF(AND('Claim Details'!$E$21="National 1",C419="A"),Rates!$C$13,IF(AND('Claim Details'!$E$21="National 1",C419="B"),Rates!$D$13,IF(AND('Claim Details'!$E$21="National 1",C419="C"),Rates!$E$13,IF(AND('Claim Details'!$E$21="National 1",C419="D"),Rates!$F$13,IF(AND('Claim Details'!$E$21="National 2",C419="A"),Rates!$C$16,IF(AND('Claim Details'!$E$21="National 2",C419="B"),Rates!$D$16,IF(AND('Claim Details'!$E$21="National 2",C419="C"),Rates!$E$16,IF(AND('Claim Details'!$E$21="National 2",C419="D"),Rates!$F$16,"£0.00"))))))))))))))))))))</f>
        <v>£0.00</v>
      </c>
      <c r="J419" s="23"/>
      <c r="K419" s="63" t="str">
        <f t="shared" si="99"/>
        <v>£0.00</v>
      </c>
      <c r="L419" s="212"/>
      <c r="M419" s="213"/>
      <c r="N419" s="20"/>
      <c r="O419" s="20"/>
      <c r="P419" s="20" t="str">
        <f t="shared" si="100"/>
        <v/>
      </c>
      <c r="Q419" s="20"/>
      <c r="R419" s="211"/>
      <c r="S419" s="28" t="str">
        <f t="shared" si="101"/>
        <v/>
      </c>
      <c r="T419" s="20" t="str">
        <f t="shared" si="102"/>
        <v/>
      </c>
      <c r="U419" s="18" t="str">
        <f t="shared" si="103"/>
        <v>£0.00</v>
      </c>
      <c r="V419" s="20"/>
      <c r="W419" s="192"/>
      <c r="X419" s="193"/>
      <c r="Y419" s="35"/>
      <c r="Z419" s="343"/>
      <c r="AA419" s="343" t="str">
        <f t="shared" si="104"/>
        <v/>
      </c>
      <c r="AB419" s="103"/>
      <c r="AC419" s="94" t="str">
        <f t="shared" si="105"/>
        <v/>
      </c>
      <c r="AD419" s="95"/>
      <c r="AE419" s="294"/>
      <c r="AF419" s="214" t="str">
        <f t="shared" si="106"/>
        <v/>
      </c>
      <c r="AG419" s="215" t="str">
        <f t="shared" si="107"/>
        <v>£0.00</v>
      </c>
      <c r="AH419" s="181"/>
      <c r="AJ419" s="183"/>
      <c r="AM419" s="183" t="str">
        <f t="shared" si="95"/>
        <v/>
      </c>
      <c r="AN419" s="45">
        <f t="shared" si="96"/>
        <v>0</v>
      </c>
      <c r="AO419" s="45" t="str">
        <f>IF(AND('Claim Details'!$J$21="London 1",T419="A"),Rates!$C$4,IF(AND('Claim Details'!$J$21="London 1",T419="B"),Rates!$D$4,IF(AND('Claim Details'!$J$21="London 1",T419="C"),Rates!$E$4,IF(AND('Claim Details'!$J$21="London 1",T419="D"),Rates!$F$4,IF(AND('Claim Details'!$J$21="London 2",T419="A"),Rates!$C$7,IF(AND('Claim Details'!$J$21="London 2",T419="B"),Rates!$D$7,IF(AND('Claim Details'!$J$21="London 2",T419="C"),Rates!$E$7,IF(AND('Claim Details'!$J$21="London 2",T419="D"),Rates!$F$7,IF(AND('Claim Details'!$J$21="London 3",T419="A"),Rates!$C$10,IF(AND('Claim Details'!$J$21="London 3",T419="B"),Rates!$D$10,IF(AND('Claim Details'!$J$21="London 3",T419="C"),Rates!$E$10,IF(AND('Claim Details'!$J$21="London 3",T419="D"),Rates!$F$10,IF(AND('Claim Details'!$J$21="National 1",T419="A"),Rates!$C$13,IF(AND('Claim Details'!$J$21="National 1",T419="B"),Rates!$D$13,IF(AND('Claim Details'!$J$21="National 1",T419="C"),Rates!$E$13,IF(AND('Claim Details'!$J$21="National 1",T419="D"),Rates!$F$13,IF(AND('Claim Details'!$J$21="National 2",T419="A"),Rates!$C$16,IF(AND('Claim Details'!$J$21="National 2",T419="B"),Rates!$D$16,IF(AND('Claim Details'!$J$21="National 2",T419="C"),Rates!$E$16,IF(AND('Claim Details'!$J$21="National 2",T419="D"),Rates!$F$16,"£0.00"))))))))))))))))))))</f>
        <v>£0.00</v>
      </c>
      <c r="AP419" s="45">
        <f t="shared" si="97"/>
        <v>0</v>
      </c>
      <c r="AQ419" s="45" t="str">
        <f>IF(AND('Claim Details'!$R$21="London 1",AC419="A"),Rates!$C$4,IF(AND('Claim Details'!$R$21="London 1",AC419="B"),Rates!$D$4,IF(AND('Claim Details'!$R$21="London 1",AC419="C"),Rates!$E$4,IF(AND('Claim Details'!$R$21="London 1",AC419="D"),Rates!$F$4,IF(AND('Claim Details'!$R$21="London 2",AC419="A"),Rates!$C$7,IF(AND('Claim Details'!$R$21="London 2",AC419="B"),Rates!$D$7,IF(AND('Claim Details'!$R$21="London 2",AC419="C"),Rates!$E$7,IF(AND('Claim Details'!$R$21="London 2",AC419="D"),Rates!$F$7,IF(AND('Claim Details'!$R$21="London 3",AC419="A"),Rates!$C$10,IF(AND('Claim Details'!$R$21="London 3",AC419="B"),Rates!$D$10,IF(AND('Claim Details'!$R$21="London 3",AC419="C"),Rates!$E$10,IF(AND('Claim Details'!$R$21="London 3",AC419="D"),Rates!$F$10,IF(AND('Claim Details'!$R$21="National 1",AC419="A"),Rates!$C$13,IF(AND('Claim Details'!$R$21="National 1",AC419="B"),Rates!$D$13,IF(AND('Claim Details'!$R$21="National 1",AC419="C"),Rates!$E$13,IF(AND('Claim Details'!$R$21="National 1",AC419="D"),Rates!$F$13,IF(AND('Claim Details'!$R$21="National 2",AC419="A"),Rates!$C$16,IF(AND('Claim Details'!$R$21="National 2",AC419="B"),Rates!$D$16,IF(AND('Claim Details'!$R$21="National 2",AC419="C"),Rates!$E$16,IF(AND('Claim Details'!$R$21="National 2",AC419="D"),Rates!$F$16,"£0.00"))))))))))))))))))))</f>
        <v>£0.00</v>
      </c>
      <c r="AR419" s="45">
        <f t="shared" si="98"/>
        <v>0</v>
      </c>
      <c r="AS419" s="183" t="str">
        <f t="shared" si="108"/>
        <v/>
      </c>
      <c r="AT419" s="183" t="str">
        <f t="shared" si="109"/>
        <v/>
      </c>
    </row>
    <row r="420" spans="1:46" ht="15.5">
      <c r="A420" s="178"/>
      <c r="B420" s="21"/>
      <c r="C420" s="22"/>
      <c r="D420" s="288"/>
      <c r="E420" s="290"/>
      <c r="F420" s="289"/>
      <c r="G420" s="177"/>
      <c r="H420" s="286"/>
      <c r="I420" s="95" t="str">
        <f>IF(AND('Claim Details'!$E$21="London 1",C420="A"),Rates!$C$4,IF(AND('Claim Details'!$E$21="London 1",C420="B"),Rates!$D$4,IF(AND('Claim Details'!$E$21="London 1",C420="C"),Rates!$E$4,IF(AND('Claim Details'!$E$21="London 1",C420="D"),Rates!$F$4,IF(AND('Claim Details'!$E$21="London 2",C420="A"),Rates!$C$7,IF(AND('Claim Details'!$E$21="London 2",C420="B"),Rates!$D$7,IF(AND('Claim Details'!$E$21="London 2",C420="C"),Rates!$E$7,IF(AND('Claim Details'!$E$21="London 2",C420="D"),Rates!$F$7,IF(AND('Claim Details'!$E$21="London 3",C420="A"),Rates!$C$10,IF(AND('Claim Details'!$E$21="London 3",C420="B"),Rates!$D$10,IF(AND('Claim Details'!$E$21="London 3",C420="C"),Rates!$E$10,IF(AND('Claim Details'!$E$21="London 3",C420="D"),Rates!$F$10,IF(AND('Claim Details'!$E$21="National 1",C420="A"),Rates!$C$13,IF(AND('Claim Details'!$E$21="National 1",C420="B"),Rates!$D$13,IF(AND('Claim Details'!$E$21="National 1",C420="C"),Rates!$E$13,IF(AND('Claim Details'!$E$21="National 1",C420="D"),Rates!$F$13,IF(AND('Claim Details'!$E$21="National 2",C420="A"),Rates!$C$16,IF(AND('Claim Details'!$E$21="National 2",C420="B"),Rates!$D$16,IF(AND('Claim Details'!$E$21="National 2",C420="C"),Rates!$E$16,IF(AND('Claim Details'!$E$21="National 2",C420="D"),Rates!$F$16,"£0.00"))))))))))))))))))))</f>
        <v>£0.00</v>
      </c>
      <c r="J420" s="23"/>
      <c r="K420" s="63" t="str">
        <f t="shared" si="99"/>
        <v>£0.00</v>
      </c>
      <c r="L420" s="212"/>
      <c r="M420" s="213"/>
      <c r="N420" s="20"/>
      <c r="O420" s="20"/>
      <c r="P420" s="20" t="str">
        <f t="shared" si="100"/>
        <v/>
      </c>
      <c r="Q420" s="20"/>
      <c r="R420" s="211"/>
      <c r="S420" s="28" t="str">
        <f t="shared" si="101"/>
        <v/>
      </c>
      <c r="T420" s="20" t="str">
        <f t="shared" si="102"/>
        <v/>
      </c>
      <c r="U420" s="18" t="str">
        <f t="shared" si="103"/>
        <v>£0.00</v>
      </c>
      <c r="V420" s="20"/>
      <c r="W420" s="192"/>
      <c r="X420" s="193"/>
      <c r="Y420" s="35"/>
      <c r="Z420" s="343"/>
      <c r="AA420" s="343" t="str">
        <f t="shared" si="104"/>
        <v/>
      </c>
      <c r="AB420" s="103"/>
      <c r="AC420" s="94" t="str">
        <f t="shared" si="105"/>
        <v/>
      </c>
      <c r="AD420" s="95"/>
      <c r="AE420" s="294"/>
      <c r="AF420" s="214" t="str">
        <f t="shared" si="106"/>
        <v/>
      </c>
      <c r="AG420" s="215" t="str">
        <f t="shared" si="107"/>
        <v>£0.00</v>
      </c>
      <c r="AH420" s="181"/>
      <c r="AJ420" s="183"/>
      <c r="AM420" s="183" t="str">
        <f t="shared" si="95"/>
        <v/>
      </c>
      <c r="AN420" s="45">
        <f t="shared" si="96"/>
        <v>0</v>
      </c>
      <c r="AO420" s="45" t="str">
        <f>IF(AND('Claim Details'!$J$21="London 1",T420="A"),Rates!$C$4,IF(AND('Claim Details'!$J$21="London 1",T420="B"),Rates!$D$4,IF(AND('Claim Details'!$J$21="London 1",T420="C"),Rates!$E$4,IF(AND('Claim Details'!$J$21="London 1",T420="D"),Rates!$F$4,IF(AND('Claim Details'!$J$21="London 2",T420="A"),Rates!$C$7,IF(AND('Claim Details'!$J$21="London 2",T420="B"),Rates!$D$7,IF(AND('Claim Details'!$J$21="London 2",T420="C"),Rates!$E$7,IF(AND('Claim Details'!$J$21="London 2",T420="D"),Rates!$F$7,IF(AND('Claim Details'!$J$21="London 3",T420="A"),Rates!$C$10,IF(AND('Claim Details'!$J$21="London 3",T420="B"),Rates!$D$10,IF(AND('Claim Details'!$J$21="London 3",T420="C"),Rates!$E$10,IF(AND('Claim Details'!$J$21="London 3",T420="D"),Rates!$F$10,IF(AND('Claim Details'!$J$21="National 1",T420="A"),Rates!$C$13,IF(AND('Claim Details'!$J$21="National 1",T420="B"),Rates!$D$13,IF(AND('Claim Details'!$J$21="National 1",T420="C"),Rates!$E$13,IF(AND('Claim Details'!$J$21="National 1",T420="D"),Rates!$F$13,IF(AND('Claim Details'!$J$21="National 2",T420="A"),Rates!$C$16,IF(AND('Claim Details'!$J$21="National 2",T420="B"),Rates!$D$16,IF(AND('Claim Details'!$J$21="National 2",T420="C"),Rates!$E$16,IF(AND('Claim Details'!$J$21="National 2",T420="D"),Rates!$F$16,"£0.00"))))))))))))))))))))</f>
        <v>£0.00</v>
      </c>
      <c r="AP420" s="45">
        <f t="shared" si="97"/>
        <v>0</v>
      </c>
      <c r="AQ420" s="45" t="str">
        <f>IF(AND('Claim Details'!$R$21="London 1",AC420="A"),Rates!$C$4,IF(AND('Claim Details'!$R$21="London 1",AC420="B"),Rates!$D$4,IF(AND('Claim Details'!$R$21="London 1",AC420="C"),Rates!$E$4,IF(AND('Claim Details'!$R$21="London 1",AC420="D"),Rates!$F$4,IF(AND('Claim Details'!$R$21="London 2",AC420="A"),Rates!$C$7,IF(AND('Claim Details'!$R$21="London 2",AC420="B"),Rates!$D$7,IF(AND('Claim Details'!$R$21="London 2",AC420="C"),Rates!$E$7,IF(AND('Claim Details'!$R$21="London 2",AC420="D"),Rates!$F$7,IF(AND('Claim Details'!$R$21="London 3",AC420="A"),Rates!$C$10,IF(AND('Claim Details'!$R$21="London 3",AC420="B"),Rates!$D$10,IF(AND('Claim Details'!$R$21="London 3",AC420="C"),Rates!$E$10,IF(AND('Claim Details'!$R$21="London 3",AC420="D"),Rates!$F$10,IF(AND('Claim Details'!$R$21="National 1",AC420="A"),Rates!$C$13,IF(AND('Claim Details'!$R$21="National 1",AC420="B"),Rates!$D$13,IF(AND('Claim Details'!$R$21="National 1",AC420="C"),Rates!$E$13,IF(AND('Claim Details'!$R$21="National 1",AC420="D"),Rates!$F$13,IF(AND('Claim Details'!$R$21="National 2",AC420="A"),Rates!$C$16,IF(AND('Claim Details'!$R$21="National 2",AC420="B"),Rates!$D$16,IF(AND('Claim Details'!$R$21="National 2",AC420="C"),Rates!$E$16,IF(AND('Claim Details'!$R$21="National 2",AC420="D"),Rates!$F$16,"£0.00"))))))))))))))))))))</f>
        <v>£0.00</v>
      </c>
      <c r="AR420" s="45">
        <f t="shared" si="98"/>
        <v>0</v>
      </c>
      <c r="AS420" s="183" t="str">
        <f t="shared" si="108"/>
        <v/>
      </c>
      <c r="AT420" s="183" t="str">
        <f t="shared" si="109"/>
        <v/>
      </c>
    </row>
    <row r="421" spans="1:46" ht="15.5">
      <c r="A421" s="178"/>
      <c r="B421" s="21"/>
      <c r="C421" s="22"/>
      <c r="D421" s="288"/>
      <c r="E421" s="290"/>
      <c r="F421" s="289"/>
      <c r="G421" s="177"/>
      <c r="H421" s="286"/>
      <c r="I421" s="95" t="str">
        <f>IF(AND('Claim Details'!$E$21="London 1",C421="A"),Rates!$C$4,IF(AND('Claim Details'!$E$21="London 1",C421="B"),Rates!$D$4,IF(AND('Claim Details'!$E$21="London 1",C421="C"),Rates!$E$4,IF(AND('Claim Details'!$E$21="London 1",C421="D"),Rates!$F$4,IF(AND('Claim Details'!$E$21="London 2",C421="A"),Rates!$C$7,IF(AND('Claim Details'!$E$21="London 2",C421="B"),Rates!$D$7,IF(AND('Claim Details'!$E$21="London 2",C421="C"),Rates!$E$7,IF(AND('Claim Details'!$E$21="London 2",C421="D"),Rates!$F$7,IF(AND('Claim Details'!$E$21="London 3",C421="A"),Rates!$C$10,IF(AND('Claim Details'!$E$21="London 3",C421="B"),Rates!$D$10,IF(AND('Claim Details'!$E$21="London 3",C421="C"),Rates!$E$10,IF(AND('Claim Details'!$E$21="London 3",C421="D"),Rates!$F$10,IF(AND('Claim Details'!$E$21="National 1",C421="A"),Rates!$C$13,IF(AND('Claim Details'!$E$21="National 1",C421="B"),Rates!$D$13,IF(AND('Claim Details'!$E$21="National 1",C421="C"),Rates!$E$13,IF(AND('Claim Details'!$E$21="National 1",C421="D"),Rates!$F$13,IF(AND('Claim Details'!$E$21="National 2",C421="A"),Rates!$C$16,IF(AND('Claim Details'!$E$21="National 2",C421="B"),Rates!$D$16,IF(AND('Claim Details'!$E$21="National 2",C421="C"),Rates!$E$16,IF(AND('Claim Details'!$E$21="National 2",C421="D"),Rates!$F$16,"£0.00"))))))))))))))))))))</f>
        <v>£0.00</v>
      </c>
      <c r="J421" s="23"/>
      <c r="K421" s="63" t="str">
        <f t="shared" si="99"/>
        <v>£0.00</v>
      </c>
      <c r="L421" s="212"/>
      <c r="M421" s="213"/>
      <c r="N421" s="20"/>
      <c r="O421" s="20"/>
      <c r="P421" s="20" t="str">
        <f t="shared" si="100"/>
        <v/>
      </c>
      <c r="Q421" s="20"/>
      <c r="R421" s="211"/>
      <c r="S421" s="28" t="str">
        <f t="shared" si="101"/>
        <v/>
      </c>
      <c r="T421" s="20" t="str">
        <f t="shared" si="102"/>
        <v/>
      </c>
      <c r="U421" s="18" t="str">
        <f t="shared" si="103"/>
        <v>£0.00</v>
      </c>
      <c r="V421" s="20"/>
      <c r="W421" s="192"/>
      <c r="X421" s="193"/>
      <c r="Y421" s="35"/>
      <c r="Z421" s="343"/>
      <c r="AA421" s="343" t="str">
        <f t="shared" si="104"/>
        <v/>
      </c>
      <c r="AB421" s="103"/>
      <c r="AC421" s="94" t="str">
        <f t="shared" si="105"/>
        <v/>
      </c>
      <c r="AD421" s="95"/>
      <c r="AE421" s="294"/>
      <c r="AF421" s="214" t="str">
        <f t="shared" si="106"/>
        <v/>
      </c>
      <c r="AG421" s="215" t="str">
        <f t="shared" si="107"/>
        <v>£0.00</v>
      </c>
      <c r="AH421" s="181"/>
      <c r="AJ421" s="183"/>
      <c r="AM421" s="183" t="str">
        <f t="shared" si="95"/>
        <v/>
      </c>
      <c r="AN421" s="45">
        <f t="shared" si="96"/>
        <v>0</v>
      </c>
      <c r="AO421" s="45" t="str">
        <f>IF(AND('Claim Details'!$J$21="London 1",T421="A"),Rates!$C$4,IF(AND('Claim Details'!$J$21="London 1",T421="B"),Rates!$D$4,IF(AND('Claim Details'!$J$21="London 1",T421="C"),Rates!$E$4,IF(AND('Claim Details'!$J$21="London 1",T421="D"),Rates!$F$4,IF(AND('Claim Details'!$J$21="London 2",T421="A"),Rates!$C$7,IF(AND('Claim Details'!$J$21="London 2",T421="B"),Rates!$D$7,IF(AND('Claim Details'!$J$21="London 2",T421="C"),Rates!$E$7,IF(AND('Claim Details'!$J$21="London 2",T421="D"),Rates!$F$7,IF(AND('Claim Details'!$J$21="London 3",T421="A"),Rates!$C$10,IF(AND('Claim Details'!$J$21="London 3",T421="B"),Rates!$D$10,IF(AND('Claim Details'!$J$21="London 3",T421="C"),Rates!$E$10,IF(AND('Claim Details'!$J$21="London 3",T421="D"),Rates!$F$10,IF(AND('Claim Details'!$J$21="National 1",T421="A"),Rates!$C$13,IF(AND('Claim Details'!$J$21="National 1",T421="B"),Rates!$D$13,IF(AND('Claim Details'!$J$21="National 1",T421="C"),Rates!$E$13,IF(AND('Claim Details'!$J$21="National 1",T421="D"),Rates!$F$13,IF(AND('Claim Details'!$J$21="National 2",T421="A"),Rates!$C$16,IF(AND('Claim Details'!$J$21="National 2",T421="B"),Rates!$D$16,IF(AND('Claim Details'!$J$21="National 2",T421="C"),Rates!$E$16,IF(AND('Claim Details'!$J$21="National 2",T421="D"),Rates!$F$16,"£0.00"))))))))))))))))))))</f>
        <v>£0.00</v>
      </c>
      <c r="AP421" s="45">
        <f t="shared" si="97"/>
        <v>0</v>
      </c>
      <c r="AQ421" s="45" t="str">
        <f>IF(AND('Claim Details'!$R$21="London 1",AC421="A"),Rates!$C$4,IF(AND('Claim Details'!$R$21="London 1",AC421="B"),Rates!$D$4,IF(AND('Claim Details'!$R$21="London 1",AC421="C"),Rates!$E$4,IF(AND('Claim Details'!$R$21="London 1",AC421="D"),Rates!$F$4,IF(AND('Claim Details'!$R$21="London 2",AC421="A"),Rates!$C$7,IF(AND('Claim Details'!$R$21="London 2",AC421="B"),Rates!$D$7,IF(AND('Claim Details'!$R$21="London 2",AC421="C"),Rates!$E$7,IF(AND('Claim Details'!$R$21="London 2",AC421="D"),Rates!$F$7,IF(AND('Claim Details'!$R$21="London 3",AC421="A"),Rates!$C$10,IF(AND('Claim Details'!$R$21="London 3",AC421="B"),Rates!$D$10,IF(AND('Claim Details'!$R$21="London 3",AC421="C"),Rates!$E$10,IF(AND('Claim Details'!$R$21="London 3",AC421="D"),Rates!$F$10,IF(AND('Claim Details'!$R$21="National 1",AC421="A"),Rates!$C$13,IF(AND('Claim Details'!$R$21="National 1",AC421="B"),Rates!$D$13,IF(AND('Claim Details'!$R$21="National 1",AC421="C"),Rates!$E$13,IF(AND('Claim Details'!$R$21="National 1",AC421="D"),Rates!$F$13,IF(AND('Claim Details'!$R$21="National 2",AC421="A"),Rates!$C$16,IF(AND('Claim Details'!$R$21="National 2",AC421="B"),Rates!$D$16,IF(AND('Claim Details'!$R$21="National 2",AC421="C"),Rates!$E$16,IF(AND('Claim Details'!$R$21="National 2",AC421="D"),Rates!$F$16,"£0.00"))))))))))))))))))))</f>
        <v>£0.00</v>
      </c>
      <c r="AR421" s="45">
        <f t="shared" si="98"/>
        <v>0</v>
      </c>
      <c r="AS421" s="183" t="str">
        <f t="shared" si="108"/>
        <v/>
      </c>
      <c r="AT421" s="183" t="str">
        <f t="shared" si="109"/>
        <v/>
      </c>
    </row>
    <row r="422" spans="1:46" ht="15.5">
      <c r="A422" s="178"/>
      <c r="B422" s="21"/>
      <c r="C422" s="22"/>
      <c r="D422" s="288"/>
      <c r="E422" s="290"/>
      <c r="F422" s="289"/>
      <c r="G422" s="177"/>
      <c r="H422" s="286"/>
      <c r="I422" s="95" t="str">
        <f>IF(AND('Claim Details'!$E$21="London 1",C422="A"),Rates!$C$4,IF(AND('Claim Details'!$E$21="London 1",C422="B"),Rates!$D$4,IF(AND('Claim Details'!$E$21="London 1",C422="C"),Rates!$E$4,IF(AND('Claim Details'!$E$21="London 1",C422="D"),Rates!$F$4,IF(AND('Claim Details'!$E$21="London 2",C422="A"),Rates!$C$7,IF(AND('Claim Details'!$E$21="London 2",C422="B"),Rates!$D$7,IF(AND('Claim Details'!$E$21="London 2",C422="C"),Rates!$E$7,IF(AND('Claim Details'!$E$21="London 2",C422="D"),Rates!$F$7,IF(AND('Claim Details'!$E$21="London 3",C422="A"),Rates!$C$10,IF(AND('Claim Details'!$E$21="London 3",C422="B"),Rates!$D$10,IF(AND('Claim Details'!$E$21="London 3",C422="C"),Rates!$E$10,IF(AND('Claim Details'!$E$21="London 3",C422="D"),Rates!$F$10,IF(AND('Claim Details'!$E$21="National 1",C422="A"),Rates!$C$13,IF(AND('Claim Details'!$E$21="National 1",C422="B"),Rates!$D$13,IF(AND('Claim Details'!$E$21="National 1",C422="C"),Rates!$E$13,IF(AND('Claim Details'!$E$21="National 1",C422="D"),Rates!$F$13,IF(AND('Claim Details'!$E$21="National 2",C422="A"),Rates!$C$16,IF(AND('Claim Details'!$E$21="National 2",C422="B"),Rates!$D$16,IF(AND('Claim Details'!$E$21="National 2",C422="C"),Rates!$E$16,IF(AND('Claim Details'!$E$21="National 2",C422="D"),Rates!$F$16,"£0.00"))))))))))))))))))))</f>
        <v>£0.00</v>
      </c>
      <c r="J422" s="23"/>
      <c r="K422" s="63" t="str">
        <f t="shared" si="99"/>
        <v>£0.00</v>
      </c>
      <c r="L422" s="212"/>
      <c r="M422" s="213"/>
      <c r="N422" s="20"/>
      <c r="O422" s="20"/>
      <c r="P422" s="20" t="str">
        <f t="shared" si="100"/>
        <v/>
      </c>
      <c r="Q422" s="20"/>
      <c r="R422" s="211"/>
      <c r="S422" s="28" t="str">
        <f t="shared" si="101"/>
        <v/>
      </c>
      <c r="T422" s="20" t="str">
        <f t="shared" si="102"/>
        <v/>
      </c>
      <c r="U422" s="18" t="str">
        <f t="shared" si="103"/>
        <v>£0.00</v>
      </c>
      <c r="V422" s="20"/>
      <c r="W422" s="192"/>
      <c r="X422" s="193"/>
      <c r="Y422" s="35"/>
      <c r="Z422" s="343"/>
      <c r="AA422" s="343" t="str">
        <f t="shared" si="104"/>
        <v/>
      </c>
      <c r="AB422" s="103"/>
      <c r="AC422" s="94" t="str">
        <f t="shared" si="105"/>
        <v/>
      </c>
      <c r="AD422" s="95"/>
      <c r="AE422" s="294"/>
      <c r="AF422" s="214" t="str">
        <f t="shared" si="106"/>
        <v/>
      </c>
      <c r="AG422" s="215" t="str">
        <f t="shared" si="107"/>
        <v>£0.00</v>
      </c>
      <c r="AH422" s="181"/>
      <c r="AJ422" s="183"/>
      <c r="AM422" s="183" t="str">
        <f t="shared" si="95"/>
        <v/>
      </c>
      <c r="AN422" s="45">
        <f t="shared" si="96"/>
        <v>0</v>
      </c>
      <c r="AO422" s="45" t="str">
        <f>IF(AND('Claim Details'!$J$21="London 1",T422="A"),Rates!$C$4,IF(AND('Claim Details'!$J$21="London 1",T422="B"),Rates!$D$4,IF(AND('Claim Details'!$J$21="London 1",T422="C"),Rates!$E$4,IF(AND('Claim Details'!$J$21="London 1",T422="D"),Rates!$F$4,IF(AND('Claim Details'!$J$21="London 2",T422="A"),Rates!$C$7,IF(AND('Claim Details'!$J$21="London 2",T422="B"),Rates!$D$7,IF(AND('Claim Details'!$J$21="London 2",T422="C"),Rates!$E$7,IF(AND('Claim Details'!$J$21="London 2",T422="D"),Rates!$F$7,IF(AND('Claim Details'!$J$21="London 3",T422="A"),Rates!$C$10,IF(AND('Claim Details'!$J$21="London 3",T422="B"),Rates!$D$10,IF(AND('Claim Details'!$J$21="London 3",T422="C"),Rates!$E$10,IF(AND('Claim Details'!$J$21="London 3",T422="D"),Rates!$F$10,IF(AND('Claim Details'!$J$21="National 1",T422="A"),Rates!$C$13,IF(AND('Claim Details'!$J$21="National 1",T422="B"),Rates!$D$13,IF(AND('Claim Details'!$J$21="National 1",T422="C"),Rates!$E$13,IF(AND('Claim Details'!$J$21="National 1",T422="D"),Rates!$F$13,IF(AND('Claim Details'!$J$21="National 2",T422="A"),Rates!$C$16,IF(AND('Claim Details'!$J$21="National 2",T422="B"),Rates!$D$16,IF(AND('Claim Details'!$J$21="National 2",T422="C"),Rates!$E$16,IF(AND('Claim Details'!$J$21="National 2",T422="D"),Rates!$F$16,"£0.00"))))))))))))))))))))</f>
        <v>£0.00</v>
      </c>
      <c r="AP422" s="45">
        <f t="shared" si="97"/>
        <v>0</v>
      </c>
      <c r="AQ422" s="45" t="str">
        <f>IF(AND('Claim Details'!$R$21="London 1",AC422="A"),Rates!$C$4,IF(AND('Claim Details'!$R$21="London 1",AC422="B"),Rates!$D$4,IF(AND('Claim Details'!$R$21="London 1",AC422="C"),Rates!$E$4,IF(AND('Claim Details'!$R$21="London 1",AC422="D"),Rates!$F$4,IF(AND('Claim Details'!$R$21="London 2",AC422="A"),Rates!$C$7,IF(AND('Claim Details'!$R$21="London 2",AC422="B"),Rates!$D$7,IF(AND('Claim Details'!$R$21="London 2",AC422="C"),Rates!$E$7,IF(AND('Claim Details'!$R$21="London 2",AC422="D"),Rates!$F$7,IF(AND('Claim Details'!$R$21="London 3",AC422="A"),Rates!$C$10,IF(AND('Claim Details'!$R$21="London 3",AC422="B"),Rates!$D$10,IF(AND('Claim Details'!$R$21="London 3",AC422="C"),Rates!$E$10,IF(AND('Claim Details'!$R$21="London 3",AC422="D"),Rates!$F$10,IF(AND('Claim Details'!$R$21="National 1",AC422="A"),Rates!$C$13,IF(AND('Claim Details'!$R$21="National 1",AC422="B"),Rates!$D$13,IF(AND('Claim Details'!$R$21="National 1",AC422="C"),Rates!$E$13,IF(AND('Claim Details'!$R$21="National 1",AC422="D"),Rates!$F$13,IF(AND('Claim Details'!$R$21="National 2",AC422="A"),Rates!$C$16,IF(AND('Claim Details'!$R$21="National 2",AC422="B"),Rates!$D$16,IF(AND('Claim Details'!$R$21="National 2",AC422="C"),Rates!$E$16,IF(AND('Claim Details'!$R$21="National 2",AC422="D"),Rates!$F$16,"£0.00"))))))))))))))))))))</f>
        <v>£0.00</v>
      </c>
      <c r="AR422" s="45">
        <f t="shared" si="98"/>
        <v>0</v>
      </c>
      <c r="AS422" s="183" t="str">
        <f t="shared" si="108"/>
        <v/>
      </c>
      <c r="AT422" s="183" t="str">
        <f t="shared" si="109"/>
        <v/>
      </c>
    </row>
    <row r="423" spans="1:46" ht="15.5">
      <c r="A423" s="178"/>
      <c r="B423" s="21"/>
      <c r="C423" s="22"/>
      <c r="D423" s="288"/>
      <c r="E423" s="290"/>
      <c r="F423" s="289"/>
      <c r="G423" s="177"/>
      <c r="H423" s="286"/>
      <c r="I423" s="95" t="str">
        <f>IF(AND('Claim Details'!$E$21="London 1",C423="A"),Rates!$C$4,IF(AND('Claim Details'!$E$21="London 1",C423="B"),Rates!$D$4,IF(AND('Claim Details'!$E$21="London 1",C423="C"),Rates!$E$4,IF(AND('Claim Details'!$E$21="London 1",C423="D"),Rates!$F$4,IF(AND('Claim Details'!$E$21="London 2",C423="A"),Rates!$C$7,IF(AND('Claim Details'!$E$21="London 2",C423="B"),Rates!$D$7,IF(AND('Claim Details'!$E$21="London 2",C423="C"),Rates!$E$7,IF(AND('Claim Details'!$E$21="London 2",C423="D"),Rates!$F$7,IF(AND('Claim Details'!$E$21="London 3",C423="A"),Rates!$C$10,IF(AND('Claim Details'!$E$21="London 3",C423="B"),Rates!$D$10,IF(AND('Claim Details'!$E$21="London 3",C423="C"),Rates!$E$10,IF(AND('Claim Details'!$E$21="London 3",C423="D"),Rates!$F$10,IF(AND('Claim Details'!$E$21="National 1",C423="A"),Rates!$C$13,IF(AND('Claim Details'!$E$21="National 1",C423="B"),Rates!$D$13,IF(AND('Claim Details'!$E$21="National 1",C423="C"),Rates!$E$13,IF(AND('Claim Details'!$E$21="National 1",C423="D"),Rates!$F$13,IF(AND('Claim Details'!$E$21="National 2",C423="A"),Rates!$C$16,IF(AND('Claim Details'!$E$21="National 2",C423="B"),Rates!$D$16,IF(AND('Claim Details'!$E$21="National 2",C423="C"),Rates!$E$16,IF(AND('Claim Details'!$E$21="National 2",C423="D"),Rates!$F$16,"£0.00"))))))))))))))))))))</f>
        <v>£0.00</v>
      </c>
      <c r="J423" s="23"/>
      <c r="K423" s="63" t="str">
        <f t="shared" si="99"/>
        <v>£0.00</v>
      </c>
      <c r="L423" s="212"/>
      <c r="M423" s="213"/>
      <c r="N423" s="20"/>
      <c r="O423" s="20"/>
      <c r="P423" s="20" t="str">
        <f t="shared" si="100"/>
        <v/>
      </c>
      <c r="Q423" s="20"/>
      <c r="R423" s="211"/>
      <c r="S423" s="28" t="str">
        <f t="shared" si="101"/>
        <v/>
      </c>
      <c r="T423" s="20" t="str">
        <f t="shared" si="102"/>
        <v/>
      </c>
      <c r="U423" s="18" t="str">
        <f t="shared" si="103"/>
        <v>£0.00</v>
      </c>
      <c r="V423" s="20"/>
      <c r="W423" s="192"/>
      <c r="X423" s="193"/>
      <c r="Y423" s="35"/>
      <c r="Z423" s="343"/>
      <c r="AA423" s="343" t="str">
        <f t="shared" si="104"/>
        <v/>
      </c>
      <c r="AB423" s="103"/>
      <c r="AC423" s="94" t="str">
        <f t="shared" si="105"/>
        <v/>
      </c>
      <c r="AD423" s="95"/>
      <c r="AE423" s="294"/>
      <c r="AF423" s="214" t="str">
        <f t="shared" si="106"/>
        <v/>
      </c>
      <c r="AG423" s="215" t="str">
        <f t="shared" si="107"/>
        <v>£0.00</v>
      </c>
      <c r="AH423" s="181"/>
      <c r="AJ423" s="183"/>
      <c r="AM423" s="183" t="str">
        <f t="shared" si="95"/>
        <v/>
      </c>
      <c r="AN423" s="45">
        <f t="shared" si="96"/>
        <v>0</v>
      </c>
      <c r="AO423" s="45" t="str">
        <f>IF(AND('Claim Details'!$J$21="London 1",T423="A"),Rates!$C$4,IF(AND('Claim Details'!$J$21="London 1",T423="B"),Rates!$D$4,IF(AND('Claim Details'!$J$21="London 1",T423="C"),Rates!$E$4,IF(AND('Claim Details'!$J$21="London 1",T423="D"),Rates!$F$4,IF(AND('Claim Details'!$J$21="London 2",T423="A"),Rates!$C$7,IF(AND('Claim Details'!$J$21="London 2",T423="B"),Rates!$D$7,IF(AND('Claim Details'!$J$21="London 2",T423="C"),Rates!$E$7,IF(AND('Claim Details'!$J$21="London 2",T423="D"),Rates!$F$7,IF(AND('Claim Details'!$J$21="London 3",T423="A"),Rates!$C$10,IF(AND('Claim Details'!$J$21="London 3",T423="B"),Rates!$D$10,IF(AND('Claim Details'!$J$21="London 3",T423="C"),Rates!$E$10,IF(AND('Claim Details'!$J$21="London 3",T423="D"),Rates!$F$10,IF(AND('Claim Details'!$J$21="National 1",T423="A"),Rates!$C$13,IF(AND('Claim Details'!$J$21="National 1",T423="B"),Rates!$D$13,IF(AND('Claim Details'!$J$21="National 1",T423="C"),Rates!$E$13,IF(AND('Claim Details'!$J$21="National 1",T423="D"),Rates!$F$13,IF(AND('Claim Details'!$J$21="National 2",T423="A"),Rates!$C$16,IF(AND('Claim Details'!$J$21="National 2",T423="B"),Rates!$D$16,IF(AND('Claim Details'!$J$21="National 2",T423="C"),Rates!$E$16,IF(AND('Claim Details'!$J$21="National 2",T423="D"),Rates!$F$16,"£0.00"))))))))))))))))))))</f>
        <v>£0.00</v>
      </c>
      <c r="AP423" s="45">
        <f t="shared" si="97"/>
        <v>0</v>
      </c>
      <c r="AQ423" s="45" t="str">
        <f>IF(AND('Claim Details'!$R$21="London 1",AC423="A"),Rates!$C$4,IF(AND('Claim Details'!$R$21="London 1",AC423="B"),Rates!$D$4,IF(AND('Claim Details'!$R$21="London 1",AC423="C"),Rates!$E$4,IF(AND('Claim Details'!$R$21="London 1",AC423="D"),Rates!$F$4,IF(AND('Claim Details'!$R$21="London 2",AC423="A"),Rates!$C$7,IF(AND('Claim Details'!$R$21="London 2",AC423="B"),Rates!$D$7,IF(AND('Claim Details'!$R$21="London 2",AC423="C"),Rates!$E$7,IF(AND('Claim Details'!$R$21="London 2",AC423="D"),Rates!$F$7,IF(AND('Claim Details'!$R$21="London 3",AC423="A"),Rates!$C$10,IF(AND('Claim Details'!$R$21="London 3",AC423="B"),Rates!$D$10,IF(AND('Claim Details'!$R$21="London 3",AC423="C"),Rates!$E$10,IF(AND('Claim Details'!$R$21="London 3",AC423="D"),Rates!$F$10,IF(AND('Claim Details'!$R$21="National 1",AC423="A"),Rates!$C$13,IF(AND('Claim Details'!$R$21="National 1",AC423="B"),Rates!$D$13,IF(AND('Claim Details'!$R$21="National 1",AC423="C"),Rates!$E$13,IF(AND('Claim Details'!$R$21="National 1",AC423="D"),Rates!$F$13,IF(AND('Claim Details'!$R$21="National 2",AC423="A"),Rates!$C$16,IF(AND('Claim Details'!$R$21="National 2",AC423="B"),Rates!$D$16,IF(AND('Claim Details'!$R$21="National 2",AC423="C"),Rates!$E$16,IF(AND('Claim Details'!$R$21="National 2",AC423="D"),Rates!$F$16,"£0.00"))))))))))))))))))))</f>
        <v>£0.00</v>
      </c>
      <c r="AR423" s="45">
        <f t="shared" si="98"/>
        <v>0</v>
      </c>
      <c r="AS423" s="183" t="str">
        <f t="shared" si="108"/>
        <v/>
      </c>
      <c r="AT423" s="183" t="str">
        <f t="shared" si="109"/>
        <v/>
      </c>
    </row>
    <row r="424" spans="1:46" ht="15.5">
      <c r="A424" s="178"/>
      <c r="B424" s="21"/>
      <c r="C424" s="22"/>
      <c r="D424" s="288"/>
      <c r="E424" s="290"/>
      <c r="F424" s="289"/>
      <c r="G424" s="177"/>
      <c r="H424" s="286"/>
      <c r="I424" s="95" t="str">
        <f>IF(AND('Claim Details'!$E$21="London 1",C424="A"),Rates!$C$4,IF(AND('Claim Details'!$E$21="London 1",C424="B"),Rates!$D$4,IF(AND('Claim Details'!$E$21="London 1",C424="C"),Rates!$E$4,IF(AND('Claim Details'!$E$21="London 1",C424="D"),Rates!$F$4,IF(AND('Claim Details'!$E$21="London 2",C424="A"),Rates!$C$7,IF(AND('Claim Details'!$E$21="London 2",C424="B"),Rates!$D$7,IF(AND('Claim Details'!$E$21="London 2",C424="C"),Rates!$E$7,IF(AND('Claim Details'!$E$21="London 2",C424="D"),Rates!$F$7,IF(AND('Claim Details'!$E$21="London 3",C424="A"),Rates!$C$10,IF(AND('Claim Details'!$E$21="London 3",C424="B"),Rates!$D$10,IF(AND('Claim Details'!$E$21="London 3",C424="C"),Rates!$E$10,IF(AND('Claim Details'!$E$21="London 3",C424="D"),Rates!$F$10,IF(AND('Claim Details'!$E$21="National 1",C424="A"),Rates!$C$13,IF(AND('Claim Details'!$E$21="National 1",C424="B"),Rates!$D$13,IF(AND('Claim Details'!$E$21="National 1",C424="C"),Rates!$E$13,IF(AND('Claim Details'!$E$21="National 1",C424="D"),Rates!$F$13,IF(AND('Claim Details'!$E$21="National 2",C424="A"),Rates!$C$16,IF(AND('Claim Details'!$E$21="National 2",C424="B"),Rates!$D$16,IF(AND('Claim Details'!$E$21="National 2",C424="C"),Rates!$E$16,IF(AND('Claim Details'!$E$21="National 2",C424="D"),Rates!$F$16,"£0.00"))))))))))))))))))))</f>
        <v>£0.00</v>
      </c>
      <c r="J424" s="23"/>
      <c r="K424" s="63" t="str">
        <f t="shared" si="99"/>
        <v>£0.00</v>
      </c>
      <c r="L424" s="212"/>
      <c r="M424" s="213"/>
      <c r="N424" s="20"/>
      <c r="O424" s="20"/>
      <c r="P424" s="20" t="str">
        <f t="shared" si="100"/>
        <v/>
      </c>
      <c r="Q424" s="20"/>
      <c r="R424" s="211"/>
      <c r="S424" s="28" t="str">
        <f t="shared" si="101"/>
        <v/>
      </c>
      <c r="T424" s="20" t="str">
        <f t="shared" si="102"/>
        <v/>
      </c>
      <c r="U424" s="18" t="str">
        <f t="shared" si="103"/>
        <v>£0.00</v>
      </c>
      <c r="V424" s="20"/>
      <c r="W424" s="192"/>
      <c r="X424" s="193"/>
      <c r="Y424" s="35"/>
      <c r="Z424" s="343"/>
      <c r="AA424" s="343" t="str">
        <f t="shared" si="104"/>
        <v/>
      </c>
      <c r="AB424" s="103"/>
      <c r="AC424" s="94" t="str">
        <f t="shared" si="105"/>
        <v/>
      </c>
      <c r="AD424" s="95"/>
      <c r="AE424" s="294"/>
      <c r="AF424" s="214" t="str">
        <f t="shared" si="106"/>
        <v/>
      </c>
      <c r="AG424" s="215" t="str">
        <f t="shared" si="107"/>
        <v>£0.00</v>
      </c>
      <c r="AH424" s="181"/>
      <c r="AJ424" s="183"/>
      <c r="AM424" s="183" t="str">
        <f t="shared" si="95"/>
        <v/>
      </c>
      <c r="AN424" s="45">
        <f t="shared" si="96"/>
        <v>0</v>
      </c>
      <c r="AO424" s="45" t="str">
        <f>IF(AND('Claim Details'!$J$21="London 1",T424="A"),Rates!$C$4,IF(AND('Claim Details'!$J$21="London 1",T424="B"),Rates!$D$4,IF(AND('Claim Details'!$J$21="London 1",T424="C"),Rates!$E$4,IF(AND('Claim Details'!$J$21="London 1",T424="D"),Rates!$F$4,IF(AND('Claim Details'!$J$21="London 2",T424="A"),Rates!$C$7,IF(AND('Claim Details'!$J$21="London 2",T424="B"),Rates!$D$7,IF(AND('Claim Details'!$J$21="London 2",T424="C"),Rates!$E$7,IF(AND('Claim Details'!$J$21="London 2",T424="D"),Rates!$F$7,IF(AND('Claim Details'!$J$21="London 3",T424="A"),Rates!$C$10,IF(AND('Claim Details'!$J$21="London 3",T424="B"),Rates!$D$10,IF(AND('Claim Details'!$J$21="London 3",T424="C"),Rates!$E$10,IF(AND('Claim Details'!$J$21="London 3",T424="D"),Rates!$F$10,IF(AND('Claim Details'!$J$21="National 1",T424="A"),Rates!$C$13,IF(AND('Claim Details'!$J$21="National 1",T424="B"),Rates!$D$13,IF(AND('Claim Details'!$J$21="National 1",T424="C"),Rates!$E$13,IF(AND('Claim Details'!$J$21="National 1",T424="D"),Rates!$F$13,IF(AND('Claim Details'!$J$21="National 2",T424="A"),Rates!$C$16,IF(AND('Claim Details'!$J$21="National 2",T424="B"),Rates!$D$16,IF(AND('Claim Details'!$J$21="National 2",T424="C"),Rates!$E$16,IF(AND('Claim Details'!$J$21="National 2",T424="D"),Rates!$F$16,"£0.00"))))))))))))))))))))</f>
        <v>£0.00</v>
      </c>
      <c r="AP424" s="45">
        <f t="shared" si="97"/>
        <v>0</v>
      </c>
      <c r="AQ424" s="45" t="str">
        <f>IF(AND('Claim Details'!$R$21="London 1",AC424="A"),Rates!$C$4,IF(AND('Claim Details'!$R$21="London 1",AC424="B"),Rates!$D$4,IF(AND('Claim Details'!$R$21="London 1",AC424="C"),Rates!$E$4,IF(AND('Claim Details'!$R$21="London 1",AC424="D"),Rates!$F$4,IF(AND('Claim Details'!$R$21="London 2",AC424="A"),Rates!$C$7,IF(AND('Claim Details'!$R$21="London 2",AC424="B"),Rates!$D$7,IF(AND('Claim Details'!$R$21="London 2",AC424="C"),Rates!$E$7,IF(AND('Claim Details'!$R$21="London 2",AC424="D"),Rates!$F$7,IF(AND('Claim Details'!$R$21="London 3",AC424="A"),Rates!$C$10,IF(AND('Claim Details'!$R$21="London 3",AC424="B"),Rates!$D$10,IF(AND('Claim Details'!$R$21="London 3",AC424="C"),Rates!$E$10,IF(AND('Claim Details'!$R$21="London 3",AC424="D"),Rates!$F$10,IF(AND('Claim Details'!$R$21="National 1",AC424="A"),Rates!$C$13,IF(AND('Claim Details'!$R$21="National 1",AC424="B"),Rates!$D$13,IF(AND('Claim Details'!$R$21="National 1",AC424="C"),Rates!$E$13,IF(AND('Claim Details'!$R$21="National 1",AC424="D"),Rates!$F$13,IF(AND('Claim Details'!$R$21="National 2",AC424="A"),Rates!$C$16,IF(AND('Claim Details'!$R$21="National 2",AC424="B"),Rates!$D$16,IF(AND('Claim Details'!$R$21="National 2",AC424="C"),Rates!$E$16,IF(AND('Claim Details'!$R$21="National 2",AC424="D"),Rates!$F$16,"£0.00"))))))))))))))))))))</f>
        <v>£0.00</v>
      </c>
      <c r="AR424" s="45">
        <f t="shared" si="98"/>
        <v>0</v>
      </c>
      <c r="AS424" s="183" t="str">
        <f t="shared" si="108"/>
        <v/>
      </c>
      <c r="AT424" s="183" t="str">
        <f t="shared" si="109"/>
        <v/>
      </c>
    </row>
    <row r="425" spans="1:46" ht="15.5">
      <c r="A425" s="178"/>
      <c r="B425" s="21"/>
      <c r="C425" s="22"/>
      <c r="D425" s="288"/>
      <c r="E425" s="290"/>
      <c r="F425" s="289"/>
      <c r="G425" s="177"/>
      <c r="H425" s="286"/>
      <c r="I425" s="95" t="str">
        <f>IF(AND('Claim Details'!$E$21="London 1",C425="A"),Rates!$C$4,IF(AND('Claim Details'!$E$21="London 1",C425="B"),Rates!$D$4,IF(AND('Claim Details'!$E$21="London 1",C425="C"),Rates!$E$4,IF(AND('Claim Details'!$E$21="London 1",C425="D"),Rates!$F$4,IF(AND('Claim Details'!$E$21="London 2",C425="A"),Rates!$C$7,IF(AND('Claim Details'!$E$21="London 2",C425="B"),Rates!$D$7,IF(AND('Claim Details'!$E$21="London 2",C425="C"),Rates!$E$7,IF(AND('Claim Details'!$E$21="London 2",C425="D"),Rates!$F$7,IF(AND('Claim Details'!$E$21="London 3",C425="A"),Rates!$C$10,IF(AND('Claim Details'!$E$21="London 3",C425="B"),Rates!$D$10,IF(AND('Claim Details'!$E$21="London 3",C425="C"),Rates!$E$10,IF(AND('Claim Details'!$E$21="London 3",C425="D"),Rates!$F$10,IF(AND('Claim Details'!$E$21="National 1",C425="A"),Rates!$C$13,IF(AND('Claim Details'!$E$21="National 1",C425="B"),Rates!$D$13,IF(AND('Claim Details'!$E$21="National 1",C425="C"),Rates!$E$13,IF(AND('Claim Details'!$E$21="National 1",C425="D"),Rates!$F$13,IF(AND('Claim Details'!$E$21="National 2",C425="A"),Rates!$C$16,IF(AND('Claim Details'!$E$21="National 2",C425="B"),Rates!$D$16,IF(AND('Claim Details'!$E$21="National 2",C425="C"),Rates!$E$16,IF(AND('Claim Details'!$E$21="National 2",C425="D"),Rates!$F$16,"£0.00"))))))))))))))))))))</f>
        <v>£0.00</v>
      </c>
      <c r="J425" s="23"/>
      <c r="K425" s="63" t="str">
        <f t="shared" si="99"/>
        <v>£0.00</v>
      </c>
      <c r="L425" s="212"/>
      <c r="M425" s="213"/>
      <c r="N425" s="20"/>
      <c r="O425" s="20"/>
      <c r="P425" s="20" t="str">
        <f t="shared" si="100"/>
        <v/>
      </c>
      <c r="Q425" s="20"/>
      <c r="R425" s="211"/>
      <c r="S425" s="28" t="str">
        <f t="shared" si="101"/>
        <v/>
      </c>
      <c r="T425" s="20" t="str">
        <f t="shared" si="102"/>
        <v/>
      </c>
      <c r="U425" s="18" t="str">
        <f t="shared" si="103"/>
        <v>£0.00</v>
      </c>
      <c r="V425" s="20"/>
      <c r="W425" s="192"/>
      <c r="X425" s="193"/>
      <c r="Y425" s="35"/>
      <c r="Z425" s="343"/>
      <c r="AA425" s="343" t="str">
        <f t="shared" si="104"/>
        <v/>
      </c>
      <c r="AB425" s="103"/>
      <c r="AC425" s="94" t="str">
        <f t="shared" si="105"/>
        <v/>
      </c>
      <c r="AD425" s="95"/>
      <c r="AE425" s="294"/>
      <c r="AF425" s="214" t="str">
        <f t="shared" si="106"/>
        <v/>
      </c>
      <c r="AG425" s="215" t="str">
        <f t="shared" si="107"/>
        <v>£0.00</v>
      </c>
      <c r="AH425" s="181"/>
      <c r="AJ425" s="183"/>
      <c r="AM425" s="183" t="str">
        <f t="shared" si="95"/>
        <v/>
      </c>
      <c r="AN425" s="45">
        <f t="shared" si="96"/>
        <v>0</v>
      </c>
      <c r="AO425" s="45" t="str">
        <f>IF(AND('Claim Details'!$J$21="London 1",T425="A"),Rates!$C$4,IF(AND('Claim Details'!$J$21="London 1",T425="B"),Rates!$D$4,IF(AND('Claim Details'!$J$21="London 1",T425="C"),Rates!$E$4,IF(AND('Claim Details'!$J$21="London 1",T425="D"),Rates!$F$4,IF(AND('Claim Details'!$J$21="London 2",T425="A"),Rates!$C$7,IF(AND('Claim Details'!$J$21="London 2",T425="B"),Rates!$D$7,IF(AND('Claim Details'!$J$21="London 2",T425="C"),Rates!$E$7,IF(AND('Claim Details'!$J$21="London 2",T425="D"),Rates!$F$7,IF(AND('Claim Details'!$J$21="London 3",T425="A"),Rates!$C$10,IF(AND('Claim Details'!$J$21="London 3",T425="B"),Rates!$D$10,IF(AND('Claim Details'!$J$21="London 3",T425="C"),Rates!$E$10,IF(AND('Claim Details'!$J$21="London 3",T425="D"),Rates!$F$10,IF(AND('Claim Details'!$J$21="National 1",T425="A"),Rates!$C$13,IF(AND('Claim Details'!$J$21="National 1",T425="B"),Rates!$D$13,IF(AND('Claim Details'!$J$21="National 1",T425="C"),Rates!$E$13,IF(AND('Claim Details'!$J$21="National 1",T425="D"),Rates!$F$13,IF(AND('Claim Details'!$J$21="National 2",T425="A"),Rates!$C$16,IF(AND('Claim Details'!$J$21="National 2",T425="B"),Rates!$D$16,IF(AND('Claim Details'!$J$21="National 2",T425="C"),Rates!$E$16,IF(AND('Claim Details'!$J$21="National 2",T425="D"),Rates!$F$16,"£0.00"))))))))))))))))))))</f>
        <v>£0.00</v>
      </c>
      <c r="AP425" s="45">
        <f t="shared" si="97"/>
        <v>0</v>
      </c>
      <c r="AQ425" s="45" t="str">
        <f>IF(AND('Claim Details'!$R$21="London 1",AC425="A"),Rates!$C$4,IF(AND('Claim Details'!$R$21="London 1",AC425="B"),Rates!$D$4,IF(AND('Claim Details'!$R$21="London 1",AC425="C"),Rates!$E$4,IF(AND('Claim Details'!$R$21="London 1",AC425="D"),Rates!$F$4,IF(AND('Claim Details'!$R$21="London 2",AC425="A"),Rates!$C$7,IF(AND('Claim Details'!$R$21="London 2",AC425="B"),Rates!$D$7,IF(AND('Claim Details'!$R$21="London 2",AC425="C"),Rates!$E$7,IF(AND('Claim Details'!$R$21="London 2",AC425="D"),Rates!$F$7,IF(AND('Claim Details'!$R$21="London 3",AC425="A"),Rates!$C$10,IF(AND('Claim Details'!$R$21="London 3",AC425="B"),Rates!$D$10,IF(AND('Claim Details'!$R$21="London 3",AC425="C"),Rates!$E$10,IF(AND('Claim Details'!$R$21="London 3",AC425="D"),Rates!$F$10,IF(AND('Claim Details'!$R$21="National 1",AC425="A"),Rates!$C$13,IF(AND('Claim Details'!$R$21="National 1",AC425="B"),Rates!$D$13,IF(AND('Claim Details'!$R$21="National 1",AC425="C"),Rates!$E$13,IF(AND('Claim Details'!$R$21="National 1",AC425="D"),Rates!$F$13,IF(AND('Claim Details'!$R$21="National 2",AC425="A"),Rates!$C$16,IF(AND('Claim Details'!$R$21="National 2",AC425="B"),Rates!$D$16,IF(AND('Claim Details'!$R$21="National 2",AC425="C"),Rates!$E$16,IF(AND('Claim Details'!$R$21="National 2",AC425="D"),Rates!$F$16,"£0.00"))))))))))))))))))))</f>
        <v>£0.00</v>
      </c>
      <c r="AR425" s="45">
        <f t="shared" si="98"/>
        <v>0</v>
      </c>
      <c r="AS425" s="183" t="str">
        <f t="shared" si="108"/>
        <v/>
      </c>
      <c r="AT425" s="183" t="str">
        <f t="shared" si="109"/>
        <v/>
      </c>
    </row>
    <row r="426" spans="1:46" ht="15.5">
      <c r="A426" s="178"/>
      <c r="B426" s="21"/>
      <c r="C426" s="22"/>
      <c r="D426" s="288"/>
      <c r="E426" s="290"/>
      <c r="F426" s="289"/>
      <c r="G426" s="177"/>
      <c r="H426" s="286"/>
      <c r="I426" s="95" t="str">
        <f>IF(AND('Claim Details'!$E$21="London 1",C426="A"),Rates!$C$4,IF(AND('Claim Details'!$E$21="London 1",C426="B"),Rates!$D$4,IF(AND('Claim Details'!$E$21="London 1",C426="C"),Rates!$E$4,IF(AND('Claim Details'!$E$21="London 1",C426="D"),Rates!$F$4,IF(AND('Claim Details'!$E$21="London 2",C426="A"),Rates!$C$7,IF(AND('Claim Details'!$E$21="London 2",C426="B"),Rates!$D$7,IF(AND('Claim Details'!$E$21="London 2",C426="C"),Rates!$E$7,IF(AND('Claim Details'!$E$21="London 2",C426="D"),Rates!$F$7,IF(AND('Claim Details'!$E$21="London 3",C426="A"),Rates!$C$10,IF(AND('Claim Details'!$E$21="London 3",C426="B"),Rates!$D$10,IF(AND('Claim Details'!$E$21="London 3",C426="C"),Rates!$E$10,IF(AND('Claim Details'!$E$21="London 3",C426="D"),Rates!$F$10,IF(AND('Claim Details'!$E$21="National 1",C426="A"),Rates!$C$13,IF(AND('Claim Details'!$E$21="National 1",C426="B"),Rates!$D$13,IF(AND('Claim Details'!$E$21="National 1",C426="C"),Rates!$E$13,IF(AND('Claim Details'!$E$21="National 1",C426="D"),Rates!$F$13,IF(AND('Claim Details'!$E$21="National 2",C426="A"),Rates!$C$16,IF(AND('Claim Details'!$E$21="National 2",C426="B"),Rates!$D$16,IF(AND('Claim Details'!$E$21="National 2",C426="C"),Rates!$E$16,IF(AND('Claim Details'!$E$21="National 2",C426="D"),Rates!$F$16,"£0.00"))))))))))))))))))))</f>
        <v>£0.00</v>
      </c>
      <c r="J426" s="23"/>
      <c r="K426" s="63" t="str">
        <f t="shared" si="99"/>
        <v>£0.00</v>
      </c>
      <c r="L426" s="212"/>
      <c r="M426" s="213"/>
      <c r="N426" s="20"/>
      <c r="O426" s="20"/>
      <c r="P426" s="20" t="str">
        <f t="shared" si="100"/>
        <v/>
      </c>
      <c r="Q426" s="20"/>
      <c r="R426" s="211"/>
      <c r="S426" s="28" t="str">
        <f t="shared" si="101"/>
        <v/>
      </c>
      <c r="T426" s="20" t="str">
        <f t="shared" si="102"/>
        <v/>
      </c>
      <c r="U426" s="18" t="str">
        <f t="shared" si="103"/>
        <v>£0.00</v>
      </c>
      <c r="V426" s="20"/>
      <c r="W426" s="192"/>
      <c r="X426" s="193"/>
      <c r="Y426" s="35"/>
      <c r="Z426" s="343"/>
      <c r="AA426" s="343" t="str">
        <f t="shared" si="104"/>
        <v/>
      </c>
      <c r="AB426" s="103"/>
      <c r="AC426" s="94" t="str">
        <f t="shared" si="105"/>
        <v/>
      </c>
      <c r="AD426" s="95"/>
      <c r="AE426" s="294"/>
      <c r="AF426" s="214" t="str">
        <f t="shared" si="106"/>
        <v/>
      </c>
      <c r="AG426" s="215" t="str">
        <f t="shared" si="107"/>
        <v>£0.00</v>
      </c>
      <c r="AH426" s="181"/>
      <c r="AJ426" s="183"/>
      <c r="AM426" s="183" t="str">
        <f t="shared" si="95"/>
        <v/>
      </c>
      <c r="AN426" s="45">
        <f t="shared" si="96"/>
        <v>0</v>
      </c>
      <c r="AO426" s="45" t="str">
        <f>IF(AND('Claim Details'!$J$21="London 1",T426="A"),Rates!$C$4,IF(AND('Claim Details'!$J$21="London 1",T426="B"),Rates!$D$4,IF(AND('Claim Details'!$J$21="London 1",T426="C"),Rates!$E$4,IF(AND('Claim Details'!$J$21="London 1",T426="D"),Rates!$F$4,IF(AND('Claim Details'!$J$21="London 2",T426="A"),Rates!$C$7,IF(AND('Claim Details'!$J$21="London 2",T426="B"),Rates!$D$7,IF(AND('Claim Details'!$J$21="London 2",T426="C"),Rates!$E$7,IF(AND('Claim Details'!$J$21="London 2",T426="D"),Rates!$F$7,IF(AND('Claim Details'!$J$21="London 3",T426="A"),Rates!$C$10,IF(AND('Claim Details'!$J$21="London 3",T426="B"),Rates!$D$10,IF(AND('Claim Details'!$J$21="London 3",T426="C"),Rates!$E$10,IF(AND('Claim Details'!$J$21="London 3",T426="D"),Rates!$F$10,IF(AND('Claim Details'!$J$21="National 1",T426="A"),Rates!$C$13,IF(AND('Claim Details'!$J$21="National 1",T426="B"),Rates!$D$13,IF(AND('Claim Details'!$J$21="National 1",T426="C"),Rates!$E$13,IF(AND('Claim Details'!$J$21="National 1",T426="D"),Rates!$F$13,IF(AND('Claim Details'!$J$21="National 2",T426="A"),Rates!$C$16,IF(AND('Claim Details'!$J$21="National 2",T426="B"),Rates!$D$16,IF(AND('Claim Details'!$J$21="National 2",T426="C"),Rates!$E$16,IF(AND('Claim Details'!$J$21="National 2",T426="D"),Rates!$F$16,"£0.00"))))))))))))))))))))</f>
        <v>£0.00</v>
      </c>
      <c r="AP426" s="45">
        <f t="shared" si="97"/>
        <v>0</v>
      </c>
      <c r="AQ426" s="45" t="str">
        <f>IF(AND('Claim Details'!$R$21="London 1",AC426="A"),Rates!$C$4,IF(AND('Claim Details'!$R$21="London 1",AC426="B"),Rates!$D$4,IF(AND('Claim Details'!$R$21="London 1",AC426="C"),Rates!$E$4,IF(AND('Claim Details'!$R$21="London 1",AC426="D"),Rates!$F$4,IF(AND('Claim Details'!$R$21="London 2",AC426="A"),Rates!$C$7,IF(AND('Claim Details'!$R$21="London 2",AC426="B"),Rates!$D$7,IF(AND('Claim Details'!$R$21="London 2",AC426="C"),Rates!$E$7,IF(AND('Claim Details'!$R$21="London 2",AC426="D"),Rates!$F$7,IF(AND('Claim Details'!$R$21="London 3",AC426="A"),Rates!$C$10,IF(AND('Claim Details'!$R$21="London 3",AC426="B"),Rates!$D$10,IF(AND('Claim Details'!$R$21="London 3",AC426="C"),Rates!$E$10,IF(AND('Claim Details'!$R$21="London 3",AC426="D"),Rates!$F$10,IF(AND('Claim Details'!$R$21="National 1",AC426="A"),Rates!$C$13,IF(AND('Claim Details'!$R$21="National 1",AC426="B"),Rates!$D$13,IF(AND('Claim Details'!$R$21="National 1",AC426="C"),Rates!$E$13,IF(AND('Claim Details'!$R$21="National 1",AC426="D"),Rates!$F$13,IF(AND('Claim Details'!$R$21="National 2",AC426="A"),Rates!$C$16,IF(AND('Claim Details'!$R$21="National 2",AC426="B"),Rates!$D$16,IF(AND('Claim Details'!$R$21="National 2",AC426="C"),Rates!$E$16,IF(AND('Claim Details'!$R$21="National 2",AC426="D"),Rates!$F$16,"£0.00"))))))))))))))))))))</f>
        <v>£0.00</v>
      </c>
      <c r="AR426" s="45">
        <f t="shared" si="98"/>
        <v>0</v>
      </c>
      <c r="AS426" s="183" t="str">
        <f t="shared" si="108"/>
        <v/>
      </c>
      <c r="AT426" s="183" t="str">
        <f t="shared" si="109"/>
        <v/>
      </c>
    </row>
    <row r="427" spans="1:46" ht="15.5">
      <c r="A427" s="178"/>
      <c r="B427" s="21"/>
      <c r="C427" s="22"/>
      <c r="D427" s="288"/>
      <c r="E427" s="290"/>
      <c r="F427" s="289"/>
      <c r="G427" s="177"/>
      <c r="H427" s="286"/>
      <c r="I427" s="95" t="str">
        <f>IF(AND('Claim Details'!$E$21="London 1",C427="A"),Rates!$C$4,IF(AND('Claim Details'!$E$21="London 1",C427="B"),Rates!$D$4,IF(AND('Claim Details'!$E$21="London 1",C427="C"),Rates!$E$4,IF(AND('Claim Details'!$E$21="London 1",C427="D"),Rates!$F$4,IF(AND('Claim Details'!$E$21="London 2",C427="A"),Rates!$C$7,IF(AND('Claim Details'!$E$21="London 2",C427="B"),Rates!$D$7,IF(AND('Claim Details'!$E$21="London 2",C427="C"),Rates!$E$7,IF(AND('Claim Details'!$E$21="London 2",C427="D"),Rates!$F$7,IF(AND('Claim Details'!$E$21="London 3",C427="A"),Rates!$C$10,IF(AND('Claim Details'!$E$21="London 3",C427="B"),Rates!$D$10,IF(AND('Claim Details'!$E$21="London 3",C427="C"),Rates!$E$10,IF(AND('Claim Details'!$E$21="London 3",C427="D"),Rates!$F$10,IF(AND('Claim Details'!$E$21="National 1",C427="A"),Rates!$C$13,IF(AND('Claim Details'!$E$21="National 1",C427="B"),Rates!$D$13,IF(AND('Claim Details'!$E$21="National 1",C427="C"),Rates!$E$13,IF(AND('Claim Details'!$E$21="National 1",C427="D"),Rates!$F$13,IF(AND('Claim Details'!$E$21="National 2",C427="A"),Rates!$C$16,IF(AND('Claim Details'!$E$21="National 2",C427="B"),Rates!$D$16,IF(AND('Claim Details'!$E$21="National 2",C427="C"),Rates!$E$16,IF(AND('Claim Details'!$E$21="National 2",C427="D"),Rates!$F$16,"£0.00"))))))))))))))))))))</f>
        <v>£0.00</v>
      </c>
      <c r="J427" s="23"/>
      <c r="K427" s="63" t="str">
        <f t="shared" si="99"/>
        <v>£0.00</v>
      </c>
      <c r="L427" s="212"/>
      <c r="M427" s="213"/>
      <c r="N427" s="20"/>
      <c r="O427" s="20"/>
      <c r="P427" s="20" t="str">
        <f t="shared" si="100"/>
        <v/>
      </c>
      <c r="Q427" s="20"/>
      <c r="R427" s="211"/>
      <c r="S427" s="28" t="str">
        <f t="shared" si="101"/>
        <v/>
      </c>
      <c r="T427" s="20" t="str">
        <f t="shared" si="102"/>
        <v/>
      </c>
      <c r="U427" s="18" t="str">
        <f t="shared" si="103"/>
        <v>£0.00</v>
      </c>
      <c r="V427" s="20"/>
      <c r="W427" s="192"/>
      <c r="X427" s="193"/>
      <c r="Y427" s="35"/>
      <c r="Z427" s="343"/>
      <c r="AA427" s="343" t="str">
        <f t="shared" si="104"/>
        <v/>
      </c>
      <c r="AB427" s="103"/>
      <c r="AC427" s="94" t="str">
        <f t="shared" si="105"/>
        <v/>
      </c>
      <c r="AD427" s="95"/>
      <c r="AE427" s="294"/>
      <c r="AF427" s="214" t="str">
        <f t="shared" si="106"/>
        <v/>
      </c>
      <c r="AG427" s="215" t="str">
        <f t="shared" si="107"/>
        <v>£0.00</v>
      </c>
      <c r="AH427" s="181"/>
      <c r="AJ427" s="183"/>
      <c r="AM427" s="183" t="str">
        <f t="shared" si="95"/>
        <v/>
      </c>
      <c r="AN427" s="45">
        <f t="shared" si="96"/>
        <v>0</v>
      </c>
      <c r="AO427" s="45" t="str">
        <f>IF(AND('Claim Details'!$J$21="London 1",T427="A"),Rates!$C$4,IF(AND('Claim Details'!$J$21="London 1",T427="B"),Rates!$D$4,IF(AND('Claim Details'!$J$21="London 1",T427="C"),Rates!$E$4,IF(AND('Claim Details'!$J$21="London 1",T427="D"),Rates!$F$4,IF(AND('Claim Details'!$J$21="London 2",T427="A"),Rates!$C$7,IF(AND('Claim Details'!$J$21="London 2",T427="B"),Rates!$D$7,IF(AND('Claim Details'!$J$21="London 2",T427="C"),Rates!$E$7,IF(AND('Claim Details'!$J$21="London 2",T427="D"),Rates!$F$7,IF(AND('Claim Details'!$J$21="London 3",T427="A"),Rates!$C$10,IF(AND('Claim Details'!$J$21="London 3",T427="B"),Rates!$D$10,IF(AND('Claim Details'!$J$21="London 3",T427="C"),Rates!$E$10,IF(AND('Claim Details'!$J$21="London 3",T427="D"),Rates!$F$10,IF(AND('Claim Details'!$J$21="National 1",T427="A"),Rates!$C$13,IF(AND('Claim Details'!$J$21="National 1",T427="B"),Rates!$D$13,IF(AND('Claim Details'!$J$21="National 1",T427="C"),Rates!$E$13,IF(AND('Claim Details'!$J$21="National 1",T427="D"),Rates!$F$13,IF(AND('Claim Details'!$J$21="National 2",T427="A"),Rates!$C$16,IF(AND('Claim Details'!$J$21="National 2",T427="B"),Rates!$D$16,IF(AND('Claim Details'!$J$21="National 2",T427="C"),Rates!$E$16,IF(AND('Claim Details'!$J$21="National 2",T427="D"),Rates!$F$16,"£0.00"))))))))))))))))))))</f>
        <v>£0.00</v>
      </c>
      <c r="AP427" s="45">
        <f t="shared" si="97"/>
        <v>0</v>
      </c>
      <c r="AQ427" s="45" t="str">
        <f>IF(AND('Claim Details'!$R$21="London 1",AC427="A"),Rates!$C$4,IF(AND('Claim Details'!$R$21="London 1",AC427="B"),Rates!$D$4,IF(AND('Claim Details'!$R$21="London 1",AC427="C"),Rates!$E$4,IF(AND('Claim Details'!$R$21="London 1",AC427="D"),Rates!$F$4,IF(AND('Claim Details'!$R$21="London 2",AC427="A"),Rates!$C$7,IF(AND('Claim Details'!$R$21="London 2",AC427="B"),Rates!$D$7,IF(AND('Claim Details'!$R$21="London 2",AC427="C"),Rates!$E$7,IF(AND('Claim Details'!$R$21="London 2",AC427="D"),Rates!$F$7,IF(AND('Claim Details'!$R$21="London 3",AC427="A"),Rates!$C$10,IF(AND('Claim Details'!$R$21="London 3",AC427="B"),Rates!$D$10,IF(AND('Claim Details'!$R$21="London 3",AC427="C"),Rates!$E$10,IF(AND('Claim Details'!$R$21="London 3",AC427="D"),Rates!$F$10,IF(AND('Claim Details'!$R$21="National 1",AC427="A"),Rates!$C$13,IF(AND('Claim Details'!$R$21="National 1",AC427="B"),Rates!$D$13,IF(AND('Claim Details'!$R$21="National 1",AC427="C"),Rates!$E$13,IF(AND('Claim Details'!$R$21="National 1",AC427="D"),Rates!$F$13,IF(AND('Claim Details'!$R$21="National 2",AC427="A"),Rates!$C$16,IF(AND('Claim Details'!$R$21="National 2",AC427="B"),Rates!$D$16,IF(AND('Claim Details'!$R$21="National 2",AC427="C"),Rates!$E$16,IF(AND('Claim Details'!$R$21="National 2",AC427="D"),Rates!$F$16,"£0.00"))))))))))))))))))))</f>
        <v>£0.00</v>
      </c>
      <c r="AR427" s="45">
        <f t="shared" si="98"/>
        <v>0</v>
      </c>
      <c r="AS427" s="183" t="str">
        <f t="shared" si="108"/>
        <v/>
      </c>
      <c r="AT427" s="183" t="str">
        <f t="shared" si="109"/>
        <v/>
      </c>
    </row>
    <row r="428" spans="1:46" ht="15.5">
      <c r="A428" s="178"/>
      <c r="B428" s="21"/>
      <c r="C428" s="22"/>
      <c r="D428" s="288"/>
      <c r="E428" s="290"/>
      <c r="F428" s="289"/>
      <c r="G428" s="177"/>
      <c r="H428" s="286"/>
      <c r="I428" s="95" t="str">
        <f>IF(AND('Claim Details'!$E$21="London 1",C428="A"),Rates!$C$4,IF(AND('Claim Details'!$E$21="London 1",C428="B"),Rates!$D$4,IF(AND('Claim Details'!$E$21="London 1",C428="C"),Rates!$E$4,IF(AND('Claim Details'!$E$21="London 1",C428="D"),Rates!$F$4,IF(AND('Claim Details'!$E$21="London 2",C428="A"),Rates!$C$7,IF(AND('Claim Details'!$E$21="London 2",C428="B"),Rates!$D$7,IF(AND('Claim Details'!$E$21="London 2",C428="C"),Rates!$E$7,IF(AND('Claim Details'!$E$21="London 2",C428="D"),Rates!$F$7,IF(AND('Claim Details'!$E$21="London 3",C428="A"),Rates!$C$10,IF(AND('Claim Details'!$E$21="London 3",C428="B"),Rates!$D$10,IF(AND('Claim Details'!$E$21="London 3",C428="C"),Rates!$E$10,IF(AND('Claim Details'!$E$21="London 3",C428="D"),Rates!$F$10,IF(AND('Claim Details'!$E$21="National 1",C428="A"),Rates!$C$13,IF(AND('Claim Details'!$E$21="National 1",C428="B"),Rates!$D$13,IF(AND('Claim Details'!$E$21="National 1",C428="C"),Rates!$E$13,IF(AND('Claim Details'!$E$21="National 1",C428="D"),Rates!$F$13,IF(AND('Claim Details'!$E$21="National 2",C428="A"),Rates!$C$16,IF(AND('Claim Details'!$E$21="National 2",C428="B"),Rates!$D$16,IF(AND('Claim Details'!$E$21="National 2",C428="C"),Rates!$E$16,IF(AND('Claim Details'!$E$21="National 2",C428="D"),Rates!$F$16,"£0.00"))))))))))))))))))))</f>
        <v>£0.00</v>
      </c>
      <c r="J428" s="23"/>
      <c r="K428" s="63" t="str">
        <f t="shared" si="99"/>
        <v>£0.00</v>
      </c>
      <c r="L428" s="212"/>
      <c r="M428" s="213"/>
      <c r="N428" s="20"/>
      <c r="O428" s="20"/>
      <c r="P428" s="20" t="str">
        <f t="shared" si="100"/>
        <v/>
      </c>
      <c r="Q428" s="20"/>
      <c r="R428" s="211"/>
      <c r="S428" s="28" t="str">
        <f t="shared" si="101"/>
        <v/>
      </c>
      <c r="T428" s="20" t="str">
        <f t="shared" si="102"/>
        <v/>
      </c>
      <c r="U428" s="18" t="str">
        <f t="shared" si="103"/>
        <v>£0.00</v>
      </c>
      <c r="V428" s="20"/>
      <c r="W428" s="192"/>
      <c r="X428" s="193"/>
      <c r="Y428" s="35"/>
      <c r="Z428" s="343"/>
      <c r="AA428" s="343" t="str">
        <f t="shared" si="104"/>
        <v/>
      </c>
      <c r="AB428" s="103"/>
      <c r="AC428" s="94" t="str">
        <f t="shared" si="105"/>
        <v/>
      </c>
      <c r="AD428" s="95"/>
      <c r="AE428" s="294"/>
      <c r="AF428" s="214" t="str">
        <f t="shared" si="106"/>
        <v/>
      </c>
      <c r="AG428" s="215" t="str">
        <f t="shared" si="107"/>
        <v>£0.00</v>
      </c>
      <c r="AH428" s="181"/>
      <c r="AJ428" s="183"/>
      <c r="AM428" s="183" t="str">
        <f t="shared" si="95"/>
        <v/>
      </c>
      <c r="AN428" s="45">
        <f t="shared" si="96"/>
        <v>0</v>
      </c>
      <c r="AO428" s="45" t="str">
        <f>IF(AND('Claim Details'!$J$21="London 1",T428="A"),Rates!$C$4,IF(AND('Claim Details'!$J$21="London 1",T428="B"),Rates!$D$4,IF(AND('Claim Details'!$J$21="London 1",T428="C"),Rates!$E$4,IF(AND('Claim Details'!$J$21="London 1",T428="D"),Rates!$F$4,IF(AND('Claim Details'!$J$21="London 2",T428="A"),Rates!$C$7,IF(AND('Claim Details'!$J$21="London 2",T428="B"),Rates!$D$7,IF(AND('Claim Details'!$J$21="London 2",T428="C"),Rates!$E$7,IF(AND('Claim Details'!$J$21="London 2",T428="D"),Rates!$F$7,IF(AND('Claim Details'!$J$21="London 3",T428="A"),Rates!$C$10,IF(AND('Claim Details'!$J$21="London 3",T428="B"),Rates!$D$10,IF(AND('Claim Details'!$J$21="London 3",T428="C"),Rates!$E$10,IF(AND('Claim Details'!$J$21="London 3",T428="D"),Rates!$F$10,IF(AND('Claim Details'!$J$21="National 1",T428="A"),Rates!$C$13,IF(AND('Claim Details'!$J$21="National 1",T428="B"),Rates!$D$13,IF(AND('Claim Details'!$J$21="National 1",T428="C"),Rates!$E$13,IF(AND('Claim Details'!$J$21="National 1",T428="D"),Rates!$F$13,IF(AND('Claim Details'!$J$21="National 2",T428="A"),Rates!$C$16,IF(AND('Claim Details'!$J$21="National 2",T428="B"),Rates!$D$16,IF(AND('Claim Details'!$J$21="National 2",T428="C"),Rates!$E$16,IF(AND('Claim Details'!$J$21="National 2",T428="D"),Rates!$F$16,"£0.00"))))))))))))))))))))</f>
        <v>£0.00</v>
      </c>
      <c r="AP428" s="45">
        <f t="shared" si="97"/>
        <v>0</v>
      </c>
      <c r="AQ428" s="45" t="str">
        <f>IF(AND('Claim Details'!$R$21="London 1",AC428="A"),Rates!$C$4,IF(AND('Claim Details'!$R$21="London 1",AC428="B"),Rates!$D$4,IF(AND('Claim Details'!$R$21="London 1",AC428="C"),Rates!$E$4,IF(AND('Claim Details'!$R$21="London 1",AC428="D"),Rates!$F$4,IF(AND('Claim Details'!$R$21="London 2",AC428="A"),Rates!$C$7,IF(AND('Claim Details'!$R$21="London 2",AC428="B"),Rates!$D$7,IF(AND('Claim Details'!$R$21="London 2",AC428="C"),Rates!$E$7,IF(AND('Claim Details'!$R$21="London 2",AC428="D"),Rates!$F$7,IF(AND('Claim Details'!$R$21="London 3",AC428="A"),Rates!$C$10,IF(AND('Claim Details'!$R$21="London 3",AC428="B"),Rates!$D$10,IF(AND('Claim Details'!$R$21="London 3",AC428="C"),Rates!$E$10,IF(AND('Claim Details'!$R$21="London 3",AC428="D"),Rates!$F$10,IF(AND('Claim Details'!$R$21="National 1",AC428="A"),Rates!$C$13,IF(AND('Claim Details'!$R$21="National 1",AC428="B"),Rates!$D$13,IF(AND('Claim Details'!$R$21="National 1",AC428="C"),Rates!$E$13,IF(AND('Claim Details'!$R$21="National 1",AC428="D"),Rates!$F$13,IF(AND('Claim Details'!$R$21="National 2",AC428="A"),Rates!$C$16,IF(AND('Claim Details'!$R$21="National 2",AC428="B"),Rates!$D$16,IF(AND('Claim Details'!$R$21="National 2",AC428="C"),Rates!$E$16,IF(AND('Claim Details'!$R$21="National 2",AC428="D"),Rates!$F$16,"£0.00"))))))))))))))))))))</f>
        <v>£0.00</v>
      </c>
      <c r="AR428" s="45">
        <f t="shared" si="98"/>
        <v>0</v>
      </c>
      <c r="AS428" s="183" t="str">
        <f t="shared" si="108"/>
        <v/>
      </c>
      <c r="AT428" s="183" t="str">
        <f t="shared" si="109"/>
        <v/>
      </c>
    </row>
    <row r="429" spans="1:46" ht="15.5">
      <c r="A429" s="178"/>
      <c r="B429" s="21"/>
      <c r="C429" s="22"/>
      <c r="D429" s="288"/>
      <c r="E429" s="290"/>
      <c r="F429" s="289"/>
      <c r="G429" s="177"/>
      <c r="H429" s="286"/>
      <c r="I429" s="95" t="str">
        <f>IF(AND('Claim Details'!$E$21="London 1",C429="A"),Rates!$C$4,IF(AND('Claim Details'!$E$21="London 1",C429="B"),Rates!$D$4,IF(AND('Claim Details'!$E$21="London 1",C429="C"),Rates!$E$4,IF(AND('Claim Details'!$E$21="London 1",C429="D"),Rates!$F$4,IF(AND('Claim Details'!$E$21="London 2",C429="A"),Rates!$C$7,IF(AND('Claim Details'!$E$21="London 2",C429="B"),Rates!$D$7,IF(AND('Claim Details'!$E$21="London 2",C429="C"),Rates!$E$7,IF(AND('Claim Details'!$E$21="London 2",C429="D"),Rates!$F$7,IF(AND('Claim Details'!$E$21="London 3",C429="A"),Rates!$C$10,IF(AND('Claim Details'!$E$21="London 3",C429="B"),Rates!$D$10,IF(AND('Claim Details'!$E$21="London 3",C429="C"),Rates!$E$10,IF(AND('Claim Details'!$E$21="London 3",C429="D"),Rates!$F$10,IF(AND('Claim Details'!$E$21="National 1",C429="A"),Rates!$C$13,IF(AND('Claim Details'!$E$21="National 1",C429="B"),Rates!$D$13,IF(AND('Claim Details'!$E$21="National 1",C429="C"),Rates!$E$13,IF(AND('Claim Details'!$E$21="National 1",C429="D"),Rates!$F$13,IF(AND('Claim Details'!$E$21="National 2",C429="A"),Rates!$C$16,IF(AND('Claim Details'!$E$21="National 2",C429="B"),Rates!$D$16,IF(AND('Claim Details'!$E$21="National 2",C429="C"),Rates!$E$16,IF(AND('Claim Details'!$E$21="National 2",C429="D"),Rates!$F$16,"£0.00"))))))))))))))))))))</f>
        <v>£0.00</v>
      </c>
      <c r="J429" s="23"/>
      <c r="K429" s="63" t="str">
        <f t="shared" si="99"/>
        <v>£0.00</v>
      </c>
      <c r="L429" s="212"/>
      <c r="M429" s="213"/>
      <c r="N429" s="20"/>
      <c r="O429" s="20"/>
      <c r="P429" s="20" t="str">
        <f t="shared" si="100"/>
        <v/>
      </c>
      <c r="Q429" s="20"/>
      <c r="R429" s="211"/>
      <c r="S429" s="28" t="str">
        <f t="shared" si="101"/>
        <v/>
      </c>
      <c r="T429" s="20" t="str">
        <f t="shared" si="102"/>
        <v/>
      </c>
      <c r="U429" s="18" t="str">
        <f t="shared" si="103"/>
        <v>£0.00</v>
      </c>
      <c r="V429" s="20"/>
      <c r="W429" s="192"/>
      <c r="X429" s="193"/>
      <c r="Y429" s="35"/>
      <c r="Z429" s="343"/>
      <c r="AA429" s="343" t="str">
        <f t="shared" si="104"/>
        <v/>
      </c>
      <c r="AB429" s="103"/>
      <c r="AC429" s="94" t="str">
        <f t="shared" si="105"/>
        <v/>
      </c>
      <c r="AD429" s="95"/>
      <c r="AE429" s="294"/>
      <c r="AF429" s="214" t="str">
        <f t="shared" si="106"/>
        <v/>
      </c>
      <c r="AG429" s="215" t="str">
        <f t="shared" si="107"/>
        <v>£0.00</v>
      </c>
      <c r="AH429" s="181"/>
      <c r="AJ429" s="183"/>
      <c r="AM429" s="183" t="str">
        <f t="shared" si="95"/>
        <v/>
      </c>
      <c r="AN429" s="45">
        <f t="shared" si="96"/>
        <v>0</v>
      </c>
      <c r="AO429" s="45" t="str">
        <f>IF(AND('Claim Details'!$J$21="London 1",T429="A"),Rates!$C$4,IF(AND('Claim Details'!$J$21="London 1",T429="B"),Rates!$D$4,IF(AND('Claim Details'!$J$21="London 1",T429="C"),Rates!$E$4,IF(AND('Claim Details'!$J$21="London 1",T429="D"),Rates!$F$4,IF(AND('Claim Details'!$J$21="London 2",T429="A"),Rates!$C$7,IF(AND('Claim Details'!$J$21="London 2",T429="B"),Rates!$D$7,IF(AND('Claim Details'!$J$21="London 2",T429="C"),Rates!$E$7,IF(AND('Claim Details'!$J$21="London 2",T429="D"),Rates!$F$7,IF(AND('Claim Details'!$J$21="London 3",T429="A"),Rates!$C$10,IF(AND('Claim Details'!$J$21="London 3",T429="B"),Rates!$D$10,IF(AND('Claim Details'!$J$21="London 3",T429="C"),Rates!$E$10,IF(AND('Claim Details'!$J$21="London 3",T429="D"),Rates!$F$10,IF(AND('Claim Details'!$J$21="National 1",T429="A"),Rates!$C$13,IF(AND('Claim Details'!$J$21="National 1",T429="B"),Rates!$D$13,IF(AND('Claim Details'!$J$21="National 1",T429="C"),Rates!$E$13,IF(AND('Claim Details'!$J$21="National 1",T429="D"),Rates!$F$13,IF(AND('Claim Details'!$J$21="National 2",T429="A"),Rates!$C$16,IF(AND('Claim Details'!$J$21="National 2",T429="B"),Rates!$D$16,IF(AND('Claim Details'!$J$21="National 2",T429="C"),Rates!$E$16,IF(AND('Claim Details'!$J$21="National 2",T429="D"),Rates!$F$16,"£0.00"))))))))))))))))))))</f>
        <v>£0.00</v>
      </c>
      <c r="AP429" s="45">
        <f t="shared" si="97"/>
        <v>0</v>
      </c>
      <c r="AQ429" s="45" t="str">
        <f>IF(AND('Claim Details'!$R$21="London 1",AC429="A"),Rates!$C$4,IF(AND('Claim Details'!$R$21="London 1",AC429="B"),Rates!$D$4,IF(AND('Claim Details'!$R$21="London 1",AC429="C"),Rates!$E$4,IF(AND('Claim Details'!$R$21="London 1",AC429="D"),Rates!$F$4,IF(AND('Claim Details'!$R$21="London 2",AC429="A"),Rates!$C$7,IF(AND('Claim Details'!$R$21="London 2",AC429="B"),Rates!$D$7,IF(AND('Claim Details'!$R$21="London 2",AC429="C"),Rates!$E$7,IF(AND('Claim Details'!$R$21="London 2",AC429="D"),Rates!$F$7,IF(AND('Claim Details'!$R$21="London 3",AC429="A"),Rates!$C$10,IF(AND('Claim Details'!$R$21="London 3",AC429="B"),Rates!$D$10,IF(AND('Claim Details'!$R$21="London 3",AC429="C"),Rates!$E$10,IF(AND('Claim Details'!$R$21="London 3",AC429="D"),Rates!$F$10,IF(AND('Claim Details'!$R$21="National 1",AC429="A"),Rates!$C$13,IF(AND('Claim Details'!$R$21="National 1",AC429="B"),Rates!$D$13,IF(AND('Claim Details'!$R$21="National 1",AC429="C"),Rates!$E$13,IF(AND('Claim Details'!$R$21="National 1",AC429="D"),Rates!$F$13,IF(AND('Claim Details'!$R$21="National 2",AC429="A"),Rates!$C$16,IF(AND('Claim Details'!$R$21="National 2",AC429="B"),Rates!$D$16,IF(AND('Claim Details'!$R$21="National 2",AC429="C"),Rates!$E$16,IF(AND('Claim Details'!$R$21="National 2",AC429="D"),Rates!$F$16,"£0.00"))))))))))))))))))))</f>
        <v>£0.00</v>
      </c>
      <c r="AR429" s="45">
        <f t="shared" si="98"/>
        <v>0</v>
      </c>
      <c r="AS429" s="183" t="str">
        <f t="shared" si="108"/>
        <v/>
      </c>
      <c r="AT429" s="183" t="str">
        <f t="shared" si="109"/>
        <v/>
      </c>
    </row>
    <row r="430" spans="1:46" ht="15.5">
      <c r="A430" s="178"/>
      <c r="B430" s="21"/>
      <c r="C430" s="22"/>
      <c r="D430" s="288"/>
      <c r="E430" s="290"/>
      <c r="F430" s="289"/>
      <c r="G430" s="177"/>
      <c r="H430" s="286"/>
      <c r="I430" s="95" t="str">
        <f>IF(AND('Claim Details'!$E$21="London 1",C430="A"),Rates!$C$4,IF(AND('Claim Details'!$E$21="London 1",C430="B"),Rates!$D$4,IF(AND('Claim Details'!$E$21="London 1",C430="C"),Rates!$E$4,IF(AND('Claim Details'!$E$21="London 1",C430="D"),Rates!$F$4,IF(AND('Claim Details'!$E$21="London 2",C430="A"),Rates!$C$7,IF(AND('Claim Details'!$E$21="London 2",C430="B"),Rates!$D$7,IF(AND('Claim Details'!$E$21="London 2",C430="C"),Rates!$E$7,IF(AND('Claim Details'!$E$21="London 2",C430="D"),Rates!$F$7,IF(AND('Claim Details'!$E$21="London 3",C430="A"),Rates!$C$10,IF(AND('Claim Details'!$E$21="London 3",C430="B"),Rates!$D$10,IF(AND('Claim Details'!$E$21="London 3",C430="C"),Rates!$E$10,IF(AND('Claim Details'!$E$21="London 3",C430="D"),Rates!$F$10,IF(AND('Claim Details'!$E$21="National 1",C430="A"),Rates!$C$13,IF(AND('Claim Details'!$E$21="National 1",C430="B"),Rates!$D$13,IF(AND('Claim Details'!$E$21="National 1",C430="C"),Rates!$E$13,IF(AND('Claim Details'!$E$21="National 1",C430="D"),Rates!$F$13,IF(AND('Claim Details'!$E$21="National 2",C430="A"),Rates!$C$16,IF(AND('Claim Details'!$E$21="National 2",C430="B"),Rates!$D$16,IF(AND('Claim Details'!$E$21="National 2",C430="C"),Rates!$E$16,IF(AND('Claim Details'!$E$21="National 2",C430="D"),Rates!$F$16,"£0.00"))))))))))))))))))))</f>
        <v>£0.00</v>
      </c>
      <c r="J430" s="23"/>
      <c r="K430" s="63" t="str">
        <f t="shared" si="99"/>
        <v>£0.00</v>
      </c>
      <c r="L430" s="212"/>
      <c r="M430" s="213"/>
      <c r="N430" s="20"/>
      <c r="O430" s="20"/>
      <c r="P430" s="20" t="str">
        <f t="shared" si="100"/>
        <v/>
      </c>
      <c r="Q430" s="20"/>
      <c r="R430" s="211"/>
      <c r="S430" s="28" t="str">
        <f t="shared" si="101"/>
        <v/>
      </c>
      <c r="T430" s="20" t="str">
        <f t="shared" si="102"/>
        <v/>
      </c>
      <c r="U430" s="18" t="str">
        <f t="shared" si="103"/>
        <v>£0.00</v>
      </c>
      <c r="V430" s="20"/>
      <c r="W430" s="192"/>
      <c r="X430" s="193"/>
      <c r="Y430" s="35"/>
      <c r="Z430" s="343"/>
      <c r="AA430" s="343" t="str">
        <f t="shared" si="104"/>
        <v/>
      </c>
      <c r="AB430" s="103"/>
      <c r="AC430" s="94" t="str">
        <f t="shared" si="105"/>
        <v/>
      </c>
      <c r="AD430" s="95"/>
      <c r="AE430" s="294"/>
      <c r="AF430" s="214" t="str">
        <f t="shared" si="106"/>
        <v/>
      </c>
      <c r="AG430" s="215" t="str">
        <f t="shared" si="107"/>
        <v>£0.00</v>
      </c>
      <c r="AH430" s="181"/>
      <c r="AJ430" s="183"/>
      <c r="AM430" s="183" t="str">
        <f t="shared" si="95"/>
        <v/>
      </c>
      <c r="AN430" s="45">
        <f t="shared" si="96"/>
        <v>0</v>
      </c>
      <c r="AO430" s="45" t="str">
        <f>IF(AND('Claim Details'!$J$21="London 1",T430="A"),Rates!$C$4,IF(AND('Claim Details'!$J$21="London 1",T430="B"),Rates!$D$4,IF(AND('Claim Details'!$J$21="London 1",T430="C"),Rates!$E$4,IF(AND('Claim Details'!$J$21="London 1",T430="D"),Rates!$F$4,IF(AND('Claim Details'!$J$21="London 2",T430="A"),Rates!$C$7,IF(AND('Claim Details'!$J$21="London 2",T430="B"),Rates!$D$7,IF(AND('Claim Details'!$J$21="London 2",T430="C"),Rates!$E$7,IF(AND('Claim Details'!$J$21="London 2",T430="D"),Rates!$F$7,IF(AND('Claim Details'!$J$21="London 3",T430="A"),Rates!$C$10,IF(AND('Claim Details'!$J$21="London 3",T430="B"),Rates!$D$10,IF(AND('Claim Details'!$J$21="London 3",T430="C"),Rates!$E$10,IF(AND('Claim Details'!$J$21="London 3",T430="D"),Rates!$F$10,IF(AND('Claim Details'!$J$21="National 1",T430="A"),Rates!$C$13,IF(AND('Claim Details'!$J$21="National 1",T430="B"),Rates!$D$13,IF(AND('Claim Details'!$J$21="National 1",T430="C"),Rates!$E$13,IF(AND('Claim Details'!$J$21="National 1",T430="D"),Rates!$F$13,IF(AND('Claim Details'!$J$21="National 2",T430="A"),Rates!$C$16,IF(AND('Claim Details'!$J$21="National 2",T430="B"),Rates!$D$16,IF(AND('Claim Details'!$J$21="National 2",T430="C"),Rates!$E$16,IF(AND('Claim Details'!$J$21="National 2",T430="D"),Rates!$F$16,"£0.00"))))))))))))))))))))</f>
        <v>£0.00</v>
      </c>
      <c r="AP430" s="45">
        <f t="shared" si="97"/>
        <v>0</v>
      </c>
      <c r="AQ430" s="45" t="str">
        <f>IF(AND('Claim Details'!$R$21="London 1",AC430="A"),Rates!$C$4,IF(AND('Claim Details'!$R$21="London 1",AC430="B"),Rates!$D$4,IF(AND('Claim Details'!$R$21="London 1",AC430="C"),Rates!$E$4,IF(AND('Claim Details'!$R$21="London 1",AC430="D"),Rates!$F$4,IF(AND('Claim Details'!$R$21="London 2",AC430="A"),Rates!$C$7,IF(AND('Claim Details'!$R$21="London 2",AC430="B"),Rates!$D$7,IF(AND('Claim Details'!$R$21="London 2",AC430="C"),Rates!$E$7,IF(AND('Claim Details'!$R$21="London 2",AC430="D"),Rates!$F$7,IF(AND('Claim Details'!$R$21="London 3",AC430="A"),Rates!$C$10,IF(AND('Claim Details'!$R$21="London 3",AC430="B"),Rates!$D$10,IF(AND('Claim Details'!$R$21="London 3",AC430="C"),Rates!$E$10,IF(AND('Claim Details'!$R$21="London 3",AC430="D"),Rates!$F$10,IF(AND('Claim Details'!$R$21="National 1",AC430="A"),Rates!$C$13,IF(AND('Claim Details'!$R$21="National 1",AC430="B"),Rates!$D$13,IF(AND('Claim Details'!$R$21="National 1",AC430="C"),Rates!$E$13,IF(AND('Claim Details'!$R$21="National 1",AC430="D"),Rates!$F$13,IF(AND('Claim Details'!$R$21="National 2",AC430="A"),Rates!$C$16,IF(AND('Claim Details'!$R$21="National 2",AC430="B"),Rates!$D$16,IF(AND('Claim Details'!$R$21="National 2",AC430="C"),Rates!$E$16,IF(AND('Claim Details'!$R$21="National 2",AC430="D"),Rates!$F$16,"£0.00"))))))))))))))))))))</f>
        <v>£0.00</v>
      </c>
      <c r="AR430" s="45">
        <f t="shared" si="98"/>
        <v>0</v>
      </c>
      <c r="AS430" s="183" t="str">
        <f t="shared" si="108"/>
        <v/>
      </c>
      <c r="AT430" s="183" t="str">
        <f t="shared" si="109"/>
        <v/>
      </c>
    </row>
    <row r="431" spans="1:46" ht="15.5">
      <c r="A431" s="178"/>
      <c r="B431" s="21"/>
      <c r="C431" s="22"/>
      <c r="D431" s="288"/>
      <c r="E431" s="290"/>
      <c r="F431" s="289"/>
      <c r="G431" s="177"/>
      <c r="H431" s="286"/>
      <c r="I431" s="95" t="str">
        <f>IF(AND('Claim Details'!$E$21="London 1",C431="A"),Rates!$C$4,IF(AND('Claim Details'!$E$21="London 1",C431="B"),Rates!$D$4,IF(AND('Claim Details'!$E$21="London 1",C431="C"),Rates!$E$4,IF(AND('Claim Details'!$E$21="London 1",C431="D"),Rates!$F$4,IF(AND('Claim Details'!$E$21="London 2",C431="A"),Rates!$C$7,IF(AND('Claim Details'!$E$21="London 2",C431="B"),Rates!$D$7,IF(AND('Claim Details'!$E$21="London 2",C431="C"),Rates!$E$7,IF(AND('Claim Details'!$E$21="London 2",C431="D"),Rates!$F$7,IF(AND('Claim Details'!$E$21="London 3",C431="A"),Rates!$C$10,IF(AND('Claim Details'!$E$21="London 3",C431="B"),Rates!$D$10,IF(AND('Claim Details'!$E$21="London 3",C431="C"),Rates!$E$10,IF(AND('Claim Details'!$E$21="London 3",C431="D"),Rates!$F$10,IF(AND('Claim Details'!$E$21="National 1",C431="A"),Rates!$C$13,IF(AND('Claim Details'!$E$21="National 1",C431="B"),Rates!$D$13,IF(AND('Claim Details'!$E$21="National 1",C431="C"),Rates!$E$13,IF(AND('Claim Details'!$E$21="National 1",C431="D"),Rates!$F$13,IF(AND('Claim Details'!$E$21="National 2",C431="A"),Rates!$C$16,IF(AND('Claim Details'!$E$21="National 2",C431="B"),Rates!$D$16,IF(AND('Claim Details'!$E$21="National 2",C431="C"),Rates!$E$16,IF(AND('Claim Details'!$E$21="National 2",C431="D"),Rates!$F$16,"£0.00"))))))))))))))))))))</f>
        <v>£0.00</v>
      </c>
      <c r="J431" s="23"/>
      <c r="K431" s="63" t="str">
        <f t="shared" si="99"/>
        <v>£0.00</v>
      </c>
      <c r="L431" s="212"/>
      <c r="M431" s="213"/>
      <c r="N431" s="20"/>
      <c r="O431" s="20"/>
      <c r="P431" s="20" t="str">
        <f t="shared" si="100"/>
        <v/>
      </c>
      <c r="Q431" s="20"/>
      <c r="R431" s="211"/>
      <c r="S431" s="28" t="str">
        <f t="shared" si="101"/>
        <v/>
      </c>
      <c r="T431" s="20" t="str">
        <f t="shared" si="102"/>
        <v/>
      </c>
      <c r="U431" s="18" t="str">
        <f t="shared" si="103"/>
        <v>£0.00</v>
      </c>
      <c r="V431" s="20"/>
      <c r="W431" s="192"/>
      <c r="X431" s="193"/>
      <c r="Y431" s="35"/>
      <c r="Z431" s="343"/>
      <c r="AA431" s="343" t="str">
        <f t="shared" si="104"/>
        <v/>
      </c>
      <c r="AB431" s="103"/>
      <c r="AC431" s="94" t="str">
        <f t="shared" si="105"/>
        <v/>
      </c>
      <c r="AD431" s="95"/>
      <c r="AE431" s="294"/>
      <c r="AF431" s="214" t="str">
        <f t="shared" si="106"/>
        <v/>
      </c>
      <c r="AG431" s="215" t="str">
        <f t="shared" si="107"/>
        <v>£0.00</v>
      </c>
      <c r="AH431" s="181"/>
      <c r="AJ431" s="183"/>
      <c r="AM431" s="183" t="str">
        <f t="shared" si="95"/>
        <v/>
      </c>
      <c r="AN431" s="45">
        <f t="shared" si="96"/>
        <v>0</v>
      </c>
      <c r="AO431" s="45" t="str">
        <f>IF(AND('Claim Details'!$J$21="London 1",T431="A"),Rates!$C$4,IF(AND('Claim Details'!$J$21="London 1",T431="B"),Rates!$D$4,IF(AND('Claim Details'!$J$21="London 1",T431="C"),Rates!$E$4,IF(AND('Claim Details'!$J$21="London 1",T431="D"),Rates!$F$4,IF(AND('Claim Details'!$J$21="London 2",T431="A"),Rates!$C$7,IF(AND('Claim Details'!$J$21="London 2",T431="B"),Rates!$D$7,IF(AND('Claim Details'!$J$21="London 2",T431="C"),Rates!$E$7,IF(AND('Claim Details'!$J$21="London 2",T431="D"),Rates!$F$7,IF(AND('Claim Details'!$J$21="London 3",T431="A"),Rates!$C$10,IF(AND('Claim Details'!$J$21="London 3",T431="B"),Rates!$D$10,IF(AND('Claim Details'!$J$21="London 3",T431="C"),Rates!$E$10,IF(AND('Claim Details'!$J$21="London 3",T431="D"),Rates!$F$10,IF(AND('Claim Details'!$J$21="National 1",T431="A"),Rates!$C$13,IF(AND('Claim Details'!$J$21="National 1",T431="B"),Rates!$D$13,IF(AND('Claim Details'!$J$21="National 1",T431="C"),Rates!$E$13,IF(AND('Claim Details'!$J$21="National 1",T431="D"),Rates!$F$13,IF(AND('Claim Details'!$J$21="National 2",T431="A"),Rates!$C$16,IF(AND('Claim Details'!$J$21="National 2",T431="B"),Rates!$D$16,IF(AND('Claim Details'!$J$21="National 2",T431="C"),Rates!$E$16,IF(AND('Claim Details'!$J$21="National 2",T431="D"),Rates!$F$16,"£0.00"))))))))))))))))))))</f>
        <v>£0.00</v>
      </c>
      <c r="AP431" s="45">
        <f t="shared" si="97"/>
        <v>0</v>
      </c>
      <c r="AQ431" s="45" t="str">
        <f>IF(AND('Claim Details'!$R$21="London 1",AC431="A"),Rates!$C$4,IF(AND('Claim Details'!$R$21="London 1",AC431="B"),Rates!$D$4,IF(AND('Claim Details'!$R$21="London 1",AC431="C"),Rates!$E$4,IF(AND('Claim Details'!$R$21="London 1",AC431="D"),Rates!$F$4,IF(AND('Claim Details'!$R$21="London 2",AC431="A"),Rates!$C$7,IF(AND('Claim Details'!$R$21="London 2",AC431="B"),Rates!$D$7,IF(AND('Claim Details'!$R$21="London 2",AC431="C"),Rates!$E$7,IF(AND('Claim Details'!$R$21="London 2",AC431="D"),Rates!$F$7,IF(AND('Claim Details'!$R$21="London 3",AC431="A"),Rates!$C$10,IF(AND('Claim Details'!$R$21="London 3",AC431="B"),Rates!$D$10,IF(AND('Claim Details'!$R$21="London 3",AC431="C"),Rates!$E$10,IF(AND('Claim Details'!$R$21="London 3",AC431="D"),Rates!$F$10,IF(AND('Claim Details'!$R$21="National 1",AC431="A"),Rates!$C$13,IF(AND('Claim Details'!$R$21="National 1",AC431="B"),Rates!$D$13,IF(AND('Claim Details'!$R$21="National 1",AC431="C"),Rates!$E$13,IF(AND('Claim Details'!$R$21="National 1",AC431="D"),Rates!$F$13,IF(AND('Claim Details'!$R$21="National 2",AC431="A"),Rates!$C$16,IF(AND('Claim Details'!$R$21="National 2",AC431="B"),Rates!$D$16,IF(AND('Claim Details'!$R$21="National 2",AC431="C"),Rates!$E$16,IF(AND('Claim Details'!$R$21="National 2",AC431="D"),Rates!$F$16,"£0.00"))))))))))))))))))))</f>
        <v>£0.00</v>
      </c>
      <c r="AR431" s="45">
        <f t="shared" si="98"/>
        <v>0</v>
      </c>
      <c r="AS431" s="183" t="str">
        <f t="shared" si="108"/>
        <v/>
      </c>
      <c r="AT431" s="183" t="str">
        <f t="shared" si="109"/>
        <v/>
      </c>
    </row>
    <row r="432" spans="1:46" ht="15.5">
      <c r="A432" s="178"/>
      <c r="B432" s="21"/>
      <c r="C432" s="22"/>
      <c r="D432" s="288"/>
      <c r="E432" s="290"/>
      <c r="F432" s="289"/>
      <c r="G432" s="177"/>
      <c r="H432" s="286"/>
      <c r="I432" s="95" t="str">
        <f>IF(AND('Claim Details'!$E$21="London 1",C432="A"),Rates!$C$4,IF(AND('Claim Details'!$E$21="London 1",C432="B"),Rates!$D$4,IF(AND('Claim Details'!$E$21="London 1",C432="C"),Rates!$E$4,IF(AND('Claim Details'!$E$21="London 1",C432="D"),Rates!$F$4,IF(AND('Claim Details'!$E$21="London 2",C432="A"),Rates!$C$7,IF(AND('Claim Details'!$E$21="London 2",C432="B"),Rates!$D$7,IF(AND('Claim Details'!$E$21="London 2",C432="C"),Rates!$E$7,IF(AND('Claim Details'!$E$21="London 2",C432="D"),Rates!$F$7,IF(AND('Claim Details'!$E$21="London 3",C432="A"),Rates!$C$10,IF(AND('Claim Details'!$E$21="London 3",C432="B"),Rates!$D$10,IF(AND('Claim Details'!$E$21="London 3",C432="C"),Rates!$E$10,IF(AND('Claim Details'!$E$21="London 3",C432="D"),Rates!$F$10,IF(AND('Claim Details'!$E$21="National 1",C432="A"),Rates!$C$13,IF(AND('Claim Details'!$E$21="National 1",C432="B"),Rates!$D$13,IF(AND('Claim Details'!$E$21="National 1",C432="C"),Rates!$E$13,IF(AND('Claim Details'!$E$21="National 1",C432="D"),Rates!$F$13,IF(AND('Claim Details'!$E$21="National 2",C432="A"),Rates!$C$16,IF(AND('Claim Details'!$E$21="National 2",C432="B"),Rates!$D$16,IF(AND('Claim Details'!$E$21="National 2",C432="C"),Rates!$E$16,IF(AND('Claim Details'!$E$21="National 2",C432="D"),Rates!$F$16,"£0.00"))))))))))))))))))))</f>
        <v>£0.00</v>
      </c>
      <c r="J432" s="23"/>
      <c r="K432" s="63" t="str">
        <f t="shared" si="99"/>
        <v>£0.00</v>
      </c>
      <c r="L432" s="212"/>
      <c r="M432" s="213"/>
      <c r="N432" s="20"/>
      <c r="O432" s="20"/>
      <c r="P432" s="20" t="str">
        <f t="shared" si="100"/>
        <v/>
      </c>
      <c r="Q432" s="20"/>
      <c r="R432" s="211"/>
      <c r="S432" s="28" t="str">
        <f t="shared" si="101"/>
        <v/>
      </c>
      <c r="T432" s="20" t="str">
        <f t="shared" si="102"/>
        <v/>
      </c>
      <c r="U432" s="18" t="str">
        <f t="shared" si="103"/>
        <v>£0.00</v>
      </c>
      <c r="V432" s="20"/>
      <c r="W432" s="192"/>
      <c r="X432" s="193"/>
      <c r="Y432" s="35"/>
      <c r="Z432" s="343"/>
      <c r="AA432" s="343" t="str">
        <f t="shared" si="104"/>
        <v/>
      </c>
      <c r="AB432" s="103"/>
      <c r="AC432" s="94" t="str">
        <f t="shared" si="105"/>
        <v/>
      </c>
      <c r="AD432" s="95"/>
      <c r="AE432" s="294"/>
      <c r="AF432" s="214" t="str">
        <f t="shared" si="106"/>
        <v/>
      </c>
      <c r="AG432" s="215" t="str">
        <f t="shared" si="107"/>
        <v>£0.00</v>
      </c>
      <c r="AH432" s="181"/>
      <c r="AJ432" s="183"/>
      <c r="AM432" s="183" t="str">
        <f t="shared" si="95"/>
        <v/>
      </c>
      <c r="AN432" s="45">
        <f t="shared" si="96"/>
        <v>0</v>
      </c>
      <c r="AO432" s="45" t="str">
        <f>IF(AND('Claim Details'!$J$21="London 1",T432="A"),Rates!$C$4,IF(AND('Claim Details'!$J$21="London 1",T432="B"),Rates!$D$4,IF(AND('Claim Details'!$J$21="London 1",T432="C"),Rates!$E$4,IF(AND('Claim Details'!$J$21="London 1",T432="D"),Rates!$F$4,IF(AND('Claim Details'!$J$21="London 2",T432="A"),Rates!$C$7,IF(AND('Claim Details'!$J$21="London 2",T432="B"),Rates!$D$7,IF(AND('Claim Details'!$J$21="London 2",T432="C"),Rates!$E$7,IF(AND('Claim Details'!$J$21="London 2",T432="D"),Rates!$F$7,IF(AND('Claim Details'!$J$21="London 3",T432="A"),Rates!$C$10,IF(AND('Claim Details'!$J$21="London 3",T432="B"),Rates!$D$10,IF(AND('Claim Details'!$J$21="London 3",T432="C"),Rates!$E$10,IF(AND('Claim Details'!$J$21="London 3",T432="D"),Rates!$F$10,IF(AND('Claim Details'!$J$21="National 1",T432="A"),Rates!$C$13,IF(AND('Claim Details'!$J$21="National 1",T432="B"),Rates!$D$13,IF(AND('Claim Details'!$J$21="National 1",T432="C"),Rates!$E$13,IF(AND('Claim Details'!$J$21="National 1",T432="D"),Rates!$F$13,IF(AND('Claim Details'!$J$21="National 2",T432="A"),Rates!$C$16,IF(AND('Claim Details'!$J$21="National 2",T432="B"),Rates!$D$16,IF(AND('Claim Details'!$J$21="National 2",T432="C"),Rates!$E$16,IF(AND('Claim Details'!$J$21="National 2",T432="D"),Rates!$F$16,"£0.00"))))))))))))))))))))</f>
        <v>£0.00</v>
      </c>
      <c r="AP432" s="45">
        <f t="shared" si="97"/>
        <v>0</v>
      </c>
      <c r="AQ432" s="45" t="str">
        <f>IF(AND('Claim Details'!$R$21="London 1",AC432="A"),Rates!$C$4,IF(AND('Claim Details'!$R$21="London 1",AC432="B"),Rates!$D$4,IF(AND('Claim Details'!$R$21="London 1",AC432="C"),Rates!$E$4,IF(AND('Claim Details'!$R$21="London 1",AC432="D"),Rates!$F$4,IF(AND('Claim Details'!$R$21="London 2",AC432="A"),Rates!$C$7,IF(AND('Claim Details'!$R$21="London 2",AC432="B"),Rates!$D$7,IF(AND('Claim Details'!$R$21="London 2",AC432="C"),Rates!$E$7,IF(AND('Claim Details'!$R$21="London 2",AC432="D"),Rates!$F$7,IF(AND('Claim Details'!$R$21="London 3",AC432="A"),Rates!$C$10,IF(AND('Claim Details'!$R$21="London 3",AC432="B"),Rates!$D$10,IF(AND('Claim Details'!$R$21="London 3",AC432="C"),Rates!$E$10,IF(AND('Claim Details'!$R$21="London 3",AC432="D"),Rates!$F$10,IF(AND('Claim Details'!$R$21="National 1",AC432="A"),Rates!$C$13,IF(AND('Claim Details'!$R$21="National 1",AC432="B"),Rates!$D$13,IF(AND('Claim Details'!$R$21="National 1",AC432="C"),Rates!$E$13,IF(AND('Claim Details'!$R$21="National 1",AC432="D"),Rates!$F$13,IF(AND('Claim Details'!$R$21="National 2",AC432="A"),Rates!$C$16,IF(AND('Claim Details'!$R$21="National 2",AC432="B"),Rates!$D$16,IF(AND('Claim Details'!$R$21="National 2",AC432="C"),Rates!$E$16,IF(AND('Claim Details'!$R$21="National 2",AC432="D"),Rates!$F$16,"£0.00"))))))))))))))))))))</f>
        <v>£0.00</v>
      </c>
      <c r="AR432" s="45">
        <f t="shared" si="98"/>
        <v>0</v>
      </c>
      <c r="AS432" s="183" t="str">
        <f t="shared" si="108"/>
        <v/>
      </c>
      <c r="AT432" s="183" t="str">
        <f t="shared" si="109"/>
        <v/>
      </c>
    </row>
    <row r="433" spans="1:46" ht="15.5">
      <c r="A433" s="178"/>
      <c r="B433" s="21"/>
      <c r="C433" s="22"/>
      <c r="D433" s="288"/>
      <c r="E433" s="290"/>
      <c r="F433" s="289"/>
      <c r="G433" s="177"/>
      <c r="H433" s="286"/>
      <c r="I433" s="95" t="str">
        <f>IF(AND('Claim Details'!$E$21="London 1",C433="A"),Rates!$C$4,IF(AND('Claim Details'!$E$21="London 1",C433="B"),Rates!$D$4,IF(AND('Claim Details'!$E$21="London 1",C433="C"),Rates!$E$4,IF(AND('Claim Details'!$E$21="London 1",C433="D"),Rates!$F$4,IF(AND('Claim Details'!$E$21="London 2",C433="A"),Rates!$C$7,IF(AND('Claim Details'!$E$21="London 2",C433="B"),Rates!$D$7,IF(AND('Claim Details'!$E$21="London 2",C433="C"),Rates!$E$7,IF(AND('Claim Details'!$E$21="London 2",C433="D"),Rates!$F$7,IF(AND('Claim Details'!$E$21="London 3",C433="A"),Rates!$C$10,IF(AND('Claim Details'!$E$21="London 3",C433="B"),Rates!$D$10,IF(AND('Claim Details'!$E$21="London 3",C433="C"),Rates!$E$10,IF(AND('Claim Details'!$E$21="London 3",C433="D"),Rates!$F$10,IF(AND('Claim Details'!$E$21="National 1",C433="A"),Rates!$C$13,IF(AND('Claim Details'!$E$21="National 1",C433="B"),Rates!$D$13,IF(AND('Claim Details'!$E$21="National 1",C433="C"),Rates!$E$13,IF(AND('Claim Details'!$E$21="National 1",C433="D"),Rates!$F$13,IF(AND('Claim Details'!$E$21="National 2",C433="A"),Rates!$C$16,IF(AND('Claim Details'!$E$21="National 2",C433="B"),Rates!$D$16,IF(AND('Claim Details'!$E$21="National 2",C433="C"),Rates!$E$16,IF(AND('Claim Details'!$E$21="National 2",C433="D"),Rates!$F$16,"£0.00"))))))))))))))))))))</f>
        <v>£0.00</v>
      </c>
      <c r="J433" s="23"/>
      <c r="K433" s="63" t="str">
        <f t="shared" si="99"/>
        <v>£0.00</v>
      </c>
      <c r="L433" s="212"/>
      <c r="M433" s="213"/>
      <c r="N433" s="20"/>
      <c r="O433" s="20"/>
      <c r="P433" s="20" t="str">
        <f t="shared" si="100"/>
        <v/>
      </c>
      <c r="Q433" s="20"/>
      <c r="R433" s="211"/>
      <c r="S433" s="28" t="str">
        <f t="shared" si="101"/>
        <v/>
      </c>
      <c r="T433" s="20" t="str">
        <f t="shared" si="102"/>
        <v/>
      </c>
      <c r="U433" s="18" t="str">
        <f t="shared" si="103"/>
        <v>£0.00</v>
      </c>
      <c r="V433" s="20"/>
      <c r="W433" s="192"/>
      <c r="X433" s="193"/>
      <c r="Y433" s="35"/>
      <c r="Z433" s="343"/>
      <c r="AA433" s="343" t="str">
        <f t="shared" si="104"/>
        <v/>
      </c>
      <c r="AB433" s="103"/>
      <c r="AC433" s="94" t="str">
        <f t="shared" si="105"/>
        <v/>
      </c>
      <c r="AD433" s="95"/>
      <c r="AE433" s="294"/>
      <c r="AF433" s="214" t="str">
        <f t="shared" si="106"/>
        <v/>
      </c>
      <c r="AG433" s="215" t="str">
        <f t="shared" si="107"/>
        <v>£0.00</v>
      </c>
      <c r="AH433" s="181"/>
      <c r="AJ433" s="183"/>
      <c r="AM433" s="183" t="str">
        <f t="shared" si="95"/>
        <v/>
      </c>
      <c r="AN433" s="45">
        <f t="shared" si="96"/>
        <v>0</v>
      </c>
      <c r="AO433" s="45" t="str">
        <f>IF(AND('Claim Details'!$J$21="London 1",T433="A"),Rates!$C$4,IF(AND('Claim Details'!$J$21="London 1",T433="B"),Rates!$D$4,IF(AND('Claim Details'!$J$21="London 1",T433="C"),Rates!$E$4,IF(AND('Claim Details'!$J$21="London 1",T433="D"),Rates!$F$4,IF(AND('Claim Details'!$J$21="London 2",T433="A"),Rates!$C$7,IF(AND('Claim Details'!$J$21="London 2",T433="B"),Rates!$D$7,IF(AND('Claim Details'!$J$21="London 2",T433="C"),Rates!$E$7,IF(AND('Claim Details'!$J$21="London 2",T433="D"),Rates!$F$7,IF(AND('Claim Details'!$J$21="London 3",T433="A"),Rates!$C$10,IF(AND('Claim Details'!$J$21="London 3",T433="B"),Rates!$D$10,IF(AND('Claim Details'!$J$21="London 3",T433="C"),Rates!$E$10,IF(AND('Claim Details'!$J$21="London 3",T433="D"),Rates!$F$10,IF(AND('Claim Details'!$J$21="National 1",T433="A"),Rates!$C$13,IF(AND('Claim Details'!$J$21="National 1",T433="B"),Rates!$D$13,IF(AND('Claim Details'!$J$21="National 1",T433="C"),Rates!$E$13,IF(AND('Claim Details'!$J$21="National 1",T433="D"),Rates!$F$13,IF(AND('Claim Details'!$J$21="National 2",T433="A"),Rates!$C$16,IF(AND('Claim Details'!$J$21="National 2",T433="B"),Rates!$D$16,IF(AND('Claim Details'!$J$21="National 2",T433="C"),Rates!$E$16,IF(AND('Claim Details'!$J$21="National 2",T433="D"),Rates!$F$16,"£0.00"))))))))))))))))))))</f>
        <v>£0.00</v>
      </c>
      <c r="AP433" s="45">
        <f t="shared" si="97"/>
        <v>0</v>
      </c>
      <c r="AQ433" s="45" t="str">
        <f>IF(AND('Claim Details'!$R$21="London 1",AC433="A"),Rates!$C$4,IF(AND('Claim Details'!$R$21="London 1",AC433="B"),Rates!$D$4,IF(AND('Claim Details'!$R$21="London 1",AC433="C"),Rates!$E$4,IF(AND('Claim Details'!$R$21="London 1",AC433="D"),Rates!$F$4,IF(AND('Claim Details'!$R$21="London 2",AC433="A"),Rates!$C$7,IF(AND('Claim Details'!$R$21="London 2",AC433="B"),Rates!$D$7,IF(AND('Claim Details'!$R$21="London 2",AC433="C"),Rates!$E$7,IF(AND('Claim Details'!$R$21="London 2",AC433="D"),Rates!$F$7,IF(AND('Claim Details'!$R$21="London 3",AC433="A"),Rates!$C$10,IF(AND('Claim Details'!$R$21="London 3",AC433="B"),Rates!$D$10,IF(AND('Claim Details'!$R$21="London 3",AC433="C"),Rates!$E$10,IF(AND('Claim Details'!$R$21="London 3",AC433="D"),Rates!$F$10,IF(AND('Claim Details'!$R$21="National 1",AC433="A"),Rates!$C$13,IF(AND('Claim Details'!$R$21="National 1",AC433="B"),Rates!$D$13,IF(AND('Claim Details'!$R$21="National 1",AC433="C"),Rates!$E$13,IF(AND('Claim Details'!$R$21="National 1",AC433="D"),Rates!$F$13,IF(AND('Claim Details'!$R$21="National 2",AC433="A"),Rates!$C$16,IF(AND('Claim Details'!$R$21="National 2",AC433="B"),Rates!$D$16,IF(AND('Claim Details'!$R$21="National 2",AC433="C"),Rates!$E$16,IF(AND('Claim Details'!$R$21="National 2",AC433="D"),Rates!$F$16,"£0.00"))))))))))))))))))))</f>
        <v>£0.00</v>
      </c>
      <c r="AR433" s="45">
        <f t="shared" si="98"/>
        <v>0</v>
      </c>
      <c r="AS433" s="183" t="str">
        <f t="shared" si="108"/>
        <v/>
      </c>
      <c r="AT433" s="183" t="str">
        <f t="shared" si="109"/>
        <v/>
      </c>
    </row>
    <row r="434" spans="1:46" ht="15.5">
      <c r="A434" s="178"/>
      <c r="B434" s="21"/>
      <c r="C434" s="22"/>
      <c r="D434" s="288"/>
      <c r="E434" s="290"/>
      <c r="F434" s="289"/>
      <c r="G434" s="177"/>
      <c r="H434" s="286"/>
      <c r="I434" s="95" t="str">
        <f>IF(AND('Claim Details'!$E$21="London 1",C434="A"),Rates!$C$4,IF(AND('Claim Details'!$E$21="London 1",C434="B"),Rates!$D$4,IF(AND('Claim Details'!$E$21="London 1",C434="C"),Rates!$E$4,IF(AND('Claim Details'!$E$21="London 1",C434="D"),Rates!$F$4,IF(AND('Claim Details'!$E$21="London 2",C434="A"),Rates!$C$7,IF(AND('Claim Details'!$E$21="London 2",C434="B"),Rates!$D$7,IF(AND('Claim Details'!$E$21="London 2",C434="C"),Rates!$E$7,IF(AND('Claim Details'!$E$21="London 2",C434="D"),Rates!$F$7,IF(AND('Claim Details'!$E$21="London 3",C434="A"),Rates!$C$10,IF(AND('Claim Details'!$E$21="London 3",C434="B"),Rates!$D$10,IF(AND('Claim Details'!$E$21="London 3",C434="C"),Rates!$E$10,IF(AND('Claim Details'!$E$21="London 3",C434="D"),Rates!$F$10,IF(AND('Claim Details'!$E$21="National 1",C434="A"),Rates!$C$13,IF(AND('Claim Details'!$E$21="National 1",C434="B"),Rates!$D$13,IF(AND('Claim Details'!$E$21="National 1",C434="C"),Rates!$E$13,IF(AND('Claim Details'!$E$21="National 1",C434="D"),Rates!$F$13,IF(AND('Claim Details'!$E$21="National 2",C434="A"),Rates!$C$16,IF(AND('Claim Details'!$E$21="National 2",C434="B"),Rates!$D$16,IF(AND('Claim Details'!$E$21="National 2",C434="C"),Rates!$E$16,IF(AND('Claim Details'!$E$21="National 2",C434="D"),Rates!$F$16,"£0.00"))))))))))))))))))))</f>
        <v>£0.00</v>
      </c>
      <c r="J434" s="23"/>
      <c r="K434" s="63" t="str">
        <f t="shared" si="99"/>
        <v>£0.00</v>
      </c>
      <c r="L434" s="212"/>
      <c r="M434" s="213"/>
      <c r="N434" s="20"/>
      <c r="O434" s="20"/>
      <c r="P434" s="20" t="str">
        <f t="shared" si="100"/>
        <v/>
      </c>
      <c r="Q434" s="20"/>
      <c r="R434" s="211"/>
      <c r="S434" s="28" t="str">
        <f t="shared" si="101"/>
        <v/>
      </c>
      <c r="T434" s="20" t="str">
        <f t="shared" si="102"/>
        <v/>
      </c>
      <c r="U434" s="18" t="str">
        <f t="shared" si="103"/>
        <v>£0.00</v>
      </c>
      <c r="V434" s="20"/>
      <c r="W434" s="192"/>
      <c r="X434" s="193"/>
      <c r="Y434" s="35"/>
      <c r="Z434" s="343"/>
      <c r="AA434" s="343" t="str">
        <f t="shared" si="104"/>
        <v/>
      </c>
      <c r="AB434" s="103"/>
      <c r="AC434" s="94" t="str">
        <f t="shared" si="105"/>
        <v/>
      </c>
      <c r="AD434" s="95"/>
      <c r="AE434" s="294"/>
      <c r="AF434" s="214" t="str">
        <f t="shared" si="106"/>
        <v/>
      </c>
      <c r="AG434" s="215" t="str">
        <f t="shared" si="107"/>
        <v>£0.00</v>
      </c>
      <c r="AH434" s="181"/>
      <c r="AJ434" s="183"/>
      <c r="AM434" s="183" t="str">
        <f t="shared" si="95"/>
        <v/>
      </c>
      <c r="AN434" s="45">
        <f t="shared" si="96"/>
        <v>0</v>
      </c>
      <c r="AO434" s="45" t="str">
        <f>IF(AND('Claim Details'!$J$21="London 1",T434="A"),Rates!$C$4,IF(AND('Claim Details'!$J$21="London 1",T434="B"),Rates!$D$4,IF(AND('Claim Details'!$J$21="London 1",T434="C"),Rates!$E$4,IF(AND('Claim Details'!$J$21="London 1",T434="D"),Rates!$F$4,IF(AND('Claim Details'!$J$21="London 2",T434="A"),Rates!$C$7,IF(AND('Claim Details'!$J$21="London 2",T434="B"),Rates!$D$7,IF(AND('Claim Details'!$J$21="London 2",T434="C"),Rates!$E$7,IF(AND('Claim Details'!$J$21="London 2",T434="D"),Rates!$F$7,IF(AND('Claim Details'!$J$21="London 3",T434="A"),Rates!$C$10,IF(AND('Claim Details'!$J$21="London 3",T434="B"),Rates!$D$10,IF(AND('Claim Details'!$J$21="London 3",T434="C"),Rates!$E$10,IF(AND('Claim Details'!$J$21="London 3",T434="D"),Rates!$F$10,IF(AND('Claim Details'!$J$21="National 1",T434="A"),Rates!$C$13,IF(AND('Claim Details'!$J$21="National 1",T434="B"),Rates!$D$13,IF(AND('Claim Details'!$J$21="National 1",T434="C"),Rates!$E$13,IF(AND('Claim Details'!$J$21="National 1",T434="D"),Rates!$F$13,IF(AND('Claim Details'!$J$21="National 2",T434="A"),Rates!$C$16,IF(AND('Claim Details'!$J$21="National 2",T434="B"),Rates!$D$16,IF(AND('Claim Details'!$J$21="National 2",T434="C"),Rates!$E$16,IF(AND('Claim Details'!$J$21="National 2",T434="D"),Rates!$F$16,"£0.00"))))))))))))))))))))</f>
        <v>£0.00</v>
      </c>
      <c r="AP434" s="45">
        <f t="shared" si="97"/>
        <v>0</v>
      </c>
      <c r="AQ434" s="45" t="str">
        <f>IF(AND('Claim Details'!$R$21="London 1",AC434="A"),Rates!$C$4,IF(AND('Claim Details'!$R$21="London 1",AC434="B"),Rates!$D$4,IF(AND('Claim Details'!$R$21="London 1",AC434="C"),Rates!$E$4,IF(AND('Claim Details'!$R$21="London 1",AC434="D"),Rates!$F$4,IF(AND('Claim Details'!$R$21="London 2",AC434="A"),Rates!$C$7,IF(AND('Claim Details'!$R$21="London 2",AC434="B"),Rates!$D$7,IF(AND('Claim Details'!$R$21="London 2",AC434="C"),Rates!$E$7,IF(AND('Claim Details'!$R$21="London 2",AC434="D"),Rates!$F$7,IF(AND('Claim Details'!$R$21="London 3",AC434="A"),Rates!$C$10,IF(AND('Claim Details'!$R$21="London 3",AC434="B"),Rates!$D$10,IF(AND('Claim Details'!$R$21="London 3",AC434="C"),Rates!$E$10,IF(AND('Claim Details'!$R$21="London 3",AC434="D"),Rates!$F$10,IF(AND('Claim Details'!$R$21="National 1",AC434="A"),Rates!$C$13,IF(AND('Claim Details'!$R$21="National 1",AC434="B"),Rates!$D$13,IF(AND('Claim Details'!$R$21="National 1",AC434="C"),Rates!$E$13,IF(AND('Claim Details'!$R$21="National 1",AC434="D"),Rates!$F$13,IF(AND('Claim Details'!$R$21="National 2",AC434="A"),Rates!$C$16,IF(AND('Claim Details'!$R$21="National 2",AC434="B"),Rates!$D$16,IF(AND('Claim Details'!$R$21="National 2",AC434="C"),Rates!$E$16,IF(AND('Claim Details'!$R$21="National 2",AC434="D"),Rates!$F$16,"£0.00"))))))))))))))))))))</f>
        <v>£0.00</v>
      </c>
      <c r="AR434" s="45">
        <f t="shared" si="98"/>
        <v>0</v>
      </c>
      <c r="AS434" s="183" t="str">
        <f t="shared" si="108"/>
        <v/>
      </c>
      <c r="AT434" s="183" t="str">
        <f t="shared" si="109"/>
        <v/>
      </c>
    </row>
    <row r="435" spans="1:46" ht="15.5">
      <c r="A435" s="178"/>
      <c r="B435" s="21"/>
      <c r="C435" s="22"/>
      <c r="D435" s="288"/>
      <c r="E435" s="290"/>
      <c r="F435" s="289"/>
      <c r="G435" s="177"/>
      <c r="H435" s="286"/>
      <c r="I435" s="95" t="str">
        <f>IF(AND('Claim Details'!$E$21="London 1",C435="A"),Rates!$C$4,IF(AND('Claim Details'!$E$21="London 1",C435="B"),Rates!$D$4,IF(AND('Claim Details'!$E$21="London 1",C435="C"),Rates!$E$4,IF(AND('Claim Details'!$E$21="London 1",C435="D"),Rates!$F$4,IF(AND('Claim Details'!$E$21="London 2",C435="A"),Rates!$C$7,IF(AND('Claim Details'!$E$21="London 2",C435="B"),Rates!$D$7,IF(AND('Claim Details'!$E$21="London 2",C435="C"),Rates!$E$7,IF(AND('Claim Details'!$E$21="London 2",C435="D"),Rates!$F$7,IF(AND('Claim Details'!$E$21="London 3",C435="A"),Rates!$C$10,IF(AND('Claim Details'!$E$21="London 3",C435="B"),Rates!$D$10,IF(AND('Claim Details'!$E$21="London 3",C435="C"),Rates!$E$10,IF(AND('Claim Details'!$E$21="London 3",C435="D"),Rates!$F$10,IF(AND('Claim Details'!$E$21="National 1",C435="A"),Rates!$C$13,IF(AND('Claim Details'!$E$21="National 1",C435="B"),Rates!$D$13,IF(AND('Claim Details'!$E$21="National 1",C435="C"),Rates!$E$13,IF(AND('Claim Details'!$E$21="National 1",C435="D"),Rates!$F$13,IF(AND('Claim Details'!$E$21="National 2",C435="A"),Rates!$C$16,IF(AND('Claim Details'!$E$21="National 2",C435="B"),Rates!$D$16,IF(AND('Claim Details'!$E$21="National 2",C435="C"),Rates!$E$16,IF(AND('Claim Details'!$E$21="National 2",C435="D"),Rates!$F$16,"£0.00"))))))))))))))))))))</f>
        <v>£0.00</v>
      </c>
      <c r="J435" s="23"/>
      <c r="K435" s="63" t="str">
        <f t="shared" si="99"/>
        <v>£0.00</v>
      </c>
      <c r="L435" s="212"/>
      <c r="M435" s="213"/>
      <c r="N435" s="20"/>
      <c r="O435" s="20"/>
      <c r="P435" s="20" t="str">
        <f t="shared" si="100"/>
        <v/>
      </c>
      <c r="Q435" s="20"/>
      <c r="R435" s="211"/>
      <c r="S435" s="28" t="str">
        <f t="shared" si="101"/>
        <v/>
      </c>
      <c r="T435" s="20" t="str">
        <f t="shared" si="102"/>
        <v/>
      </c>
      <c r="U435" s="18" t="str">
        <f t="shared" si="103"/>
        <v>£0.00</v>
      </c>
      <c r="V435" s="20"/>
      <c r="W435" s="192"/>
      <c r="X435" s="193"/>
      <c r="Y435" s="35"/>
      <c r="Z435" s="343"/>
      <c r="AA435" s="343" t="str">
        <f t="shared" si="104"/>
        <v/>
      </c>
      <c r="AB435" s="103"/>
      <c r="AC435" s="94" t="str">
        <f t="shared" si="105"/>
        <v/>
      </c>
      <c r="AD435" s="95"/>
      <c r="AE435" s="294"/>
      <c r="AF435" s="214" t="str">
        <f t="shared" si="106"/>
        <v/>
      </c>
      <c r="AG435" s="215" t="str">
        <f t="shared" si="107"/>
        <v>£0.00</v>
      </c>
      <c r="AH435" s="181"/>
      <c r="AJ435" s="183"/>
      <c r="AM435" s="183" t="str">
        <f t="shared" si="95"/>
        <v/>
      </c>
      <c r="AN435" s="45">
        <f t="shared" si="96"/>
        <v>0</v>
      </c>
      <c r="AO435" s="45" t="str">
        <f>IF(AND('Claim Details'!$J$21="London 1",T435="A"),Rates!$C$4,IF(AND('Claim Details'!$J$21="London 1",T435="B"),Rates!$D$4,IF(AND('Claim Details'!$J$21="London 1",T435="C"),Rates!$E$4,IF(AND('Claim Details'!$J$21="London 1",T435="D"),Rates!$F$4,IF(AND('Claim Details'!$J$21="London 2",T435="A"),Rates!$C$7,IF(AND('Claim Details'!$J$21="London 2",T435="B"),Rates!$D$7,IF(AND('Claim Details'!$J$21="London 2",T435="C"),Rates!$E$7,IF(AND('Claim Details'!$J$21="London 2",T435="D"),Rates!$F$7,IF(AND('Claim Details'!$J$21="London 3",T435="A"),Rates!$C$10,IF(AND('Claim Details'!$J$21="London 3",T435="B"),Rates!$D$10,IF(AND('Claim Details'!$J$21="London 3",T435="C"),Rates!$E$10,IF(AND('Claim Details'!$J$21="London 3",T435="D"),Rates!$F$10,IF(AND('Claim Details'!$J$21="National 1",T435="A"),Rates!$C$13,IF(AND('Claim Details'!$J$21="National 1",T435="B"),Rates!$D$13,IF(AND('Claim Details'!$J$21="National 1",T435="C"),Rates!$E$13,IF(AND('Claim Details'!$J$21="National 1",T435="D"),Rates!$F$13,IF(AND('Claim Details'!$J$21="National 2",T435="A"),Rates!$C$16,IF(AND('Claim Details'!$J$21="National 2",T435="B"),Rates!$D$16,IF(AND('Claim Details'!$J$21="National 2",T435="C"),Rates!$E$16,IF(AND('Claim Details'!$J$21="National 2",T435="D"),Rates!$F$16,"£0.00"))))))))))))))))))))</f>
        <v>£0.00</v>
      </c>
      <c r="AP435" s="45">
        <f t="shared" si="97"/>
        <v>0</v>
      </c>
      <c r="AQ435" s="45" t="str">
        <f>IF(AND('Claim Details'!$R$21="London 1",AC435="A"),Rates!$C$4,IF(AND('Claim Details'!$R$21="London 1",AC435="B"),Rates!$D$4,IF(AND('Claim Details'!$R$21="London 1",AC435="C"),Rates!$E$4,IF(AND('Claim Details'!$R$21="London 1",AC435="D"),Rates!$F$4,IF(AND('Claim Details'!$R$21="London 2",AC435="A"),Rates!$C$7,IF(AND('Claim Details'!$R$21="London 2",AC435="B"),Rates!$D$7,IF(AND('Claim Details'!$R$21="London 2",AC435="C"),Rates!$E$7,IF(AND('Claim Details'!$R$21="London 2",AC435="D"),Rates!$F$7,IF(AND('Claim Details'!$R$21="London 3",AC435="A"),Rates!$C$10,IF(AND('Claim Details'!$R$21="London 3",AC435="B"),Rates!$D$10,IF(AND('Claim Details'!$R$21="London 3",AC435="C"),Rates!$E$10,IF(AND('Claim Details'!$R$21="London 3",AC435="D"),Rates!$F$10,IF(AND('Claim Details'!$R$21="National 1",AC435="A"),Rates!$C$13,IF(AND('Claim Details'!$R$21="National 1",AC435="B"),Rates!$D$13,IF(AND('Claim Details'!$R$21="National 1",AC435="C"),Rates!$E$13,IF(AND('Claim Details'!$R$21="National 1",AC435="D"),Rates!$F$13,IF(AND('Claim Details'!$R$21="National 2",AC435="A"),Rates!$C$16,IF(AND('Claim Details'!$R$21="National 2",AC435="B"),Rates!$D$16,IF(AND('Claim Details'!$R$21="National 2",AC435="C"),Rates!$E$16,IF(AND('Claim Details'!$R$21="National 2",AC435="D"),Rates!$F$16,"£0.00"))))))))))))))))))))</f>
        <v>£0.00</v>
      </c>
      <c r="AR435" s="45">
        <f t="shared" si="98"/>
        <v>0</v>
      </c>
      <c r="AS435" s="183" t="str">
        <f t="shared" si="108"/>
        <v/>
      </c>
      <c r="AT435" s="183" t="str">
        <f t="shared" si="109"/>
        <v/>
      </c>
    </row>
    <row r="436" spans="1:46" ht="15.5">
      <c r="A436" s="178"/>
      <c r="B436" s="21"/>
      <c r="C436" s="22"/>
      <c r="D436" s="288"/>
      <c r="E436" s="290"/>
      <c r="F436" s="289"/>
      <c r="G436" s="177"/>
      <c r="H436" s="286"/>
      <c r="I436" s="95" t="str">
        <f>IF(AND('Claim Details'!$E$21="London 1",C436="A"),Rates!$C$4,IF(AND('Claim Details'!$E$21="London 1",C436="B"),Rates!$D$4,IF(AND('Claim Details'!$E$21="London 1",C436="C"),Rates!$E$4,IF(AND('Claim Details'!$E$21="London 1",C436="D"),Rates!$F$4,IF(AND('Claim Details'!$E$21="London 2",C436="A"),Rates!$C$7,IF(AND('Claim Details'!$E$21="London 2",C436="B"),Rates!$D$7,IF(AND('Claim Details'!$E$21="London 2",C436="C"),Rates!$E$7,IF(AND('Claim Details'!$E$21="London 2",C436="D"),Rates!$F$7,IF(AND('Claim Details'!$E$21="London 3",C436="A"),Rates!$C$10,IF(AND('Claim Details'!$E$21="London 3",C436="B"),Rates!$D$10,IF(AND('Claim Details'!$E$21="London 3",C436="C"),Rates!$E$10,IF(AND('Claim Details'!$E$21="London 3",C436="D"),Rates!$F$10,IF(AND('Claim Details'!$E$21="National 1",C436="A"),Rates!$C$13,IF(AND('Claim Details'!$E$21="National 1",C436="B"),Rates!$D$13,IF(AND('Claim Details'!$E$21="National 1",C436="C"),Rates!$E$13,IF(AND('Claim Details'!$E$21="National 1",C436="D"),Rates!$F$13,IF(AND('Claim Details'!$E$21="National 2",C436="A"),Rates!$C$16,IF(AND('Claim Details'!$E$21="National 2",C436="B"),Rates!$D$16,IF(AND('Claim Details'!$E$21="National 2",C436="C"),Rates!$E$16,IF(AND('Claim Details'!$E$21="National 2",C436="D"),Rates!$F$16,"£0.00"))))))))))))))))))))</f>
        <v>£0.00</v>
      </c>
      <c r="J436" s="23"/>
      <c r="K436" s="63" t="str">
        <f t="shared" si="99"/>
        <v>£0.00</v>
      </c>
      <c r="L436" s="212"/>
      <c r="M436" s="213"/>
      <c r="N436" s="20"/>
      <c r="O436" s="20"/>
      <c r="P436" s="20" t="str">
        <f t="shared" si="100"/>
        <v/>
      </c>
      <c r="Q436" s="20"/>
      <c r="R436" s="211"/>
      <c r="S436" s="28" t="str">
        <f t="shared" si="101"/>
        <v/>
      </c>
      <c r="T436" s="20" t="str">
        <f t="shared" si="102"/>
        <v/>
      </c>
      <c r="U436" s="18" t="str">
        <f t="shared" si="103"/>
        <v>£0.00</v>
      </c>
      <c r="V436" s="20"/>
      <c r="W436" s="192"/>
      <c r="X436" s="193"/>
      <c r="Y436" s="35"/>
      <c r="Z436" s="343"/>
      <c r="AA436" s="343" t="str">
        <f t="shared" si="104"/>
        <v/>
      </c>
      <c r="AB436" s="103"/>
      <c r="AC436" s="94" t="str">
        <f t="shared" si="105"/>
        <v/>
      </c>
      <c r="AD436" s="95"/>
      <c r="AE436" s="294"/>
      <c r="AF436" s="214" t="str">
        <f t="shared" si="106"/>
        <v/>
      </c>
      <c r="AG436" s="215" t="str">
        <f t="shared" si="107"/>
        <v>£0.00</v>
      </c>
      <c r="AH436" s="181"/>
      <c r="AJ436" s="183"/>
      <c r="AM436" s="183" t="str">
        <f t="shared" si="95"/>
        <v/>
      </c>
      <c r="AN436" s="45">
        <f t="shared" si="96"/>
        <v>0</v>
      </c>
      <c r="AO436" s="45" t="str">
        <f>IF(AND('Claim Details'!$J$21="London 1",T436="A"),Rates!$C$4,IF(AND('Claim Details'!$J$21="London 1",T436="B"),Rates!$D$4,IF(AND('Claim Details'!$J$21="London 1",T436="C"),Rates!$E$4,IF(AND('Claim Details'!$J$21="London 1",T436="D"),Rates!$F$4,IF(AND('Claim Details'!$J$21="London 2",T436="A"),Rates!$C$7,IF(AND('Claim Details'!$J$21="London 2",T436="B"),Rates!$D$7,IF(AND('Claim Details'!$J$21="London 2",T436="C"),Rates!$E$7,IF(AND('Claim Details'!$J$21="London 2",T436="D"),Rates!$F$7,IF(AND('Claim Details'!$J$21="London 3",T436="A"),Rates!$C$10,IF(AND('Claim Details'!$J$21="London 3",T436="B"),Rates!$D$10,IF(AND('Claim Details'!$J$21="London 3",T436="C"),Rates!$E$10,IF(AND('Claim Details'!$J$21="London 3",T436="D"),Rates!$F$10,IF(AND('Claim Details'!$J$21="National 1",T436="A"),Rates!$C$13,IF(AND('Claim Details'!$J$21="National 1",T436="B"),Rates!$D$13,IF(AND('Claim Details'!$J$21="National 1",T436="C"),Rates!$E$13,IF(AND('Claim Details'!$J$21="National 1",T436="D"),Rates!$F$13,IF(AND('Claim Details'!$J$21="National 2",T436="A"),Rates!$C$16,IF(AND('Claim Details'!$J$21="National 2",T436="B"),Rates!$D$16,IF(AND('Claim Details'!$J$21="National 2",T436="C"),Rates!$E$16,IF(AND('Claim Details'!$J$21="National 2",T436="D"),Rates!$F$16,"£0.00"))))))))))))))))))))</f>
        <v>£0.00</v>
      </c>
      <c r="AP436" s="45">
        <f t="shared" si="97"/>
        <v>0</v>
      </c>
      <c r="AQ436" s="45" t="str">
        <f>IF(AND('Claim Details'!$R$21="London 1",AC436="A"),Rates!$C$4,IF(AND('Claim Details'!$R$21="London 1",AC436="B"),Rates!$D$4,IF(AND('Claim Details'!$R$21="London 1",AC436="C"),Rates!$E$4,IF(AND('Claim Details'!$R$21="London 1",AC436="D"),Rates!$F$4,IF(AND('Claim Details'!$R$21="London 2",AC436="A"),Rates!$C$7,IF(AND('Claim Details'!$R$21="London 2",AC436="B"),Rates!$D$7,IF(AND('Claim Details'!$R$21="London 2",AC436="C"),Rates!$E$7,IF(AND('Claim Details'!$R$21="London 2",AC436="D"),Rates!$F$7,IF(AND('Claim Details'!$R$21="London 3",AC436="A"),Rates!$C$10,IF(AND('Claim Details'!$R$21="London 3",AC436="B"),Rates!$D$10,IF(AND('Claim Details'!$R$21="London 3",AC436="C"),Rates!$E$10,IF(AND('Claim Details'!$R$21="London 3",AC436="D"),Rates!$F$10,IF(AND('Claim Details'!$R$21="National 1",AC436="A"),Rates!$C$13,IF(AND('Claim Details'!$R$21="National 1",AC436="B"),Rates!$D$13,IF(AND('Claim Details'!$R$21="National 1",AC436="C"),Rates!$E$13,IF(AND('Claim Details'!$R$21="National 1",AC436="D"),Rates!$F$13,IF(AND('Claim Details'!$R$21="National 2",AC436="A"),Rates!$C$16,IF(AND('Claim Details'!$R$21="National 2",AC436="B"),Rates!$D$16,IF(AND('Claim Details'!$R$21="National 2",AC436="C"),Rates!$E$16,IF(AND('Claim Details'!$R$21="National 2",AC436="D"),Rates!$F$16,"£0.00"))))))))))))))))))))</f>
        <v>£0.00</v>
      </c>
      <c r="AR436" s="45">
        <f t="shared" si="98"/>
        <v>0</v>
      </c>
      <c r="AS436" s="183" t="str">
        <f t="shared" si="108"/>
        <v/>
      </c>
      <c r="AT436" s="183" t="str">
        <f t="shared" si="109"/>
        <v/>
      </c>
    </row>
    <row r="437" spans="1:46" ht="15.5">
      <c r="A437" s="178"/>
      <c r="B437" s="21"/>
      <c r="C437" s="22"/>
      <c r="D437" s="288"/>
      <c r="E437" s="290"/>
      <c r="F437" s="289"/>
      <c r="G437" s="177"/>
      <c r="H437" s="286"/>
      <c r="I437" s="95" t="str">
        <f>IF(AND('Claim Details'!$E$21="London 1",C437="A"),Rates!$C$4,IF(AND('Claim Details'!$E$21="London 1",C437="B"),Rates!$D$4,IF(AND('Claim Details'!$E$21="London 1",C437="C"),Rates!$E$4,IF(AND('Claim Details'!$E$21="London 1",C437="D"),Rates!$F$4,IF(AND('Claim Details'!$E$21="London 2",C437="A"),Rates!$C$7,IF(AND('Claim Details'!$E$21="London 2",C437="B"),Rates!$D$7,IF(AND('Claim Details'!$E$21="London 2",C437="C"),Rates!$E$7,IF(AND('Claim Details'!$E$21="London 2",C437="D"),Rates!$F$7,IF(AND('Claim Details'!$E$21="London 3",C437="A"),Rates!$C$10,IF(AND('Claim Details'!$E$21="London 3",C437="B"),Rates!$D$10,IF(AND('Claim Details'!$E$21="London 3",C437="C"),Rates!$E$10,IF(AND('Claim Details'!$E$21="London 3",C437="D"),Rates!$F$10,IF(AND('Claim Details'!$E$21="National 1",C437="A"),Rates!$C$13,IF(AND('Claim Details'!$E$21="National 1",C437="B"),Rates!$D$13,IF(AND('Claim Details'!$E$21="National 1",C437="C"),Rates!$E$13,IF(AND('Claim Details'!$E$21="National 1",C437="D"),Rates!$F$13,IF(AND('Claim Details'!$E$21="National 2",C437="A"),Rates!$C$16,IF(AND('Claim Details'!$E$21="National 2",C437="B"),Rates!$D$16,IF(AND('Claim Details'!$E$21="National 2",C437="C"),Rates!$E$16,IF(AND('Claim Details'!$E$21="National 2",C437="D"),Rates!$F$16,"£0.00"))))))))))))))))))))</f>
        <v>£0.00</v>
      </c>
      <c r="J437" s="23"/>
      <c r="K437" s="63" t="str">
        <f t="shared" si="99"/>
        <v>£0.00</v>
      </c>
      <c r="L437" s="212"/>
      <c r="M437" s="213"/>
      <c r="N437" s="20"/>
      <c r="O437" s="20"/>
      <c r="P437" s="20" t="str">
        <f t="shared" si="100"/>
        <v/>
      </c>
      <c r="Q437" s="20"/>
      <c r="R437" s="211"/>
      <c r="S437" s="28" t="str">
        <f t="shared" si="101"/>
        <v/>
      </c>
      <c r="T437" s="20" t="str">
        <f t="shared" si="102"/>
        <v/>
      </c>
      <c r="U437" s="18" t="str">
        <f t="shared" si="103"/>
        <v>£0.00</v>
      </c>
      <c r="V437" s="20"/>
      <c r="W437" s="192"/>
      <c r="X437" s="193"/>
      <c r="Y437" s="35"/>
      <c r="Z437" s="343"/>
      <c r="AA437" s="343" t="str">
        <f t="shared" si="104"/>
        <v/>
      </c>
      <c r="AB437" s="103"/>
      <c r="AC437" s="94" t="str">
        <f t="shared" si="105"/>
        <v/>
      </c>
      <c r="AD437" s="95"/>
      <c r="AE437" s="294"/>
      <c r="AF437" s="214" t="str">
        <f t="shared" si="106"/>
        <v/>
      </c>
      <c r="AG437" s="215" t="str">
        <f t="shared" si="107"/>
        <v>£0.00</v>
      </c>
      <c r="AH437" s="181"/>
      <c r="AJ437" s="183"/>
      <c r="AM437" s="183" t="str">
        <f t="shared" si="95"/>
        <v/>
      </c>
      <c r="AN437" s="45">
        <f t="shared" si="96"/>
        <v>0</v>
      </c>
      <c r="AO437" s="45" t="str">
        <f>IF(AND('Claim Details'!$J$21="London 1",T437="A"),Rates!$C$4,IF(AND('Claim Details'!$J$21="London 1",T437="B"),Rates!$D$4,IF(AND('Claim Details'!$J$21="London 1",T437="C"),Rates!$E$4,IF(AND('Claim Details'!$J$21="London 1",T437="D"),Rates!$F$4,IF(AND('Claim Details'!$J$21="London 2",T437="A"),Rates!$C$7,IF(AND('Claim Details'!$J$21="London 2",T437="B"),Rates!$D$7,IF(AND('Claim Details'!$J$21="London 2",T437="C"),Rates!$E$7,IF(AND('Claim Details'!$J$21="London 2",T437="D"),Rates!$F$7,IF(AND('Claim Details'!$J$21="London 3",T437="A"),Rates!$C$10,IF(AND('Claim Details'!$J$21="London 3",T437="B"),Rates!$D$10,IF(AND('Claim Details'!$J$21="London 3",T437="C"),Rates!$E$10,IF(AND('Claim Details'!$J$21="London 3",T437="D"),Rates!$F$10,IF(AND('Claim Details'!$J$21="National 1",T437="A"),Rates!$C$13,IF(AND('Claim Details'!$J$21="National 1",T437="B"),Rates!$D$13,IF(AND('Claim Details'!$J$21="National 1",T437="C"),Rates!$E$13,IF(AND('Claim Details'!$J$21="National 1",T437="D"),Rates!$F$13,IF(AND('Claim Details'!$J$21="National 2",T437="A"),Rates!$C$16,IF(AND('Claim Details'!$J$21="National 2",T437="B"),Rates!$D$16,IF(AND('Claim Details'!$J$21="National 2",T437="C"),Rates!$E$16,IF(AND('Claim Details'!$J$21="National 2",T437="D"),Rates!$F$16,"£0.00"))))))))))))))))))))</f>
        <v>£0.00</v>
      </c>
      <c r="AP437" s="45">
        <f t="shared" si="97"/>
        <v>0</v>
      </c>
      <c r="AQ437" s="45" t="str">
        <f>IF(AND('Claim Details'!$R$21="London 1",AC437="A"),Rates!$C$4,IF(AND('Claim Details'!$R$21="London 1",AC437="B"),Rates!$D$4,IF(AND('Claim Details'!$R$21="London 1",AC437="C"),Rates!$E$4,IF(AND('Claim Details'!$R$21="London 1",AC437="D"),Rates!$F$4,IF(AND('Claim Details'!$R$21="London 2",AC437="A"),Rates!$C$7,IF(AND('Claim Details'!$R$21="London 2",AC437="B"),Rates!$D$7,IF(AND('Claim Details'!$R$21="London 2",AC437="C"),Rates!$E$7,IF(AND('Claim Details'!$R$21="London 2",AC437="D"),Rates!$F$7,IF(AND('Claim Details'!$R$21="London 3",AC437="A"),Rates!$C$10,IF(AND('Claim Details'!$R$21="London 3",AC437="B"),Rates!$D$10,IF(AND('Claim Details'!$R$21="London 3",AC437="C"),Rates!$E$10,IF(AND('Claim Details'!$R$21="London 3",AC437="D"),Rates!$F$10,IF(AND('Claim Details'!$R$21="National 1",AC437="A"),Rates!$C$13,IF(AND('Claim Details'!$R$21="National 1",AC437="B"),Rates!$D$13,IF(AND('Claim Details'!$R$21="National 1",AC437="C"),Rates!$E$13,IF(AND('Claim Details'!$R$21="National 1",AC437="D"),Rates!$F$13,IF(AND('Claim Details'!$R$21="National 2",AC437="A"),Rates!$C$16,IF(AND('Claim Details'!$R$21="National 2",AC437="B"),Rates!$D$16,IF(AND('Claim Details'!$R$21="National 2",AC437="C"),Rates!$E$16,IF(AND('Claim Details'!$R$21="National 2",AC437="D"),Rates!$F$16,"£0.00"))))))))))))))))))))</f>
        <v>£0.00</v>
      </c>
      <c r="AR437" s="45">
        <f t="shared" si="98"/>
        <v>0</v>
      </c>
      <c r="AS437" s="183" t="str">
        <f t="shared" si="108"/>
        <v/>
      </c>
      <c r="AT437" s="183" t="str">
        <f t="shared" si="109"/>
        <v/>
      </c>
    </row>
    <row r="438" spans="1:46" ht="15.5">
      <c r="A438" s="178"/>
      <c r="B438" s="21"/>
      <c r="C438" s="22"/>
      <c r="D438" s="288"/>
      <c r="E438" s="290"/>
      <c r="F438" s="289"/>
      <c r="G438" s="177"/>
      <c r="H438" s="286"/>
      <c r="I438" s="95" t="str">
        <f>IF(AND('Claim Details'!$E$21="London 1",C438="A"),Rates!$C$4,IF(AND('Claim Details'!$E$21="London 1",C438="B"),Rates!$D$4,IF(AND('Claim Details'!$E$21="London 1",C438="C"),Rates!$E$4,IF(AND('Claim Details'!$E$21="London 1",C438="D"),Rates!$F$4,IF(AND('Claim Details'!$E$21="London 2",C438="A"),Rates!$C$7,IF(AND('Claim Details'!$E$21="London 2",C438="B"),Rates!$D$7,IF(AND('Claim Details'!$E$21="London 2",C438="C"),Rates!$E$7,IF(AND('Claim Details'!$E$21="London 2",C438="D"),Rates!$F$7,IF(AND('Claim Details'!$E$21="London 3",C438="A"),Rates!$C$10,IF(AND('Claim Details'!$E$21="London 3",C438="B"),Rates!$D$10,IF(AND('Claim Details'!$E$21="London 3",C438="C"),Rates!$E$10,IF(AND('Claim Details'!$E$21="London 3",C438="D"),Rates!$F$10,IF(AND('Claim Details'!$E$21="National 1",C438="A"),Rates!$C$13,IF(AND('Claim Details'!$E$21="National 1",C438="B"),Rates!$D$13,IF(AND('Claim Details'!$E$21="National 1",C438="C"),Rates!$E$13,IF(AND('Claim Details'!$E$21="National 1",C438="D"),Rates!$F$13,IF(AND('Claim Details'!$E$21="National 2",C438="A"),Rates!$C$16,IF(AND('Claim Details'!$E$21="National 2",C438="B"),Rates!$D$16,IF(AND('Claim Details'!$E$21="National 2",C438="C"),Rates!$E$16,IF(AND('Claim Details'!$E$21="National 2",C438="D"),Rates!$F$16,"£0.00"))))))))))))))))))))</f>
        <v>£0.00</v>
      </c>
      <c r="J438" s="23"/>
      <c r="K438" s="63" t="str">
        <f t="shared" si="99"/>
        <v>£0.00</v>
      </c>
      <c r="L438" s="212"/>
      <c r="M438" s="213"/>
      <c r="N438" s="20"/>
      <c r="O438" s="20"/>
      <c r="P438" s="20" t="str">
        <f t="shared" si="100"/>
        <v/>
      </c>
      <c r="Q438" s="20"/>
      <c r="R438" s="211"/>
      <c r="S438" s="28" t="str">
        <f t="shared" si="101"/>
        <v/>
      </c>
      <c r="T438" s="20" t="str">
        <f t="shared" si="102"/>
        <v/>
      </c>
      <c r="U438" s="18" t="str">
        <f t="shared" si="103"/>
        <v>£0.00</v>
      </c>
      <c r="V438" s="20"/>
      <c r="W438" s="192"/>
      <c r="X438" s="193"/>
      <c r="Y438" s="35"/>
      <c r="Z438" s="343"/>
      <c r="AA438" s="343" t="str">
        <f t="shared" si="104"/>
        <v/>
      </c>
      <c r="AB438" s="103"/>
      <c r="AC438" s="94" t="str">
        <f t="shared" si="105"/>
        <v/>
      </c>
      <c r="AD438" s="95"/>
      <c r="AE438" s="294"/>
      <c r="AF438" s="214" t="str">
        <f t="shared" si="106"/>
        <v/>
      </c>
      <c r="AG438" s="215" t="str">
        <f t="shared" si="107"/>
        <v>£0.00</v>
      </c>
      <c r="AH438" s="181"/>
      <c r="AJ438" s="183"/>
      <c r="AM438" s="183" t="str">
        <f t="shared" si="95"/>
        <v/>
      </c>
      <c r="AN438" s="45">
        <f t="shared" si="96"/>
        <v>0</v>
      </c>
      <c r="AO438" s="45" t="str">
        <f>IF(AND('Claim Details'!$J$21="London 1",T438="A"),Rates!$C$4,IF(AND('Claim Details'!$J$21="London 1",T438="B"),Rates!$D$4,IF(AND('Claim Details'!$J$21="London 1",T438="C"),Rates!$E$4,IF(AND('Claim Details'!$J$21="London 1",T438="D"),Rates!$F$4,IF(AND('Claim Details'!$J$21="London 2",T438="A"),Rates!$C$7,IF(AND('Claim Details'!$J$21="London 2",T438="B"),Rates!$D$7,IF(AND('Claim Details'!$J$21="London 2",T438="C"),Rates!$E$7,IF(AND('Claim Details'!$J$21="London 2",T438="D"),Rates!$F$7,IF(AND('Claim Details'!$J$21="London 3",T438="A"),Rates!$C$10,IF(AND('Claim Details'!$J$21="London 3",T438="B"),Rates!$D$10,IF(AND('Claim Details'!$J$21="London 3",T438="C"),Rates!$E$10,IF(AND('Claim Details'!$J$21="London 3",T438="D"),Rates!$F$10,IF(AND('Claim Details'!$J$21="National 1",T438="A"),Rates!$C$13,IF(AND('Claim Details'!$J$21="National 1",T438="B"),Rates!$D$13,IF(AND('Claim Details'!$J$21="National 1",T438="C"),Rates!$E$13,IF(AND('Claim Details'!$J$21="National 1",T438="D"),Rates!$F$13,IF(AND('Claim Details'!$J$21="National 2",T438="A"),Rates!$C$16,IF(AND('Claim Details'!$J$21="National 2",T438="B"),Rates!$D$16,IF(AND('Claim Details'!$J$21="National 2",T438="C"),Rates!$E$16,IF(AND('Claim Details'!$J$21="National 2",T438="D"),Rates!$F$16,"£0.00"))))))))))))))))))))</f>
        <v>£0.00</v>
      </c>
      <c r="AP438" s="45">
        <f t="shared" si="97"/>
        <v>0</v>
      </c>
      <c r="AQ438" s="45" t="str">
        <f>IF(AND('Claim Details'!$R$21="London 1",AC438="A"),Rates!$C$4,IF(AND('Claim Details'!$R$21="London 1",AC438="B"),Rates!$D$4,IF(AND('Claim Details'!$R$21="London 1",AC438="C"),Rates!$E$4,IF(AND('Claim Details'!$R$21="London 1",AC438="D"),Rates!$F$4,IF(AND('Claim Details'!$R$21="London 2",AC438="A"),Rates!$C$7,IF(AND('Claim Details'!$R$21="London 2",AC438="B"),Rates!$D$7,IF(AND('Claim Details'!$R$21="London 2",AC438="C"),Rates!$E$7,IF(AND('Claim Details'!$R$21="London 2",AC438="D"),Rates!$F$7,IF(AND('Claim Details'!$R$21="London 3",AC438="A"),Rates!$C$10,IF(AND('Claim Details'!$R$21="London 3",AC438="B"),Rates!$D$10,IF(AND('Claim Details'!$R$21="London 3",AC438="C"),Rates!$E$10,IF(AND('Claim Details'!$R$21="London 3",AC438="D"),Rates!$F$10,IF(AND('Claim Details'!$R$21="National 1",AC438="A"),Rates!$C$13,IF(AND('Claim Details'!$R$21="National 1",AC438="B"),Rates!$D$13,IF(AND('Claim Details'!$R$21="National 1",AC438="C"),Rates!$E$13,IF(AND('Claim Details'!$R$21="National 1",AC438="D"),Rates!$F$13,IF(AND('Claim Details'!$R$21="National 2",AC438="A"),Rates!$C$16,IF(AND('Claim Details'!$R$21="National 2",AC438="B"),Rates!$D$16,IF(AND('Claim Details'!$R$21="National 2",AC438="C"),Rates!$E$16,IF(AND('Claim Details'!$R$21="National 2",AC438="D"),Rates!$F$16,"£0.00"))))))))))))))))))))</f>
        <v>£0.00</v>
      </c>
      <c r="AR438" s="45">
        <f t="shared" si="98"/>
        <v>0</v>
      </c>
      <c r="AS438" s="183" t="str">
        <f t="shared" si="108"/>
        <v/>
      </c>
      <c r="AT438" s="183" t="str">
        <f t="shared" si="109"/>
        <v/>
      </c>
    </row>
    <row r="439" spans="1:46" ht="15.5">
      <c r="A439" s="178"/>
      <c r="B439" s="21"/>
      <c r="C439" s="22"/>
      <c r="D439" s="288"/>
      <c r="E439" s="290"/>
      <c r="F439" s="289"/>
      <c r="G439" s="177"/>
      <c r="H439" s="286"/>
      <c r="I439" s="95" t="str">
        <f>IF(AND('Claim Details'!$E$21="London 1",C439="A"),Rates!$C$4,IF(AND('Claim Details'!$E$21="London 1",C439="B"),Rates!$D$4,IF(AND('Claim Details'!$E$21="London 1",C439="C"),Rates!$E$4,IF(AND('Claim Details'!$E$21="London 1",C439="D"),Rates!$F$4,IF(AND('Claim Details'!$E$21="London 2",C439="A"),Rates!$C$7,IF(AND('Claim Details'!$E$21="London 2",C439="B"),Rates!$D$7,IF(AND('Claim Details'!$E$21="London 2",C439="C"),Rates!$E$7,IF(AND('Claim Details'!$E$21="London 2",C439="D"),Rates!$F$7,IF(AND('Claim Details'!$E$21="London 3",C439="A"),Rates!$C$10,IF(AND('Claim Details'!$E$21="London 3",C439="B"),Rates!$D$10,IF(AND('Claim Details'!$E$21="London 3",C439="C"),Rates!$E$10,IF(AND('Claim Details'!$E$21="London 3",C439="D"),Rates!$F$10,IF(AND('Claim Details'!$E$21="National 1",C439="A"),Rates!$C$13,IF(AND('Claim Details'!$E$21="National 1",C439="B"),Rates!$D$13,IF(AND('Claim Details'!$E$21="National 1",C439="C"),Rates!$E$13,IF(AND('Claim Details'!$E$21="National 1",C439="D"),Rates!$F$13,IF(AND('Claim Details'!$E$21="National 2",C439="A"),Rates!$C$16,IF(AND('Claim Details'!$E$21="National 2",C439="B"),Rates!$D$16,IF(AND('Claim Details'!$E$21="National 2",C439="C"),Rates!$E$16,IF(AND('Claim Details'!$E$21="National 2",C439="D"),Rates!$F$16,"£0.00"))))))))))))))))))))</f>
        <v>£0.00</v>
      </c>
      <c r="J439" s="23"/>
      <c r="K439" s="63" t="str">
        <f t="shared" si="99"/>
        <v>£0.00</v>
      </c>
      <c r="L439" s="212"/>
      <c r="M439" s="213"/>
      <c r="N439" s="20"/>
      <c r="O439" s="20"/>
      <c r="P439" s="20" t="str">
        <f t="shared" si="100"/>
        <v/>
      </c>
      <c r="Q439" s="20"/>
      <c r="R439" s="211"/>
      <c r="S439" s="28" t="str">
        <f t="shared" si="101"/>
        <v/>
      </c>
      <c r="T439" s="20" t="str">
        <f t="shared" si="102"/>
        <v/>
      </c>
      <c r="U439" s="18" t="str">
        <f t="shared" si="103"/>
        <v>£0.00</v>
      </c>
      <c r="V439" s="20"/>
      <c r="W439" s="192"/>
      <c r="X439" s="193"/>
      <c r="Y439" s="35"/>
      <c r="Z439" s="343"/>
      <c r="AA439" s="343" t="str">
        <f t="shared" si="104"/>
        <v/>
      </c>
      <c r="AB439" s="103"/>
      <c r="AC439" s="94" t="str">
        <f t="shared" si="105"/>
        <v/>
      </c>
      <c r="AD439" s="95"/>
      <c r="AE439" s="294"/>
      <c r="AF439" s="214" t="str">
        <f t="shared" si="106"/>
        <v/>
      </c>
      <c r="AG439" s="215" t="str">
        <f t="shared" si="107"/>
        <v>£0.00</v>
      </c>
      <c r="AH439" s="181"/>
      <c r="AJ439" s="183"/>
      <c r="AM439" s="183" t="str">
        <f t="shared" si="95"/>
        <v/>
      </c>
      <c r="AN439" s="45">
        <f t="shared" si="96"/>
        <v>0</v>
      </c>
      <c r="AO439" s="45" t="str">
        <f>IF(AND('Claim Details'!$J$21="London 1",T439="A"),Rates!$C$4,IF(AND('Claim Details'!$J$21="London 1",T439="B"),Rates!$D$4,IF(AND('Claim Details'!$J$21="London 1",T439="C"),Rates!$E$4,IF(AND('Claim Details'!$J$21="London 1",T439="D"),Rates!$F$4,IF(AND('Claim Details'!$J$21="London 2",T439="A"),Rates!$C$7,IF(AND('Claim Details'!$J$21="London 2",T439="B"),Rates!$D$7,IF(AND('Claim Details'!$J$21="London 2",T439="C"),Rates!$E$7,IF(AND('Claim Details'!$J$21="London 2",T439="D"),Rates!$F$7,IF(AND('Claim Details'!$J$21="London 3",T439="A"),Rates!$C$10,IF(AND('Claim Details'!$J$21="London 3",T439="B"),Rates!$D$10,IF(AND('Claim Details'!$J$21="London 3",T439="C"),Rates!$E$10,IF(AND('Claim Details'!$J$21="London 3",T439="D"),Rates!$F$10,IF(AND('Claim Details'!$J$21="National 1",T439="A"),Rates!$C$13,IF(AND('Claim Details'!$J$21="National 1",T439="B"),Rates!$D$13,IF(AND('Claim Details'!$J$21="National 1",T439="C"),Rates!$E$13,IF(AND('Claim Details'!$J$21="National 1",T439="D"),Rates!$F$13,IF(AND('Claim Details'!$J$21="National 2",T439="A"),Rates!$C$16,IF(AND('Claim Details'!$J$21="National 2",T439="B"),Rates!$D$16,IF(AND('Claim Details'!$J$21="National 2",T439="C"),Rates!$E$16,IF(AND('Claim Details'!$J$21="National 2",T439="D"),Rates!$F$16,"£0.00"))))))))))))))))))))</f>
        <v>£0.00</v>
      </c>
      <c r="AP439" s="45">
        <f t="shared" si="97"/>
        <v>0</v>
      </c>
      <c r="AQ439" s="45" t="str">
        <f>IF(AND('Claim Details'!$R$21="London 1",AC439="A"),Rates!$C$4,IF(AND('Claim Details'!$R$21="London 1",AC439="B"),Rates!$D$4,IF(AND('Claim Details'!$R$21="London 1",AC439="C"),Rates!$E$4,IF(AND('Claim Details'!$R$21="London 1",AC439="D"),Rates!$F$4,IF(AND('Claim Details'!$R$21="London 2",AC439="A"),Rates!$C$7,IF(AND('Claim Details'!$R$21="London 2",AC439="B"),Rates!$D$7,IF(AND('Claim Details'!$R$21="London 2",AC439="C"),Rates!$E$7,IF(AND('Claim Details'!$R$21="London 2",AC439="D"),Rates!$F$7,IF(AND('Claim Details'!$R$21="London 3",AC439="A"),Rates!$C$10,IF(AND('Claim Details'!$R$21="London 3",AC439="B"),Rates!$D$10,IF(AND('Claim Details'!$R$21="London 3",AC439="C"),Rates!$E$10,IF(AND('Claim Details'!$R$21="London 3",AC439="D"),Rates!$F$10,IF(AND('Claim Details'!$R$21="National 1",AC439="A"),Rates!$C$13,IF(AND('Claim Details'!$R$21="National 1",AC439="B"),Rates!$D$13,IF(AND('Claim Details'!$R$21="National 1",AC439="C"),Rates!$E$13,IF(AND('Claim Details'!$R$21="National 1",AC439="D"),Rates!$F$13,IF(AND('Claim Details'!$R$21="National 2",AC439="A"),Rates!$C$16,IF(AND('Claim Details'!$R$21="National 2",AC439="B"),Rates!$D$16,IF(AND('Claim Details'!$R$21="National 2",AC439="C"),Rates!$E$16,IF(AND('Claim Details'!$R$21="National 2",AC439="D"),Rates!$F$16,"£0.00"))))))))))))))))))))</f>
        <v>£0.00</v>
      </c>
      <c r="AR439" s="45">
        <f t="shared" si="98"/>
        <v>0</v>
      </c>
      <c r="AS439" s="183" t="str">
        <f t="shared" si="108"/>
        <v/>
      </c>
      <c r="AT439" s="183" t="str">
        <f t="shared" si="109"/>
        <v/>
      </c>
    </row>
    <row r="440" spans="1:46" ht="15.5">
      <c r="A440" s="178"/>
      <c r="B440" s="21"/>
      <c r="C440" s="22"/>
      <c r="D440" s="288"/>
      <c r="E440" s="290"/>
      <c r="F440" s="289"/>
      <c r="G440" s="177"/>
      <c r="H440" s="286"/>
      <c r="I440" s="95" t="str">
        <f>IF(AND('Claim Details'!$E$21="London 1",C440="A"),Rates!$C$4,IF(AND('Claim Details'!$E$21="London 1",C440="B"),Rates!$D$4,IF(AND('Claim Details'!$E$21="London 1",C440="C"),Rates!$E$4,IF(AND('Claim Details'!$E$21="London 1",C440="D"),Rates!$F$4,IF(AND('Claim Details'!$E$21="London 2",C440="A"),Rates!$C$7,IF(AND('Claim Details'!$E$21="London 2",C440="B"),Rates!$D$7,IF(AND('Claim Details'!$E$21="London 2",C440="C"),Rates!$E$7,IF(AND('Claim Details'!$E$21="London 2",C440="D"),Rates!$F$7,IF(AND('Claim Details'!$E$21="London 3",C440="A"),Rates!$C$10,IF(AND('Claim Details'!$E$21="London 3",C440="B"),Rates!$D$10,IF(AND('Claim Details'!$E$21="London 3",C440="C"),Rates!$E$10,IF(AND('Claim Details'!$E$21="London 3",C440="D"),Rates!$F$10,IF(AND('Claim Details'!$E$21="National 1",C440="A"),Rates!$C$13,IF(AND('Claim Details'!$E$21="National 1",C440="B"),Rates!$D$13,IF(AND('Claim Details'!$E$21="National 1",C440="C"),Rates!$E$13,IF(AND('Claim Details'!$E$21="National 1",C440="D"),Rates!$F$13,IF(AND('Claim Details'!$E$21="National 2",C440="A"),Rates!$C$16,IF(AND('Claim Details'!$E$21="National 2",C440="B"),Rates!$D$16,IF(AND('Claim Details'!$E$21="National 2",C440="C"),Rates!$E$16,IF(AND('Claim Details'!$E$21="National 2",C440="D"),Rates!$F$16,"£0.00"))))))))))))))))))))</f>
        <v>£0.00</v>
      </c>
      <c r="J440" s="23"/>
      <c r="K440" s="63" t="str">
        <f t="shared" si="99"/>
        <v>£0.00</v>
      </c>
      <c r="L440" s="212"/>
      <c r="M440" s="213"/>
      <c r="N440" s="20"/>
      <c r="O440" s="20"/>
      <c r="P440" s="20" t="str">
        <f t="shared" si="100"/>
        <v/>
      </c>
      <c r="Q440" s="20"/>
      <c r="R440" s="211"/>
      <c r="S440" s="28" t="str">
        <f t="shared" si="101"/>
        <v/>
      </c>
      <c r="T440" s="20" t="str">
        <f t="shared" si="102"/>
        <v/>
      </c>
      <c r="U440" s="18" t="str">
        <f t="shared" si="103"/>
        <v>£0.00</v>
      </c>
      <c r="V440" s="20"/>
      <c r="W440" s="192"/>
      <c r="X440" s="193"/>
      <c r="Y440" s="35"/>
      <c r="Z440" s="343"/>
      <c r="AA440" s="343" t="str">
        <f t="shared" si="104"/>
        <v/>
      </c>
      <c r="AB440" s="103"/>
      <c r="AC440" s="94" t="str">
        <f t="shared" si="105"/>
        <v/>
      </c>
      <c r="AD440" s="95"/>
      <c r="AE440" s="294"/>
      <c r="AF440" s="214" t="str">
        <f t="shared" si="106"/>
        <v/>
      </c>
      <c r="AG440" s="215" t="str">
        <f t="shared" si="107"/>
        <v>£0.00</v>
      </c>
      <c r="AH440" s="181"/>
      <c r="AJ440" s="183"/>
      <c r="AM440" s="183" t="str">
        <f t="shared" si="95"/>
        <v/>
      </c>
      <c r="AN440" s="45">
        <f t="shared" si="96"/>
        <v>0</v>
      </c>
      <c r="AO440" s="45" t="str">
        <f>IF(AND('Claim Details'!$J$21="London 1",T440="A"),Rates!$C$4,IF(AND('Claim Details'!$J$21="London 1",T440="B"),Rates!$D$4,IF(AND('Claim Details'!$J$21="London 1",T440="C"),Rates!$E$4,IF(AND('Claim Details'!$J$21="London 1",T440="D"),Rates!$F$4,IF(AND('Claim Details'!$J$21="London 2",T440="A"),Rates!$C$7,IF(AND('Claim Details'!$J$21="London 2",T440="B"),Rates!$D$7,IF(AND('Claim Details'!$J$21="London 2",T440="C"),Rates!$E$7,IF(AND('Claim Details'!$J$21="London 2",T440="D"),Rates!$F$7,IF(AND('Claim Details'!$J$21="London 3",T440="A"),Rates!$C$10,IF(AND('Claim Details'!$J$21="London 3",T440="B"),Rates!$D$10,IF(AND('Claim Details'!$J$21="London 3",T440="C"),Rates!$E$10,IF(AND('Claim Details'!$J$21="London 3",T440="D"),Rates!$F$10,IF(AND('Claim Details'!$J$21="National 1",T440="A"),Rates!$C$13,IF(AND('Claim Details'!$J$21="National 1",T440="B"),Rates!$D$13,IF(AND('Claim Details'!$J$21="National 1",T440="C"),Rates!$E$13,IF(AND('Claim Details'!$J$21="National 1",T440="D"),Rates!$F$13,IF(AND('Claim Details'!$J$21="National 2",T440="A"),Rates!$C$16,IF(AND('Claim Details'!$J$21="National 2",T440="B"),Rates!$D$16,IF(AND('Claim Details'!$J$21="National 2",T440="C"),Rates!$E$16,IF(AND('Claim Details'!$J$21="National 2",T440="D"),Rates!$F$16,"£0.00"))))))))))))))))))))</f>
        <v>£0.00</v>
      </c>
      <c r="AP440" s="45">
        <f t="shared" si="97"/>
        <v>0</v>
      </c>
      <c r="AQ440" s="45" t="str">
        <f>IF(AND('Claim Details'!$R$21="London 1",AC440="A"),Rates!$C$4,IF(AND('Claim Details'!$R$21="London 1",AC440="B"),Rates!$D$4,IF(AND('Claim Details'!$R$21="London 1",AC440="C"),Rates!$E$4,IF(AND('Claim Details'!$R$21="London 1",AC440="D"),Rates!$F$4,IF(AND('Claim Details'!$R$21="London 2",AC440="A"),Rates!$C$7,IF(AND('Claim Details'!$R$21="London 2",AC440="B"),Rates!$D$7,IF(AND('Claim Details'!$R$21="London 2",AC440="C"),Rates!$E$7,IF(AND('Claim Details'!$R$21="London 2",AC440="D"),Rates!$F$7,IF(AND('Claim Details'!$R$21="London 3",AC440="A"),Rates!$C$10,IF(AND('Claim Details'!$R$21="London 3",AC440="B"),Rates!$D$10,IF(AND('Claim Details'!$R$21="London 3",AC440="C"),Rates!$E$10,IF(AND('Claim Details'!$R$21="London 3",AC440="D"),Rates!$F$10,IF(AND('Claim Details'!$R$21="National 1",AC440="A"),Rates!$C$13,IF(AND('Claim Details'!$R$21="National 1",AC440="B"),Rates!$D$13,IF(AND('Claim Details'!$R$21="National 1",AC440="C"),Rates!$E$13,IF(AND('Claim Details'!$R$21="National 1",AC440="D"),Rates!$F$13,IF(AND('Claim Details'!$R$21="National 2",AC440="A"),Rates!$C$16,IF(AND('Claim Details'!$R$21="National 2",AC440="B"),Rates!$D$16,IF(AND('Claim Details'!$R$21="National 2",AC440="C"),Rates!$E$16,IF(AND('Claim Details'!$R$21="National 2",AC440="D"),Rates!$F$16,"£0.00"))))))))))))))))))))</f>
        <v>£0.00</v>
      </c>
      <c r="AR440" s="45">
        <f t="shared" si="98"/>
        <v>0</v>
      </c>
      <c r="AS440" s="183" t="str">
        <f t="shared" si="108"/>
        <v/>
      </c>
      <c r="AT440" s="183" t="str">
        <f t="shared" si="109"/>
        <v/>
      </c>
    </row>
    <row r="441" spans="1:46" ht="15.5">
      <c r="A441" s="178"/>
      <c r="B441" s="21"/>
      <c r="C441" s="22"/>
      <c r="D441" s="288"/>
      <c r="E441" s="290"/>
      <c r="F441" s="289"/>
      <c r="G441" s="177"/>
      <c r="H441" s="286"/>
      <c r="I441" s="95" t="str">
        <f>IF(AND('Claim Details'!$E$21="London 1",C441="A"),Rates!$C$4,IF(AND('Claim Details'!$E$21="London 1",C441="B"),Rates!$D$4,IF(AND('Claim Details'!$E$21="London 1",C441="C"),Rates!$E$4,IF(AND('Claim Details'!$E$21="London 1",C441="D"),Rates!$F$4,IF(AND('Claim Details'!$E$21="London 2",C441="A"),Rates!$C$7,IF(AND('Claim Details'!$E$21="London 2",C441="B"),Rates!$D$7,IF(AND('Claim Details'!$E$21="London 2",C441="C"),Rates!$E$7,IF(AND('Claim Details'!$E$21="London 2",C441="D"),Rates!$F$7,IF(AND('Claim Details'!$E$21="London 3",C441="A"),Rates!$C$10,IF(AND('Claim Details'!$E$21="London 3",C441="B"),Rates!$D$10,IF(AND('Claim Details'!$E$21="London 3",C441="C"),Rates!$E$10,IF(AND('Claim Details'!$E$21="London 3",C441="D"),Rates!$F$10,IF(AND('Claim Details'!$E$21="National 1",C441="A"),Rates!$C$13,IF(AND('Claim Details'!$E$21="National 1",C441="B"),Rates!$D$13,IF(AND('Claim Details'!$E$21="National 1",C441="C"),Rates!$E$13,IF(AND('Claim Details'!$E$21="National 1",C441="D"),Rates!$F$13,IF(AND('Claim Details'!$E$21="National 2",C441="A"),Rates!$C$16,IF(AND('Claim Details'!$E$21="National 2",C441="B"),Rates!$D$16,IF(AND('Claim Details'!$E$21="National 2",C441="C"),Rates!$E$16,IF(AND('Claim Details'!$E$21="National 2",C441="D"),Rates!$F$16,"£0.00"))))))))))))))))))))</f>
        <v>£0.00</v>
      </c>
      <c r="J441" s="23"/>
      <c r="K441" s="63" t="str">
        <f t="shared" si="99"/>
        <v>£0.00</v>
      </c>
      <c r="L441" s="212"/>
      <c r="M441" s="213"/>
      <c r="N441" s="20"/>
      <c r="O441" s="20"/>
      <c r="P441" s="20" t="str">
        <f t="shared" si="100"/>
        <v/>
      </c>
      <c r="Q441" s="20"/>
      <c r="R441" s="211"/>
      <c r="S441" s="28" t="str">
        <f t="shared" si="101"/>
        <v/>
      </c>
      <c r="T441" s="20" t="str">
        <f t="shared" si="102"/>
        <v/>
      </c>
      <c r="U441" s="18" t="str">
        <f t="shared" si="103"/>
        <v>£0.00</v>
      </c>
      <c r="V441" s="20"/>
      <c r="W441" s="192"/>
      <c r="X441" s="193"/>
      <c r="Y441" s="35"/>
      <c r="Z441" s="343"/>
      <c r="AA441" s="343" t="str">
        <f t="shared" si="104"/>
        <v/>
      </c>
      <c r="AB441" s="103"/>
      <c r="AC441" s="94" t="str">
        <f t="shared" si="105"/>
        <v/>
      </c>
      <c r="AD441" s="95"/>
      <c r="AE441" s="294"/>
      <c r="AF441" s="214" t="str">
        <f t="shared" si="106"/>
        <v/>
      </c>
      <c r="AG441" s="215" t="str">
        <f t="shared" si="107"/>
        <v>£0.00</v>
      </c>
      <c r="AH441" s="181"/>
      <c r="AJ441" s="183"/>
      <c r="AM441" s="183" t="str">
        <f t="shared" si="95"/>
        <v/>
      </c>
      <c r="AN441" s="45">
        <f t="shared" si="96"/>
        <v>0</v>
      </c>
      <c r="AO441" s="45" t="str">
        <f>IF(AND('Claim Details'!$J$21="London 1",T441="A"),Rates!$C$4,IF(AND('Claim Details'!$J$21="London 1",T441="B"),Rates!$D$4,IF(AND('Claim Details'!$J$21="London 1",T441="C"),Rates!$E$4,IF(AND('Claim Details'!$J$21="London 1",T441="D"),Rates!$F$4,IF(AND('Claim Details'!$J$21="London 2",T441="A"),Rates!$C$7,IF(AND('Claim Details'!$J$21="London 2",T441="B"),Rates!$D$7,IF(AND('Claim Details'!$J$21="London 2",T441="C"),Rates!$E$7,IF(AND('Claim Details'!$J$21="London 2",T441="D"),Rates!$F$7,IF(AND('Claim Details'!$J$21="London 3",T441="A"),Rates!$C$10,IF(AND('Claim Details'!$J$21="London 3",T441="B"),Rates!$D$10,IF(AND('Claim Details'!$J$21="London 3",T441="C"),Rates!$E$10,IF(AND('Claim Details'!$J$21="London 3",T441="D"),Rates!$F$10,IF(AND('Claim Details'!$J$21="National 1",T441="A"),Rates!$C$13,IF(AND('Claim Details'!$J$21="National 1",T441="B"),Rates!$D$13,IF(AND('Claim Details'!$J$21="National 1",T441="C"),Rates!$E$13,IF(AND('Claim Details'!$J$21="National 1",T441="D"),Rates!$F$13,IF(AND('Claim Details'!$J$21="National 2",T441="A"),Rates!$C$16,IF(AND('Claim Details'!$J$21="National 2",T441="B"),Rates!$D$16,IF(AND('Claim Details'!$J$21="National 2",T441="C"),Rates!$E$16,IF(AND('Claim Details'!$J$21="National 2",T441="D"),Rates!$F$16,"£0.00"))))))))))))))))))))</f>
        <v>£0.00</v>
      </c>
      <c r="AP441" s="45">
        <f t="shared" si="97"/>
        <v>0</v>
      </c>
      <c r="AQ441" s="45" t="str">
        <f>IF(AND('Claim Details'!$R$21="London 1",AC441="A"),Rates!$C$4,IF(AND('Claim Details'!$R$21="London 1",AC441="B"),Rates!$D$4,IF(AND('Claim Details'!$R$21="London 1",AC441="C"),Rates!$E$4,IF(AND('Claim Details'!$R$21="London 1",AC441="D"),Rates!$F$4,IF(AND('Claim Details'!$R$21="London 2",AC441="A"),Rates!$C$7,IF(AND('Claim Details'!$R$21="London 2",AC441="B"),Rates!$D$7,IF(AND('Claim Details'!$R$21="London 2",AC441="C"),Rates!$E$7,IF(AND('Claim Details'!$R$21="London 2",AC441="D"),Rates!$F$7,IF(AND('Claim Details'!$R$21="London 3",AC441="A"),Rates!$C$10,IF(AND('Claim Details'!$R$21="London 3",AC441="B"),Rates!$D$10,IF(AND('Claim Details'!$R$21="London 3",AC441="C"),Rates!$E$10,IF(AND('Claim Details'!$R$21="London 3",AC441="D"),Rates!$F$10,IF(AND('Claim Details'!$R$21="National 1",AC441="A"),Rates!$C$13,IF(AND('Claim Details'!$R$21="National 1",AC441="B"),Rates!$D$13,IF(AND('Claim Details'!$R$21="National 1",AC441="C"),Rates!$E$13,IF(AND('Claim Details'!$R$21="National 1",AC441="D"),Rates!$F$13,IF(AND('Claim Details'!$R$21="National 2",AC441="A"),Rates!$C$16,IF(AND('Claim Details'!$R$21="National 2",AC441="B"),Rates!$D$16,IF(AND('Claim Details'!$R$21="National 2",AC441="C"),Rates!$E$16,IF(AND('Claim Details'!$R$21="National 2",AC441="D"),Rates!$F$16,"£0.00"))))))))))))))))))))</f>
        <v>£0.00</v>
      </c>
      <c r="AR441" s="45">
        <f t="shared" si="98"/>
        <v>0</v>
      </c>
      <c r="AS441" s="183" t="str">
        <f t="shared" si="108"/>
        <v/>
      </c>
      <c r="AT441" s="183" t="str">
        <f t="shared" si="109"/>
        <v/>
      </c>
    </row>
    <row r="442" spans="1:46" ht="15.5">
      <c r="A442" s="178"/>
      <c r="B442" s="21"/>
      <c r="C442" s="22"/>
      <c r="D442" s="288"/>
      <c r="E442" s="290"/>
      <c r="F442" s="289"/>
      <c r="G442" s="177"/>
      <c r="H442" s="286"/>
      <c r="I442" s="95" t="str">
        <f>IF(AND('Claim Details'!$E$21="London 1",C442="A"),Rates!$C$4,IF(AND('Claim Details'!$E$21="London 1",C442="B"),Rates!$D$4,IF(AND('Claim Details'!$E$21="London 1",C442="C"),Rates!$E$4,IF(AND('Claim Details'!$E$21="London 1",C442="D"),Rates!$F$4,IF(AND('Claim Details'!$E$21="London 2",C442="A"),Rates!$C$7,IF(AND('Claim Details'!$E$21="London 2",C442="B"),Rates!$D$7,IF(AND('Claim Details'!$E$21="London 2",C442="C"),Rates!$E$7,IF(AND('Claim Details'!$E$21="London 2",C442="D"),Rates!$F$7,IF(AND('Claim Details'!$E$21="London 3",C442="A"),Rates!$C$10,IF(AND('Claim Details'!$E$21="London 3",C442="B"),Rates!$D$10,IF(AND('Claim Details'!$E$21="London 3",C442="C"),Rates!$E$10,IF(AND('Claim Details'!$E$21="London 3",C442="D"),Rates!$F$10,IF(AND('Claim Details'!$E$21="National 1",C442="A"),Rates!$C$13,IF(AND('Claim Details'!$E$21="National 1",C442="B"),Rates!$D$13,IF(AND('Claim Details'!$E$21="National 1",C442="C"),Rates!$E$13,IF(AND('Claim Details'!$E$21="National 1",C442="D"),Rates!$F$13,IF(AND('Claim Details'!$E$21="National 2",C442="A"),Rates!$C$16,IF(AND('Claim Details'!$E$21="National 2",C442="B"),Rates!$D$16,IF(AND('Claim Details'!$E$21="National 2",C442="C"),Rates!$E$16,IF(AND('Claim Details'!$E$21="National 2",C442="D"),Rates!$F$16,"£0.00"))))))))))))))))))))</f>
        <v>£0.00</v>
      </c>
      <c r="J442" s="23"/>
      <c r="K442" s="63" t="str">
        <f t="shared" si="99"/>
        <v>£0.00</v>
      </c>
      <c r="L442" s="212"/>
      <c r="M442" s="213"/>
      <c r="N442" s="20"/>
      <c r="O442" s="20"/>
      <c r="P442" s="20" t="str">
        <f t="shared" si="100"/>
        <v/>
      </c>
      <c r="Q442" s="20"/>
      <c r="R442" s="211"/>
      <c r="S442" s="28" t="str">
        <f t="shared" si="101"/>
        <v/>
      </c>
      <c r="T442" s="20" t="str">
        <f t="shared" si="102"/>
        <v/>
      </c>
      <c r="U442" s="18" t="str">
        <f t="shared" si="103"/>
        <v>£0.00</v>
      </c>
      <c r="V442" s="20"/>
      <c r="W442" s="192"/>
      <c r="X442" s="193"/>
      <c r="Y442" s="35"/>
      <c r="Z442" s="343"/>
      <c r="AA442" s="343" t="str">
        <f t="shared" si="104"/>
        <v/>
      </c>
      <c r="AB442" s="103"/>
      <c r="AC442" s="94" t="str">
        <f t="shared" si="105"/>
        <v/>
      </c>
      <c r="AD442" s="95"/>
      <c r="AE442" s="294"/>
      <c r="AF442" s="214" t="str">
        <f t="shared" si="106"/>
        <v/>
      </c>
      <c r="AG442" s="215" t="str">
        <f t="shared" si="107"/>
        <v>£0.00</v>
      </c>
      <c r="AH442" s="181"/>
      <c r="AJ442" s="183"/>
      <c r="AM442" s="183" t="str">
        <f t="shared" si="95"/>
        <v/>
      </c>
      <c r="AN442" s="45">
        <f t="shared" si="96"/>
        <v>0</v>
      </c>
      <c r="AO442" s="45" t="str">
        <f>IF(AND('Claim Details'!$J$21="London 1",T442="A"),Rates!$C$4,IF(AND('Claim Details'!$J$21="London 1",T442="B"),Rates!$D$4,IF(AND('Claim Details'!$J$21="London 1",T442="C"),Rates!$E$4,IF(AND('Claim Details'!$J$21="London 1",T442="D"),Rates!$F$4,IF(AND('Claim Details'!$J$21="London 2",T442="A"),Rates!$C$7,IF(AND('Claim Details'!$J$21="London 2",T442="B"),Rates!$D$7,IF(AND('Claim Details'!$J$21="London 2",T442="C"),Rates!$E$7,IF(AND('Claim Details'!$J$21="London 2",T442="D"),Rates!$F$7,IF(AND('Claim Details'!$J$21="London 3",T442="A"),Rates!$C$10,IF(AND('Claim Details'!$J$21="London 3",T442="B"),Rates!$D$10,IF(AND('Claim Details'!$J$21="London 3",T442="C"),Rates!$E$10,IF(AND('Claim Details'!$J$21="London 3",T442="D"),Rates!$F$10,IF(AND('Claim Details'!$J$21="National 1",T442="A"),Rates!$C$13,IF(AND('Claim Details'!$J$21="National 1",T442="B"),Rates!$D$13,IF(AND('Claim Details'!$J$21="National 1",T442="C"),Rates!$E$13,IF(AND('Claim Details'!$J$21="National 1",T442="D"),Rates!$F$13,IF(AND('Claim Details'!$J$21="National 2",T442="A"),Rates!$C$16,IF(AND('Claim Details'!$J$21="National 2",T442="B"),Rates!$D$16,IF(AND('Claim Details'!$J$21="National 2",T442="C"),Rates!$E$16,IF(AND('Claim Details'!$J$21="National 2",T442="D"),Rates!$F$16,"£0.00"))))))))))))))))))))</f>
        <v>£0.00</v>
      </c>
      <c r="AP442" s="45">
        <f t="shared" si="97"/>
        <v>0</v>
      </c>
      <c r="AQ442" s="45" t="str">
        <f>IF(AND('Claim Details'!$R$21="London 1",AC442="A"),Rates!$C$4,IF(AND('Claim Details'!$R$21="London 1",AC442="B"),Rates!$D$4,IF(AND('Claim Details'!$R$21="London 1",AC442="C"),Rates!$E$4,IF(AND('Claim Details'!$R$21="London 1",AC442="D"),Rates!$F$4,IF(AND('Claim Details'!$R$21="London 2",AC442="A"),Rates!$C$7,IF(AND('Claim Details'!$R$21="London 2",AC442="B"),Rates!$D$7,IF(AND('Claim Details'!$R$21="London 2",AC442="C"),Rates!$E$7,IF(AND('Claim Details'!$R$21="London 2",AC442="D"),Rates!$F$7,IF(AND('Claim Details'!$R$21="London 3",AC442="A"),Rates!$C$10,IF(AND('Claim Details'!$R$21="London 3",AC442="B"),Rates!$D$10,IF(AND('Claim Details'!$R$21="London 3",AC442="C"),Rates!$E$10,IF(AND('Claim Details'!$R$21="London 3",AC442="D"),Rates!$F$10,IF(AND('Claim Details'!$R$21="National 1",AC442="A"),Rates!$C$13,IF(AND('Claim Details'!$R$21="National 1",AC442="B"),Rates!$D$13,IF(AND('Claim Details'!$R$21="National 1",AC442="C"),Rates!$E$13,IF(AND('Claim Details'!$R$21="National 1",AC442="D"),Rates!$F$13,IF(AND('Claim Details'!$R$21="National 2",AC442="A"),Rates!$C$16,IF(AND('Claim Details'!$R$21="National 2",AC442="B"),Rates!$D$16,IF(AND('Claim Details'!$R$21="National 2",AC442="C"),Rates!$E$16,IF(AND('Claim Details'!$R$21="National 2",AC442="D"),Rates!$F$16,"£0.00"))))))))))))))))))))</f>
        <v>£0.00</v>
      </c>
      <c r="AR442" s="45">
        <f t="shared" si="98"/>
        <v>0</v>
      </c>
      <c r="AS442" s="183" t="str">
        <f t="shared" si="108"/>
        <v/>
      </c>
      <c r="AT442" s="183" t="str">
        <f t="shared" si="109"/>
        <v/>
      </c>
    </row>
    <row r="443" spans="1:46" ht="15.5">
      <c r="A443" s="178"/>
      <c r="B443" s="21"/>
      <c r="C443" s="22"/>
      <c r="D443" s="288"/>
      <c r="E443" s="290"/>
      <c r="F443" s="289"/>
      <c r="G443" s="177"/>
      <c r="H443" s="286"/>
      <c r="I443" s="95" t="str">
        <f>IF(AND('Claim Details'!$E$21="London 1",C443="A"),Rates!$C$4,IF(AND('Claim Details'!$E$21="London 1",C443="B"),Rates!$D$4,IF(AND('Claim Details'!$E$21="London 1",C443="C"),Rates!$E$4,IF(AND('Claim Details'!$E$21="London 1",C443="D"),Rates!$F$4,IF(AND('Claim Details'!$E$21="London 2",C443="A"),Rates!$C$7,IF(AND('Claim Details'!$E$21="London 2",C443="B"),Rates!$D$7,IF(AND('Claim Details'!$E$21="London 2",C443="C"),Rates!$E$7,IF(AND('Claim Details'!$E$21="London 2",C443="D"),Rates!$F$7,IF(AND('Claim Details'!$E$21="London 3",C443="A"),Rates!$C$10,IF(AND('Claim Details'!$E$21="London 3",C443="B"),Rates!$D$10,IF(AND('Claim Details'!$E$21="London 3",C443="C"),Rates!$E$10,IF(AND('Claim Details'!$E$21="London 3",C443="D"),Rates!$F$10,IF(AND('Claim Details'!$E$21="National 1",C443="A"),Rates!$C$13,IF(AND('Claim Details'!$E$21="National 1",C443="B"),Rates!$D$13,IF(AND('Claim Details'!$E$21="National 1",C443="C"),Rates!$E$13,IF(AND('Claim Details'!$E$21="National 1",C443="D"),Rates!$F$13,IF(AND('Claim Details'!$E$21="National 2",C443="A"),Rates!$C$16,IF(AND('Claim Details'!$E$21="National 2",C443="B"),Rates!$D$16,IF(AND('Claim Details'!$E$21="National 2",C443="C"),Rates!$E$16,IF(AND('Claim Details'!$E$21="National 2",C443="D"),Rates!$F$16,"£0.00"))))))))))))))))))))</f>
        <v>£0.00</v>
      </c>
      <c r="J443" s="23"/>
      <c r="K443" s="63" t="str">
        <f t="shared" si="99"/>
        <v>£0.00</v>
      </c>
      <c r="L443" s="212"/>
      <c r="M443" s="213"/>
      <c r="N443" s="20"/>
      <c r="O443" s="20"/>
      <c r="P443" s="20" t="str">
        <f t="shared" si="100"/>
        <v/>
      </c>
      <c r="Q443" s="20"/>
      <c r="R443" s="211"/>
      <c r="S443" s="28" t="str">
        <f t="shared" si="101"/>
        <v/>
      </c>
      <c r="T443" s="20" t="str">
        <f t="shared" si="102"/>
        <v/>
      </c>
      <c r="U443" s="18" t="str">
        <f t="shared" si="103"/>
        <v>£0.00</v>
      </c>
      <c r="V443" s="20"/>
      <c r="W443" s="192"/>
      <c r="X443" s="193"/>
      <c r="Y443" s="35"/>
      <c r="Z443" s="343"/>
      <c r="AA443" s="343" t="str">
        <f t="shared" si="104"/>
        <v/>
      </c>
      <c r="AB443" s="103"/>
      <c r="AC443" s="94" t="str">
        <f t="shared" si="105"/>
        <v/>
      </c>
      <c r="AD443" s="95"/>
      <c r="AE443" s="294"/>
      <c r="AF443" s="214" t="str">
        <f t="shared" si="106"/>
        <v/>
      </c>
      <c r="AG443" s="215" t="str">
        <f t="shared" si="107"/>
        <v>£0.00</v>
      </c>
      <c r="AH443" s="181"/>
      <c r="AJ443" s="183"/>
      <c r="AM443" s="183" t="str">
        <f t="shared" si="95"/>
        <v/>
      </c>
      <c r="AN443" s="45">
        <f t="shared" si="96"/>
        <v>0</v>
      </c>
      <c r="AO443" s="45" t="str">
        <f>IF(AND('Claim Details'!$J$21="London 1",T443="A"),Rates!$C$4,IF(AND('Claim Details'!$J$21="London 1",T443="B"),Rates!$D$4,IF(AND('Claim Details'!$J$21="London 1",T443="C"),Rates!$E$4,IF(AND('Claim Details'!$J$21="London 1",T443="D"),Rates!$F$4,IF(AND('Claim Details'!$J$21="London 2",T443="A"),Rates!$C$7,IF(AND('Claim Details'!$J$21="London 2",T443="B"),Rates!$D$7,IF(AND('Claim Details'!$J$21="London 2",T443="C"),Rates!$E$7,IF(AND('Claim Details'!$J$21="London 2",T443="D"),Rates!$F$7,IF(AND('Claim Details'!$J$21="London 3",T443="A"),Rates!$C$10,IF(AND('Claim Details'!$J$21="London 3",T443="B"),Rates!$D$10,IF(AND('Claim Details'!$J$21="London 3",T443="C"),Rates!$E$10,IF(AND('Claim Details'!$J$21="London 3",T443="D"),Rates!$F$10,IF(AND('Claim Details'!$J$21="National 1",T443="A"),Rates!$C$13,IF(AND('Claim Details'!$J$21="National 1",T443="B"),Rates!$D$13,IF(AND('Claim Details'!$J$21="National 1",T443="C"),Rates!$E$13,IF(AND('Claim Details'!$J$21="National 1",T443="D"),Rates!$F$13,IF(AND('Claim Details'!$J$21="National 2",T443="A"),Rates!$C$16,IF(AND('Claim Details'!$J$21="National 2",T443="B"),Rates!$D$16,IF(AND('Claim Details'!$J$21="National 2",T443="C"),Rates!$E$16,IF(AND('Claim Details'!$J$21="National 2",T443="D"),Rates!$F$16,"£0.00"))))))))))))))))))))</f>
        <v>£0.00</v>
      </c>
      <c r="AP443" s="45">
        <f t="shared" si="97"/>
        <v>0</v>
      </c>
      <c r="AQ443" s="45" t="str">
        <f>IF(AND('Claim Details'!$R$21="London 1",AC443="A"),Rates!$C$4,IF(AND('Claim Details'!$R$21="London 1",AC443="B"),Rates!$D$4,IF(AND('Claim Details'!$R$21="London 1",AC443="C"),Rates!$E$4,IF(AND('Claim Details'!$R$21="London 1",AC443="D"),Rates!$F$4,IF(AND('Claim Details'!$R$21="London 2",AC443="A"),Rates!$C$7,IF(AND('Claim Details'!$R$21="London 2",AC443="B"),Rates!$D$7,IF(AND('Claim Details'!$R$21="London 2",AC443="C"),Rates!$E$7,IF(AND('Claim Details'!$R$21="London 2",AC443="D"),Rates!$F$7,IF(AND('Claim Details'!$R$21="London 3",AC443="A"),Rates!$C$10,IF(AND('Claim Details'!$R$21="London 3",AC443="B"),Rates!$D$10,IF(AND('Claim Details'!$R$21="London 3",AC443="C"),Rates!$E$10,IF(AND('Claim Details'!$R$21="London 3",AC443="D"),Rates!$F$10,IF(AND('Claim Details'!$R$21="National 1",AC443="A"),Rates!$C$13,IF(AND('Claim Details'!$R$21="National 1",AC443="B"),Rates!$D$13,IF(AND('Claim Details'!$R$21="National 1",AC443="C"),Rates!$E$13,IF(AND('Claim Details'!$R$21="National 1",AC443="D"),Rates!$F$13,IF(AND('Claim Details'!$R$21="National 2",AC443="A"),Rates!$C$16,IF(AND('Claim Details'!$R$21="National 2",AC443="B"),Rates!$D$16,IF(AND('Claim Details'!$R$21="National 2",AC443="C"),Rates!$E$16,IF(AND('Claim Details'!$R$21="National 2",AC443="D"),Rates!$F$16,"£0.00"))))))))))))))))))))</f>
        <v>£0.00</v>
      </c>
      <c r="AR443" s="45">
        <f t="shared" si="98"/>
        <v>0</v>
      </c>
      <c r="AS443" s="183" t="str">
        <f t="shared" si="108"/>
        <v/>
      </c>
      <c r="AT443" s="183" t="str">
        <f t="shared" si="109"/>
        <v/>
      </c>
    </row>
    <row r="444" spans="1:46" ht="15.5">
      <c r="A444" s="178"/>
      <c r="B444" s="21"/>
      <c r="C444" s="22"/>
      <c r="D444" s="288"/>
      <c r="E444" s="290"/>
      <c r="F444" s="289"/>
      <c r="G444" s="177"/>
      <c r="H444" s="286"/>
      <c r="I444" s="95" t="str">
        <f>IF(AND('Claim Details'!$E$21="London 1",C444="A"),Rates!$C$4,IF(AND('Claim Details'!$E$21="London 1",C444="B"),Rates!$D$4,IF(AND('Claim Details'!$E$21="London 1",C444="C"),Rates!$E$4,IF(AND('Claim Details'!$E$21="London 1",C444="D"),Rates!$F$4,IF(AND('Claim Details'!$E$21="London 2",C444="A"),Rates!$C$7,IF(AND('Claim Details'!$E$21="London 2",C444="B"),Rates!$D$7,IF(AND('Claim Details'!$E$21="London 2",C444="C"),Rates!$E$7,IF(AND('Claim Details'!$E$21="London 2",C444="D"),Rates!$F$7,IF(AND('Claim Details'!$E$21="London 3",C444="A"),Rates!$C$10,IF(AND('Claim Details'!$E$21="London 3",C444="B"),Rates!$D$10,IF(AND('Claim Details'!$E$21="London 3",C444="C"),Rates!$E$10,IF(AND('Claim Details'!$E$21="London 3",C444="D"),Rates!$F$10,IF(AND('Claim Details'!$E$21="National 1",C444="A"),Rates!$C$13,IF(AND('Claim Details'!$E$21="National 1",C444="B"),Rates!$D$13,IF(AND('Claim Details'!$E$21="National 1",C444="C"),Rates!$E$13,IF(AND('Claim Details'!$E$21="National 1",C444="D"),Rates!$F$13,IF(AND('Claim Details'!$E$21="National 2",C444="A"),Rates!$C$16,IF(AND('Claim Details'!$E$21="National 2",C444="B"),Rates!$D$16,IF(AND('Claim Details'!$E$21="National 2",C444="C"),Rates!$E$16,IF(AND('Claim Details'!$E$21="National 2",C444="D"),Rates!$F$16,"£0.00"))))))))))))))))))))</f>
        <v>£0.00</v>
      </c>
      <c r="J444" s="23"/>
      <c r="K444" s="63" t="str">
        <f t="shared" si="99"/>
        <v>£0.00</v>
      </c>
      <c r="L444" s="212"/>
      <c r="M444" s="213"/>
      <c r="N444" s="20"/>
      <c r="O444" s="20"/>
      <c r="P444" s="20" t="str">
        <f t="shared" si="100"/>
        <v/>
      </c>
      <c r="Q444" s="20"/>
      <c r="R444" s="211"/>
      <c r="S444" s="28" t="str">
        <f t="shared" si="101"/>
        <v/>
      </c>
      <c r="T444" s="20" t="str">
        <f t="shared" si="102"/>
        <v/>
      </c>
      <c r="U444" s="18" t="str">
        <f t="shared" si="103"/>
        <v>£0.00</v>
      </c>
      <c r="V444" s="20"/>
      <c r="W444" s="192"/>
      <c r="X444" s="193"/>
      <c r="Y444" s="35"/>
      <c r="Z444" s="343"/>
      <c r="AA444" s="343" t="str">
        <f t="shared" si="104"/>
        <v/>
      </c>
      <c r="AB444" s="103"/>
      <c r="AC444" s="94" t="str">
        <f t="shared" si="105"/>
        <v/>
      </c>
      <c r="AD444" s="95"/>
      <c r="AE444" s="294"/>
      <c r="AF444" s="214" t="str">
        <f t="shared" si="106"/>
        <v/>
      </c>
      <c r="AG444" s="215" t="str">
        <f t="shared" si="107"/>
        <v>£0.00</v>
      </c>
      <c r="AH444" s="181"/>
      <c r="AJ444" s="183"/>
      <c r="AM444" s="183" t="str">
        <f t="shared" si="95"/>
        <v/>
      </c>
      <c r="AN444" s="45">
        <f t="shared" si="96"/>
        <v>0</v>
      </c>
      <c r="AO444" s="45" t="str">
        <f>IF(AND('Claim Details'!$J$21="London 1",T444="A"),Rates!$C$4,IF(AND('Claim Details'!$J$21="London 1",T444="B"),Rates!$D$4,IF(AND('Claim Details'!$J$21="London 1",T444="C"),Rates!$E$4,IF(AND('Claim Details'!$J$21="London 1",T444="D"),Rates!$F$4,IF(AND('Claim Details'!$J$21="London 2",T444="A"),Rates!$C$7,IF(AND('Claim Details'!$J$21="London 2",T444="B"),Rates!$D$7,IF(AND('Claim Details'!$J$21="London 2",T444="C"),Rates!$E$7,IF(AND('Claim Details'!$J$21="London 2",T444="D"),Rates!$F$7,IF(AND('Claim Details'!$J$21="London 3",T444="A"),Rates!$C$10,IF(AND('Claim Details'!$J$21="London 3",T444="B"),Rates!$D$10,IF(AND('Claim Details'!$J$21="London 3",T444="C"),Rates!$E$10,IF(AND('Claim Details'!$J$21="London 3",T444="D"),Rates!$F$10,IF(AND('Claim Details'!$J$21="National 1",T444="A"),Rates!$C$13,IF(AND('Claim Details'!$J$21="National 1",T444="B"),Rates!$D$13,IF(AND('Claim Details'!$J$21="National 1",T444="C"),Rates!$E$13,IF(AND('Claim Details'!$J$21="National 1",T444="D"),Rates!$F$13,IF(AND('Claim Details'!$J$21="National 2",T444="A"),Rates!$C$16,IF(AND('Claim Details'!$J$21="National 2",T444="B"),Rates!$D$16,IF(AND('Claim Details'!$J$21="National 2",T444="C"),Rates!$E$16,IF(AND('Claim Details'!$J$21="National 2",T444="D"),Rates!$F$16,"£0.00"))))))))))))))))))))</f>
        <v>£0.00</v>
      </c>
      <c r="AP444" s="45">
        <f t="shared" si="97"/>
        <v>0</v>
      </c>
      <c r="AQ444" s="45" t="str">
        <f>IF(AND('Claim Details'!$R$21="London 1",AC444="A"),Rates!$C$4,IF(AND('Claim Details'!$R$21="London 1",AC444="B"),Rates!$D$4,IF(AND('Claim Details'!$R$21="London 1",AC444="C"),Rates!$E$4,IF(AND('Claim Details'!$R$21="London 1",AC444="D"),Rates!$F$4,IF(AND('Claim Details'!$R$21="London 2",AC444="A"),Rates!$C$7,IF(AND('Claim Details'!$R$21="London 2",AC444="B"),Rates!$D$7,IF(AND('Claim Details'!$R$21="London 2",AC444="C"),Rates!$E$7,IF(AND('Claim Details'!$R$21="London 2",AC444="D"),Rates!$F$7,IF(AND('Claim Details'!$R$21="London 3",AC444="A"),Rates!$C$10,IF(AND('Claim Details'!$R$21="London 3",AC444="B"),Rates!$D$10,IF(AND('Claim Details'!$R$21="London 3",AC444="C"),Rates!$E$10,IF(AND('Claim Details'!$R$21="London 3",AC444="D"),Rates!$F$10,IF(AND('Claim Details'!$R$21="National 1",AC444="A"),Rates!$C$13,IF(AND('Claim Details'!$R$21="National 1",AC444="B"),Rates!$D$13,IF(AND('Claim Details'!$R$21="National 1",AC444="C"),Rates!$E$13,IF(AND('Claim Details'!$R$21="National 1",AC444="D"),Rates!$F$13,IF(AND('Claim Details'!$R$21="National 2",AC444="A"),Rates!$C$16,IF(AND('Claim Details'!$R$21="National 2",AC444="B"),Rates!$D$16,IF(AND('Claim Details'!$R$21="National 2",AC444="C"),Rates!$E$16,IF(AND('Claim Details'!$R$21="National 2",AC444="D"),Rates!$F$16,"£0.00"))))))))))))))))))))</f>
        <v>£0.00</v>
      </c>
      <c r="AR444" s="45">
        <f t="shared" si="98"/>
        <v>0</v>
      </c>
      <c r="AS444" s="183" t="str">
        <f t="shared" si="108"/>
        <v/>
      </c>
      <c r="AT444" s="183" t="str">
        <f t="shared" si="109"/>
        <v/>
      </c>
    </row>
    <row r="445" spans="1:46" ht="15.5">
      <c r="A445" s="178"/>
      <c r="B445" s="21"/>
      <c r="C445" s="22"/>
      <c r="D445" s="288"/>
      <c r="E445" s="290"/>
      <c r="F445" s="289"/>
      <c r="G445" s="177"/>
      <c r="H445" s="286"/>
      <c r="I445" s="95" t="str">
        <f>IF(AND('Claim Details'!$E$21="London 1",C445="A"),Rates!$C$4,IF(AND('Claim Details'!$E$21="London 1",C445="B"),Rates!$D$4,IF(AND('Claim Details'!$E$21="London 1",C445="C"),Rates!$E$4,IF(AND('Claim Details'!$E$21="London 1",C445="D"),Rates!$F$4,IF(AND('Claim Details'!$E$21="London 2",C445="A"),Rates!$C$7,IF(AND('Claim Details'!$E$21="London 2",C445="B"),Rates!$D$7,IF(AND('Claim Details'!$E$21="London 2",C445="C"),Rates!$E$7,IF(AND('Claim Details'!$E$21="London 2",C445="D"),Rates!$F$7,IF(AND('Claim Details'!$E$21="London 3",C445="A"),Rates!$C$10,IF(AND('Claim Details'!$E$21="London 3",C445="B"),Rates!$D$10,IF(AND('Claim Details'!$E$21="London 3",C445="C"),Rates!$E$10,IF(AND('Claim Details'!$E$21="London 3",C445="D"),Rates!$F$10,IF(AND('Claim Details'!$E$21="National 1",C445="A"),Rates!$C$13,IF(AND('Claim Details'!$E$21="National 1",C445="B"),Rates!$D$13,IF(AND('Claim Details'!$E$21="National 1",C445="C"),Rates!$E$13,IF(AND('Claim Details'!$E$21="National 1",C445="D"),Rates!$F$13,IF(AND('Claim Details'!$E$21="National 2",C445="A"),Rates!$C$16,IF(AND('Claim Details'!$E$21="National 2",C445="B"),Rates!$D$16,IF(AND('Claim Details'!$E$21="National 2",C445="C"),Rates!$E$16,IF(AND('Claim Details'!$E$21="National 2",C445="D"),Rates!$F$16,"£0.00"))))))))))))))))))))</f>
        <v>£0.00</v>
      </c>
      <c r="J445" s="23"/>
      <c r="K445" s="63" t="str">
        <f t="shared" si="99"/>
        <v>£0.00</v>
      </c>
      <c r="L445" s="212"/>
      <c r="M445" s="213"/>
      <c r="N445" s="20"/>
      <c r="O445" s="20"/>
      <c r="P445" s="20" t="str">
        <f t="shared" si="100"/>
        <v/>
      </c>
      <c r="Q445" s="20"/>
      <c r="R445" s="211"/>
      <c r="S445" s="28" t="str">
        <f t="shared" si="101"/>
        <v/>
      </c>
      <c r="T445" s="20" t="str">
        <f t="shared" si="102"/>
        <v/>
      </c>
      <c r="U445" s="18" t="str">
        <f t="shared" si="103"/>
        <v>£0.00</v>
      </c>
      <c r="V445" s="20"/>
      <c r="W445" s="192"/>
      <c r="X445" s="193"/>
      <c r="Y445" s="35"/>
      <c r="Z445" s="343"/>
      <c r="AA445" s="343" t="str">
        <f t="shared" si="104"/>
        <v/>
      </c>
      <c r="AB445" s="103"/>
      <c r="AC445" s="94" t="str">
        <f t="shared" si="105"/>
        <v/>
      </c>
      <c r="AD445" s="95"/>
      <c r="AE445" s="294"/>
      <c r="AF445" s="214" t="str">
        <f t="shared" si="106"/>
        <v/>
      </c>
      <c r="AG445" s="215" t="str">
        <f t="shared" si="107"/>
        <v>£0.00</v>
      </c>
      <c r="AH445" s="181"/>
      <c r="AJ445" s="183"/>
      <c r="AM445" s="183" t="str">
        <f t="shared" si="95"/>
        <v/>
      </c>
      <c r="AN445" s="45">
        <f t="shared" si="96"/>
        <v>0</v>
      </c>
      <c r="AO445" s="45" t="str">
        <f>IF(AND('Claim Details'!$J$21="London 1",T445="A"),Rates!$C$4,IF(AND('Claim Details'!$J$21="London 1",T445="B"),Rates!$D$4,IF(AND('Claim Details'!$J$21="London 1",T445="C"),Rates!$E$4,IF(AND('Claim Details'!$J$21="London 1",T445="D"),Rates!$F$4,IF(AND('Claim Details'!$J$21="London 2",T445="A"),Rates!$C$7,IF(AND('Claim Details'!$J$21="London 2",T445="B"),Rates!$D$7,IF(AND('Claim Details'!$J$21="London 2",T445="C"),Rates!$E$7,IF(AND('Claim Details'!$J$21="London 2",T445="D"),Rates!$F$7,IF(AND('Claim Details'!$J$21="London 3",T445="A"),Rates!$C$10,IF(AND('Claim Details'!$J$21="London 3",T445="B"),Rates!$D$10,IF(AND('Claim Details'!$J$21="London 3",T445="C"),Rates!$E$10,IF(AND('Claim Details'!$J$21="London 3",T445="D"),Rates!$F$10,IF(AND('Claim Details'!$J$21="National 1",T445="A"),Rates!$C$13,IF(AND('Claim Details'!$J$21="National 1",T445="B"),Rates!$D$13,IF(AND('Claim Details'!$J$21="National 1",T445="C"),Rates!$E$13,IF(AND('Claim Details'!$J$21="National 1",T445="D"),Rates!$F$13,IF(AND('Claim Details'!$J$21="National 2",T445="A"),Rates!$C$16,IF(AND('Claim Details'!$J$21="National 2",T445="B"),Rates!$D$16,IF(AND('Claim Details'!$J$21="National 2",T445="C"),Rates!$E$16,IF(AND('Claim Details'!$J$21="National 2",T445="D"),Rates!$F$16,"£0.00"))))))))))))))))))))</f>
        <v>£0.00</v>
      </c>
      <c r="AP445" s="45">
        <f t="shared" si="97"/>
        <v>0</v>
      </c>
      <c r="AQ445" s="45" t="str">
        <f>IF(AND('Claim Details'!$R$21="London 1",AC445="A"),Rates!$C$4,IF(AND('Claim Details'!$R$21="London 1",AC445="B"),Rates!$D$4,IF(AND('Claim Details'!$R$21="London 1",AC445="C"),Rates!$E$4,IF(AND('Claim Details'!$R$21="London 1",AC445="D"),Rates!$F$4,IF(AND('Claim Details'!$R$21="London 2",AC445="A"),Rates!$C$7,IF(AND('Claim Details'!$R$21="London 2",AC445="B"),Rates!$D$7,IF(AND('Claim Details'!$R$21="London 2",AC445="C"),Rates!$E$7,IF(AND('Claim Details'!$R$21="London 2",AC445="D"),Rates!$F$7,IF(AND('Claim Details'!$R$21="London 3",AC445="A"),Rates!$C$10,IF(AND('Claim Details'!$R$21="London 3",AC445="B"),Rates!$D$10,IF(AND('Claim Details'!$R$21="London 3",AC445="C"),Rates!$E$10,IF(AND('Claim Details'!$R$21="London 3",AC445="D"),Rates!$F$10,IF(AND('Claim Details'!$R$21="National 1",AC445="A"),Rates!$C$13,IF(AND('Claim Details'!$R$21="National 1",AC445="B"),Rates!$D$13,IF(AND('Claim Details'!$R$21="National 1",AC445="C"),Rates!$E$13,IF(AND('Claim Details'!$R$21="National 1",AC445="D"),Rates!$F$13,IF(AND('Claim Details'!$R$21="National 2",AC445="A"),Rates!$C$16,IF(AND('Claim Details'!$R$21="National 2",AC445="B"),Rates!$D$16,IF(AND('Claim Details'!$R$21="National 2",AC445="C"),Rates!$E$16,IF(AND('Claim Details'!$R$21="National 2",AC445="D"),Rates!$F$16,"£0.00"))))))))))))))))))))</f>
        <v>£0.00</v>
      </c>
      <c r="AR445" s="45">
        <f t="shared" si="98"/>
        <v>0</v>
      </c>
      <c r="AS445" s="183" t="str">
        <f t="shared" si="108"/>
        <v/>
      </c>
      <c r="AT445" s="183" t="str">
        <f t="shared" si="109"/>
        <v/>
      </c>
    </row>
    <row r="446" spans="1:46" ht="15.5">
      <c r="A446" s="178"/>
      <c r="B446" s="21"/>
      <c r="C446" s="22"/>
      <c r="D446" s="288"/>
      <c r="E446" s="290"/>
      <c r="F446" s="289"/>
      <c r="G446" s="177"/>
      <c r="H446" s="286"/>
      <c r="I446" s="95" t="str">
        <f>IF(AND('Claim Details'!$E$21="London 1",C446="A"),Rates!$C$4,IF(AND('Claim Details'!$E$21="London 1",C446="B"),Rates!$D$4,IF(AND('Claim Details'!$E$21="London 1",C446="C"),Rates!$E$4,IF(AND('Claim Details'!$E$21="London 1",C446="D"),Rates!$F$4,IF(AND('Claim Details'!$E$21="London 2",C446="A"),Rates!$C$7,IF(AND('Claim Details'!$E$21="London 2",C446="B"),Rates!$D$7,IF(AND('Claim Details'!$E$21="London 2",C446="C"),Rates!$E$7,IF(AND('Claim Details'!$E$21="London 2",C446="D"),Rates!$F$7,IF(AND('Claim Details'!$E$21="London 3",C446="A"),Rates!$C$10,IF(AND('Claim Details'!$E$21="London 3",C446="B"),Rates!$D$10,IF(AND('Claim Details'!$E$21="London 3",C446="C"),Rates!$E$10,IF(AND('Claim Details'!$E$21="London 3",C446="D"),Rates!$F$10,IF(AND('Claim Details'!$E$21="National 1",C446="A"),Rates!$C$13,IF(AND('Claim Details'!$E$21="National 1",C446="B"),Rates!$D$13,IF(AND('Claim Details'!$E$21="National 1",C446="C"),Rates!$E$13,IF(AND('Claim Details'!$E$21="National 1",C446="D"),Rates!$F$13,IF(AND('Claim Details'!$E$21="National 2",C446="A"),Rates!$C$16,IF(AND('Claim Details'!$E$21="National 2",C446="B"),Rates!$D$16,IF(AND('Claim Details'!$E$21="National 2",C446="C"),Rates!$E$16,IF(AND('Claim Details'!$E$21="National 2",C446="D"),Rates!$F$16,"£0.00"))))))))))))))))))))</f>
        <v>£0.00</v>
      </c>
      <c r="J446" s="23"/>
      <c r="K446" s="63" t="str">
        <f t="shared" si="99"/>
        <v>£0.00</v>
      </c>
      <c r="L446" s="212"/>
      <c r="M446" s="213"/>
      <c r="N446" s="20"/>
      <c r="O446" s="20"/>
      <c r="P446" s="20" t="str">
        <f t="shared" si="100"/>
        <v/>
      </c>
      <c r="Q446" s="20"/>
      <c r="R446" s="211"/>
      <c r="S446" s="28" t="str">
        <f t="shared" si="101"/>
        <v/>
      </c>
      <c r="T446" s="20" t="str">
        <f t="shared" si="102"/>
        <v/>
      </c>
      <c r="U446" s="18" t="str">
        <f t="shared" si="103"/>
        <v>£0.00</v>
      </c>
      <c r="V446" s="20"/>
      <c r="W446" s="192"/>
      <c r="X446" s="193"/>
      <c r="Y446" s="35"/>
      <c r="Z446" s="343"/>
      <c r="AA446" s="343" t="str">
        <f t="shared" si="104"/>
        <v/>
      </c>
      <c r="AB446" s="103"/>
      <c r="AC446" s="94" t="str">
        <f t="shared" si="105"/>
        <v/>
      </c>
      <c r="AD446" s="95"/>
      <c r="AE446" s="294"/>
      <c r="AF446" s="214" t="str">
        <f t="shared" si="106"/>
        <v/>
      </c>
      <c r="AG446" s="215" t="str">
        <f t="shared" si="107"/>
        <v>£0.00</v>
      </c>
      <c r="AH446" s="181"/>
      <c r="AJ446" s="183"/>
      <c r="AM446" s="183" t="str">
        <f t="shared" si="95"/>
        <v/>
      </c>
      <c r="AN446" s="45">
        <f t="shared" si="96"/>
        <v>0</v>
      </c>
      <c r="AO446" s="45" t="str">
        <f>IF(AND('Claim Details'!$J$21="London 1",T446="A"),Rates!$C$4,IF(AND('Claim Details'!$J$21="London 1",T446="B"),Rates!$D$4,IF(AND('Claim Details'!$J$21="London 1",T446="C"),Rates!$E$4,IF(AND('Claim Details'!$J$21="London 1",T446="D"),Rates!$F$4,IF(AND('Claim Details'!$J$21="London 2",T446="A"),Rates!$C$7,IF(AND('Claim Details'!$J$21="London 2",T446="B"),Rates!$D$7,IF(AND('Claim Details'!$J$21="London 2",T446="C"),Rates!$E$7,IF(AND('Claim Details'!$J$21="London 2",T446="D"),Rates!$F$7,IF(AND('Claim Details'!$J$21="London 3",T446="A"),Rates!$C$10,IF(AND('Claim Details'!$J$21="London 3",T446="B"),Rates!$D$10,IF(AND('Claim Details'!$J$21="London 3",T446="C"),Rates!$E$10,IF(AND('Claim Details'!$J$21="London 3",T446="D"),Rates!$F$10,IF(AND('Claim Details'!$J$21="National 1",T446="A"),Rates!$C$13,IF(AND('Claim Details'!$J$21="National 1",T446="B"),Rates!$D$13,IF(AND('Claim Details'!$J$21="National 1",T446="C"),Rates!$E$13,IF(AND('Claim Details'!$J$21="National 1",T446="D"),Rates!$F$13,IF(AND('Claim Details'!$J$21="National 2",T446="A"),Rates!$C$16,IF(AND('Claim Details'!$J$21="National 2",T446="B"),Rates!$D$16,IF(AND('Claim Details'!$J$21="National 2",T446="C"),Rates!$E$16,IF(AND('Claim Details'!$J$21="National 2",T446="D"),Rates!$F$16,"£0.00"))))))))))))))))))))</f>
        <v>£0.00</v>
      </c>
      <c r="AP446" s="45">
        <f t="shared" si="97"/>
        <v>0</v>
      </c>
      <c r="AQ446" s="45" t="str">
        <f>IF(AND('Claim Details'!$R$21="London 1",AC446="A"),Rates!$C$4,IF(AND('Claim Details'!$R$21="London 1",AC446="B"),Rates!$D$4,IF(AND('Claim Details'!$R$21="London 1",AC446="C"),Rates!$E$4,IF(AND('Claim Details'!$R$21="London 1",AC446="D"),Rates!$F$4,IF(AND('Claim Details'!$R$21="London 2",AC446="A"),Rates!$C$7,IF(AND('Claim Details'!$R$21="London 2",AC446="B"),Rates!$D$7,IF(AND('Claim Details'!$R$21="London 2",AC446="C"),Rates!$E$7,IF(AND('Claim Details'!$R$21="London 2",AC446="D"),Rates!$F$7,IF(AND('Claim Details'!$R$21="London 3",AC446="A"),Rates!$C$10,IF(AND('Claim Details'!$R$21="London 3",AC446="B"),Rates!$D$10,IF(AND('Claim Details'!$R$21="London 3",AC446="C"),Rates!$E$10,IF(AND('Claim Details'!$R$21="London 3",AC446="D"),Rates!$F$10,IF(AND('Claim Details'!$R$21="National 1",AC446="A"),Rates!$C$13,IF(AND('Claim Details'!$R$21="National 1",AC446="B"),Rates!$D$13,IF(AND('Claim Details'!$R$21="National 1",AC446="C"),Rates!$E$13,IF(AND('Claim Details'!$R$21="National 1",AC446="D"),Rates!$F$13,IF(AND('Claim Details'!$R$21="National 2",AC446="A"),Rates!$C$16,IF(AND('Claim Details'!$R$21="National 2",AC446="B"),Rates!$D$16,IF(AND('Claim Details'!$R$21="National 2",AC446="C"),Rates!$E$16,IF(AND('Claim Details'!$R$21="National 2",AC446="D"),Rates!$F$16,"£0.00"))))))))))))))))))))</f>
        <v>£0.00</v>
      </c>
      <c r="AR446" s="45">
        <f t="shared" si="98"/>
        <v>0</v>
      </c>
      <c r="AS446" s="183" t="str">
        <f t="shared" si="108"/>
        <v/>
      </c>
      <c r="AT446" s="183" t="str">
        <f t="shared" si="109"/>
        <v/>
      </c>
    </row>
    <row r="447" spans="1:46" ht="15.5">
      <c r="A447" s="178"/>
      <c r="B447" s="21"/>
      <c r="C447" s="22"/>
      <c r="D447" s="288"/>
      <c r="E447" s="290"/>
      <c r="F447" s="289"/>
      <c r="G447" s="177"/>
      <c r="H447" s="286"/>
      <c r="I447" s="95" t="str">
        <f>IF(AND('Claim Details'!$E$21="London 1",C447="A"),Rates!$C$4,IF(AND('Claim Details'!$E$21="London 1",C447="B"),Rates!$D$4,IF(AND('Claim Details'!$E$21="London 1",C447="C"),Rates!$E$4,IF(AND('Claim Details'!$E$21="London 1",C447="D"),Rates!$F$4,IF(AND('Claim Details'!$E$21="London 2",C447="A"),Rates!$C$7,IF(AND('Claim Details'!$E$21="London 2",C447="B"),Rates!$D$7,IF(AND('Claim Details'!$E$21="London 2",C447="C"),Rates!$E$7,IF(AND('Claim Details'!$E$21="London 2",C447="D"),Rates!$F$7,IF(AND('Claim Details'!$E$21="London 3",C447="A"),Rates!$C$10,IF(AND('Claim Details'!$E$21="London 3",C447="B"),Rates!$D$10,IF(AND('Claim Details'!$E$21="London 3",C447="C"),Rates!$E$10,IF(AND('Claim Details'!$E$21="London 3",C447="D"),Rates!$F$10,IF(AND('Claim Details'!$E$21="National 1",C447="A"),Rates!$C$13,IF(AND('Claim Details'!$E$21="National 1",C447="B"),Rates!$D$13,IF(AND('Claim Details'!$E$21="National 1",C447="C"),Rates!$E$13,IF(AND('Claim Details'!$E$21="National 1",C447="D"),Rates!$F$13,IF(AND('Claim Details'!$E$21="National 2",C447="A"),Rates!$C$16,IF(AND('Claim Details'!$E$21="National 2",C447="B"),Rates!$D$16,IF(AND('Claim Details'!$E$21="National 2",C447="C"),Rates!$E$16,IF(AND('Claim Details'!$E$21="National 2",C447="D"),Rates!$F$16,"£0.00"))))))))))))))))))))</f>
        <v>£0.00</v>
      </c>
      <c r="J447" s="23"/>
      <c r="K447" s="63" t="str">
        <f t="shared" si="99"/>
        <v>£0.00</v>
      </c>
      <c r="L447" s="212"/>
      <c r="M447" s="213"/>
      <c r="N447" s="20"/>
      <c r="O447" s="20"/>
      <c r="P447" s="20" t="str">
        <f t="shared" si="100"/>
        <v/>
      </c>
      <c r="Q447" s="20"/>
      <c r="R447" s="211"/>
      <c r="S447" s="28" t="str">
        <f t="shared" si="101"/>
        <v/>
      </c>
      <c r="T447" s="20" t="str">
        <f t="shared" si="102"/>
        <v/>
      </c>
      <c r="U447" s="18" t="str">
        <f t="shared" si="103"/>
        <v>£0.00</v>
      </c>
      <c r="V447" s="20"/>
      <c r="W447" s="192"/>
      <c r="X447" s="193"/>
      <c r="Y447" s="35"/>
      <c r="Z447" s="343"/>
      <c r="AA447" s="343" t="str">
        <f t="shared" si="104"/>
        <v/>
      </c>
      <c r="AB447" s="103"/>
      <c r="AC447" s="94" t="str">
        <f t="shared" si="105"/>
        <v/>
      </c>
      <c r="AD447" s="95"/>
      <c r="AE447" s="294"/>
      <c r="AF447" s="214" t="str">
        <f t="shared" si="106"/>
        <v/>
      </c>
      <c r="AG447" s="215" t="str">
        <f t="shared" si="107"/>
        <v>£0.00</v>
      </c>
      <c r="AH447" s="181"/>
      <c r="AJ447" s="183"/>
      <c r="AM447" s="183" t="str">
        <f t="shared" si="95"/>
        <v/>
      </c>
      <c r="AN447" s="45">
        <f t="shared" si="96"/>
        <v>0</v>
      </c>
      <c r="AO447" s="45" t="str">
        <f>IF(AND('Claim Details'!$J$21="London 1",T447="A"),Rates!$C$4,IF(AND('Claim Details'!$J$21="London 1",T447="B"),Rates!$D$4,IF(AND('Claim Details'!$J$21="London 1",T447="C"),Rates!$E$4,IF(AND('Claim Details'!$J$21="London 1",T447="D"),Rates!$F$4,IF(AND('Claim Details'!$J$21="London 2",T447="A"),Rates!$C$7,IF(AND('Claim Details'!$J$21="London 2",T447="B"),Rates!$D$7,IF(AND('Claim Details'!$J$21="London 2",T447="C"),Rates!$E$7,IF(AND('Claim Details'!$J$21="London 2",T447="D"),Rates!$F$7,IF(AND('Claim Details'!$J$21="London 3",T447="A"),Rates!$C$10,IF(AND('Claim Details'!$J$21="London 3",T447="B"),Rates!$D$10,IF(AND('Claim Details'!$J$21="London 3",T447="C"),Rates!$E$10,IF(AND('Claim Details'!$J$21="London 3",T447="D"),Rates!$F$10,IF(AND('Claim Details'!$J$21="National 1",T447="A"),Rates!$C$13,IF(AND('Claim Details'!$J$21="National 1",T447="B"),Rates!$D$13,IF(AND('Claim Details'!$J$21="National 1",T447="C"),Rates!$E$13,IF(AND('Claim Details'!$J$21="National 1",T447="D"),Rates!$F$13,IF(AND('Claim Details'!$J$21="National 2",T447="A"),Rates!$C$16,IF(AND('Claim Details'!$J$21="National 2",T447="B"),Rates!$D$16,IF(AND('Claim Details'!$J$21="National 2",T447="C"),Rates!$E$16,IF(AND('Claim Details'!$J$21="National 2",T447="D"),Rates!$F$16,"£0.00"))))))))))))))))))))</f>
        <v>£0.00</v>
      </c>
      <c r="AP447" s="45">
        <f t="shared" si="97"/>
        <v>0</v>
      </c>
      <c r="AQ447" s="45" t="str">
        <f>IF(AND('Claim Details'!$R$21="London 1",AC447="A"),Rates!$C$4,IF(AND('Claim Details'!$R$21="London 1",AC447="B"),Rates!$D$4,IF(AND('Claim Details'!$R$21="London 1",AC447="C"),Rates!$E$4,IF(AND('Claim Details'!$R$21="London 1",AC447="D"),Rates!$F$4,IF(AND('Claim Details'!$R$21="London 2",AC447="A"),Rates!$C$7,IF(AND('Claim Details'!$R$21="London 2",AC447="B"),Rates!$D$7,IF(AND('Claim Details'!$R$21="London 2",AC447="C"),Rates!$E$7,IF(AND('Claim Details'!$R$21="London 2",AC447="D"),Rates!$F$7,IF(AND('Claim Details'!$R$21="London 3",AC447="A"),Rates!$C$10,IF(AND('Claim Details'!$R$21="London 3",AC447="B"),Rates!$D$10,IF(AND('Claim Details'!$R$21="London 3",AC447="C"),Rates!$E$10,IF(AND('Claim Details'!$R$21="London 3",AC447="D"),Rates!$F$10,IF(AND('Claim Details'!$R$21="National 1",AC447="A"),Rates!$C$13,IF(AND('Claim Details'!$R$21="National 1",AC447="B"),Rates!$D$13,IF(AND('Claim Details'!$R$21="National 1",AC447="C"),Rates!$E$13,IF(AND('Claim Details'!$R$21="National 1",AC447="D"),Rates!$F$13,IF(AND('Claim Details'!$R$21="National 2",AC447="A"),Rates!$C$16,IF(AND('Claim Details'!$R$21="National 2",AC447="B"),Rates!$D$16,IF(AND('Claim Details'!$R$21="National 2",AC447="C"),Rates!$E$16,IF(AND('Claim Details'!$R$21="National 2",AC447="D"),Rates!$F$16,"£0.00"))))))))))))))))))))</f>
        <v>£0.00</v>
      </c>
      <c r="AR447" s="45">
        <f t="shared" si="98"/>
        <v>0</v>
      </c>
      <c r="AS447" s="183" t="str">
        <f t="shared" si="108"/>
        <v/>
      </c>
      <c r="AT447" s="183" t="str">
        <f t="shared" si="109"/>
        <v/>
      </c>
    </row>
    <row r="448" spans="1:46" ht="15.5">
      <c r="A448" s="178"/>
      <c r="B448" s="21"/>
      <c r="C448" s="22"/>
      <c r="D448" s="288"/>
      <c r="E448" s="290"/>
      <c r="F448" s="289"/>
      <c r="G448" s="177"/>
      <c r="H448" s="286"/>
      <c r="I448" s="95" t="str">
        <f>IF(AND('Claim Details'!$E$21="London 1",C448="A"),Rates!$C$4,IF(AND('Claim Details'!$E$21="London 1",C448="B"),Rates!$D$4,IF(AND('Claim Details'!$E$21="London 1",C448="C"),Rates!$E$4,IF(AND('Claim Details'!$E$21="London 1",C448="D"),Rates!$F$4,IF(AND('Claim Details'!$E$21="London 2",C448="A"),Rates!$C$7,IF(AND('Claim Details'!$E$21="London 2",C448="B"),Rates!$D$7,IF(AND('Claim Details'!$E$21="London 2",C448="C"),Rates!$E$7,IF(AND('Claim Details'!$E$21="London 2",C448="D"),Rates!$F$7,IF(AND('Claim Details'!$E$21="London 3",C448="A"),Rates!$C$10,IF(AND('Claim Details'!$E$21="London 3",C448="B"),Rates!$D$10,IF(AND('Claim Details'!$E$21="London 3",C448="C"),Rates!$E$10,IF(AND('Claim Details'!$E$21="London 3",C448="D"),Rates!$F$10,IF(AND('Claim Details'!$E$21="National 1",C448="A"),Rates!$C$13,IF(AND('Claim Details'!$E$21="National 1",C448="B"),Rates!$D$13,IF(AND('Claim Details'!$E$21="National 1",C448="C"),Rates!$E$13,IF(AND('Claim Details'!$E$21="National 1",C448="D"),Rates!$F$13,IF(AND('Claim Details'!$E$21="National 2",C448="A"),Rates!$C$16,IF(AND('Claim Details'!$E$21="National 2",C448="B"),Rates!$D$16,IF(AND('Claim Details'!$E$21="National 2",C448="C"),Rates!$E$16,IF(AND('Claim Details'!$E$21="National 2",C448="D"),Rates!$F$16,"£0.00"))))))))))))))))))))</f>
        <v>£0.00</v>
      </c>
      <c r="J448" s="23"/>
      <c r="K448" s="63" t="str">
        <f t="shared" si="99"/>
        <v>£0.00</v>
      </c>
      <c r="L448" s="212"/>
      <c r="M448" s="213"/>
      <c r="N448" s="20"/>
      <c r="O448" s="20"/>
      <c r="P448" s="20" t="str">
        <f t="shared" si="100"/>
        <v/>
      </c>
      <c r="Q448" s="20"/>
      <c r="R448" s="211"/>
      <c r="S448" s="28" t="str">
        <f t="shared" si="101"/>
        <v/>
      </c>
      <c r="T448" s="20" t="str">
        <f t="shared" si="102"/>
        <v/>
      </c>
      <c r="U448" s="18" t="str">
        <f t="shared" si="103"/>
        <v>£0.00</v>
      </c>
      <c r="V448" s="20"/>
      <c r="W448" s="192"/>
      <c r="X448" s="193"/>
      <c r="Y448" s="35"/>
      <c r="Z448" s="343"/>
      <c r="AA448" s="343" t="str">
        <f t="shared" si="104"/>
        <v/>
      </c>
      <c r="AB448" s="103"/>
      <c r="AC448" s="94" t="str">
        <f t="shared" si="105"/>
        <v/>
      </c>
      <c r="AD448" s="95"/>
      <c r="AE448" s="294"/>
      <c r="AF448" s="214" t="str">
        <f t="shared" si="106"/>
        <v/>
      </c>
      <c r="AG448" s="215" t="str">
        <f t="shared" si="107"/>
        <v>£0.00</v>
      </c>
      <c r="AH448" s="181"/>
      <c r="AJ448" s="183"/>
      <c r="AM448" s="183" t="str">
        <f t="shared" si="95"/>
        <v/>
      </c>
      <c r="AN448" s="45">
        <f t="shared" si="96"/>
        <v>0</v>
      </c>
      <c r="AO448" s="45" t="str">
        <f>IF(AND('Claim Details'!$J$21="London 1",T448="A"),Rates!$C$4,IF(AND('Claim Details'!$J$21="London 1",T448="B"),Rates!$D$4,IF(AND('Claim Details'!$J$21="London 1",T448="C"),Rates!$E$4,IF(AND('Claim Details'!$J$21="London 1",T448="D"),Rates!$F$4,IF(AND('Claim Details'!$J$21="London 2",T448="A"),Rates!$C$7,IF(AND('Claim Details'!$J$21="London 2",T448="B"),Rates!$D$7,IF(AND('Claim Details'!$J$21="London 2",T448="C"),Rates!$E$7,IF(AND('Claim Details'!$J$21="London 2",T448="D"),Rates!$F$7,IF(AND('Claim Details'!$J$21="London 3",T448="A"),Rates!$C$10,IF(AND('Claim Details'!$J$21="London 3",T448="B"),Rates!$D$10,IF(AND('Claim Details'!$J$21="London 3",T448="C"),Rates!$E$10,IF(AND('Claim Details'!$J$21="London 3",T448="D"),Rates!$F$10,IF(AND('Claim Details'!$J$21="National 1",T448="A"),Rates!$C$13,IF(AND('Claim Details'!$J$21="National 1",T448="B"),Rates!$D$13,IF(AND('Claim Details'!$J$21="National 1",T448="C"),Rates!$E$13,IF(AND('Claim Details'!$J$21="National 1",T448="D"),Rates!$F$13,IF(AND('Claim Details'!$J$21="National 2",T448="A"),Rates!$C$16,IF(AND('Claim Details'!$J$21="National 2",T448="B"),Rates!$D$16,IF(AND('Claim Details'!$J$21="National 2",T448="C"),Rates!$E$16,IF(AND('Claim Details'!$J$21="National 2",T448="D"),Rates!$F$16,"£0.00"))))))))))))))))))))</f>
        <v>£0.00</v>
      </c>
      <c r="AP448" s="45">
        <f t="shared" si="97"/>
        <v>0</v>
      </c>
      <c r="AQ448" s="45" t="str">
        <f>IF(AND('Claim Details'!$R$21="London 1",AC448="A"),Rates!$C$4,IF(AND('Claim Details'!$R$21="London 1",AC448="B"),Rates!$D$4,IF(AND('Claim Details'!$R$21="London 1",AC448="C"),Rates!$E$4,IF(AND('Claim Details'!$R$21="London 1",AC448="D"),Rates!$F$4,IF(AND('Claim Details'!$R$21="London 2",AC448="A"),Rates!$C$7,IF(AND('Claim Details'!$R$21="London 2",AC448="B"),Rates!$D$7,IF(AND('Claim Details'!$R$21="London 2",AC448="C"),Rates!$E$7,IF(AND('Claim Details'!$R$21="London 2",AC448="D"),Rates!$F$7,IF(AND('Claim Details'!$R$21="London 3",AC448="A"),Rates!$C$10,IF(AND('Claim Details'!$R$21="London 3",AC448="B"),Rates!$D$10,IF(AND('Claim Details'!$R$21="London 3",AC448="C"),Rates!$E$10,IF(AND('Claim Details'!$R$21="London 3",AC448="D"),Rates!$F$10,IF(AND('Claim Details'!$R$21="National 1",AC448="A"),Rates!$C$13,IF(AND('Claim Details'!$R$21="National 1",AC448="B"),Rates!$D$13,IF(AND('Claim Details'!$R$21="National 1",AC448="C"),Rates!$E$13,IF(AND('Claim Details'!$R$21="National 1",AC448="D"),Rates!$F$13,IF(AND('Claim Details'!$R$21="National 2",AC448="A"),Rates!$C$16,IF(AND('Claim Details'!$R$21="National 2",AC448="B"),Rates!$D$16,IF(AND('Claim Details'!$R$21="National 2",AC448="C"),Rates!$E$16,IF(AND('Claim Details'!$R$21="National 2",AC448="D"),Rates!$F$16,"£0.00"))))))))))))))))))))</f>
        <v>£0.00</v>
      </c>
      <c r="AR448" s="45">
        <f t="shared" si="98"/>
        <v>0</v>
      </c>
      <c r="AS448" s="183" t="str">
        <f t="shared" si="108"/>
        <v/>
      </c>
      <c r="AT448" s="183" t="str">
        <f t="shared" si="109"/>
        <v/>
      </c>
    </row>
    <row r="449" spans="1:46" ht="15.5">
      <c r="A449" s="178"/>
      <c r="B449" s="21"/>
      <c r="C449" s="22"/>
      <c r="D449" s="288"/>
      <c r="E449" s="290"/>
      <c r="F449" s="289"/>
      <c r="G449" s="177"/>
      <c r="H449" s="286"/>
      <c r="I449" s="95" t="str">
        <f>IF(AND('Claim Details'!$E$21="London 1",C449="A"),Rates!$C$4,IF(AND('Claim Details'!$E$21="London 1",C449="B"),Rates!$D$4,IF(AND('Claim Details'!$E$21="London 1",C449="C"),Rates!$E$4,IF(AND('Claim Details'!$E$21="London 1",C449="D"),Rates!$F$4,IF(AND('Claim Details'!$E$21="London 2",C449="A"),Rates!$C$7,IF(AND('Claim Details'!$E$21="London 2",C449="B"),Rates!$D$7,IF(AND('Claim Details'!$E$21="London 2",C449="C"),Rates!$E$7,IF(AND('Claim Details'!$E$21="London 2",C449="D"),Rates!$F$7,IF(AND('Claim Details'!$E$21="London 3",C449="A"),Rates!$C$10,IF(AND('Claim Details'!$E$21="London 3",C449="B"),Rates!$D$10,IF(AND('Claim Details'!$E$21="London 3",C449="C"),Rates!$E$10,IF(AND('Claim Details'!$E$21="London 3",C449="D"),Rates!$F$10,IF(AND('Claim Details'!$E$21="National 1",C449="A"),Rates!$C$13,IF(AND('Claim Details'!$E$21="National 1",C449="B"),Rates!$D$13,IF(AND('Claim Details'!$E$21="National 1",C449="C"),Rates!$E$13,IF(AND('Claim Details'!$E$21="National 1",C449="D"),Rates!$F$13,IF(AND('Claim Details'!$E$21="National 2",C449="A"),Rates!$C$16,IF(AND('Claim Details'!$E$21="National 2",C449="B"),Rates!$D$16,IF(AND('Claim Details'!$E$21="National 2",C449="C"),Rates!$E$16,IF(AND('Claim Details'!$E$21="National 2",C449="D"),Rates!$F$16,"£0.00"))))))))))))))))))))</f>
        <v>£0.00</v>
      </c>
      <c r="J449" s="23"/>
      <c r="K449" s="63" t="str">
        <f t="shared" si="99"/>
        <v>£0.00</v>
      </c>
      <c r="L449" s="212"/>
      <c r="M449" s="213"/>
      <c r="N449" s="20"/>
      <c r="O449" s="20"/>
      <c r="P449" s="20" t="str">
        <f t="shared" si="100"/>
        <v/>
      </c>
      <c r="Q449" s="20"/>
      <c r="R449" s="211"/>
      <c r="S449" s="28" t="str">
        <f t="shared" si="101"/>
        <v/>
      </c>
      <c r="T449" s="20" t="str">
        <f t="shared" si="102"/>
        <v/>
      </c>
      <c r="U449" s="18" t="str">
        <f t="shared" si="103"/>
        <v>£0.00</v>
      </c>
      <c r="V449" s="20"/>
      <c r="W449" s="192"/>
      <c r="X449" s="193"/>
      <c r="Y449" s="35"/>
      <c r="Z449" s="343"/>
      <c r="AA449" s="343" t="str">
        <f t="shared" si="104"/>
        <v/>
      </c>
      <c r="AB449" s="103"/>
      <c r="AC449" s="94" t="str">
        <f t="shared" si="105"/>
        <v/>
      </c>
      <c r="AD449" s="95"/>
      <c r="AE449" s="294"/>
      <c r="AF449" s="214" t="str">
        <f t="shared" si="106"/>
        <v/>
      </c>
      <c r="AG449" s="215" t="str">
        <f t="shared" si="107"/>
        <v>£0.00</v>
      </c>
      <c r="AH449" s="181"/>
      <c r="AJ449" s="183"/>
      <c r="AM449" s="183" t="str">
        <f t="shared" si="95"/>
        <v/>
      </c>
      <c r="AN449" s="45">
        <f t="shared" si="96"/>
        <v>0</v>
      </c>
      <c r="AO449" s="45" t="str">
        <f>IF(AND('Claim Details'!$J$21="London 1",T449="A"),Rates!$C$4,IF(AND('Claim Details'!$J$21="London 1",T449="B"),Rates!$D$4,IF(AND('Claim Details'!$J$21="London 1",T449="C"),Rates!$E$4,IF(AND('Claim Details'!$J$21="London 1",T449="D"),Rates!$F$4,IF(AND('Claim Details'!$J$21="London 2",T449="A"),Rates!$C$7,IF(AND('Claim Details'!$J$21="London 2",T449="B"),Rates!$D$7,IF(AND('Claim Details'!$J$21="London 2",T449="C"),Rates!$E$7,IF(AND('Claim Details'!$J$21="London 2",T449="D"),Rates!$F$7,IF(AND('Claim Details'!$J$21="London 3",T449="A"),Rates!$C$10,IF(AND('Claim Details'!$J$21="London 3",T449="B"),Rates!$D$10,IF(AND('Claim Details'!$J$21="London 3",T449="C"),Rates!$E$10,IF(AND('Claim Details'!$J$21="London 3",T449="D"),Rates!$F$10,IF(AND('Claim Details'!$J$21="National 1",T449="A"),Rates!$C$13,IF(AND('Claim Details'!$J$21="National 1",T449="B"),Rates!$D$13,IF(AND('Claim Details'!$J$21="National 1",T449="C"),Rates!$E$13,IF(AND('Claim Details'!$J$21="National 1",T449="D"),Rates!$F$13,IF(AND('Claim Details'!$J$21="National 2",T449="A"),Rates!$C$16,IF(AND('Claim Details'!$J$21="National 2",T449="B"),Rates!$D$16,IF(AND('Claim Details'!$J$21="National 2",T449="C"),Rates!$E$16,IF(AND('Claim Details'!$J$21="National 2",T449="D"),Rates!$F$16,"£0.00"))))))))))))))))))))</f>
        <v>£0.00</v>
      </c>
      <c r="AP449" s="45">
        <f t="shared" si="97"/>
        <v>0</v>
      </c>
      <c r="AQ449" s="45" t="str">
        <f>IF(AND('Claim Details'!$R$21="London 1",AC449="A"),Rates!$C$4,IF(AND('Claim Details'!$R$21="London 1",AC449="B"),Rates!$D$4,IF(AND('Claim Details'!$R$21="London 1",AC449="C"),Rates!$E$4,IF(AND('Claim Details'!$R$21="London 1",AC449="D"),Rates!$F$4,IF(AND('Claim Details'!$R$21="London 2",AC449="A"),Rates!$C$7,IF(AND('Claim Details'!$R$21="London 2",AC449="B"),Rates!$D$7,IF(AND('Claim Details'!$R$21="London 2",AC449="C"),Rates!$E$7,IF(AND('Claim Details'!$R$21="London 2",AC449="D"),Rates!$F$7,IF(AND('Claim Details'!$R$21="London 3",AC449="A"),Rates!$C$10,IF(AND('Claim Details'!$R$21="London 3",AC449="B"),Rates!$D$10,IF(AND('Claim Details'!$R$21="London 3",AC449="C"),Rates!$E$10,IF(AND('Claim Details'!$R$21="London 3",AC449="D"),Rates!$F$10,IF(AND('Claim Details'!$R$21="National 1",AC449="A"),Rates!$C$13,IF(AND('Claim Details'!$R$21="National 1",AC449="B"),Rates!$D$13,IF(AND('Claim Details'!$R$21="National 1",AC449="C"),Rates!$E$13,IF(AND('Claim Details'!$R$21="National 1",AC449="D"),Rates!$F$13,IF(AND('Claim Details'!$R$21="National 2",AC449="A"),Rates!$C$16,IF(AND('Claim Details'!$R$21="National 2",AC449="B"),Rates!$D$16,IF(AND('Claim Details'!$R$21="National 2",AC449="C"),Rates!$E$16,IF(AND('Claim Details'!$R$21="National 2",AC449="D"),Rates!$F$16,"£0.00"))))))))))))))))))))</f>
        <v>£0.00</v>
      </c>
      <c r="AR449" s="45">
        <f t="shared" si="98"/>
        <v>0</v>
      </c>
      <c r="AS449" s="183" t="str">
        <f t="shared" si="108"/>
        <v/>
      </c>
      <c r="AT449" s="183" t="str">
        <f t="shared" si="109"/>
        <v/>
      </c>
    </row>
    <row r="450" spans="1:46" ht="15.5">
      <c r="A450" s="178"/>
      <c r="B450" s="21"/>
      <c r="C450" s="22"/>
      <c r="D450" s="288"/>
      <c r="E450" s="290"/>
      <c r="F450" s="289"/>
      <c r="G450" s="177"/>
      <c r="H450" s="286"/>
      <c r="I450" s="95" t="str">
        <f>IF(AND('Claim Details'!$E$21="London 1",C450="A"),Rates!$C$4,IF(AND('Claim Details'!$E$21="London 1",C450="B"),Rates!$D$4,IF(AND('Claim Details'!$E$21="London 1",C450="C"),Rates!$E$4,IF(AND('Claim Details'!$E$21="London 1",C450="D"),Rates!$F$4,IF(AND('Claim Details'!$E$21="London 2",C450="A"),Rates!$C$7,IF(AND('Claim Details'!$E$21="London 2",C450="B"),Rates!$D$7,IF(AND('Claim Details'!$E$21="London 2",C450="C"),Rates!$E$7,IF(AND('Claim Details'!$E$21="London 2",C450="D"),Rates!$F$7,IF(AND('Claim Details'!$E$21="London 3",C450="A"),Rates!$C$10,IF(AND('Claim Details'!$E$21="London 3",C450="B"),Rates!$D$10,IF(AND('Claim Details'!$E$21="London 3",C450="C"),Rates!$E$10,IF(AND('Claim Details'!$E$21="London 3",C450="D"),Rates!$F$10,IF(AND('Claim Details'!$E$21="National 1",C450="A"),Rates!$C$13,IF(AND('Claim Details'!$E$21="National 1",C450="B"),Rates!$D$13,IF(AND('Claim Details'!$E$21="National 1",C450="C"),Rates!$E$13,IF(AND('Claim Details'!$E$21="National 1",C450="D"),Rates!$F$13,IF(AND('Claim Details'!$E$21="National 2",C450="A"),Rates!$C$16,IF(AND('Claim Details'!$E$21="National 2",C450="B"),Rates!$D$16,IF(AND('Claim Details'!$E$21="National 2",C450="C"),Rates!$E$16,IF(AND('Claim Details'!$E$21="National 2",C450="D"),Rates!$F$16,"£0.00"))))))))))))))))))))</f>
        <v>£0.00</v>
      </c>
      <c r="J450" s="23"/>
      <c r="K450" s="63" t="str">
        <f t="shared" si="99"/>
        <v>£0.00</v>
      </c>
      <c r="L450" s="212"/>
      <c r="M450" s="213"/>
      <c r="N450" s="20"/>
      <c r="O450" s="20"/>
      <c r="P450" s="20" t="str">
        <f t="shared" si="100"/>
        <v/>
      </c>
      <c r="Q450" s="20"/>
      <c r="R450" s="211"/>
      <c r="S450" s="28" t="str">
        <f t="shared" si="101"/>
        <v/>
      </c>
      <c r="T450" s="20" t="str">
        <f t="shared" si="102"/>
        <v/>
      </c>
      <c r="U450" s="18" t="str">
        <f t="shared" si="103"/>
        <v>£0.00</v>
      </c>
      <c r="V450" s="20"/>
      <c r="W450" s="192"/>
      <c r="X450" s="193"/>
      <c r="Y450" s="35"/>
      <c r="Z450" s="343"/>
      <c r="AA450" s="343" t="str">
        <f t="shared" si="104"/>
        <v/>
      </c>
      <c r="AB450" s="103"/>
      <c r="AC450" s="94" t="str">
        <f t="shared" si="105"/>
        <v/>
      </c>
      <c r="AD450" s="95"/>
      <c r="AE450" s="294"/>
      <c r="AF450" s="214" t="str">
        <f t="shared" si="106"/>
        <v/>
      </c>
      <c r="AG450" s="215" t="str">
        <f t="shared" si="107"/>
        <v>£0.00</v>
      </c>
      <c r="AH450" s="181"/>
      <c r="AJ450" s="183"/>
      <c r="AM450" s="183" t="str">
        <f t="shared" si="95"/>
        <v/>
      </c>
      <c r="AN450" s="45">
        <f t="shared" si="96"/>
        <v>0</v>
      </c>
      <c r="AO450" s="45" t="str">
        <f>IF(AND('Claim Details'!$J$21="London 1",T450="A"),Rates!$C$4,IF(AND('Claim Details'!$J$21="London 1",T450="B"),Rates!$D$4,IF(AND('Claim Details'!$J$21="London 1",T450="C"),Rates!$E$4,IF(AND('Claim Details'!$J$21="London 1",T450="D"),Rates!$F$4,IF(AND('Claim Details'!$J$21="London 2",T450="A"),Rates!$C$7,IF(AND('Claim Details'!$J$21="London 2",T450="B"),Rates!$D$7,IF(AND('Claim Details'!$J$21="London 2",T450="C"),Rates!$E$7,IF(AND('Claim Details'!$J$21="London 2",T450="D"),Rates!$F$7,IF(AND('Claim Details'!$J$21="London 3",T450="A"),Rates!$C$10,IF(AND('Claim Details'!$J$21="London 3",T450="B"),Rates!$D$10,IF(AND('Claim Details'!$J$21="London 3",T450="C"),Rates!$E$10,IF(AND('Claim Details'!$J$21="London 3",T450="D"),Rates!$F$10,IF(AND('Claim Details'!$J$21="National 1",T450="A"),Rates!$C$13,IF(AND('Claim Details'!$J$21="National 1",T450="B"),Rates!$D$13,IF(AND('Claim Details'!$J$21="National 1",T450="C"),Rates!$E$13,IF(AND('Claim Details'!$J$21="National 1",T450="D"),Rates!$F$13,IF(AND('Claim Details'!$J$21="National 2",T450="A"),Rates!$C$16,IF(AND('Claim Details'!$J$21="National 2",T450="B"),Rates!$D$16,IF(AND('Claim Details'!$J$21="National 2",T450="C"),Rates!$E$16,IF(AND('Claim Details'!$J$21="National 2",T450="D"),Rates!$F$16,"£0.00"))))))))))))))))))))</f>
        <v>£0.00</v>
      </c>
      <c r="AP450" s="45">
        <f t="shared" si="97"/>
        <v>0</v>
      </c>
      <c r="AQ450" s="45" t="str">
        <f>IF(AND('Claim Details'!$R$21="London 1",AC450="A"),Rates!$C$4,IF(AND('Claim Details'!$R$21="London 1",AC450="B"),Rates!$D$4,IF(AND('Claim Details'!$R$21="London 1",AC450="C"),Rates!$E$4,IF(AND('Claim Details'!$R$21="London 1",AC450="D"),Rates!$F$4,IF(AND('Claim Details'!$R$21="London 2",AC450="A"),Rates!$C$7,IF(AND('Claim Details'!$R$21="London 2",AC450="B"),Rates!$D$7,IF(AND('Claim Details'!$R$21="London 2",AC450="C"),Rates!$E$7,IF(AND('Claim Details'!$R$21="London 2",AC450="D"),Rates!$F$7,IF(AND('Claim Details'!$R$21="London 3",AC450="A"),Rates!$C$10,IF(AND('Claim Details'!$R$21="London 3",AC450="B"),Rates!$D$10,IF(AND('Claim Details'!$R$21="London 3",AC450="C"),Rates!$E$10,IF(AND('Claim Details'!$R$21="London 3",AC450="D"),Rates!$F$10,IF(AND('Claim Details'!$R$21="National 1",AC450="A"),Rates!$C$13,IF(AND('Claim Details'!$R$21="National 1",AC450="B"),Rates!$D$13,IF(AND('Claim Details'!$R$21="National 1",AC450="C"),Rates!$E$13,IF(AND('Claim Details'!$R$21="National 1",AC450="D"),Rates!$F$13,IF(AND('Claim Details'!$R$21="National 2",AC450="A"),Rates!$C$16,IF(AND('Claim Details'!$R$21="National 2",AC450="B"),Rates!$D$16,IF(AND('Claim Details'!$R$21="National 2",AC450="C"),Rates!$E$16,IF(AND('Claim Details'!$R$21="National 2",AC450="D"),Rates!$F$16,"£0.00"))))))))))))))))))))</f>
        <v>£0.00</v>
      </c>
      <c r="AR450" s="45">
        <f t="shared" si="98"/>
        <v>0</v>
      </c>
      <c r="AS450" s="183" t="str">
        <f t="shared" si="108"/>
        <v/>
      </c>
      <c r="AT450" s="183" t="str">
        <f t="shared" si="109"/>
        <v/>
      </c>
    </row>
    <row r="451" spans="1:46" ht="15.5">
      <c r="A451" s="178"/>
      <c r="B451" s="21"/>
      <c r="C451" s="22"/>
      <c r="D451" s="288"/>
      <c r="E451" s="290"/>
      <c r="F451" s="289"/>
      <c r="G451" s="177"/>
      <c r="H451" s="286"/>
      <c r="I451" s="95" t="str">
        <f>IF(AND('Claim Details'!$E$21="London 1",C451="A"),Rates!$C$4,IF(AND('Claim Details'!$E$21="London 1",C451="B"),Rates!$D$4,IF(AND('Claim Details'!$E$21="London 1",C451="C"),Rates!$E$4,IF(AND('Claim Details'!$E$21="London 1",C451="D"),Rates!$F$4,IF(AND('Claim Details'!$E$21="London 2",C451="A"),Rates!$C$7,IF(AND('Claim Details'!$E$21="London 2",C451="B"),Rates!$D$7,IF(AND('Claim Details'!$E$21="London 2",C451="C"),Rates!$E$7,IF(AND('Claim Details'!$E$21="London 2",C451="D"),Rates!$F$7,IF(AND('Claim Details'!$E$21="London 3",C451="A"),Rates!$C$10,IF(AND('Claim Details'!$E$21="London 3",C451="B"),Rates!$D$10,IF(AND('Claim Details'!$E$21="London 3",C451="C"),Rates!$E$10,IF(AND('Claim Details'!$E$21="London 3",C451="D"),Rates!$F$10,IF(AND('Claim Details'!$E$21="National 1",C451="A"),Rates!$C$13,IF(AND('Claim Details'!$E$21="National 1",C451="B"),Rates!$D$13,IF(AND('Claim Details'!$E$21="National 1",C451="C"),Rates!$E$13,IF(AND('Claim Details'!$E$21="National 1",C451="D"),Rates!$F$13,IF(AND('Claim Details'!$E$21="National 2",C451="A"),Rates!$C$16,IF(AND('Claim Details'!$E$21="National 2",C451="B"),Rates!$D$16,IF(AND('Claim Details'!$E$21="National 2",C451="C"),Rates!$E$16,IF(AND('Claim Details'!$E$21="National 2",C451="D"),Rates!$F$16,"£0.00"))))))))))))))))))))</f>
        <v>£0.00</v>
      </c>
      <c r="J451" s="23"/>
      <c r="K451" s="63" t="str">
        <f t="shared" si="99"/>
        <v>£0.00</v>
      </c>
      <c r="L451" s="212"/>
      <c r="M451" s="213"/>
      <c r="N451" s="20"/>
      <c r="O451" s="20"/>
      <c r="P451" s="20" t="str">
        <f t="shared" si="100"/>
        <v/>
      </c>
      <c r="Q451" s="20"/>
      <c r="R451" s="211"/>
      <c r="S451" s="28" t="str">
        <f t="shared" si="101"/>
        <v/>
      </c>
      <c r="T451" s="20" t="str">
        <f t="shared" si="102"/>
        <v/>
      </c>
      <c r="U451" s="18" t="str">
        <f t="shared" si="103"/>
        <v>£0.00</v>
      </c>
      <c r="V451" s="20"/>
      <c r="W451" s="192"/>
      <c r="X451" s="193"/>
      <c r="Y451" s="35"/>
      <c r="Z451" s="343"/>
      <c r="AA451" s="343" t="str">
        <f t="shared" si="104"/>
        <v/>
      </c>
      <c r="AB451" s="103"/>
      <c r="AC451" s="94" t="str">
        <f t="shared" si="105"/>
        <v/>
      </c>
      <c r="AD451" s="95"/>
      <c r="AE451" s="294"/>
      <c r="AF451" s="214" t="str">
        <f t="shared" si="106"/>
        <v/>
      </c>
      <c r="AG451" s="215" t="str">
        <f t="shared" si="107"/>
        <v>£0.00</v>
      </c>
      <c r="AH451" s="181"/>
      <c r="AJ451" s="183"/>
      <c r="AM451" s="183" t="str">
        <f t="shared" si="95"/>
        <v/>
      </c>
      <c r="AN451" s="45">
        <f t="shared" si="96"/>
        <v>0</v>
      </c>
      <c r="AO451" s="45" t="str">
        <f>IF(AND('Claim Details'!$J$21="London 1",T451="A"),Rates!$C$4,IF(AND('Claim Details'!$J$21="London 1",T451="B"),Rates!$D$4,IF(AND('Claim Details'!$J$21="London 1",T451="C"),Rates!$E$4,IF(AND('Claim Details'!$J$21="London 1",T451="D"),Rates!$F$4,IF(AND('Claim Details'!$J$21="London 2",T451="A"),Rates!$C$7,IF(AND('Claim Details'!$J$21="London 2",T451="B"),Rates!$D$7,IF(AND('Claim Details'!$J$21="London 2",T451="C"),Rates!$E$7,IF(AND('Claim Details'!$J$21="London 2",T451="D"),Rates!$F$7,IF(AND('Claim Details'!$J$21="London 3",T451="A"),Rates!$C$10,IF(AND('Claim Details'!$J$21="London 3",T451="B"),Rates!$D$10,IF(AND('Claim Details'!$J$21="London 3",T451="C"),Rates!$E$10,IF(AND('Claim Details'!$J$21="London 3",T451="D"),Rates!$F$10,IF(AND('Claim Details'!$J$21="National 1",T451="A"),Rates!$C$13,IF(AND('Claim Details'!$J$21="National 1",T451="B"),Rates!$D$13,IF(AND('Claim Details'!$J$21="National 1",T451="C"),Rates!$E$13,IF(AND('Claim Details'!$J$21="National 1",T451="D"),Rates!$F$13,IF(AND('Claim Details'!$J$21="National 2",T451="A"),Rates!$C$16,IF(AND('Claim Details'!$J$21="National 2",T451="B"),Rates!$D$16,IF(AND('Claim Details'!$J$21="National 2",T451="C"),Rates!$E$16,IF(AND('Claim Details'!$J$21="National 2",T451="D"),Rates!$F$16,"£0.00"))))))))))))))))))))</f>
        <v>£0.00</v>
      </c>
      <c r="AP451" s="45">
        <f t="shared" si="97"/>
        <v>0</v>
      </c>
      <c r="AQ451" s="45" t="str">
        <f>IF(AND('Claim Details'!$R$21="London 1",AC451="A"),Rates!$C$4,IF(AND('Claim Details'!$R$21="London 1",AC451="B"),Rates!$D$4,IF(AND('Claim Details'!$R$21="London 1",AC451="C"),Rates!$E$4,IF(AND('Claim Details'!$R$21="London 1",AC451="D"),Rates!$F$4,IF(AND('Claim Details'!$R$21="London 2",AC451="A"),Rates!$C$7,IF(AND('Claim Details'!$R$21="London 2",AC451="B"),Rates!$D$7,IF(AND('Claim Details'!$R$21="London 2",AC451="C"),Rates!$E$7,IF(AND('Claim Details'!$R$21="London 2",AC451="D"),Rates!$F$7,IF(AND('Claim Details'!$R$21="London 3",AC451="A"),Rates!$C$10,IF(AND('Claim Details'!$R$21="London 3",AC451="B"),Rates!$D$10,IF(AND('Claim Details'!$R$21="London 3",AC451="C"),Rates!$E$10,IF(AND('Claim Details'!$R$21="London 3",AC451="D"),Rates!$F$10,IF(AND('Claim Details'!$R$21="National 1",AC451="A"),Rates!$C$13,IF(AND('Claim Details'!$R$21="National 1",AC451="B"),Rates!$D$13,IF(AND('Claim Details'!$R$21="National 1",AC451="C"),Rates!$E$13,IF(AND('Claim Details'!$R$21="National 1",AC451="D"),Rates!$F$13,IF(AND('Claim Details'!$R$21="National 2",AC451="A"),Rates!$C$16,IF(AND('Claim Details'!$R$21="National 2",AC451="B"),Rates!$D$16,IF(AND('Claim Details'!$R$21="National 2",AC451="C"),Rates!$E$16,IF(AND('Claim Details'!$R$21="National 2",AC451="D"),Rates!$F$16,"£0.00"))))))))))))))))))))</f>
        <v>£0.00</v>
      </c>
      <c r="AR451" s="45">
        <f t="shared" si="98"/>
        <v>0</v>
      </c>
      <c r="AS451" s="183" t="str">
        <f t="shared" si="108"/>
        <v/>
      </c>
      <c r="AT451" s="183" t="str">
        <f t="shared" si="109"/>
        <v/>
      </c>
    </row>
    <row r="452" spans="1:46" ht="15.5">
      <c r="A452" s="178"/>
      <c r="B452" s="21"/>
      <c r="C452" s="22"/>
      <c r="D452" s="288"/>
      <c r="E452" s="290"/>
      <c r="F452" s="289"/>
      <c r="G452" s="177"/>
      <c r="H452" s="286"/>
      <c r="I452" s="95" t="str">
        <f>IF(AND('Claim Details'!$E$21="London 1",C452="A"),Rates!$C$4,IF(AND('Claim Details'!$E$21="London 1",C452="B"),Rates!$D$4,IF(AND('Claim Details'!$E$21="London 1",C452="C"),Rates!$E$4,IF(AND('Claim Details'!$E$21="London 1",C452="D"),Rates!$F$4,IF(AND('Claim Details'!$E$21="London 2",C452="A"),Rates!$C$7,IF(AND('Claim Details'!$E$21="London 2",C452="B"),Rates!$D$7,IF(AND('Claim Details'!$E$21="London 2",C452="C"),Rates!$E$7,IF(AND('Claim Details'!$E$21="London 2",C452="D"),Rates!$F$7,IF(AND('Claim Details'!$E$21="London 3",C452="A"),Rates!$C$10,IF(AND('Claim Details'!$E$21="London 3",C452="B"),Rates!$D$10,IF(AND('Claim Details'!$E$21="London 3",C452="C"),Rates!$E$10,IF(AND('Claim Details'!$E$21="London 3",C452="D"),Rates!$F$10,IF(AND('Claim Details'!$E$21="National 1",C452="A"),Rates!$C$13,IF(AND('Claim Details'!$E$21="National 1",C452="B"),Rates!$D$13,IF(AND('Claim Details'!$E$21="National 1",C452="C"),Rates!$E$13,IF(AND('Claim Details'!$E$21="National 1",C452="D"),Rates!$F$13,IF(AND('Claim Details'!$E$21="National 2",C452="A"),Rates!$C$16,IF(AND('Claim Details'!$E$21="National 2",C452="B"),Rates!$D$16,IF(AND('Claim Details'!$E$21="National 2",C452="C"),Rates!$E$16,IF(AND('Claim Details'!$E$21="National 2",C452="D"),Rates!$F$16,"£0.00"))))))))))))))))))))</f>
        <v>£0.00</v>
      </c>
      <c r="J452" s="23"/>
      <c r="K452" s="63" t="str">
        <f t="shared" si="99"/>
        <v>£0.00</v>
      </c>
      <c r="L452" s="212"/>
      <c r="M452" s="213"/>
      <c r="N452" s="20"/>
      <c r="O452" s="20"/>
      <c r="P452" s="20" t="str">
        <f t="shared" si="100"/>
        <v/>
      </c>
      <c r="Q452" s="20"/>
      <c r="R452" s="211"/>
      <c r="S452" s="28" t="str">
        <f t="shared" si="101"/>
        <v/>
      </c>
      <c r="T452" s="20" t="str">
        <f t="shared" si="102"/>
        <v/>
      </c>
      <c r="U452" s="18" t="str">
        <f t="shared" si="103"/>
        <v>£0.00</v>
      </c>
      <c r="V452" s="20"/>
      <c r="W452" s="192"/>
      <c r="X452" s="193"/>
      <c r="Y452" s="35"/>
      <c r="Z452" s="343"/>
      <c r="AA452" s="343" t="str">
        <f t="shared" si="104"/>
        <v/>
      </c>
      <c r="AB452" s="103"/>
      <c r="AC452" s="94" t="str">
        <f t="shared" si="105"/>
        <v/>
      </c>
      <c r="AD452" s="95"/>
      <c r="AE452" s="294"/>
      <c r="AF452" s="214" t="str">
        <f t="shared" si="106"/>
        <v/>
      </c>
      <c r="AG452" s="215" t="str">
        <f t="shared" si="107"/>
        <v>£0.00</v>
      </c>
      <c r="AH452" s="181"/>
      <c r="AJ452" s="183"/>
      <c r="AM452" s="183" t="str">
        <f t="shared" si="95"/>
        <v/>
      </c>
      <c r="AN452" s="45">
        <f t="shared" si="96"/>
        <v>0</v>
      </c>
      <c r="AO452" s="45" t="str">
        <f>IF(AND('Claim Details'!$J$21="London 1",T452="A"),Rates!$C$4,IF(AND('Claim Details'!$J$21="London 1",T452="B"),Rates!$D$4,IF(AND('Claim Details'!$J$21="London 1",T452="C"),Rates!$E$4,IF(AND('Claim Details'!$J$21="London 1",T452="D"),Rates!$F$4,IF(AND('Claim Details'!$J$21="London 2",T452="A"),Rates!$C$7,IF(AND('Claim Details'!$J$21="London 2",T452="B"),Rates!$D$7,IF(AND('Claim Details'!$J$21="London 2",T452="C"),Rates!$E$7,IF(AND('Claim Details'!$J$21="London 2",T452="D"),Rates!$F$7,IF(AND('Claim Details'!$J$21="London 3",T452="A"),Rates!$C$10,IF(AND('Claim Details'!$J$21="London 3",T452="B"),Rates!$D$10,IF(AND('Claim Details'!$J$21="London 3",T452="C"),Rates!$E$10,IF(AND('Claim Details'!$J$21="London 3",T452="D"),Rates!$F$10,IF(AND('Claim Details'!$J$21="National 1",T452="A"),Rates!$C$13,IF(AND('Claim Details'!$J$21="National 1",T452="B"),Rates!$D$13,IF(AND('Claim Details'!$J$21="National 1",T452="C"),Rates!$E$13,IF(AND('Claim Details'!$J$21="National 1",T452="D"),Rates!$F$13,IF(AND('Claim Details'!$J$21="National 2",T452="A"),Rates!$C$16,IF(AND('Claim Details'!$J$21="National 2",T452="B"),Rates!$D$16,IF(AND('Claim Details'!$J$21="National 2",T452="C"),Rates!$E$16,IF(AND('Claim Details'!$J$21="National 2",T452="D"),Rates!$F$16,"£0.00"))))))))))))))))))))</f>
        <v>£0.00</v>
      </c>
      <c r="AP452" s="45">
        <f t="shared" si="97"/>
        <v>0</v>
      </c>
      <c r="AQ452" s="45" t="str">
        <f>IF(AND('Claim Details'!$R$21="London 1",AC452="A"),Rates!$C$4,IF(AND('Claim Details'!$R$21="London 1",AC452="B"),Rates!$D$4,IF(AND('Claim Details'!$R$21="London 1",AC452="C"),Rates!$E$4,IF(AND('Claim Details'!$R$21="London 1",AC452="D"),Rates!$F$4,IF(AND('Claim Details'!$R$21="London 2",AC452="A"),Rates!$C$7,IF(AND('Claim Details'!$R$21="London 2",AC452="B"),Rates!$D$7,IF(AND('Claim Details'!$R$21="London 2",AC452="C"),Rates!$E$7,IF(AND('Claim Details'!$R$21="London 2",AC452="D"),Rates!$F$7,IF(AND('Claim Details'!$R$21="London 3",AC452="A"),Rates!$C$10,IF(AND('Claim Details'!$R$21="London 3",AC452="B"),Rates!$D$10,IF(AND('Claim Details'!$R$21="London 3",AC452="C"),Rates!$E$10,IF(AND('Claim Details'!$R$21="London 3",AC452="D"),Rates!$F$10,IF(AND('Claim Details'!$R$21="National 1",AC452="A"),Rates!$C$13,IF(AND('Claim Details'!$R$21="National 1",AC452="B"),Rates!$D$13,IF(AND('Claim Details'!$R$21="National 1",AC452="C"),Rates!$E$13,IF(AND('Claim Details'!$R$21="National 1",AC452="D"),Rates!$F$13,IF(AND('Claim Details'!$R$21="National 2",AC452="A"),Rates!$C$16,IF(AND('Claim Details'!$R$21="National 2",AC452="B"),Rates!$D$16,IF(AND('Claim Details'!$R$21="National 2",AC452="C"),Rates!$E$16,IF(AND('Claim Details'!$R$21="National 2",AC452="D"),Rates!$F$16,"£0.00"))))))))))))))))))))</f>
        <v>£0.00</v>
      </c>
      <c r="AR452" s="45">
        <f t="shared" si="98"/>
        <v>0</v>
      </c>
      <c r="AS452" s="183" t="str">
        <f t="shared" si="108"/>
        <v/>
      </c>
      <c r="AT452" s="183" t="str">
        <f t="shared" si="109"/>
        <v/>
      </c>
    </row>
    <row r="453" spans="1:46" ht="15.5">
      <c r="A453" s="178"/>
      <c r="B453" s="21"/>
      <c r="C453" s="22"/>
      <c r="D453" s="288"/>
      <c r="E453" s="290"/>
      <c r="F453" s="289"/>
      <c r="G453" s="177"/>
      <c r="H453" s="286"/>
      <c r="I453" s="95" t="str">
        <f>IF(AND('Claim Details'!$E$21="London 1",C453="A"),Rates!$C$4,IF(AND('Claim Details'!$E$21="London 1",C453="B"),Rates!$D$4,IF(AND('Claim Details'!$E$21="London 1",C453="C"),Rates!$E$4,IF(AND('Claim Details'!$E$21="London 1",C453="D"),Rates!$F$4,IF(AND('Claim Details'!$E$21="London 2",C453="A"),Rates!$C$7,IF(AND('Claim Details'!$E$21="London 2",C453="B"),Rates!$D$7,IF(AND('Claim Details'!$E$21="London 2",C453="C"),Rates!$E$7,IF(AND('Claim Details'!$E$21="London 2",C453="D"),Rates!$F$7,IF(AND('Claim Details'!$E$21="London 3",C453="A"),Rates!$C$10,IF(AND('Claim Details'!$E$21="London 3",C453="B"),Rates!$D$10,IF(AND('Claim Details'!$E$21="London 3",C453="C"),Rates!$E$10,IF(AND('Claim Details'!$E$21="London 3",C453="D"),Rates!$F$10,IF(AND('Claim Details'!$E$21="National 1",C453="A"),Rates!$C$13,IF(AND('Claim Details'!$E$21="National 1",C453="B"),Rates!$D$13,IF(AND('Claim Details'!$E$21="National 1",C453="C"),Rates!$E$13,IF(AND('Claim Details'!$E$21="National 1",C453="D"),Rates!$F$13,IF(AND('Claim Details'!$E$21="National 2",C453="A"),Rates!$C$16,IF(AND('Claim Details'!$E$21="National 2",C453="B"),Rates!$D$16,IF(AND('Claim Details'!$E$21="National 2",C453="C"),Rates!$E$16,IF(AND('Claim Details'!$E$21="National 2",C453="D"),Rates!$F$16,"£0.00"))))))))))))))))))))</f>
        <v>£0.00</v>
      </c>
      <c r="J453" s="23"/>
      <c r="K453" s="63" t="str">
        <f t="shared" si="99"/>
        <v>£0.00</v>
      </c>
      <c r="L453" s="212"/>
      <c r="M453" s="213"/>
      <c r="N453" s="20"/>
      <c r="O453" s="20"/>
      <c r="P453" s="20" t="str">
        <f t="shared" si="100"/>
        <v/>
      </c>
      <c r="Q453" s="20"/>
      <c r="R453" s="211"/>
      <c r="S453" s="28" t="str">
        <f t="shared" si="101"/>
        <v/>
      </c>
      <c r="T453" s="20" t="str">
        <f t="shared" si="102"/>
        <v/>
      </c>
      <c r="U453" s="18" t="str">
        <f t="shared" si="103"/>
        <v>£0.00</v>
      </c>
      <c r="V453" s="20"/>
      <c r="W453" s="192"/>
      <c r="X453" s="193"/>
      <c r="Y453" s="35"/>
      <c r="Z453" s="343"/>
      <c r="AA453" s="343" t="str">
        <f t="shared" si="104"/>
        <v/>
      </c>
      <c r="AB453" s="103"/>
      <c r="AC453" s="94" t="str">
        <f t="shared" si="105"/>
        <v/>
      </c>
      <c r="AD453" s="95"/>
      <c r="AE453" s="294"/>
      <c r="AF453" s="214" t="str">
        <f t="shared" si="106"/>
        <v/>
      </c>
      <c r="AG453" s="215" t="str">
        <f t="shared" si="107"/>
        <v>£0.00</v>
      </c>
      <c r="AH453" s="181"/>
      <c r="AJ453" s="183"/>
      <c r="AM453" s="183" t="str">
        <f t="shared" si="95"/>
        <v/>
      </c>
      <c r="AN453" s="45">
        <f t="shared" ref="AN453:AN463" si="110">J453</f>
        <v>0</v>
      </c>
      <c r="AO453" s="45" t="str">
        <f>IF(AND('Claim Details'!$J$21="London 1",T453="A"),Rates!$C$4,IF(AND('Claim Details'!$J$21="London 1",T453="B"),Rates!$D$4,IF(AND('Claim Details'!$J$21="London 1",T453="C"),Rates!$E$4,IF(AND('Claim Details'!$J$21="London 1",T453="D"),Rates!$F$4,IF(AND('Claim Details'!$J$21="London 2",T453="A"),Rates!$C$7,IF(AND('Claim Details'!$J$21="London 2",T453="B"),Rates!$D$7,IF(AND('Claim Details'!$J$21="London 2",T453="C"),Rates!$E$7,IF(AND('Claim Details'!$J$21="London 2",T453="D"),Rates!$F$7,IF(AND('Claim Details'!$J$21="London 3",T453="A"),Rates!$C$10,IF(AND('Claim Details'!$J$21="London 3",T453="B"),Rates!$D$10,IF(AND('Claim Details'!$J$21="London 3",T453="C"),Rates!$E$10,IF(AND('Claim Details'!$J$21="London 3",T453="D"),Rates!$F$10,IF(AND('Claim Details'!$J$21="National 1",T453="A"),Rates!$C$13,IF(AND('Claim Details'!$J$21="National 1",T453="B"),Rates!$D$13,IF(AND('Claim Details'!$J$21="National 1",T453="C"),Rates!$E$13,IF(AND('Claim Details'!$J$21="National 1",T453="D"),Rates!$F$13,IF(AND('Claim Details'!$J$21="National 2",T453="A"),Rates!$C$16,IF(AND('Claim Details'!$J$21="National 2",T453="B"),Rates!$D$16,IF(AND('Claim Details'!$J$21="National 2",T453="C"),Rates!$E$16,IF(AND('Claim Details'!$J$21="National 2",T453="D"),Rates!$F$16,"£0.00"))))))))))))))))))))</f>
        <v>£0.00</v>
      </c>
      <c r="AP453" s="45">
        <f t="shared" ref="AP453:AP463" si="111">IF(R453&gt;0,MIN(R453,J453,AO453),MIN(J453, AO453))</f>
        <v>0</v>
      </c>
      <c r="AQ453" s="45" t="str">
        <f>IF(AND('Claim Details'!$R$21="London 1",AC453="A"),Rates!$C$4,IF(AND('Claim Details'!$R$21="London 1",AC453="B"),Rates!$D$4,IF(AND('Claim Details'!$R$21="London 1",AC453="C"),Rates!$E$4,IF(AND('Claim Details'!$R$21="London 1",AC453="D"),Rates!$F$4,IF(AND('Claim Details'!$R$21="London 2",AC453="A"),Rates!$C$7,IF(AND('Claim Details'!$R$21="London 2",AC453="B"),Rates!$D$7,IF(AND('Claim Details'!$R$21="London 2",AC453="C"),Rates!$E$7,IF(AND('Claim Details'!$R$21="London 2",AC453="D"),Rates!$F$7,IF(AND('Claim Details'!$R$21="London 3",AC453="A"),Rates!$C$10,IF(AND('Claim Details'!$R$21="London 3",AC453="B"),Rates!$D$10,IF(AND('Claim Details'!$R$21="London 3",AC453="C"),Rates!$E$10,IF(AND('Claim Details'!$R$21="London 3",AC453="D"),Rates!$F$10,IF(AND('Claim Details'!$R$21="National 1",AC453="A"),Rates!$C$13,IF(AND('Claim Details'!$R$21="National 1",AC453="B"),Rates!$D$13,IF(AND('Claim Details'!$R$21="National 1",AC453="C"),Rates!$E$13,IF(AND('Claim Details'!$R$21="National 1",AC453="D"),Rates!$F$13,IF(AND('Claim Details'!$R$21="National 2",AC453="A"),Rates!$C$16,IF(AND('Claim Details'!$R$21="National 2",AC453="B"),Rates!$D$16,IF(AND('Claim Details'!$R$21="National 2",AC453="C"),Rates!$E$16,IF(AND('Claim Details'!$R$21="National 2",AC453="D"),Rates!$F$16,"£0.00"))))))))))))))))))))</f>
        <v>£0.00</v>
      </c>
      <c r="AR453" s="45">
        <f t="shared" ref="AR453:AR463" si="112">IF(AD453&gt;0,MIN(AD453,J453,AQ453),MIN(J453, AQ453))</f>
        <v>0</v>
      </c>
      <c r="AS453" s="183" t="str">
        <f t="shared" si="108"/>
        <v/>
      </c>
      <c r="AT453" s="183" t="str">
        <f t="shared" si="109"/>
        <v/>
      </c>
    </row>
    <row r="454" spans="1:46" ht="15.5">
      <c r="A454" s="178"/>
      <c r="B454" s="21"/>
      <c r="C454" s="22"/>
      <c r="D454" s="288"/>
      <c r="E454" s="290"/>
      <c r="F454" s="289"/>
      <c r="G454" s="177"/>
      <c r="H454" s="286"/>
      <c r="I454" s="95" t="str">
        <f>IF(AND('Claim Details'!$E$21="London 1",C454="A"),Rates!$C$4,IF(AND('Claim Details'!$E$21="London 1",C454="B"),Rates!$D$4,IF(AND('Claim Details'!$E$21="London 1",C454="C"),Rates!$E$4,IF(AND('Claim Details'!$E$21="London 1",C454="D"),Rates!$F$4,IF(AND('Claim Details'!$E$21="London 2",C454="A"),Rates!$C$7,IF(AND('Claim Details'!$E$21="London 2",C454="B"),Rates!$D$7,IF(AND('Claim Details'!$E$21="London 2",C454="C"),Rates!$E$7,IF(AND('Claim Details'!$E$21="London 2",C454="D"),Rates!$F$7,IF(AND('Claim Details'!$E$21="London 3",C454="A"),Rates!$C$10,IF(AND('Claim Details'!$E$21="London 3",C454="B"),Rates!$D$10,IF(AND('Claim Details'!$E$21="London 3",C454="C"),Rates!$E$10,IF(AND('Claim Details'!$E$21="London 3",C454="D"),Rates!$F$10,IF(AND('Claim Details'!$E$21="National 1",C454="A"),Rates!$C$13,IF(AND('Claim Details'!$E$21="National 1",C454="B"),Rates!$D$13,IF(AND('Claim Details'!$E$21="National 1",C454="C"),Rates!$E$13,IF(AND('Claim Details'!$E$21="National 1",C454="D"),Rates!$F$13,IF(AND('Claim Details'!$E$21="National 2",C454="A"),Rates!$C$16,IF(AND('Claim Details'!$E$21="National 2",C454="B"),Rates!$D$16,IF(AND('Claim Details'!$E$21="National 2",C454="C"),Rates!$E$16,IF(AND('Claim Details'!$E$21="National 2",C454="D"),Rates!$F$16,"£0.00"))))))))))))))))))))</f>
        <v>£0.00</v>
      </c>
      <c r="J454" s="23"/>
      <c r="K454" s="63" t="str">
        <f t="shared" ref="K454:K463" si="113">IF(J454="","£0.00",(AN454*H454))</f>
        <v>£0.00</v>
      </c>
      <c r="L454" s="212"/>
      <c r="M454" s="213"/>
      <c r="N454" s="20"/>
      <c r="O454" s="20"/>
      <c r="P454" s="20" t="str">
        <f t="shared" ref="P454:P463" si="114">IF(E454="", "", E454)</f>
        <v/>
      </c>
      <c r="Q454" s="20"/>
      <c r="R454" s="211"/>
      <c r="S454" s="28" t="str">
        <f t="shared" ref="S454:S463" si="115">IF(N454="Yes",H454,IF(N454="Part Pay",O454, IF(N454="No", "£0.00","")))</f>
        <v/>
      </c>
      <c r="T454" s="20" t="str">
        <f t="shared" ref="T454:T463" si="116">IF(N454="Yes",C454,IF(N454="Part Pay",Q454,""))</f>
        <v/>
      </c>
      <c r="U454" s="18" t="str">
        <f t="shared" ref="U454:U463" si="117">IF(H454="","£0.00",IF(N454="Yes", (S454*AP454), IF(N454="No", "£0.00", IF(N454="Part Pay",(O454*AP454), 0))))</f>
        <v>£0.00</v>
      </c>
      <c r="V454" s="20"/>
      <c r="W454" s="192"/>
      <c r="X454" s="193"/>
      <c r="Y454" s="35"/>
      <c r="Z454" s="343"/>
      <c r="AA454" s="343" t="str">
        <f t="shared" ref="AA454:AA463" si="118">IF(P454="", "", P454)</f>
        <v/>
      </c>
      <c r="AB454" s="103"/>
      <c r="AC454" s="94" t="str">
        <f t="shared" ref="AC454:AC463" si="119">IF(AB454&gt;=0,T454,"")</f>
        <v/>
      </c>
      <c r="AD454" s="95"/>
      <c r="AE454" s="294"/>
      <c r="AF454" s="214" t="str">
        <f t="shared" ref="AF454:AF463" si="120">IF(AB454="",S454,IF(S454="",AB454,AB454+S454))</f>
        <v/>
      </c>
      <c r="AG454" s="215" t="str">
        <f t="shared" ref="AG454:AG463" si="121">IF(H454="", "£0.00", (AF454*AR454))</f>
        <v>£0.00</v>
      </c>
      <c r="AH454" s="181"/>
      <c r="AJ454" s="183"/>
      <c r="AM454" s="183" t="str">
        <f t="shared" si="95"/>
        <v/>
      </c>
      <c r="AN454" s="45">
        <f t="shared" si="110"/>
        <v>0</v>
      </c>
      <c r="AO454" s="45" t="str">
        <f>IF(AND('Claim Details'!$J$21="London 1",T454="A"),Rates!$C$4,IF(AND('Claim Details'!$J$21="London 1",T454="B"),Rates!$D$4,IF(AND('Claim Details'!$J$21="London 1",T454="C"),Rates!$E$4,IF(AND('Claim Details'!$J$21="London 1",T454="D"),Rates!$F$4,IF(AND('Claim Details'!$J$21="London 2",T454="A"),Rates!$C$7,IF(AND('Claim Details'!$J$21="London 2",T454="B"),Rates!$D$7,IF(AND('Claim Details'!$J$21="London 2",T454="C"),Rates!$E$7,IF(AND('Claim Details'!$J$21="London 2",T454="D"),Rates!$F$7,IF(AND('Claim Details'!$J$21="London 3",T454="A"),Rates!$C$10,IF(AND('Claim Details'!$J$21="London 3",T454="B"),Rates!$D$10,IF(AND('Claim Details'!$J$21="London 3",T454="C"),Rates!$E$10,IF(AND('Claim Details'!$J$21="London 3",T454="D"),Rates!$F$10,IF(AND('Claim Details'!$J$21="National 1",T454="A"),Rates!$C$13,IF(AND('Claim Details'!$J$21="National 1",T454="B"),Rates!$D$13,IF(AND('Claim Details'!$J$21="National 1",T454="C"),Rates!$E$13,IF(AND('Claim Details'!$J$21="National 1",T454="D"),Rates!$F$13,IF(AND('Claim Details'!$J$21="National 2",T454="A"),Rates!$C$16,IF(AND('Claim Details'!$J$21="National 2",T454="B"),Rates!$D$16,IF(AND('Claim Details'!$J$21="National 2",T454="C"),Rates!$E$16,IF(AND('Claim Details'!$J$21="National 2",T454="D"),Rates!$F$16,"£0.00"))))))))))))))))))))</f>
        <v>£0.00</v>
      </c>
      <c r="AP454" s="45">
        <f t="shared" si="111"/>
        <v>0</v>
      </c>
      <c r="AQ454" s="45" t="str">
        <f>IF(AND('Claim Details'!$R$21="London 1",AC454="A"),Rates!$C$4,IF(AND('Claim Details'!$R$21="London 1",AC454="B"),Rates!$D$4,IF(AND('Claim Details'!$R$21="London 1",AC454="C"),Rates!$E$4,IF(AND('Claim Details'!$R$21="London 1",AC454="D"),Rates!$F$4,IF(AND('Claim Details'!$R$21="London 2",AC454="A"),Rates!$C$7,IF(AND('Claim Details'!$R$21="London 2",AC454="B"),Rates!$D$7,IF(AND('Claim Details'!$R$21="London 2",AC454="C"),Rates!$E$7,IF(AND('Claim Details'!$R$21="London 2",AC454="D"),Rates!$F$7,IF(AND('Claim Details'!$R$21="London 3",AC454="A"),Rates!$C$10,IF(AND('Claim Details'!$R$21="London 3",AC454="B"),Rates!$D$10,IF(AND('Claim Details'!$R$21="London 3",AC454="C"),Rates!$E$10,IF(AND('Claim Details'!$R$21="London 3",AC454="D"),Rates!$F$10,IF(AND('Claim Details'!$R$21="National 1",AC454="A"),Rates!$C$13,IF(AND('Claim Details'!$R$21="National 1",AC454="B"),Rates!$D$13,IF(AND('Claim Details'!$R$21="National 1",AC454="C"),Rates!$E$13,IF(AND('Claim Details'!$R$21="National 1",AC454="D"),Rates!$F$13,IF(AND('Claim Details'!$R$21="National 2",AC454="A"),Rates!$C$16,IF(AND('Claim Details'!$R$21="National 2",AC454="B"),Rates!$D$16,IF(AND('Claim Details'!$R$21="National 2",AC454="C"),Rates!$E$16,IF(AND('Claim Details'!$R$21="National 2",AC454="D"),Rates!$F$16,"£0.00"))))))))))))))))))))</f>
        <v>£0.00</v>
      </c>
      <c r="AR454" s="45">
        <f t="shared" si="112"/>
        <v>0</v>
      </c>
      <c r="AS454" s="183" t="str">
        <f t="shared" ref="AS454:AS463" si="122">IF($P454="","",IF($P454="Travel","1",IF($P454="Waiting","1",IF($P454="Advocacy","2",IF($P454="Attend: Court hearing","3","4")))))</f>
        <v/>
      </c>
      <c r="AT454" s="183" t="str">
        <f t="shared" ref="AT454:AT463" si="123">IF($AA454="","",IF($AA454="Travel","1",IF($AA454="Waiting","1",IF($AA454="Advocacy","2",IF($AA454="Attend: Court hearing","3","4")))))</f>
        <v/>
      </c>
    </row>
    <row r="455" spans="1:46" ht="15.5">
      <c r="A455" s="178"/>
      <c r="B455" s="21"/>
      <c r="C455" s="22"/>
      <c r="D455" s="288"/>
      <c r="E455" s="290"/>
      <c r="F455" s="289"/>
      <c r="G455" s="177"/>
      <c r="H455" s="286"/>
      <c r="I455" s="95" t="str">
        <f>IF(AND('Claim Details'!$E$21="London 1",C455="A"),Rates!$C$4,IF(AND('Claim Details'!$E$21="London 1",C455="B"),Rates!$D$4,IF(AND('Claim Details'!$E$21="London 1",C455="C"),Rates!$E$4,IF(AND('Claim Details'!$E$21="London 1",C455="D"),Rates!$F$4,IF(AND('Claim Details'!$E$21="London 2",C455="A"),Rates!$C$7,IF(AND('Claim Details'!$E$21="London 2",C455="B"),Rates!$D$7,IF(AND('Claim Details'!$E$21="London 2",C455="C"),Rates!$E$7,IF(AND('Claim Details'!$E$21="London 2",C455="D"),Rates!$F$7,IF(AND('Claim Details'!$E$21="London 3",C455="A"),Rates!$C$10,IF(AND('Claim Details'!$E$21="London 3",C455="B"),Rates!$D$10,IF(AND('Claim Details'!$E$21="London 3",C455="C"),Rates!$E$10,IF(AND('Claim Details'!$E$21="London 3",C455="D"),Rates!$F$10,IF(AND('Claim Details'!$E$21="National 1",C455="A"),Rates!$C$13,IF(AND('Claim Details'!$E$21="National 1",C455="B"),Rates!$D$13,IF(AND('Claim Details'!$E$21="National 1",C455="C"),Rates!$E$13,IF(AND('Claim Details'!$E$21="National 1",C455="D"),Rates!$F$13,IF(AND('Claim Details'!$E$21="National 2",C455="A"),Rates!$C$16,IF(AND('Claim Details'!$E$21="National 2",C455="B"),Rates!$D$16,IF(AND('Claim Details'!$E$21="National 2",C455="C"),Rates!$E$16,IF(AND('Claim Details'!$E$21="National 2",C455="D"),Rates!$F$16,"£0.00"))))))))))))))))))))</f>
        <v>£0.00</v>
      </c>
      <c r="J455" s="23"/>
      <c r="K455" s="63" t="str">
        <f t="shared" si="113"/>
        <v>£0.00</v>
      </c>
      <c r="L455" s="212"/>
      <c r="M455" s="213"/>
      <c r="N455" s="20"/>
      <c r="O455" s="20"/>
      <c r="P455" s="20" t="str">
        <f t="shared" si="114"/>
        <v/>
      </c>
      <c r="Q455" s="20"/>
      <c r="R455" s="211"/>
      <c r="S455" s="28" t="str">
        <f t="shared" si="115"/>
        <v/>
      </c>
      <c r="T455" s="20" t="str">
        <f t="shared" si="116"/>
        <v/>
      </c>
      <c r="U455" s="18" t="str">
        <f t="shared" si="117"/>
        <v>£0.00</v>
      </c>
      <c r="V455" s="20"/>
      <c r="W455" s="192"/>
      <c r="X455" s="193"/>
      <c r="Y455" s="35"/>
      <c r="Z455" s="343"/>
      <c r="AA455" s="343" t="str">
        <f t="shared" si="118"/>
        <v/>
      </c>
      <c r="AB455" s="103"/>
      <c r="AC455" s="94" t="str">
        <f t="shared" si="119"/>
        <v/>
      </c>
      <c r="AD455" s="95"/>
      <c r="AE455" s="294"/>
      <c r="AF455" s="214" t="str">
        <f t="shared" si="120"/>
        <v/>
      </c>
      <c r="AG455" s="215" t="str">
        <f t="shared" si="121"/>
        <v>£0.00</v>
      </c>
      <c r="AH455" s="181"/>
      <c r="AJ455" s="183"/>
      <c r="AM455" s="183" t="str">
        <f t="shared" si="95"/>
        <v/>
      </c>
      <c r="AN455" s="45">
        <f t="shared" si="110"/>
        <v>0</v>
      </c>
      <c r="AO455" s="45" t="str">
        <f>IF(AND('Claim Details'!$J$21="London 1",T455="A"),Rates!$C$4,IF(AND('Claim Details'!$J$21="London 1",T455="B"),Rates!$D$4,IF(AND('Claim Details'!$J$21="London 1",T455="C"),Rates!$E$4,IF(AND('Claim Details'!$J$21="London 1",T455="D"),Rates!$F$4,IF(AND('Claim Details'!$J$21="London 2",T455="A"),Rates!$C$7,IF(AND('Claim Details'!$J$21="London 2",T455="B"),Rates!$D$7,IF(AND('Claim Details'!$J$21="London 2",T455="C"),Rates!$E$7,IF(AND('Claim Details'!$J$21="London 2",T455="D"),Rates!$F$7,IF(AND('Claim Details'!$J$21="London 3",T455="A"),Rates!$C$10,IF(AND('Claim Details'!$J$21="London 3",T455="B"),Rates!$D$10,IF(AND('Claim Details'!$J$21="London 3",T455="C"),Rates!$E$10,IF(AND('Claim Details'!$J$21="London 3",T455="D"),Rates!$F$10,IF(AND('Claim Details'!$J$21="National 1",T455="A"),Rates!$C$13,IF(AND('Claim Details'!$J$21="National 1",T455="B"),Rates!$D$13,IF(AND('Claim Details'!$J$21="National 1",T455="C"),Rates!$E$13,IF(AND('Claim Details'!$J$21="National 1",T455="D"),Rates!$F$13,IF(AND('Claim Details'!$J$21="National 2",T455="A"),Rates!$C$16,IF(AND('Claim Details'!$J$21="National 2",T455="B"),Rates!$D$16,IF(AND('Claim Details'!$J$21="National 2",T455="C"),Rates!$E$16,IF(AND('Claim Details'!$J$21="National 2",T455="D"),Rates!$F$16,"£0.00"))))))))))))))))))))</f>
        <v>£0.00</v>
      </c>
      <c r="AP455" s="45">
        <f t="shared" si="111"/>
        <v>0</v>
      </c>
      <c r="AQ455" s="45" t="str">
        <f>IF(AND('Claim Details'!$R$21="London 1",AC455="A"),Rates!$C$4,IF(AND('Claim Details'!$R$21="London 1",AC455="B"),Rates!$D$4,IF(AND('Claim Details'!$R$21="London 1",AC455="C"),Rates!$E$4,IF(AND('Claim Details'!$R$21="London 1",AC455="D"),Rates!$F$4,IF(AND('Claim Details'!$R$21="London 2",AC455="A"),Rates!$C$7,IF(AND('Claim Details'!$R$21="London 2",AC455="B"),Rates!$D$7,IF(AND('Claim Details'!$R$21="London 2",AC455="C"),Rates!$E$7,IF(AND('Claim Details'!$R$21="London 2",AC455="D"),Rates!$F$7,IF(AND('Claim Details'!$R$21="London 3",AC455="A"),Rates!$C$10,IF(AND('Claim Details'!$R$21="London 3",AC455="B"),Rates!$D$10,IF(AND('Claim Details'!$R$21="London 3",AC455="C"),Rates!$E$10,IF(AND('Claim Details'!$R$21="London 3",AC455="D"),Rates!$F$10,IF(AND('Claim Details'!$R$21="National 1",AC455="A"),Rates!$C$13,IF(AND('Claim Details'!$R$21="National 1",AC455="B"),Rates!$D$13,IF(AND('Claim Details'!$R$21="National 1",AC455="C"),Rates!$E$13,IF(AND('Claim Details'!$R$21="National 1",AC455="D"),Rates!$F$13,IF(AND('Claim Details'!$R$21="National 2",AC455="A"),Rates!$C$16,IF(AND('Claim Details'!$R$21="National 2",AC455="B"),Rates!$D$16,IF(AND('Claim Details'!$R$21="National 2",AC455="C"),Rates!$E$16,IF(AND('Claim Details'!$R$21="National 2",AC455="D"),Rates!$F$16,"£0.00"))))))))))))))))))))</f>
        <v>£0.00</v>
      </c>
      <c r="AR455" s="45">
        <f t="shared" si="112"/>
        <v>0</v>
      </c>
      <c r="AS455" s="183" t="str">
        <f t="shared" si="122"/>
        <v/>
      </c>
      <c r="AT455" s="183" t="str">
        <f t="shared" si="123"/>
        <v/>
      </c>
    </row>
    <row r="456" spans="1:46" ht="15.5">
      <c r="A456" s="178"/>
      <c r="B456" s="21"/>
      <c r="C456" s="22"/>
      <c r="D456" s="288"/>
      <c r="E456" s="290"/>
      <c r="F456" s="289"/>
      <c r="G456" s="177"/>
      <c r="H456" s="286"/>
      <c r="I456" s="95" t="str">
        <f>IF(AND('Claim Details'!$E$21="London 1",C456="A"),Rates!$C$4,IF(AND('Claim Details'!$E$21="London 1",C456="B"),Rates!$D$4,IF(AND('Claim Details'!$E$21="London 1",C456="C"),Rates!$E$4,IF(AND('Claim Details'!$E$21="London 1",C456="D"),Rates!$F$4,IF(AND('Claim Details'!$E$21="London 2",C456="A"),Rates!$C$7,IF(AND('Claim Details'!$E$21="London 2",C456="B"),Rates!$D$7,IF(AND('Claim Details'!$E$21="London 2",C456="C"),Rates!$E$7,IF(AND('Claim Details'!$E$21="London 2",C456="D"),Rates!$F$7,IF(AND('Claim Details'!$E$21="London 3",C456="A"),Rates!$C$10,IF(AND('Claim Details'!$E$21="London 3",C456="B"),Rates!$D$10,IF(AND('Claim Details'!$E$21="London 3",C456="C"),Rates!$E$10,IF(AND('Claim Details'!$E$21="London 3",C456="D"),Rates!$F$10,IF(AND('Claim Details'!$E$21="National 1",C456="A"),Rates!$C$13,IF(AND('Claim Details'!$E$21="National 1",C456="B"),Rates!$D$13,IF(AND('Claim Details'!$E$21="National 1",C456="C"),Rates!$E$13,IF(AND('Claim Details'!$E$21="National 1",C456="D"),Rates!$F$13,IF(AND('Claim Details'!$E$21="National 2",C456="A"),Rates!$C$16,IF(AND('Claim Details'!$E$21="National 2",C456="B"),Rates!$D$16,IF(AND('Claim Details'!$E$21="National 2",C456="C"),Rates!$E$16,IF(AND('Claim Details'!$E$21="National 2",C456="D"),Rates!$F$16,"£0.00"))))))))))))))))))))</f>
        <v>£0.00</v>
      </c>
      <c r="J456" s="23"/>
      <c r="K456" s="63" t="str">
        <f t="shared" si="113"/>
        <v>£0.00</v>
      </c>
      <c r="L456" s="212"/>
      <c r="M456" s="213"/>
      <c r="N456" s="20"/>
      <c r="O456" s="20"/>
      <c r="P456" s="20" t="str">
        <f t="shared" si="114"/>
        <v/>
      </c>
      <c r="Q456" s="20"/>
      <c r="R456" s="211"/>
      <c r="S456" s="28" t="str">
        <f t="shared" si="115"/>
        <v/>
      </c>
      <c r="T456" s="20" t="str">
        <f t="shared" si="116"/>
        <v/>
      </c>
      <c r="U456" s="18" t="str">
        <f t="shared" si="117"/>
        <v>£0.00</v>
      </c>
      <c r="V456" s="20"/>
      <c r="W456" s="192"/>
      <c r="X456" s="193"/>
      <c r="Y456" s="35"/>
      <c r="Z456" s="343"/>
      <c r="AA456" s="343" t="str">
        <f t="shared" si="118"/>
        <v/>
      </c>
      <c r="AB456" s="103"/>
      <c r="AC456" s="94" t="str">
        <f t="shared" si="119"/>
        <v/>
      </c>
      <c r="AD456" s="95"/>
      <c r="AE456" s="294"/>
      <c r="AF456" s="214" t="str">
        <f t="shared" si="120"/>
        <v/>
      </c>
      <c r="AG456" s="215" t="str">
        <f t="shared" si="121"/>
        <v>£0.00</v>
      </c>
      <c r="AH456" s="181"/>
      <c r="AJ456" s="183"/>
      <c r="AM456" s="183" t="str">
        <f t="shared" si="95"/>
        <v/>
      </c>
      <c r="AN456" s="45">
        <f t="shared" si="110"/>
        <v>0</v>
      </c>
      <c r="AO456" s="45" t="str">
        <f>IF(AND('Claim Details'!$J$21="London 1",T456="A"),Rates!$C$4,IF(AND('Claim Details'!$J$21="London 1",T456="B"),Rates!$D$4,IF(AND('Claim Details'!$J$21="London 1",T456="C"),Rates!$E$4,IF(AND('Claim Details'!$J$21="London 1",T456="D"),Rates!$F$4,IF(AND('Claim Details'!$J$21="London 2",T456="A"),Rates!$C$7,IF(AND('Claim Details'!$J$21="London 2",T456="B"),Rates!$D$7,IF(AND('Claim Details'!$J$21="London 2",T456="C"),Rates!$E$7,IF(AND('Claim Details'!$J$21="London 2",T456="D"),Rates!$F$7,IF(AND('Claim Details'!$J$21="London 3",T456="A"),Rates!$C$10,IF(AND('Claim Details'!$J$21="London 3",T456="B"),Rates!$D$10,IF(AND('Claim Details'!$J$21="London 3",T456="C"),Rates!$E$10,IF(AND('Claim Details'!$J$21="London 3",T456="D"),Rates!$F$10,IF(AND('Claim Details'!$J$21="National 1",T456="A"),Rates!$C$13,IF(AND('Claim Details'!$J$21="National 1",T456="B"),Rates!$D$13,IF(AND('Claim Details'!$J$21="National 1",T456="C"),Rates!$E$13,IF(AND('Claim Details'!$J$21="National 1",T456="D"),Rates!$F$13,IF(AND('Claim Details'!$J$21="National 2",T456="A"),Rates!$C$16,IF(AND('Claim Details'!$J$21="National 2",T456="B"),Rates!$D$16,IF(AND('Claim Details'!$J$21="National 2",T456="C"),Rates!$E$16,IF(AND('Claim Details'!$J$21="National 2",T456="D"),Rates!$F$16,"£0.00"))))))))))))))))))))</f>
        <v>£0.00</v>
      </c>
      <c r="AP456" s="45">
        <f t="shared" si="111"/>
        <v>0</v>
      </c>
      <c r="AQ456" s="45" t="str">
        <f>IF(AND('Claim Details'!$R$21="London 1",AC456="A"),Rates!$C$4,IF(AND('Claim Details'!$R$21="London 1",AC456="B"),Rates!$D$4,IF(AND('Claim Details'!$R$21="London 1",AC456="C"),Rates!$E$4,IF(AND('Claim Details'!$R$21="London 1",AC456="D"),Rates!$F$4,IF(AND('Claim Details'!$R$21="London 2",AC456="A"),Rates!$C$7,IF(AND('Claim Details'!$R$21="London 2",AC456="B"),Rates!$D$7,IF(AND('Claim Details'!$R$21="London 2",AC456="C"),Rates!$E$7,IF(AND('Claim Details'!$R$21="London 2",AC456="D"),Rates!$F$7,IF(AND('Claim Details'!$R$21="London 3",AC456="A"),Rates!$C$10,IF(AND('Claim Details'!$R$21="London 3",AC456="B"),Rates!$D$10,IF(AND('Claim Details'!$R$21="London 3",AC456="C"),Rates!$E$10,IF(AND('Claim Details'!$R$21="London 3",AC456="D"),Rates!$F$10,IF(AND('Claim Details'!$R$21="National 1",AC456="A"),Rates!$C$13,IF(AND('Claim Details'!$R$21="National 1",AC456="B"),Rates!$D$13,IF(AND('Claim Details'!$R$21="National 1",AC456="C"),Rates!$E$13,IF(AND('Claim Details'!$R$21="National 1",AC456="D"),Rates!$F$13,IF(AND('Claim Details'!$R$21="National 2",AC456="A"),Rates!$C$16,IF(AND('Claim Details'!$R$21="National 2",AC456="B"),Rates!$D$16,IF(AND('Claim Details'!$R$21="National 2",AC456="C"),Rates!$E$16,IF(AND('Claim Details'!$R$21="National 2",AC456="D"),Rates!$F$16,"£0.00"))))))))))))))))))))</f>
        <v>£0.00</v>
      </c>
      <c r="AR456" s="45">
        <f t="shared" si="112"/>
        <v>0</v>
      </c>
      <c r="AS456" s="183" t="str">
        <f t="shared" si="122"/>
        <v/>
      </c>
      <c r="AT456" s="183" t="str">
        <f t="shared" si="123"/>
        <v/>
      </c>
    </row>
    <row r="457" spans="1:46" ht="15.5">
      <c r="A457" s="178"/>
      <c r="B457" s="21"/>
      <c r="C457" s="22"/>
      <c r="D457" s="288"/>
      <c r="E457" s="290"/>
      <c r="F457" s="289"/>
      <c r="G457" s="177"/>
      <c r="H457" s="286"/>
      <c r="I457" s="95" t="str">
        <f>IF(AND('Claim Details'!$E$21="London 1",C457="A"),Rates!$C$4,IF(AND('Claim Details'!$E$21="London 1",C457="B"),Rates!$D$4,IF(AND('Claim Details'!$E$21="London 1",C457="C"),Rates!$E$4,IF(AND('Claim Details'!$E$21="London 1",C457="D"),Rates!$F$4,IF(AND('Claim Details'!$E$21="London 2",C457="A"),Rates!$C$7,IF(AND('Claim Details'!$E$21="London 2",C457="B"),Rates!$D$7,IF(AND('Claim Details'!$E$21="London 2",C457="C"),Rates!$E$7,IF(AND('Claim Details'!$E$21="London 2",C457="D"),Rates!$F$7,IF(AND('Claim Details'!$E$21="London 3",C457="A"),Rates!$C$10,IF(AND('Claim Details'!$E$21="London 3",C457="B"),Rates!$D$10,IF(AND('Claim Details'!$E$21="London 3",C457="C"),Rates!$E$10,IF(AND('Claim Details'!$E$21="London 3",C457="D"),Rates!$F$10,IF(AND('Claim Details'!$E$21="National 1",C457="A"),Rates!$C$13,IF(AND('Claim Details'!$E$21="National 1",C457="B"),Rates!$D$13,IF(AND('Claim Details'!$E$21="National 1",C457="C"),Rates!$E$13,IF(AND('Claim Details'!$E$21="National 1",C457="D"),Rates!$F$13,IF(AND('Claim Details'!$E$21="National 2",C457="A"),Rates!$C$16,IF(AND('Claim Details'!$E$21="National 2",C457="B"),Rates!$D$16,IF(AND('Claim Details'!$E$21="National 2",C457="C"),Rates!$E$16,IF(AND('Claim Details'!$E$21="National 2",C457="D"),Rates!$F$16,"£0.00"))))))))))))))))))))</f>
        <v>£0.00</v>
      </c>
      <c r="J457" s="23"/>
      <c r="K457" s="63" t="str">
        <f t="shared" si="113"/>
        <v>£0.00</v>
      </c>
      <c r="L457" s="212"/>
      <c r="M457" s="213"/>
      <c r="N457" s="20"/>
      <c r="O457" s="20"/>
      <c r="P457" s="20" t="str">
        <f t="shared" si="114"/>
        <v/>
      </c>
      <c r="Q457" s="20"/>
      <c r="R457" s="211"/>
      <c r="S457" s="28" t="str">
        <f t="shared" si="115"/>
        <v/>
      </c>
      <c r="T457" s="20" t="str">
        <f t="shared" si="116"/>
        <v/>
      </c>
      <c r="U457" s="18" t="str">
        <f t="shared" si="117"/>
        <v>£0.00</v>
      </c>
      <c r="V457" s="20"/>
      <c r="W457" s="192"/>
      <c r="X457" s="193"/>
      <c r="Y457" s="35"/>
      <c r="Z457" s="343"/>
      <c r="AA457" s="343" t="str">
        <f t="shared" si="118"/>
        <v/>
      </c>
      <c r="AB457" s="103"/>
      <c r="AC457" s="94" t="str">
        <f t="shared" si="119"/>
        <v/>
      </c>
      <c r="AD457" s="95"/>
      <c r="AE457" s="294"/>
      <c r="AF457" s="214" t="str">
        <f t="shared" si="120"/>
        <v/>
      </c>
      <c r="AG457" s="215" t="str">
        <f t="shared" si="121"/>
        <v>£0.00</v>
      </c>
      <c r="AH457" s="181"/>
      <c r="AJ457" s="183"/>
      <c r="AM457" s="183" t="str">
        <f t="shared" ref="AM457:AM463" si="124">IF(E457="","",IF(E457="Travel","1",IF(E457="Waiting","1",IF(E457="Advocacy","2",IF(E457="Attendance at court","3","4")))))</f>
        <v/>
      </c>
      <c r="AN457" s="45">
        <f t="shared" si="110"/>
        <v>0</v>
      </c>
      <c r="AO457" s="45" t="str">
        <f>IF(AND('Claim Details'!$J$21="London 1",T457="A"),Rates!$C$4,IF(AND('Claim Details'!$J$21="London 1",T457="B"),Rates!$D$4,IF(AND('Claim Details'!$J$21="London 1",T457="C"),Rates!$E$4,IF(AND('Claim Details'!$J$21="London 1",T457="D"),Rates!$F$4,IF(AND('Claim Details'!$J$21="London 2",T457="A"),Rates!$C$7,IF(AND('Claim Details'!$J$21="London 2",T457="B"),Rates!$D$7,IF(AND('Claim Details'!$J$21="London 2",T457="C"),Rates!$E$7,IF(AND('Claim Details'!$J$21="London 2",T457="D"),Rates!$F$7,IF(AND('Claim Details'!$J$21="London 3",T457="A"),Rates!$C$10,IF(AND('Claim Details'!$J$21="London 3",T457="B"),Rates!$D$10,IF(AND('Claim Details'!$J$21="London 3",T457="C"),Rates!$E$10,IF(AND('Claim Details'!$J$21="London 3",T457="D"),Rates!$F$10,IF(AND('Claim Details'!$J$21="National 1",T457="A"),Rates!$C$13,IF(AND('Claim Details'!$J$21="National 1",T457="B"),Rates!$D$13,IF(AND('Claim Details'!$J$21="National 1",T457="C"),Rates!$E$13,IF(AND('Claim Details'!$J$21="National 1",T457="D"),Rates!$F$13,IF(AND('Claim Details'!$J$21="National 2",T457="A"),Rates!$C$16,IF(AND('Claim Details'!$J$21="National 2",T457="B"),Rates!$D$16,IF(AND('Claim Details'!$J$21="National 2",T457="C"),Rates!$E$16,IF(AND('Claim Details'!$J$21="National 2",T457="D"),Rates!$F$16,"£0.00"))))))))))))))))))))</f>
        <v>£0.00</v>
      </c>
      <c r="AP457" s="45">
        <f t="shared" si="111"/>
        <v>0</v>
      </c>
      <c r="AQ457" s="45" t="str">
        <f>IF(AND('Claim Details'!$R$21="London 1",AC457="A"),Rates!$C$4,IF(AND('Claim Details'!$R$21="London 1",AC457="B"),Rates!$D$4,IF(AND('Claim Details'!$R$21="London 1",AC457="C"),Rates!$E$4,IF(AND('Claim Details'!$R$21="London 1",AC457="D"),Rates!$F$4,IF(AND('Claim Details'!$R$21="London 2",AC457="A"),Rates!$C$7,IF(AND('Claim Details'!$R$21="London 2",AC457="B"),Rates!$D$7,IF(AND('Claim Details'!$R$21="London 2",AC457="C"),Rates!$E$7,IF(AND('Claim Details'!$R$21="London 2",AC457="D"),Rates!$F$7,IF(AND('Claim Details'!$R$21="London 3",AC457="A"),Rates!$C$10,IF(AND('Claim Details'!$R$21="London 3",AC457="B"),Rates!$D$10,IF(AND('Claim Details'!$R$21="London 3",AC457="C"),Rates!$E$10,IF(AND('Claim Details'!$R$21="London 3",AC457="D"),Rates!$F$10,IF(AND('Claim Details'!$R$21="National 1",AC457="A"),Rates!$C$13,IF(AND('Claim Details'!$R$21="National 1",AC457="B"),Rates!$D$13,IF(AND('Claim Details'!$R$21="National 1",AC457="C"),Rates!$E$13,IF(AND('Claim Details'!$R$21="National 1",AC457="D"),Rates!$F$13,IF(AND('Claim Details'!$R$21="National 2",AC457="A"),Rates!$C$16,IF(AND('Claim Details'!$R$21="National 2",AC457="B"),Rates!$D$16,IF(AND('Claim Details'!$R$21="National 2",AC457="C"),Rates!$E$16,IF(AND('Claim Details'!$R$21="National 2",AC457="D"),Rates!$F$16,"£0.00"))))))))))))))))))))</f>
        <v>£0.00</v>
      </c>
      <c r="AR457" s="45">
        <f t="shared" si="112"/>
        <v>0</v>
      </c>
      <c r="AS457" s="183" t="str">
        <f t="shared" si="122"/>
        <v/>
      </c>
      <c r="AT457" s="183" t="str">
        <f t="shared" si="123"/>
        <v/>
      </c>
    </row>
    <row r="458" spans="1:46" ht="15.5">
      <c r="A458" s="178"/>
      <c r="B458" s="21"/>
      <c r="C458" s="22"/>
      <c r="D458" s="288"/>
      <c r="E458" s="290"/>
      <c r="F458" s="289"/>
      <c r="G458" s="177"/>
      <c r="H458" s="286"/>
      <c r="I458" s="95" t="str">
        <f>IF(AND('Claim Details'!$E$21="London 1",C458="A"),Rates!$C$4,IF(AND('Claim Details'!$E$21="London 1",C458="B"),Rates!$D$4,IF(AND('Claim Details'!$E$21="London 1",C458="C"),Rates!$E$4,IF(AND('Claim Details'!$E$21="London 1",C458="D"),Rates!$F$4,IF(AND('Claim Details'!$E$21="London 2",C458="A"),Rates!$C$7,IF(AND('Claim Details'!$E$21="London 2",C458="B"),Rates!$D$7,IF(AND('Claim Details'!$E$21="London 2",C458="C"),Rates!$E$7,IF(AND('Claim Details'!$E$21="London 2",C458="D"),Rates!$F$7,IF(AND('Claim Details'!$E$21="London 3",C458="A"),Rates!$C$10,IF(AND('Claim Details'!$E$21="London 3",C458="B"),Rates!$D$10,IF(AND('Claim Details'!$E$21="London 3",C458="C"),Rates!$E$10,IF(AND('Claim Details'!$E$21="London 3",C458="D"),Rates!$F$10,IF(AND('Claim Details'!$E$21="National 1",C458="A"),Rates!$C$13,IF(AND('Claim Details'!$E$21="National 1",C458="B"),Rates!$D$13,IF(AND('Claim Details'!$E$21="National 1",C458="C"),Rates!$E$13,IF(AND('Claim Details'!$E$21="National 1",C458="D"),Rates!$F$13,IF(AND('Claim Details'!$E$21="National 2",C458="A"),Rates!$C$16,IF(AND('Claim Details'!$E$21="National 2",C458="B"),Rates!$D$16,IF(AND('Claim Details'!$E$21="National 2",C458="C"),Rates!$E$16,IF(AND('Claim Details'!$E$21="National 2",C458="D"),Rates!$F$16,"£0.00"))))))))))))))))))))</f>
        <v>£0.00</v>
      </c>
      <c r="J458" s="23"/>
      <c r="K458" s="63" t="str">
        <f t="shared" si="113"/>
        <v>£0.00</v>
      </c>
      <c r="L458" s="212"/>
      <c r="M458" s="213"/>
      <c r="N458" s="20"/>
      <c r="O458" s="20"/>
      <c r="P458" s="20" t="str">
        <f t="shared" si="114"/>
        <v/>
      </c>
      <c r="Q458" s="20"/>
      <c r="R458" s="211"/>
      <c r="S458" s="28" t="str">
        <f t="shared" si="115"/>
        <v/>
      </c>
      <c r="T458" s="20" t="str">
        <f t="shared" si="116"/>
        <v/>
      </c>
      <c r="U458" s="18" t="str">
        <f t="shared" si="117"/>
        <v>£0.00</v>
      </c>
      <c r="V458" s="20"/>
      <c r="W458" s="192"/>
      <c r="X458" s="193"/>
      <c r="Y458" s="35"/>
      <c r="Z458" s="343"/>
      <c r="AA458" s="343" t="str">
        <f t="shared" si="118"/>
        <v/>
      </c>
      <c r="AB458" s="103"/>
      <c r="AC458" s="94" t="str">
        <f t="shared" si="119"/>
        <v/>
      </c>
      <c r="AD458" s="95"/>
      <c r="AE458" s="294"/>
      <c r="AF458" s="214" t="str">
        <f t="shared" si="120"/>
        <v/>
      </c>
      <c r="AG458" s="215" t="str">
        <f t="shared" si="121"/>
        <v>£0.00</v>
      </c>
      <c r="AH458" s="181"/>
      <c r="AJ458" s="183"/>
      <c r="AM458" s="183" t="str">
        <f t="shared" si="124"/>
        <v/>
      </c>
      <c r="AN458" s="45">
        <f t="shared" si="110"/>
        <v>0</v>
      </c>
      <c r="AO458" s="45" t="str">
        <f>IF(AND('Claim Details'!$J$21="London 1",T458="A"),Rates!$C$4,IF(AND('Claim Details'!$J$21="London 1",T458="B"),Rates!$D$4,IF(AND('Claim Details'!$J$21="London 1",T458="C"),Rates!$E$4,IF(AND('Claim Details'!$J$21="London 1",T458="D"),Rates!$F$4,IF(AND('Claim Details'!$J$21="London 2",T458="A"),Rates!$C$7,IF(AND('Claim Details'!$J$21="London 2",T458="B"),Rates!$D$7,IF(AND('Claim Details'!$J$21="London 2",T458="C"),Rates!$E$7,IF(AND('Claim Details'!$J$21="London 2",T458="D"),Rates!$F$7,IF(AND('Claim Details'!$J$21="London 3",T458="A"),Rates!$C$10,IF(AND('Claim Details'!$J$21="London 3",T458="B"),Rates!$D$10,IF(AND('Claim Details'!$J$21="London 3",T458="C"),Rates!$E$10,IF(AND('Claim Details'!$J$21="London 3",T458="D"),Rates!$F$10,IF(AND('Claim Details'!$J$21="National 1",T458="A"),Rates!$C$13,IF(AND('Claim Details'!$J$21="National 1",T458="B"),Rates!$D$13,IF(AND('Claim Details'!$J$21="National 1",T458="C"),Rates!$E$13,IF(AND('Claim Details'!$J$21="National 1",T458="D"),Rates!$F$13,IF(AND('Claim Details'!$J$21="National 2",T458="A"),Rates!$C$16,IF(AND('Claim Details'!$J$21="National 2",T458="B"),Rates!$D$16,IF(AND('Claim Details'!$J$21="National 2",T458="C"),Rates!$E$16,IF(AND('Claim Details'!$J$21="National 2",T458="D"),Rates!$F$16,"£0.00"))))))))))))))))))))</f>
        <v>£0.00</v>
      </c>
      <c r="AP458" s="45">
        <f t="shared" si="111"/>
        <v>0</v>
      </c>
      <c r="AQ458" s="45" t="str">
        <f>IF(AND('Claim Details'!$R$21="London 1",AC458="A"),Rates!$C$4,IF(AND('Claim Details'!$R$21="London 1",AC458="B"),Rates!$D$4,IF(AND('Claim Details'!$R$21="London 1",AC458="C"),Rates!$E$4,IF(AND('Claim Details'!$R$21="London 1",AC458="D"),Rates!$F$4,IF(AND('Claim Details'!$R$21="London 2",AC458="A"),Rates!$C$7,IF(AND('Claim Details'!$R$21="London 2",AC458="B"),Rates!$D$7,IF(AND('Claim Details'!$R$21="London 2",AC458="C"),Rates!$E$7,IF(AND('Claim Details'!$R$21="London 2",AC458="D"),Rates!$F$7,IF(AND('Claim Details'!$R$21="London 3",AC458="A"),Rates!$C$10,IF(AND('Claim Details'!$R$21="London 3",AC458="B"),Rates!$D$10,IF(AND('Claim Details'!$R$21="London 3",AC458="C"),Rates!$E$10,IF(AND('Claim Details'!$R$21="London 3",AC458="D"),Rates!$F$10,IF(AND('Claim Details'!$R$21="National 1",AC458="A"),Rates!$C$13,IF(AND('Claim Details'!$R$21="National 1",AC458="B"),Rates!$D$13,IF(AND('Claim Details'!$R$21="National 1",AC458="C"),Rates!$E$13,IF(AND('Claim Details'!$R$21="National 1",AC458="D"),Rates!$F$13,IF(AND('Claim Details'!$R$21="National 2",AC458="A"),Rates!$C$16,IF(AND('Claim Details'!$R$21="National 2",AC458="B"),Rates!$D$16,IF(AND('Claim Details'!$R$21="National 2",AC458="C"),Rates!$E$16,IF(AND('Claim Details'!$R$21="National 2",AC458="D"),Rates!$F$16,"£0.00"))))))))))))))))))))</f>
        <v>£0.00</v>
      </c>
      <c r="AR458" s="45">
        <f t="shared" si="112"/>
        <v>0</v>
      </c>
      <c r="AS458" s="183" t="str">
        <f t="shared" si="122"/>
        <v/>
      </c>
      <c r="AT458" s="183" t="str">
        <f t="shared" si="123"/>
        <v/>
      </c>
    </row>
    <row r="459" spans="1:46" ht="15.5">
      <c r="A459" s="178"/>
      <c r="B459" s="21"/>
      <c r="C459" s="22"/>
      <c r="D459" s="288"/>
      <c r="E459" s="290"/>
      <c r="F459" s="289"/>
      <c r="G459" s="177"/>
      <c r="H459" s="286"/>
      <c r="I459" s="95" t="str">
        <f>IF(AND('Claim Details'!$E$21="London 1",C459="A"),Rates!$C$4,IF(AND('Claim Details'!$E$21="London 1",C459="B"),Rates!$D$4,IF(AND('Claim Details'!$E$21="London 1",C459="C"),Rates!$E$4,IF(AND('Claim Details'!$E$21="London 1",C459="D"),Rates!$F$4,IF(AND('Claim Details'!$E$21="London 2",C459="A"),Rates!$C$7,IF(AND('Claim Details'!$E$21="London 2",C459="B"),Rates!$D$7,IF(AND('Claim Details'!$E$21="London 2",C459="C"),Rates!$E$7,IF(AND('Claim Details'!$E$21="London 2",C459="D"),Rates!$F$7,IF(AND('Claim Details'!$E$21="London 3",C459="A"),Rates!$C$10,IF(AND('Claim Details'!$E$21="London 3",C459="B"),Rates!$D$10,IF(AND('Claim Details'!$E$21="London 3",C459="C"),Rates!$E$10,IF(AND('Claim Details'!$E$21="London 3",C459="D"),Rates!$F$10,IF(AND('Claim Details'!$E$21="National 1",C459="A"),Rates!$C$13,IF(AND('Claim Details'!$E$21="National 1",C459="B"),Rates!$D$13,IF(AND('Claim Details'!$E$21="National 1",C459="C"),Rates!$E$13,IF(AND('Claim Details'!$E$21="National 1",C459="D"),Rates!$F$13,IF(AND('Claim Details'!$E$21="National 2",C459="A"),Rates!$C$16,IF(AND('Claim Details'!$E$21="National 2",C459="B"),Rates!$D$16,IF(AND('Claim Details'!$E$21="National 2",C459="C"),Rates!$E$16,IF(AND('Claim Details'!$E$21="National 2",C459="D"),Rates!$F$16,"£0.00"))))))))))))))))))))</f>
        <v>£0.00</v>
      </c>
      <c r="J459" s="23"/>
      <c r="K459" s="63" t="str">
        <f t="shared" si="113"/>
        <v>£0.00</v>
      </c>
      <c r="L459" s="212"/>
      <c r="M459" s="213"/>
      <c r="N459" s="20"/>
      <c r="O459" s="20"/>
      <c r="P459" s="20" t="str">
        <f t="shared" si="114"/>
        <v/>
      </c>
      <c r="Q459" s="20"/>
      <c r="R459" s="211"/>
      <c r="S459" s="28" t="str">
        <f t="shared" si="115"/>
        <v/>
      </c>
      <c r="T459" s="20" t="str">
        <f t="shared" si="116"/>
        <v/>
      </c>
      <c r="U459" s="18" t="str">
        <f t="shared" si="117"/>
        <v>£0.00</v>
      </c>
      <c r="V459" s="20"/>
      <c r="W459" s="192"/>
      <c r="X459" s="193"/>
      <c r="Y459" s="35"/>
      <c r="Z459" s="343"/>
      <c r="AA459" s="343" t="str">
        <f t="shared" si="118"/>
        <v/>
      </c>
      <c r="AB459" s="103"/>
      <c r="AC459" s="94" t="str">
        <f t="shared" si="119"/>
        <v/>
      </c>
      <c r="AD459" s="95"/>
      <c r="AE459" s="294"/>
      <c r="AF459" s="214" t="str">
        <f t="shared" si="120"/>
        <v/>
      </c>
      <c r="AG459" s="215" t="str">
        <f t="shared" si="121"/>
        <v>£0.00</v>
      </c>
      <c r="AH459" s="181"/>
      <c r="AJ459" s="183"/>
      <c r="AM459" s="183" t="str">
        <f t="shared" si="124"/>
        <v/>
      </c>
      <c r="AN459" s="45">
        <f t="shared" si="110"/>
        <v>0</v>
      </c>
      <c r="AO459" s="45" t="str">
        <f>IF(AND('Claim Details'!$J$21="London 1",T459="A"),Rates!$C$4,IF(AND('Claim Details'!$J$21="London 1",T459="B"),Rates!$D$4,IF(AND('Claim Details'!$J$21="London 1",T459="C"),Rates!$E$4,IF(AND('Claim Details'!$J$21="London 1",T459="D"),Rates!$F$4,IF(AND('Claim Details'!$J$21="London 2",T459="A"),Rates!$C$7,IF(AND('Claim Details'!$J$21="London 2",T459="B"),Rates!$D$7,IF(AND('Claim Details'!$J$21="London 2",T459="C"),Rates!$E$7,IF(AND('Claim Details'!$J$21="London 2",T459="D"),Rates!$F$7,IF(AND('Claim Details'!$J$21="London 3",T459="A"),Rates!$C$10,IF(AND('Claim Details'!$J$21="London 3",T459="B"),Rates!$D$10,IF(AND('Claim Details'!$J$21="London 3",T459="C"),Rates!$E$10,IF(AND('Claim Details'!$J$21="London 3",T459="D"),Rates!$F$10,IF(AND('Claim Details'!$J$21="National 1",T459="A"),Rates!$C$13,IF(AND('Claim Details'!$J$21="National 1",T459="B"),Rates!$D$13,IF(AND('Claim Details'!$J$21="National 1",T459="C"),Rates!$E$13,IF(AND('Claim Details'!$J$21="National 1",T459="D"),Rates!$F$13,IF(AND('Claim Details'!$J$21="National 2",T459="A"),Rates!$C$16,IF(AND('Claim Details'!$J$21="National 2",T459="B"),Rates!$D$16,IF(AND('Claim Details'!$J$21="National 2",T459="C"),Rates!$E$16,IF(AND('Claim Details'!$J$21="National 2",T459="D"),Rates!$F$16,"£0.00"))))))))))))))))))))</f>
        <v>£0.00</v>
      </c>
      <c r="AP459" s="45">
        <f t="shared" si="111"/>
        <v>0</v>
      </c>
      <c r="AQ459" s="45" t="str">
        <f>IF(AND('Claim Details'!$R$21="London 1",AC459="A"),Rates!$C$4,IF(AND('Claim Details'!$R$21="London 1",AC459="B"),Rates!$D$4,IF(AND('Claim Details'!$R$21="London 1",AC459="C"),Rates!$E$4,IF(AND('Claim Details'!$R$21="London 1",AC459="D"),Rates!$F$4,IF(AND('Claim Details'!$R$21="London 2",AC459="A"),Rates!$C$7,IF(AND('Claim Details'!$R$21="London 2",AC459="B"),Rates!$D$7,IF(AND('Claim Details'!$R$21="London 2",AC459="C"),Rates!$E$7,IF(AND('Claim Details'!$R$21="London 2",AC459="D"),Rates!$F$7,IF(AND('Claim Details'!$R$21="London 3",AC459="A"),Rates!$C$10,IF(AND('Claim Details'!$R$21="London 3",AC459="B"),Rates!$D$10,IF(AND('Claim Details'!$R$21="London 3",AC459="C"),Rates!$E$10,IF(AND('Claim Details'!$R$21="London 3",AC459="D"),Rates!$F$10,IF(AND('Claim Details'!$R$21="National 1",AC459="A"),Rates!$C$13,IF(AND('Claim Details'!$R$21="National 1",AC459="B"),Rates!$D$13,IF(AND('Claim Details'!$R$21="National 1",AC459="C"),Rates!$E$13,IF(AND('Claim Details'!$R$21="National 1",AC459="D"),Rates!$F$13,IF(AND('Claim Details'!$R$21="National 2",AC459="A"),Rates!$C$16,IF(AND('Claim Details'!$R$21="National 2",AC459="B"),Rates!$D$16,IF(AND('Claim Details'!$R$21="National 2",AC459="C"),Rates!$E$16,IF(AND('Claim Details'!$R$21="National 2",AC459="D"),Rates!$F$16,"£0.00"))))))))))))))))))))</f>
        <v>£0.00</v>
      </c>
      <c r="AR459" s="45">
        <f t="shared" si="112"/>
        <v>0</v>
      </c>
      <c r="AS459" s="183" t="str">
        <f t="shared" si="122"/>
        <v/>
      </c>
      <c r="AT459" s="183" t="str">
        <f t="shared" si="123"/>
        <v/>
      </c>
    </row>
    <row r="460" spans="1:46" ht="15.5">
      <c r="A460" s="178"/>
      <c r="B460" s="21"/>
      <c r="C460" s="22"/>
      <c r="D460" s="288"/>
      <c r="E460" s="290"/>
      <c r="F460" s="289"/>
      <c r="G460" s="177"/>
      <c r="H460" s="286"/>
      <c r="I460" s="95" t="str">
        <f>IF(AND('Claim Details'!$E$21="London 1",C460="A"),Rates!$C$4,IF(AND('Claim Details'!$E$21="London 1",C460="B"),Rates!$D$4,IF(AND('Claim Details'!$E$21="London 1",C460="C"),Rates!$E$4,IF(AND('Claim Details'!$E$21="London 1",C460="D"),Rates!$F$4,IF(AND('Claim Details'!$E$21="London 2",C460="A"),Rates!$C$7,IF(AND('Claim Details'!$E$21="London 2",C460="B"),Rates!$D$7,IF(AND('Claim Details'!$E$21="London 2",C460="C"),Rates!$E$7,IF(AND('Claim Details'!$E$21="London 2",C460="D"),Rates!$F$7,IF(AND('Claim Details'!$E$21="London 3",C460="A"),Rates!$C$10,IF(AND('Claim Details'!$E$21="London 3",C460="B"),Rates!$D$10,IF(AND('Claim Details'!$E$21="London 3",C460="C"),Rates!$E$10,IF(AND('Claim Details'!$E$21="London 3",C460="D"),Rates!$F$10,IF(AND('Claim Details'!$E$21="National 1",C460="A"),Rates!$C$13,IF(AND('Claim Details'!$E$21="National 1",C460="B"),Rates!$D$13,IF(AND('Claim Details'!$E$21="National 1",C460="C"),Rates!$E$13,IF(AND('Claim Details'!$E$21="National 1",C460="D"),Rates!$F$13,IF(AND('Claim Details'!$E$21="National 2",C460="A"),Rates!$C$16,IF(AND('Claim Details'!$E$21="National 2",C460="B"),Rates!$D$16,IF(AND('Claim Details'!$E$21="National 2",C460="C"),Rates!$E$16,IF(AND('Claim Details'!$E$21="National 2",C460="D"),Rates!$F$16,"£0.00"))))))))))))))))))))</f>
        <v>£0.00</v>
      </c>
      <c r="J460" s="23"/>
      <c r="K460" s="63" t="str">
        <f t="shared" si="113"/>
        <v>£0.00</v>
      </c>
      <c r="L460" s="212"/>
      <c r="M460" s="213"/>
      <c r="N460" s="20"/>
      <c r="O460" s="20"/>
      <c r="P460" s="20" t="str">
        <f t="shared" si="114"/>
        <v/>
      </c>
      <c r="Q460" s="20"/>
      <c r="R460" s="211"/>
      <c r="S460" s="28" t="str">
        <f t="shared" si="115"/>
        <v/>
      </c>
      <c r="T460" s="20" t="str">
        <f t="shared" si="116"/>
        <v/>
      </c>
      <c r="U460" s="18" t="str">
        <f t="shared" si="117"/>
        <v>£0.00</v>
      </c>
      <c r="V460" s="20"/>
      <c r="W460" s="192"/>
      <c r="X460" s="193"/>
      <c r="Y460" s="35"/>
      <c r="Z460" s="343"/>
      <c r="AA460" s="343" t="str">
        <f t="shared" si="118"/>
        <v/>
      </c>
      <c r="AB460" s="103"/>
      <c r="AC460" s="94" t="str">
        <f t="shared" si="119"/>
        <v/>
      </c>
      <c r="AD460" s="95"/>
      <c r="AE460" s="294"/>
      <c r="AF460" s="214" t="str">
        <f t="shared" si="120"/>
        <v/>
      </c>
      <c r="AG460" s="215" t="str">
        <f t="shared" si="121"/>
        <v>£0.00</v>
      </c>
      <c r="AH460" s="181"/>
      <c r="AJ460" s="183"/>
      <c r="AM460" s="183" t="str">
        <f t="shared" si="124"/>
        <v/>
      </c>
      <c r="AN460" s="45">
        <f t="shared" si="110"/>
        <v>0</v>
      </c>
      <c r="AO460" s="45" t="str">
        <f>IF(AND('Claim Details'!$J$21="London 1",T460="A"),Rates!$C$4,IF(AND('Claim Details'!$J$21="London 1",T460="B"),Rates!$D$4,IF(AND('Claim Details'!$J$21="London 1",T460="C"),Rates!$E$4,IF(AND('Claim Details'!$J$21="London 1",T460="D"),Rates!$F$4,IF(AND('Claim Details'!$J$21="London 2",T460="A"),Rates!$C$7,IF(AND('Claim Details'!$J$21="London 2",T460="B"),Rates!$D$7,IF(AND('Claim Details'!$J$21="London 2",T460="C"),Rates!$E$7,IF(AND('Claim Details'!$J$21="London 2",T460="D"),Rates!$F$7,IF(AND('Claim Details'!$J$21="London 3",T460="A"),Rates!$C$10,IF(AND('Claim Details'!$J$21="London 3",T460="B"),Rates!$D$10,IF(AND('Claim Details'!$J$21="London 3",T460="C"),Rates!$E$10,IF(AND('Claim Details'!$J$21="London 3",T460="D"),Rates!$F$10,IF(AND('Claim Details'!$J$21="National 1",T460="A"),Rates!$C$13,IF(AND('Claim Details'!$J$21="National 1",T460="B"),Rates!$D$13,IF(AND('Claim Details'!$J$21="National 1",T460="C"),Rates!$E$13,IF(AND('Claim Details'!$J$21="National 1",T460="D"),Rates!$F$13,IF(AND('Claim Details'!$J$21="National 2",T460="A"),Rates!$C$16,IF(AND('Claim Details'!$J$21="National 2",T460="B"),Rates!$D$16,IF(AND('Claim Details'!$J$21="National 2",T460="C"),Rates!$E$16,IF(AND('Claim Details'!$J$21="National 2",T460="D"),Rates!$F$16,"£0.00"))))))))))))))))))))</f>
        <v>£0.00</v>
      </c>
      <c r="AP460" s="45">
        <f t="shared" si="111"/>
        <v>0</v>
      </c>
      <c r="AQ460" s="45" t="str">
        <f>IF(AND('Claim Details'!$R$21="London 1",AC460="A"),Rates!$C$4,IF(AND('Claim Details'!$R$21="London 1",AC460="B"),Rates!$D$4,IF(AND('Claim Details'!$R$21="London 1",AC460="C"),Rates!$E$4,IF(AND('Claim Details'!$R$21="London 1",AC460="D"),Rates!$F$4,IF(AND('Claim Details'!$R$21="London 2",AC460="A"),Rates!$C$7,IF(AND('Claim Details'!$R$21="London 2",AC460="B"),Rates!$D$7,IF(AND('Claim Details'!$R$21="London 2",AC460="C"),Rates!$E$7,IF(AND('Claim Details'!$R$21="London 2",AC460="D"),Rates!$F$7,IF(AND('Claim Details'!$R$21="London 3",AC460="A"),Rates!$C$10,IF(AND('Claim Details'!$R$21="London 3",AC460="B"),Rates!$D$10,IF(AND('Claim Details'!$R$21="London 3",AC460="C"),Rates!$E$10,IF(AND('Claim Details'!$R$21="London 3",AC460="D"),Rates!$F$10,IF(AND('Claim Details'!$R$21="National 1",AC460="A"),Rates!$C$13,IF(AND('Claim Details'!$R$21="National 1",AC460="B"),Rates!$D$13,IF(AND('Claim Details'!$R$21="National 1",AC460="C"),Rates!$E$13,IF(AND('Claim Details'!$R$21="National 1",AC460="D"),Rates!$F$13,IF(AND('Claim Details'!$R$21="National 2",AC460="A"),Rates!$C$16,IF(AND('Claim Details'!$R$21="National 2",AC460="B"),Rates!$D$16,IF(AND('Claim Details'!$R$21="National 2",AC460="C"),Rates!$E$16,IF(AND('Claim Details'!$R$21="National 2",AC460="D"),Rates!$F$16,"£0.00"))))))))))))))))))))</f>
        <v>£0.00</v>
      </c>
      <c r="AR460" s="45">
        <f t="shared" si="112"/>
        <v>0</v>
      </c>
      <c r="AS460" s="183" t="str">
        <f t="shared" si="122"/>
        <v/>
      </c>
      <c r="AT460" s="183" t="str">
        <f t="shared" si="123"/>
        <v/>
      </c>
    </row>
    <row r="461" spans="1:46" ht="15.5">
      <c r="A461" s="178"/>
      <c r="B461" s="21"/>
      <c r="C461" s="22"/>
      <c r="D461" s="288"/>
      <c r="E461" s="290"/>
      <c r="F461" s="289"/>
      <c r="G461" s="177"/>
      <c r="H461" s="286"/>
      <c r="I461" s="95" t="str">
        <f>IF(AND('Claim Details'!$E$21="London 1",C461="A"),Rates!$C$4,IF(AND('Claim Details'!$E$21="London 1",C461="B"),Rates!$D$4,IF(AND('Claim Details'!$E$21="London 1",C461="C"),Rates!$E$4,IF(AND('Claim Details'!$E$21="London 1",C461="D"),Rates!$F$4,IF(AND('Claim Details'!$E$21="London 2",C461="A"),Rates!$C$7,IF(AND('Claim Details'!$E$21="London 2",C461="B"),Rates!$D$7,IF(AND('Claim Details'!$E$21="London 2",C461="C"),Rates!$E$7,IF(AND('Claim Details'!$E$21="London 2",C461="D"),Rates!$F$7,IF(AND('Claim Details'!$E$21="London 3",C461="A"),Rates!$C$10,IF(AND('Claim Details'!$E$21="London 3",C461="B"),Rates!$D$10,IF(AND('Claim Details'!$E$21="London 3",C461="C"),Rates!$E$10,IF(AND('Claim Details'!$E$21="London 3",C461="D"),Rates!$F$10,IF(AND('Claim Details'!$E$21="National 1",C461="A"),Rates!$C$13,IF(AND('Claim Details'!$E$21="National 1",C461="B"),Rates!$D$13,IF(AND('Claim Details'!$E$21="National 1",C461="C"),Rates!$E$13,IF(AND('Claim Details'!$E$21="National 1",C461="D"),Rates!$F$13,IF(AND('Claim Details'!$E$21="National 2",C461="A"),Rates!$C$16,IF(AND('Claim Details'!$E$21="National 2",C461="B"),Rates!$D$16,IF(AND('Claim Details'!$E$21="National 2",C461="C"),Rates!$E$16,IF(AND('Claim Details'!$E$21="National 2",C461="D"),Rates!$F$16,"£0.00"))))))))))))))))))))</f>
        <v>£0.00</v>
      </c>
      <c r="J461" s="23"/>
      <c r="K461" s="63" t="str">
        <f t="shared" si="113"/>
        <v>£0.00</v>
      </c>
      <c r="L461" s="212"/>
      <c r="M461" s="213"/>
      <c r="N461" s="20"/>
      <c r="O461" s="20"/>
      <c r="P461" s="20" t="str">
        <f t="shared" si="114"/>
        <v/>
      </c>
      <c r="Q461" s="20"/>
      <c r="R461" s="211"/>
      <c r="S461" s="28" t="str">
        <f t="shared" si="115"/>
        <v/>
      </c>
      <c r="T461" s="20" t="str">
        <f t="shared" si="116"/>
        <v/>
      </c>
      <c r="U461" s="18" t="str">
        <f t="shared" si="117"/>
        <v>£0.00</v>
      </c>
      <c r="V461" s="20"/>
      <c r="W461" s="192"/>
      <c r="X461" s="193"/>
      <c r="Y461" s="35"/>
      <c r="Z461" s="343"/>
      <c r="AA461" s="343" t="str">
        <f t="shared" si="118"/>
        <v/>
      </c>
      <c r="AB461" s="103"/>
      <c r="AC461" s="94" t="str">
        <f t="shared" si="119"/>
        <v/>
      </c>
      <c r="AD461" s="95"/>
      <c r="AE461" s="294"/>
      <c r="AF461" s="214" t="str">
        <f t="shared" si="120"/>
        <v/>
      </c>
      <c r="AG461" s="215" t="str">
        <f t="shared" si="121"/>
        <v>£0.00</v>
      </c>
      <c r="AH461" s="181"/>
      <c r="AJ461" s="183"/>
      <c r="AM461" s="183" t="str">
        <f t="shared" si="124"/>
        <v/>
      </c>
      <c r="AN461" s="45">
        <f t="shared" si="110"/>
        <v>0</v>
      </c>
      <c r="AO461" s="45" t="str">
        <f>IF(AND('Claim Details'!$J$21="London 1",T461="A"),Rates!$C$4,IF(AND('Claim Details'!$J$21="London 1",T461="B"),Rates!$D$4,IF(AND('Claim Details'!$J$21="London 1",T461="C"),Rates!$E$4,IF(AND('Claim Details'!$J$21="London 1",T461="D"),Rates!$F$4,IF(AND('Claim Details'!$J$21="London 2",T461="A"),Rates!$C$7,IF(AND('Claim Details'!$J$21="London 2",T461="B"),Rates!$D$7,IF(AND('Claim Details'!$J$21="London 2",T461="C"),Rates!$E$7,IF(AND('Claim Details'!$J$21="London 2",T461="D"),Rates!$F$7,IF(AND('Claim Details'!$J$21="London 3",T461="A"),Rates!$C$10,IF(AND('Claim Details'!$J$21="London 3",T461="B"),Rates!$D$10,IF(AND('Claim Details'!$J$21="London 3",T461="C"),Rates!$E$10,IF(AND('Claim Details'!$J$21="London 3",T461="D"),Rates!$F$10,IF(AND('Claim Details'!$J$21="National 1",T461="A"),Rates!$C$13,IF(AND('Claim Details'!$J$21="National 1",T461="B"),Rates!$D$13,IF(AND('Claim Details'!$J$21="National 1",T461="C"),Rates!$E$13,IF(AND('Claim Details'!$J$21="National 1",T461="D"),Rates!$F$13,IF(AND('Claim Details'!$J$21="National 2",T461="A"),Rates!$C$16,IF(AND('Claim Details'!$J$21="National 2",T461="B"),Rates!$D$16,IF(AND('Claim Details'!$J$21="National 2",T461="C"),Rates!$E$16,IF(AND('Claim Details'!$J$21="National 2",T461="D"),Rates!$F$16,"£0.00"))))))))))))))))))))</f>
        <v>£0.00</v>
      </c>
      <c r="AP461" s="45">
        <f t="shared" si="111"/>
        <v>0</v>
      </c>
      <c r="AQ461" s="45" t="str">
        <f>IF(AND('Claim Details'!$R$21="London 1",AC461="A"),Rates!$C$4,IF(AND('Claim Details'!$R$21="London 1",AC461="B"),Rates!$D$4,IF(AND('Claim Details'!$R$21="London 1",AC461="C"),Rates!$E$4,IF(AND('Claim Details'!$R$21="London 1",AC461="D"),Rates!$F$4,IF(AND('Claim Details'!$R$21="London 2",AC461="A"),Rates!$C$7,IF(AND('Claim Details'!$R$21="London 2",AC461="B"),Rates!$D$7,IF(AND('Claim Details'!$R$21="London 2",AC461="C"),Rates!$E$7,IF(AND('Claim Details'!$R$21="London 2",AC461="D"),Rates!$F$7,IF(AND('Claim Details'!$R$21="London 3",AC461="A"),Rates!$C$10,IF(AND('Claim Details'!$R$21="London 3",AC461="B"),Rates!$D$10,IF(AND('Claim Details'!$R$21="London 3",AC461="C"),Rates!$E$10,IF(AND('Claim Details'!$R$21="London 3",AC461="D"),Rates!$F$10,IF(AND('Claim Details'!$R$21="National 1",AC461="A"),Rates!$C$13,IF(AND('Claim Details'!$R$21="National 1",AC461="B"),Rates!$D$13,IF(AND('Claim Details'!$R$21="National 1",AC461="C"),Rates!$E$13,IF(AND('Claim Details'!$R$21="National 1",AC461="D"),Rates!$F$13,IF(AND('Claim Details'!$R$21="National 2",AC461="A"),Rates!$C$16,IF(AND('Claim Details'!$R$21="National 2",AC461="B"),Rates!$D$16,IF(AND('Claim Details'!$R$21="National 2",AC461="C"),Rates!$E$16,IF(AND('Claim Details'!$R$21="National 2",AC461="D"),Rates!$F$16,"£0.00"))))))))))))))))))))</f>
        <v>£0.00</v>
      </c>
      <c r="AR461" s="45">
        <f t="shared" si="112"/>
        <v>0</v>
      </c>
      <c r="AS461" s="183" t="str">
        <f t="shared" si="122"/>
        <v/>
      </c>
      <c r="AT461" s="183" t="str">
        <f t="shared" si="123"/>
        <v/>
      </c>
    </row>
    <row r="462" spans="1:46" ht="15.5">
      <c r="A462" s="178"/>
      <c r="B462" s="21"/>
      <c r="C462" s="22"/>
      <c r="D462" s="288"/>
      <c r="E462" s="290"/>
      <c r="F462" s="289"/>
      <c r="G462" s="177"/>
      <c r="H462" s="286"/>
      <c r="I462" s="95" t="str">
        <f>IF(AND('Claim Details'!$E$21="London 1",C462="A"),Rates!$C$4,IF(AND('Claim Details'!$E$21="London 1",C462="B"),Rates!$D$4,IF(AND('Claim Details'!$E$21="London 1",C462="C"),Rates!$E$4,IF(AND('Claim Details'!$E$21="London 1",C462="D"),Rates!$F$4,IF(AND('Claim Details'!$E$21="London 2",C462="A"),Rates!$C$7,IF(AND('Claim Details'!$E$21="London 2",C462="B"),Rates!$D$7,IF(AND('Claim Details'!$E$21="London 2",C462="C"),Rates!$E$7,IF(AND('Claim Details'!$E$21="London 2",C462="D"),Rates!$F$7,IF(AND('Claim Details'!$E$21="London 3",C462="A"),Rates!$C$10,IF(AND('Claim Details'!$E$21="London 3",C462="B"),Rates!$D$10,IF(AND('Claim Details'!$E$21="London 3",C462="C"),Rates!$E$10,IF(AND('Claim Details'!$E$21="London 3",C462="D"),Rates!$F$10,IF(AND('Claim Details'!$E$21="National 1",C462="A"),Rates!$C$13,IF(AND('Claim Details'!$E$21="National 1",C462="B"),Rates!$D$13,IF(AND('Claim Details'!$E$21="National 1",C462="C"),Rates!$E$13,IF(AND('Claim Details'!$E$21="National 1",C462="D"),Rates!$F$13,IF(AND('Claim Details'!$E$21="National 2",C462="A"),Rates!$C$16,IF(AND('Claim Details'!$E$21="National 2",C462="B"),Rates!$D$16,IF(AND('Claim Details'!$E$21="National 2",C462="C"),Rates!$E$16,IF(AND('Claim Details'!$E$21="National 2",C462="D"),Rates!$F$16,"£0.00"))))))))))))))))))))</f>
        <v>£0.00</v>
      </c>
      <c r="J462" s="23"/>
      <c r="K462" s="63" t="str">
        <f t="shared" si="113"/>
        <v>£0.00</v>
      </c>
      <c r="L462" s="212"/>
      <c r="M462" s="213"/>
      <c r="N462" s="20"/>
      <c r="O462" s="20"/>
      <c r="P462" s="20" t="str">
        <f t="shared" si="114"/>
        <v/>
      </c>
      <c r="Q462" s="20"/>
      <c r="R462" s="211"/>
      <c r="S462" s="28" t="str">
        <f t="shared" si="115"/>
        <v/>
      </c>
      <c r="T462" s="20" t="str">
        <f t="shared" si="116"/>
        <v/>
      </c>
      <c r="U462" s="18" t="str">
        <f t="shared" si="117"/>
        <v>£0.00</v>
      </c>
      <c r="V462" s="20"/>
      <c r="W462" s="192"/>
      <c r="X462" s="193"/>
      <c r="Y462" s="35"/>
      <c r="Z462" s="343"/>
      <c r="AA462" s="343" t="str">
        <f t="shared" si="118"/>
        <v/>
      </c>
      <c r="AB462" s="103"/>
      <c r="AC462" s="94" t="str">
        <f t="shared" si="119"/>
        <v/>
      </c>
      <c r="AD462" s="95"/>
      <c r="AE462" s="294"/>
      <c r="AF462" s="214" t="str">
        <f t="shared" si="120"/>
        <v/>
      </c>
      <c r="AG462" s="215" t="str">
        <f t="shared" si="121"/>
        <v>£0.00</v>
      </c>
      <c r="AH462" s="181"/>
      <c r="AJ462" s="183"/>
      <c r="AM462" s="183" t="str">
        <f t="shared" si="124"/>
        <v/>
      </c>
      <c r="AN462" s="45">
        <f t="shared" si="110"/>
        <v>0</v>
      </c>
      <c r="AO462" s="45" t="str">
        <f>IF(AND('Claim Details'!$J$21="London 1",T462="A"),Rates!$C$4,IF(AND('Claim Details'!$J$21="London 1",T462="B"),Rates!$D$4,IF(AND('Claim Details'!$J$21="London 1",T462="C"),Rates!$E$4,IF(AND('Claim Details'!$J$21="London 1",T462="D"),Rates!$F$4,IF(AND('Claim Details'!$J$21="London 2",T462="A"),Rates!$C$7,IF(AND('Claim Details'!$J$21="London 2",T462="B"),Rates!$D$7,IF(AND('Claim Details'!$J$21="London 2",T462="C"),Rates!$E$7,IF(AND('Claim Details'!$J$21="London 2",T462="D"),Rates!$F$7,IF(AND('Claim Details'!$J$21="London 3",T462="A"),Rates!$C$10,IF(AND('Claim Details'!$J$21="London 3",T462="B"),Rates!$D$10,IF(AND('Claim Details'!$J$21="London 3",T462="C"),Rates!$E$10,IF(AND('Claim Details'!$J$21="London 3",T462="D"),Rates!$F$10,IF(AND('Claim Details'!$J$21="National 1",T462="A"),Rates!$C$13,IF(AND('Claim Details'!$J$21="National 1",T462="B"),Rates!$D$13,IF(AND('Claim Details'!$J$21="National 1",T462="C"),Rates!$E$13,IF(AND('Claim Details'!$J$21="National 1",T462="D"),Rates!$F$13,IF(AND('Claim Details'!$J$21="National 2",T462="A"),Rates!$C$16,IF(AND('Claim Details'!$J$21="National 2",T462="B"),Rates!$D$16,IF(AND('Claim Details'!$J$21="National 2",T462="C"),Rates!$E$16,IF(AND('Claim Details'!$J$21="National 2",T462="D"),Rates!$F$16,"£0.00"))))))))))))))))))))</f>
        <v>£0.00</v>
      </c>
      <c r="AP462" s="45">
        <f t="shared" si="111"/>
        <v>0</v>
      </c>
      <c r="AQ462" s="45" t="str">
        <f>IF(AND('Claim Details'!$R$21="London 1",AC462="A"),Rates!$C$4,IF(AND('Claim Details'!$R$21="London 1",AC462="B"),Rates!$D$4,IF(AND('Claim Details'!$R$21="London 1",AC462="C"),Rates!$E$4,IF(AND('Claim Details'!$R$21="London 1",AC462="D"),Rates!$F$4,IF(AND('Claim Details'!$R$21="London 2",AC462="A"),Rates!$C$7,IF(AND('Claim Details'!$R$21="London 2",AC462="B"),Rates!$D$7,IF(AND('Claim Details'!$R$21="London 2",AC462="C"),Rates!$E$7,IF(AND('Claim Details'!$R$21="London 2",AC462="D"),Rates!$F$7,IF(AND('Claim Details'!$R$21="London 3",AC462="A"),Rates!$C$10,IF(AND('Claim Details'!$R$21="London 3",AC462="B"),Rates!$D$10,IF(AND('Claim Details'!$R$21="London 3",AC462="C"),Rates!$E$10,IF(AND('Claim Details'!$R$21="London 3",AC462="D"),Rates!$F$10,IF(AND('Claim Details'!$R$21="National 1",AC462="A"),Rates!$C$13,IF(AND('Claim Details'!$R$21="National 1",AC462="B"),Rates!$D$13,IF(AND('Claim Details'!$R$21="National 1",AC462="C"),Rates!$E$13,IF(AND('Claim Details'!$R$21="National 1",AC462="D"),Rates!$F$13,IF(AND('Claim Details'!$R$21="National 2",AC462="A"),Rates!$C$16,IF(AND('Claim Details'!$R$21="National 2",AC462="B"),Rates!$D$16,IF(AND('Claim Details'!$R$21="National 2",AC462="C"),Rates!$E$16,IF(AND('Claim Details'!$R$21="National 2",AC462="D"),Rates!$F$16,"£0.00"))))))))))))))))))))</f>
        <v>£0.00</v>
      </c>
      <c r="AR462" s="45">
        <f t="shared" si="112"/>
        <v>0</v>
      </c>
      <c r="AS462" s="183" t="str">
        <f t="shared" si="122"/>
        <v/>
      </c>
      <c r="AT462" s="183" t="str">
        <f t="shared" si="123"/>
        <v/>
      </c>
    </row>
    <row r="463" spans="1:46" ht="15.5">
      <c r="A463" s="178"/>
      <c r="B463" s="21"/>
      <c r="C463" s="22"/>
      <c r="D463" s="288"/>
      <c r="E463" s="290"/>
      <c r="F463" s="289"/>
      <c r="G463" s="177"/>
      <c r="H463" s="286"/>
      <c r="I463" s="95" t="str">
        <f>IF(AND('Claim Details'!$E$21="London 1",C463="A"),Rates!$C$4,IF(AND('Claim Details'!$E$21="London 1",C463="B"),Rates!$D$4,IF(AND('Claim Details'!$E$21="London 1",C463="C"),Rates!$E$4,IF(AND('Claim Details'!$E$21="London 1",C463="D"),Rates!$F$4,IF(AND('Claim Details'!$E$21="London 2",C463="A"),Rates!$C$7,IF(AND('Claim Details'!$E$21="London 2",C463="B"),Rates!$D$7,IF(AND('Claim Details'!$E$21="London 2",C463="C"),Rates!$E$7,IF(AND('Claim Details'!$E$21="London 2",C463="D"),Rates!$F$7,IF(AND('Claim Details'!$E$21="London 3",C463="A"),Rates!$C$10,IF(AND('Claim Details'!$E$21="London 3",C463="B"),Rates!$D$10,IF(AND('Claim Details'!$E$21="London 3",C463="C"),Rates!$E$10,IF(AND('Claim Details'!$E$21="London 3",C463="D"),Rates!$F$10,IF(AND('Claim Details'!$E$21="National 1",C463="A"),Rates!$C$13,IF(AND('Claim Details'!$E$21="National 1",C463="B"),Rates!$D$13,IF(AND('Claim Details'!$E$21="National 1",C463="C"),Rates!$E$13,IF(AND('Claim Details'!$E$21="National 1",C463="D"),Rates!$F$13,IF(AND('Claim Details'!$E$21="National 2",C463="A"),Rates!$C$16,IF(AND('Claim Details'!$E$21="National 2",C463="B"),Rates!$D$16,IF(AND('Claim Details'!$E$21="National 2",C463="C"),Rates!$E$16,IF(AND('Claim Details'!$E$21="National 2",C463="D"),Rates!$F$16,"£0.00"))))))))))))))))))))</f>
        <v>£0.00</v>
      </c>
      <c r="J463" s="23"/>
      <c r="K463" s="63" t="str">
        <f t="shared" si="113"/>
        <v>£0.00</v>
      </c>
      <c r="L463" s="212"/>
      <c r="M463" s="213"/>
      <c r="N463" s="20"/>
      <c r="O463" s="20"/>
      <c r="P463" s="20" t="str">
        <f t="shared" si="114"/>
        <v/>
      </c>
      <c r="Q463" s="20"/>
      <c r="R463" s="211"/>
      <c r="S463" s="28" t="str">
        <f t="shared" si="115"/>
        <v/>
      </c>
      <c r="T463" s="20" t="str">
        <f t="shared" si="116"/>
        <v/>
      </c>
      <c r="U463" s="18" t="str">
        <f t="shared" si="117"/>
        <v>£0.00</v>
      </c>
      <c r="V463" s="20"/>
      <c r="W463" s="192"/>
      <c r="X463" s="193"/>
      <c r="Y463" s="35"/>
      <c r="Z463" s="343"/>
      <c r="AA463" s="343" t="str">
        <f t="shared" si="118"/>
        <v/>
      </c>
      <c r="AB463" s="103"/>
      <c r="AC463" s="94" t="str">
        <f t="shared" si="119"/>
        <v/>
      </c>
      <c r="AD463" s="95"/>
      <c r="AE463" s="294"/>
      <c r="AF463" s="214" t="str">
        <f t="shared" si="120"/>
        <v/>
      </c>
      <c r="AG463" s="215" t="str">
        <f t="shared" si="121"/>
        <v>£0.00</v>
      </c>
      <c r="AH463" s="181"/>
      <c r="AJ463" s="183"/>
      <c r="AM463" s="183" t="str">
        <f t="shared" si="124"/>
        <v/>
      </c>
      <c r="AN463" s="45">
        <f t="shared" si="110"/>
        <v>0</v>
      </c>
      <c r="AO463" s="45" t="str">
        <f>IF(AND('Claim Details'!$J$21="London 1",T463="A"),Rates!$C$4,IF(AND('Claim Details'!$J$21="London 1",T463="B"),Rates!$D$4,IF(AND('Claim Details'!$J$21="London 1",T463="C"),Rates!$E$4,IF(AND('Claim Details'!$J$21="London 1",T463="D"),Rates!$F$4,IF(AND('Claim Details'!$J$21="London 2",T463="A"),Rates!$C$7,IF(AND('Claim Details'!$J$21="London 2",T463="B"),Rates!$D$7,IF(AND('Claim Details'!$J$21="London 2",T463="C"),Rates!$E$7,IF(AND('Claim Details'!$J$21="London 2",T463="D"),Rates!$F$7,IF(AND('Claim Details'!$J$21="London 3",T463="A"),Rates!$C$10,IF(AND('Claim Details'!$J$21="London 3",T463="B"),Rates!$D$10,IF(AND('Claim Details'!$J$21="London 3",T463="C"),Rates!$E$10,IF(AND('Claim Details'!$J$21="London 3",T463="D"),Rates!$F$10,IF(AND('Claim Details'!$J$21="National 1",T463="A"),Rates!$C$13,IF(AND('Claim Details'!$J$21="National 1",T463="B"),Rates!$D$13,IF(AND('Claim Details'!$J$21="National 1",T463="C"),Rates!$E$13,IF(AND('Claim Details'!$J$21="National 1",T463="D"),Rates!$F$13,IF(AND('Claim Details'!$J$21="National 2",T463="A"),Rates!$C$16,IF(AND('Claim Details'!$J$21="National 2",T463="B"),Rates!$D$16,IF(AND('Claim Details'!$J$21="National 2",T463="C"),Rates!$E$16,IF(AND('Claim Details'!$J$21="National 2",T463="D"),Rates!$F$16,"£0.00"))))))))))))))))))))</f>
        <v>£0.00</v>
      </c>
      <c r="AP463" s="45">
        <f t="shared" si="111"/>
        <v>0</v>
      </c>
      <c r="AQ463" s="45" t="str">
        <f>IF(AND('Claim Details'!$R$21="London 1",AC463="A"),Rates!$C$4,IF(AND('Claim Details'!$R$21="London 1",AC463="B"),Rates!$D$4,IF(AND('Claim Details'!$R$21="London 1",AC463="C"),Rates!$E$4,IF(AND('Claim Details'!$R$21="London 1",AC463="D"),Rates!$F$4,IF(AND('Claim Details'!$R$21="London 2",AC463="A"),Rates!$C$7,IF(AND('Claim Details'!$R$21="London 2",AC463="B"),Rates!$D$7,IF(AND('Claim Details'!$R$21="London 2",AC463="C"),Rates!$E$7,IF(AND('Claim Details'!$R$21="London 2",AC463="D"),Rates!$F$7,IF(AND('Claim Details'!$R$21="London 3",AC463="A"),Rates!$C$10,IF(AND('Claim Details'!$R$21="London 3",AC463="B"),Rates!$D$10,IF(AND('Claim Details'!$R$21="London 3",AC463="C"),Rates!$E$10,IF(AND('Claim Details'!$R$21="London 3",AC463="D"),Rates!$F$10,IF(AND('Claim Details'!$R$21="National 1",AC463="A"),Rates!$C$13,IF(AND('Claim Details'!$R$21="National 1",AC463="B"),Rates!$D$13,IF(AND('Claim Details'!$R$21="National 1",AC463="C"),Rates!$E$13,IF(AND('Claim Details'!$R$21="National 1",AC463="D"),Rates!$F$13,IF(AND('Claim Details'!$R$21="National 2",AC463="A"),Rates!$C$16,IF(AND('Claim Details'!$R$21="National 2",AC463="B"),Rates!$D$16,IF(AND('Claim Details'!$R$21="National 2",AC463="C"),Rates!$E$16,IF(AND('Claim Details'!$R$21="National 2",AC463="D"),Rates!$F$16,"£0.00"))))))))))))))))))))</f>
        <v>£0.00</v>
      </c>
      <c r="AR463" s="45">
        <f t="shared" si="112"/>
        <v>0</v>
      </c>
      <c r="AS463" s="183" t="str">
        <f t="shared" si="122"/>
        <v/>
      </c>
      <c r="AT463" s="183" t="str">
        <f t="shared" si="123"/>
        <v/>
      </c>
    </row>
    <row r="464" spans="1:46" ht="7.5" customHeight="1">
      <c r="A464" s="178"/>
      <c r="B464" s="178"/>
      <c r="C464" s="178"/>
      <c r="D464" s="178"/>
      <c r="E464" s="253"/>
      <c r="F464" s="253"/>
      <c r="G464" s="178"/>
      <c r="H464" s="178"/>
      <c r="I464" s="178"/>
      <c r="J464" s="178"/>
      <c r="K464" s="178"/>
      <c r="L464" s="178"/>
      <c r="M464" s="179"/>
      <c r="N464" s="179"/>
      <c r="O464" s="179"/>
      <c r="P464" s="179"/>
      <c r="Q464" s="179"/>
      <c r="R464" s="179"/>
      <c r="S464" s="179"/>
      <c r="T464" s="179"/>
      <c r="U464" s="179"/>
      <c r="V464" s="292"/>
      <c r="W464" s="179"/>
      <c r="X464" s="181"/>
      <c r="Y464" s="181"/>
      <c r="Z464" s="242"/>
      <c r="AA464" s="242"/>
      <c r="AB464" s="181"/>
      <c r="AC464" s="181"/>
      <c r="AD464" s="181"/>
      <c r="AE464" s="255"/>
      <c r="AF464" s="181"/>
      <c r="AG464" s="181"/>
      <c r="AH464" s="181"/>
      <c r="AJ464" s="183"/>
    </row>
    <row r="465" spans="1:36" ht="15.75" customHeight="1">
      <c r="A465" s="178"/>
      <c r="B465" s="686" t="s">
        <v>152</v>
      </c>
      <c r="C465" s="686"/>
      <c r="D465" s="686"/>
      <c r="E465" s="686"/>
      <c r="F465" s="686"/>
      <c r="G465" s="686"/>
      <c r="H465" s="686"/>
      <c r="I465" s="686"/>
      <c r="J465" s="686"/>
      <c r="K465" s="686"/>
      <c r="L465" s="178"/>
      <c r="M465" s="179"/>
      <c r="N465" s="179"/>
      <c r="O465" s="179"/>
      <c r="P465" s="179"/>
      <c r="Q465" s="179"/>
      <c r="R465" s="179"/>
      <c r="S465" s="179"/>
      <c r="T465" s="179"/>
      <c r="U465" s="179"/>
      <c r="V465" s="292"/>
      <c r="W465" s="179"/>
      <c r="X465" s="181"/>
      <c r="Y465" s="181"/>
      <c r="Z465" s="242"/>
      <c r="AA465" s="242"/>
      <c r="AB465" s="181"/>
      <c r="AC465" s="181"/>
      <c r="AD465" s="181"/>
      <c r="AE465" s="255"/>
      <c r="AF465" s="181"/>
      <c r="AG465" s="181"/>
      <c r="AH465" s="181"/>
      <c r="AJ465" s="183"/>
    </row>
    <row r="466" spans="1:36" ht="15.75" customHeight="1">
      <c r="A466" s="178"/>
      <c r="B466" s="686"/>
      <c r="C466" s="686"/>
      <c r="D466" s="686"/>
      <c r="E466" s="686"/>
      <c r="F466" s="686"/>
      <c r="G466" s="686"/>
      <c r="H466" s="686"/>
      <c r="I466" s="686"/>
      <c r="J466" s="686"/>
      <c r="K466" s="686"/>
      <c r="L466" s="178"/>
      <c r="M466" s="179"/>
      <c r="N466" s="179"/>
      <c r="O466" s="179"/>
      <c r="P466" s="179"/>
      <c r="Q466" s="179"/>
      <c r="R466" s="179"/>
      <c r="S466" s="179"/>
      <c r="T466" s="179"/>
      <c r="U466" s="179"/>
      <c r="V466" s="292"/>
      <c r="W466" s="179"/>
      <c r="X466" s="181"/>
      <c r="Y466" s="181"/>
      <c r="Z466" s="242"/>
      <c r="AA466" s="242"/>
      <c r="AB466" s="181"/>
      <c r="AC466" s="181"/>
      <c r="AD466" s="181"/>
      <c r="AE466" s="255"/>
      <c r="AF466" s="181"/>
      <c r="AG466" s="181"/>
      <c r="AH466" s="181"/>
      <c r="AJ466" s="183"/>
    </row>
    <row r="467" spans="1:36">
      <c r="A467" s="178"/>
      <c r="B467" s="178"/>
      <c r="C467" s="178"/>
      <c r="D467" s="178"/>
      <c r="E467" s="253"/>
      <c r="F467" s="253"/>
      <c r="G467" s="178"/>
      <c r="H467" s="178"/>
      <c r="I467" s="178"/>
      <c r="J467" s="178"/>
      <c r="K467" s="178"/>
      <c r="L467" s="178"/>
      <c r="M467" s="179"/>
      <c r="N467" s="179"/>
      <c r="O467" s="179"/>
      <c r="P467" s="179"/>
      <c r="Q467" s="179"/>
      <c r="R467" s="179"/>
      <c r="S467" s="179"/>
      <c r="T467" s="179"/>
      <c r="U467" s="179"/>
      <c r="V467" s="292"/>
      <c r="W467" s="179"/>
      <c r="X467" s="181"/>
      <c r="Y467" s="181"/>
      <c r="Z467" s="242"/>
      <c r="AA467" s="242"/>
      <c r="AB467" s="181"/>
      <c r="AC467" s="181"/>
      <c r="AD467" s="181"/>
      <c r="AE467" s="255"/>
      <c r="AF467" s="181"/>
      <c r="AG467" s="181"/>
      <c r="AH467" s="181"/>
      <c r="AJ467" s="183"/>
    </row>
    <row r="468" spans="1:36" hidden="1">
      <c r="L468" s="196"/>
      <c r="M468" s="196"/>
      <c r="AJ468" s="183"/>
    </row>
    <row r="469" spans="1:36" hidden="1">
      <c r="L469" s="196"/>
      <c r="M469" s="196"/>
      <c r="AJ469" s="183"/>
    </row>
    <row r="470" spans="1:36" hidden="1">
      <c r="L470" s="196"/>
      <c r="M470" s="196"/>
      <c r="AJ470" s="183"/>
    </row>
    <row r="471" spans="1:36" hidden="1">
      <c r="L471" s="196"/>
      <c r="M471" s="196"/>
      <c r="AJ471" s="183"/>
    </row>
    <row r="472" spans="1:36" hidden="1">
      <c r="L472" s="196"/>
      <c r="M472" s="196"/>
      <c r="AJ472" s="183"/>
    </row>
    <row r="473" spans="1:36" hidden="1">
      <c r="L473" s="196"/>
      <c r="M473" s="196"/>
      <c r="AJ473" s="183"/>
    </row>
    <row r="474" spans="1:36" hidden="1">
      <c r="L474" s="196"/>
      <c r="M474" s="196"/>
      <c r="AJ474" s="183"/>
    </row>
    <row r="475" spans="1:36" hidden="1">
      <c r="L475" s="196"/>
      <c r="M475" s="196"/>
      <c r="AJ475" s="183"/>
    </row>
    <row r="476" spans="1:36" hidden="1">
      <c r="L476" s="196"/>
      <c r="M476" s="196"/>
      <c r="AJ476" s="183"/>
    </row>
    <row r="477" spans="1:36" hidden="1">
      <c r="L477" s="196"/>
      <c r="M477" s="196"/>
      <c r="AJ477" s="183"/>
    </row>
    <row r="478" spans="1:36" hidden="1">
      <c r="L478" s="196"/>
      <c r="M478" s="196"/>
      <c r="AJ478" s="183"/>
    </row>
    <row r="479" spans="1:36" hidden="1">
      <c r="L479" s="196"/>
      <c r="M479" s="196"/>
      <c r="AJ479" s="183"/>
    </row>
    <row r="480" spans="1:36" hidden="1">
      <c r="L480" s="196"/>
      <c r="M480" s="196"/>
      <c r="AJ480" s="183"/>
    </row>
    <row r="481" spans="12:36" hidden="1">
      <c r="L481" s="196"/>
      <c r="M481" s="196"/>
      <c r="AJ481" s="183"/>
    </row>
    <row r="482" spans="12:36" hidden="1">
      <c r="L482" s="196"/>
      <c r="M482" s="196"/>
      <c r="AJ482" s="183"/>
    </row>
    <row r="483" spans="12:36" hidden="1">
      <c r="L483" s="196"/>
      <c r="M483" s="196"/>
      <c r="AJ483" s="183"/>
    </row>
    <row r="484" spans="12:36" hidden="1">
      <c r="L484" s="196"/>
      <c r="M484" s="196"/>
      <c r="AJ484" s="183"/>
    </row>
    <row r="485" spans="12:36" hidden="1">
      <c r="L485" s="196"/>
      <c r="M485" s="196"/>
      <c r="AJ485" s="183"/>
    </row>
    <row r="486" spans="12:36" hidden="1">
      <c r="L486" s="196"/>
      <c r="M486" s="196"/>
      <c r="AJ486" s="183"/>
    </row>
    <row r="487" spans="12:36" hidden="1">
      <c r="L487" s="196"/>
      <c r="M487" s="196"/>
      <c r="AJ487" s="183"/>
    </row>
    <row r="488" spans="12:36" hidden="1">
      <c r="L488" s="196"/>
      <c r="M488" s="196"/>
      <c r="AJ488" s="183"/>
    </row>
    <row r="489" spans="12:36" hidden="1">
      <c r="L489" s="196"/>
      <c r="M489" s="196"/>
      <c r="AJ489" s="183"/>
    </row>
    <row r="490" spans="12:36" hidden="1">
      <c r="L490" s="196"/>
      <c r="M490" s="196"/>
      <c r="AJ490" s="183"/>
    </row>
    <row r="491" spans="12:36" hidden="1">
      <c r="L491" s="196"/>
      <c r="M491" s="196"/>
      <c r="AJ491" s="183"/>
    </row>
    <row r="492" spans="12:36" hidden="1">
      <c r="L492" s="196"/>
      <c r="M492" s="196"/>
      <c r="AJ492" s="183"/>
    </row>
    <row r="493" spans="12:36" hidden="1">
      <c r="L493" s="196"/>
      <c r="M493" s="196"/>
      <c r="AJ493" s="183"/>
    </row>
    <row r="494" spans="12:36" hidden="1">
      <c r="L494" s="196"/>
      <c r="M494" s="196"/>
      <c r="AJ494" s="183"/>
    </row>
    <row r="495" spans="12:36" hidden="1">
      <c r="L495" s="196"/>
      <c r="M495" s="196"/>
      <c r="AJ495" s="183"/>
    </row>
    <row r="496" spans="12:36" hidden="1">
      <c r="L496" s="196"/>
      <c r="M496" s="196"/>
      <c r="AJ496" s="183"/>
    </row>
    <row r="497" spans="12:36" hidden="1">
      <c r="L497" s="196"/>
      <c r="M497" s="196"/>
      <c r="AJ497" s="183"/>
    </row>
    <row r="498" spans="12:36" hidden="1">
      <c r="L498" s="196"/>
      <c r="M498" s="196"/>
      <c r="AJ498" s="183"/>
    </row>
    <row r="499" spans="12:36" hidden="1">
      <c r="L499" s="196"/>
      <c r="M499" s="196"/>
      <c r="AJ499" s="183"/>
    </row>
    <row r="500" spans="12:36" hidden="1">
      <c r="L500" s="196"/>
      <c r="M500" s="196"/>
      <c r="AJ500" s="183"/>
    </row>
    <row r="501" spans="12:36" hidden="1">
      <c r="L501" s="196"/>
      <c r="M501" s="196"/>
      <c r="AJ501" s="183"/>
    </row>
    <row r="502" spans="12:36" hidden="1">
      <c r="L502" s="196"/>
      <c r="M502" s="196"/>
      <c r="AJ502" s="183"/>
    </row>
    <row r="503" spans="12:36" hidden="1">
      <c r="L503" s="196"/>
      <c r="M503" s="196"/>
      <c r="AJ503" s="183"/>
    </row>
    <row r="504" spans="12:36" hidden="1">
      <c r="L504" s="196"/>
      <c r="M504" s="196"/>
      <c r="AJ504" s="183"/>
    </row>
    <row r="505" spans="12:36" hidden="1">
      <c r="L505" s="196"/>
      <c r="M505" s="196"/>
      <c r="AJ505" s="183"/>
    </row>
    <row r="506" spans="12:36" hidden="1">
      <c r="L506" s="196"/>
      <c r="M506" s="196"/>
      <c r="AJ506" s="183"/>
    </row>
    <row r="507" spans="12:36" hidden="1">
      <c r="L507" s="196"/>
      <c r="M507" s="196"/>
      <c r="AJ507" s="183"/>
    </row>
    <row r="508" spans="12:36" hidden="1">
      <c r="L508" s="196"/>
      <c r="M508" s="196"/>
      <c r="AJ508" s="183"/>
    </row>
    <row r="509" spans="12:36" hidden="1">
      <c r="L509" s="196"/>
      <c r="M509" s="196"/>
      <c r="AJ509" s="183"/>
    </row>
    <row r="510" spans="12:36" hidden="1">
      <c r="L510" s="196"/>
      <c r="M510" s="196"/>
      <c r="AJ510" s="183"/>
    </row>
    <row r="511" spans="12:36" hidden="1">
      <c r="L511" s="196"/>
      <c r="M511" s="196"/>
      <c r="AJ511" s="183"/>
    </row>
    <row r="512" spans="12:36" hidden="1">
      <c r="L512" s="196"/>
      <c r="M512" s="196"/>
      <c r="AJ512" s="183"/>
    </row>
    <row r="513" spans="12:36" hidden="1">
      <c r="L513" s="196"/>
      <c r="M513" s="196"/>
      <c r="AJ513" s="183"/>
    </row>
    <row r="514" spans="12:36" hidden="1">
      <c r="L514" s="196"/>
      <c r="M514" s="196"/>
      <c r="AJ514" s="183"/>
    </row>
    <row r="515" spans="12:36" hidden="1">
      <c r="L515" s="196"/>
      <c r="M515" s="196"/>
      <c r="AJ515" s="183"/>
    </row>
    <row r="516" spans="12:36" hidden="1">
      <c r="L516" s="196"/>
      <c r="M516" s="196"/>
      <c r="AJ516" s="183"/>
    </row>
    <row r="517" spans="12:36" hidden="1">
      <c r="L517" s="196"/>
      <c r="M517" s="196"/>
      <c r="AJ517" s="183"/>
    </row>
    <row r="518" spans="12:36" hidden="1">
      <c r="L518" s="196"/>
      <c r="M518" s="196"/>
      <c r="AJ518" s="183"/>
    </row>
    <row r="519" spans="12:36" hidden="1">
      <c r="L519" s="196"/>
      <c r="M519" s="196"/>
      <c r="AJ519" s="183"/>
    </row>
    <row r="520" spans="12:36" hidden="1">
      <c r="L520" s="196"/>
      <c r="M520" s="196"/>
      <c r="AJ520" s="183"/>
    </row>
    <row r="521" spans="12:36" hidden="1">
      <c r="L521" s="196"/>
      <c r="M521" s="196"/>
      <c r="AJ521" s="183"/>
    </row>
    <row r="522" spans="12:36" hidden="1">
      <c r="L522" s="196"/>
      <c r="M522" s="196"/>
      <c r="AJ522" s="183"/>
    </row>
    <row r="523" spans="12:36" hidden="1">
      <c r="L523" s="196"/>
      <c r="M523" s="196"/>
      <c r="AJ523" s="183"/>
    </row>
    <row r="524" spans="12:36" hidden="1">
      <c r="L524" s="196"/>
      <c r="M524" s="196"/>
      <c r="AJ524" s="183"/>
    </row>
    <row r="525" spans="12:36" hidden="1">
      <c r="L525" s="196"/>
      <c r="M525" s="196"/>
      <c r="AJ525" s="183"/>
    </row>
    <row r="526" spans="12:36" hidden="1">
      <c r="L526" s="196"/>
      <c r="M526" s="196"/>
      <c r="AJ526" s="183"/>
    </row>
    <row r="527" spans="12:36" hidden="1">
      <c r="L527" s="196"/>
      <c r="M527" s="196"/>
      <c r="AJ527" s="183"/>
    </row>
    <row r="528" spans="12:36" hidden="1">
      <c r="L528" s="196"/>
      <c r="M528" s="196"/>
      <c r="AJ528" s="183"/>
    </row>
    <row r="529" spans="1:36" hidden="1">
      <c r="L529" s="196"/>
      <c r="M529" s="196"/>
      <c r="AJ529" s="183"/>
    </row>
    <row r="530" spans="1:36" hidden="1">
      <c r="L530" s="196"/>
      <c r="M530" s="196"/>
      <c r="AJ530" s="183"/>
    </row>
    <row r="531" spans="1:36" hidden="1">
      <c r="L531" s="196"/>
      <c r="M531" s="196"/>
      <c r="AJ531" s="183"/>
    </row>
    <row r="532" spans="1:36" hidden="1">
      <c r="L532" s="196"/>
      <c r="M532" s="196"/>
      <c r="AJ532" s="183"/>
    </row>
    <row r="533" spans="1:36" hidden="1">
      <c r="A533" s="184"/>
      <c r="B533" s="198"/>
      <c r="C533" s="199"/>
      <c r="D533" s="199"/>
      <c r="E533" s="266"/>
      <c r="F533" s="266"/>
      <c r="G533" s="199"/>
      <c r="H533" s="199"/>
      <c r="I533" s="199"/>
      <c r="J533" s="199"/>
      <c r="K533" s="199"/>
      <c r="L533" s="199"/>
      <c r="M533" s="199"/>
      <c r="N533" s="199"/>
      <c r="O533" s="199"/>
      <c r="P533" s="199"/>
      <c r="Q533" s="199"/>
      <c r="R533" s="199"/>
      <c r="S533" s="199"/>
      <c r="T533" s="199"/>
      <c r="U533" s="199"/>
      <c r="V533" s="266"/>
      <c r="W533" s="200"/>
      <c r="X533" s="200"/>
      <c r="Y533" s="200"/>
      <c r="Z533" s="252"/>
      <c r="AA533" s="252"/>
      <c r="AB533" s="184"/>
      <c r="AC533" s="184"/>
      <c r="AD533" s="184"/>
      <c r="AE533" s="297"/>
      <c r="AF533" s="184"/>
      <c r="AG533" s="184"/>
      <c r="AH533" s="200"/>
      <c r="AI533" s="184"/>
    </row>
    <row r="534" spans="1:36" hidden="1">
      <c r="A534" s="184"/>
      <c r="B534" s="198"/>
      <c r="C534" s="199"/>
      <c r="D534" s="199"/>
      <c r="E534" s="266"/>
      <c r="F534" s="266"/>
      <c r="G534" s="199"/>
      <c r="H534" s="199"/>
      <c r="I534" s="199"/>
      <c r="J534" s="199"/>
      <c r="K534" s="199"/>
      <c r="L534" s="199"/>
      <c r="M534" s="199"/>
      <c r="N534" s="199"/>
      <c r="O534" s="199"/>
      <c r="P534" s="199"/>
      <c r="Q534" s="199"/>
      <c r="R534" s="199"/>
      <c r="S534" s="199"/>
      <c r="T534" s="199"/>
      <c r="U534" s="199"/>
      <c r="V534" s="266"/>
      <c r="W534" s="200"/>
      <c r="X534" s="200"/>
      <c r="Y534" s="200"/>
      <c r="Z534" s="252"/>
      <c r="AA534" s="252"/>
      <c r="AB534" s="184"/>
      <c r="AC534" s="184"/>
      <c r="AD534" s="184"/>
      <c r="AE534" s="297"/>
      <c r="AF534" s="184"/>
      <c r="AG534" s="184"/>
      <c r="AH534" s="200"/>
      <c r="AI534" s="184"/>
    </row>
    <row r="535" spans="1:36" hidden="1">
      <c r="A535" s="184"/>
      <c r="B535" s="198"/>
      <c r="C535" s="199"/>
      <c r="D535" s="199"/>
      <c r="E535" s="266"/>
      <c r="F535" s="266"/>
      <c r="G535" s="199"/>
      <c r="H535" s="199"/>
      <c r="I535" s="199"/>
      <c r="J535" s="199"/>
      <c r="K535" s="199"/>
      <c r="L535" s="199"/>
      <c r="M535" s="199"/>
      <c r="N535" s="199"/>
      <c r="O535" s="199"/>
      <c r="P535" s="199"/>
      <c r="Q535" s="199"/>
      <c r="R535" s="199"/>
      <c r="S535" s="199"/>
      <c r="T535" s="199"/>
      <c r="U535" s="199"/>
      <c r="V535" s="266"/>
      <c r="W535" s="200"/>
      <c r="X535" s="200"/>
      <c r="Y535" s="200"/>
      <c r="Z535" s="252"/>
      <c r="AA535" s="252"/>
      <c r="AB535" s="184"/>
      <c r="AC535" s="184"/>
      <c r="AD535" s="184"/>
      <c r="AE535" s="297"/>
      <c r="AF535" s="184"/>
      <c r="AG535" s="184"/>
      <c r="AH535" s="200"/>
      <c r="AI535" s="184"/>
    </row>
    <row r="536" spans="1:36" hidden="1">
      <c r="A536" s="184"/>
      <c r="B536" s="198"/>
      <c r="C536" s="199"/>
      <c r="D536" s="199"/>
      <c r="E536" s="266"/>
      <c r="F536" s="266"/>
      <c r="G536" s="199"/>
      <c r="H536" s="199"/>
      <c r="I536" s="199"/>
      <c r="J536" s="199"/>
      <c r="K536" s="199"/>
      <c r="L536" s="199"/>
      <c r="M536" s="199"/>
      <c r="N536" s="199"/>
      <c r="O536" s="199"/>
      <c r="P536" s="199"/>
      <c r="Q536" s="199"/>
      <c r="R536" s="199"/>
      <c r="S536" s="199"/>
      <c r="T536" s="199"/>
      <c r="U536" s="199"/>
      <c r="V536" s="266"/>
      <c r="W536" s="200"/>
      <c r="X536" s="200"/>
      <c r="Y536" s="200"/>
      <c r="Z536" s="252"/>
      <c r="AA536" s="252"/>
      <c r="AB536" s="184"/>
      <c r="AC536" s="184"/>
      <c r="AD536" s="184"/>
      <c r="AE536" s="297"/>
      <c r="AF536" s="184"/>
      <c r="AG536" s="184"/>
      <c r="AH536" s="200"/>
      <c r="AI536" s="184"/>
    </row>
    <row r="537" spans="1:36" hidden="1">
      <c r="A537" s="184"/>
      <c r="B537" s="198"/>
      <c r="C537" s="199"/>
      <c r="D537" s="199"/>
      <c r="E537" s="266"/>
      <c r="F537" s="266"/>
      <c r="G537" s="199"/>
      <c r="H537" s="199"/>
      <c r="I537" s="199"/>
      <c r="J537" s="199"/>
      <c r="K537" s="199"/>
      <c r="L537" s="199"/>
      <c r="M537" s="199"/>
      <c r="N537" s="199"/>
      <c r="O537" s="199"/>
      <c r="P537" s="199"/>
      <c r="Q537" s="199"/>
      <c r="R537" s="199"/>
      <c r="S537" s="199"/>
      <c r="T537" s="199"/>
      <c r="U537" s="199"/>
      <c r="V537" s="266"/>
      <c r="W537" s="200"/>
      <c r="X537" s="200"/>
      <c r="Y537" s="200"/>
      <c r="Z537" s="252"/>
      <c r="AA537" s="252"/>
      <c r="AB537" s="184"/>
      <c r="AC537" s="184"/>
      <c r="AD537" s="184"/>
      <c r="AE537" s="297"/>
      <c r="AF537" s="184"/>
      <c r="AG537" s="184"/>
      <c r="AH537" s="200"/>
      <c r="AI537" s="184"/>
    </row>
    <row r="538" spans="1:36" hidden="1">
      <c r="A538" s="184"/>
      <c r="B538" s="198"/>
      <c r="C538" s="199"/>
      <c r="D538" s="199"/>
      <c r="E538" s="266"/>
      <c r="F538" s="266"/>
      <c r="G538" s="199"/>
      <c r="H538" s="199"/>
      <c r="I538" s="199"/>
      <c r="J538" s="199"/>
      <c r="K538" s="199"/>
      <c r="L538" s="199"/>
      <c r="M538" s="199"/>
      <c r="N538" s="199"/>
      <c r="O538" s="199"/>
      <c r="P538" s="199"/>
      <c r="Q538" s="199"/>
      <c r="R538" s="199"/>
      <c r="S538" s="199"/>
      <c r="T538" s="199"/>
      <c r="U538" s="199"/>
      <c r="V538" s="266"/>
      <c r="W538" s="200"/>
      <c r="X538" s="200"/>
      <c r="Y538" s="200"/>
      <c r="Z538" s="252"/>
      <c r="AA538" s="252"/>
      <c r="AB538" s="184"/>
      <c r="AC538" s="184"/>
      <c r="AD538" s="184"/>
      <c r="AE538" s="297"/>
      <c r="AF538" s="184"/>
      <c r="AG538" s="184"/>
      <c r="AH538" s="200"/>
      <c r="AI538" s="184"/>
    </row>
    <row r="539" spans="1:36" hidden="1">
      <c r="A539" s="184"/>
      <c r="B539" s="198"/>
      <c r="C539" s="199"/>
      <c r="D539" s="199"/>
      <c r="E539" s="266"/>
      <c r="F539" s="266"/>
      <c r="G539" s="199"/>
      <c r="H539" s="199"/>
      <c r="I539" s="199"/>
      <c r="J539" s="199"/>
      <c r="K539" s="199"/>
      <c r="L539" s="199"/>
      <c r="M539" s="199"/>
      <c r="N539" s="199"/>
      <c r="O539" s="199"/>
      <c r="P539" s="199"/>
      <c r="Q539" s="199"/>
      <c r="R539" s="199"/>
      <c r="S539" s="199"/>
      <c r="T539" s="199"/>
      <c r="U539" s="199"/>
      <c r="V539" s="266"/>
      <c r="W539" s="200"/>
      <c r="X539" s="200"/>
      <c r="Y539" s="200"/>
      <c r="Z539" s="252"/>
      <c r="AA539" s="252"/>
      <c r="AB539" s="184"/>
      <c r="AC539" s="184"/>
      <c r="AD539" s="184"/>
      <c r="AE539" s="297"/>
      <c r="AF539" s="184"/>
      <c r="AG539" s="184"/>
      <c r="AH539" s="200"/>
      <c r="AI539" s="184"/>
    </row>
    <row r="540" spans="1:36" hidden="1">
      <c r="A540" s="184"/>
      <c r="B540" s="198"/>
      <c r="C540" s="199"/>
      <c r="D540" s="199"/>
      <c r="E540" s="266"/>
      <c r="F540" s="266"/>
      <c r="G540" s="199"/>
      <c r="H540" s="199"/>
      <c r="I540" s="199"/>
      <c r="J540" s="199"/>
      <c r="K540" s="199"/>
      <c r="L540" s="199"/>
      <c r="M540" s="199"/>
      <c r="N540" s="199"/>
      <c r="O540" s="199"/>
      <c r="P540" s="199"/>
      <c r="Q540" s="199"/>
      <c r="R540" s="199"/>
      <c r="S540" s="199"/>
      <c r="T540" s="199"/>
      <c r="U540" s="199"/>
      <c r="V540" s="266"/>
      <c r="W540" s="200"/>
      <c r="X540" s="200"/>
      <c r="Y540" s="200"/>
      <c r="Z540" s="252"/>
      <c r="AA540" s="252"/>
      <c r="AB540" s="184"/>
      <c r="AC540" s="184"/>
      <c r="AD540" s="184"/>
      <c r="AE540" s="297"/>
      <c r="AF540" s="184"/>
      <c r="AG540" s="184"/>
      <c r="AH540" s="200"/>
      <c r="AI540" s="184"/>
    </row>
    <row r="541" spans="1:36" hidden="1">
      <c r="A541" s="184"/>
      <c r="B541" s="198"/>
      <c r="C541" s="199"/>
      <c r="D541" s="199"/>
      <c r="E541" s="266"/>
      <c r="F541" s="266"/>
      <c r="G541" s="199"/>
      <c r="H541" s="199"/>
      <c r="I541" s="199"/>
      <c r="J541" s="199"/>
      <c r="K541" s="199"/>
      <c r="L541" s="199"/>
      <c r="M541" s="199"/>
      <c r="N541" s="199"/>
      <c r="O541" s="199"/>
      <c r="P541" s="199"/>
      <c r="Q541" s="199"/>
      <c r="R541" s="199"/>
      <c r="S541" s="199"/>
      <c r="T541" s="199"/>
      <c r="U541" s="199"/>
      <c r="V541" s="266"/>
      <c r="W541" s="200"/>
      <c r="X541" s="200"/>
      <c r="Y541" s="200"/>
      <c r="Z541" s="252"/>
      <c r="AA541" s="252"/>
      <c r="AB541" s="184"/>
      <c r="AC541" s="184"/>
      <c r="AD541" s="184"/>
      <c r="AE541" s="297"/>
      <c r="AF541" s="184"/>
      <c r="AG541" s="184"/>
      <c r="AH541" s="200"/>
      <c r="AI541" s="184"/>
    </row>
    <row r="542" spans="1:36" hidden="1">
      <c r="A542" s="184"/>
      <c r="B542" s="198"/>
      <c r="C542" s="199"/>
      <c r="D542" s="199"/>
      <c r="E542" s="266"/>
      <c r="F542" s="266"/>
      <c r="G542" s="199"/>
      <c r="H542" s="199"/>
      <c r="I542" s="199"/>
      <c r="J542" s="199"/>
      <c r="K542" s="199"/>
      <c r="L542" s="199"/>
      <c r="M542" s="199"/>
      <c r="N542" s="199"/>
      <c r="O542" s="199"/>
      <c r="P542" s="199"/>
      <c r="Q542" s="199"/>
      <c r="R542" s="199"/>
      <c r="S542" s="199"/>
      <c r="T542" s="199"/>
      <c r="U542" s="199"/>
      <c r="V542" s="266"/>
      <c r="W542" s="200"/>
      <c r="X542" s="200"/>
      <c r="Y542" s="200"/>
      <c r="Z542" s="252"/>
      <c r="AA542" s="252"/>
      <c r="AB542" s="184"/>
      <c r="AC542" s="184"/>
      <c r="AD542" s="184"/>
      <c r="AE542" s="297"/>
      <c r="AF542" s="184"/>
      <c r="AG542" s="184"/>
      <c r="AH542" s="200"/>
      <c r="AI542" s="184"/>
    </row>
    <row r="543" spans="1:36" hidden="1">
      <c r="A543" s="184"/>
      <c r="B543" s="198"/>
      <c r="C543" s="199"/>
      <c r="D543" s="199"/>
      <c r="E543" s="266"/>
      <c r="F543" s="266"/>
      <c r="G543" s="199"/>
      <c r="H543" s="199"/>
      <c r="I543" s="199"/>
      <c r="J543" s="199"/>
      <c r="K543" s="199"/>
      <c r="L543" s="199"/>
      <c r="M543" s="199"/>
      <c r="N543" s="199"/>
      <c r="O543" s="199"/>
      <c r="P543" s="199"/>
      <c r="Q543" s="199"/>
      <c r="R543" s="199"/>
      <c r="S543" s="199"/>
      <c r="T543" s="199"/>
      <c r="U543" s="199"/>
      <c r="V543" s="266"/>
      <c r="W543" s="200"/>
      <c r="X543" s="200"/>
      <c r="Y543" s="200"/>
      <c r="Z543" s="252"/>
      <c r="AA543" s="252"/>
      <c r="AB543" s="184"/>
      <c r="AC543" s="184"/>
      <c r="AD543" s="184"/>
      <c r="AE543" s="297"/>
      <c r="AF543" s="184"/>
      <c r="AG543" s="184"/>
      <c r="AH543" s="200"/>
      <c r="AI543" s="184"/>
    </row>
    <row r="544" spans="1:36" hidden="1">
      <c r="A544" s="184"/>
      <c r="B544" s="198"/>
      <c r="C544" s="199"/>
      <c r="D544" s="199"/>
      <c r="E544" s="266"/>
      <c r="F544" s="266"/>
      <c r="G544" s="199"/>
      <c r="H544" s="199"/>
      <c r="I544" s="199"/>
      <c r="J544" s="199"/>
      <c r="K544" s="199"/>
      <c r="L544" s="199"/>
      <c r="M544" s="199"/>
      <c r="N544" s="199"/>
      <c r="O544" s="199"/>
      <c r="P544" s="199"/>
      <c r="Q544" s="199"/>
      <c r="R544" s="199"/>
      <c r="S544" s="199"/>
      <c r="T544" s="199"/>
      <c r="U544" s="199"/>
      <c r="V544" s="266"/>
      <c r="W544" s="200"/>
      <c r="X544" s="200"/>
      <c r="Y544" s="200"/>
      <c r="Z544" s="252"/>
      <c r="AA544" s="252"/>
      <c r="AB544" s="184"/>
      <c r="AC544" s="184"/>
      <c r="AD544" s="184"/>
      <c r="AE544" s="297"/>
      <c r="AF544" s="184"/>
      <c r="AG544" s="184"/>
      <c r="AH544" s="200"/>
      <c r="AI544" s="184"/>
    </row>
    <row r="545" spans="2:60" s="184" customFormat="1" hidden="1">
      <c r="B545" s="198"/>
      <c r="C545" s="199"/>
      <c r="D545" s="199"/>
      <c r="E545" s="266"/>
      <c r="F545" s="266"/>
      <c r="G545" s="199"/>
      <c r="H545" s="199"/>
      <c r="I545" s="199"/>
      <c r="J545" s="199"/>
      <c r="K545" s="199"/>
      <c r="L545" s="199"/>
      <c r="M545" s="199"/>
      <c r="N545" s="199"/>
      <c r="O545" s="199"/>
      <c r="P545" s="199"/>
      <c r="Q545" s="199"/>
      <c r="R545" s="199"/>
      <c r="S545" s="199"/>
      <c r="T545" s="199"/>
      <c r="U545" s="199"/>
      <c r="V545" s="266"/>
      <c r="W545" s="200"/>
      <c r="X545" s="200"/>
      <c r="Y545" s="200"/>
      <c r="Z545" s="252"/>
      <c r="AA545" s="252"/>
      <c r="AE545" s="297"/>
      <c r="AH545" s="200"/>
      <c r="AK545" s="183"/>
      <c r="AL545" s="183"/>
      <c r="AM545" s="183"/>
      <c r="AN545" s="183"/>
      <c r="AO545" s="183"/>
      <c r="AP545" s="183"/>
      <c r="AQ545" s="183"/>
      <c r="AR545" s="183"/>
      <c r="AS545" s="183"/>
      <c r="AT545" s="183"/>
      <c r="AU545" s="183"/>
      <c r="AV545" s="183"/>
      <c r="AW545" s="183"/>
      <c r="AX545" s="183"/>
      <c r="AY545" s="183"/>
      <c r="AZ545" s="183"/>
      <c r="BA545" s="183"/>
      <c r="BB545" s="183"/>
      <c r="BC545" s="183"/>
      <c r="BD545" s="183"/>
      <c r="BE545" s="183"/>
      <c r="BF545" s="183"/>
      <c r="BG545" s="183"/>
      <c r="BH545" s="183"/>
    </row>
    <row r="546" spans="2:60" s="184" customFormat="1" hidden="1">
      <c r="B546" s="198"/>
      <c r="C546" s="199"/>
      <c r="D546" s="199"/>
      <c r="E546" s="266"/>
      <c r="F546" s="266"/>
      <c r="G546" s="199"/>
      <c r="H546" s="199"/>
      <c r="I546" s="199"/>
      <c r="J546" s="199"/>
      <c r="K546" s="199"/>
      <c r="L546" s="199"/>
      <c r="M546" s="199"/>
      <c r="N546" s="199"/>
      <c r="O546" s="199"/>
      <c r="P546" s="199"/>
      <c r="Q546" s="199"/>
      <c r="R546" s="199"/>
      <c r="S546" s="199"/>
      <c r="T546" s="199"/>
      <c r="U546" s="199"/>
      <c r="V546" s="266"/>
      <c r="W546" s="200"/>
      <c r="X546" s="200"/>
      <c r="Y546" s="200"/>
      <c r="Z546" s="252"/>
      <c r="AA546" s="252"/>
      <c r="AE546" s="297"/>
      <c r="AH546" s="200"/>
      <c r="AK546" s="183"/>
      <c r="AL546" s="183"/>
      <c r="AM546" s="183"/>
      <c r="AN546" s="183"/>
      <c r="AO546" s="183"/>
      <c r="AP546" s="183"/>
      <c r="AQ546" s="183"/>
      <c r="AR546" s="183"/>
      <c r="AS546" s="183"/>
      <c r="AT546" s="183"/>
      <c r="AU546" s="183"/>
      <c r="AV546" s="183"/>
      <c r="AW546" s="183"/>
      <c r="AX546" s="183"/>
      <c r="AY546" s="183"/>
      <c r="AZ546" s="183"/>
      <c r="BA546" s="183"/>
      <c r="BB546" s="183"/>
      <c r="BC546" s="183"/>
      <c r="BD546" s="183"/>
      <c r="BE546" s="183"/>
      <c r="BF546" s="183"/>
      <c r="BG546" s="183"/>
      <c r="BH546" s="183"/>
    </row>
    <row r="547" spans="2:60" s="184" customFormat="1" hidden="1">
      <c r="B547" s="198"/>
      <c r="C547" s="199"/>
      <c r="D547" s="199"/>
      <c r="E547" s="266"/>
      <c r="F547" s="266"/>
      <c r="G547" s="199"/>
      <c r="H547" s="199"/>
      <c r="I547" s="199"/>
      <c r="J547" s="199"/>
      <c r="K547" s="199"/>
      <c r="L547" s="199"/>
      <c r="M547" s="199"/>
      <c r="N547" s="199"/>
      <c r="O547" s="199"/>
      <c r="P547" s="199"/>
      <c r="Q547" s="199"/>
      <c r="R547" s="199"/>
      <c r="S547" s="199"/>
      <c r="T547" s="199"/>
      <c r="U547" s="199"/>
      <c r="V547" s="266"/>
      <c r="W547" s="200"/>
      <c r="X547" s="200"/>
      <c r="Y547" s="200"/>
      <c r="Z547" s="252"/>
      <c r="AA547" s="252"/>
      <c r="AE547" s="297"/>
      <c r="AH547" s="200"/>
      <c r="AK547" s="183"/>
      <c r="AL547" s="183"/>
      <c r="AM547" s="183"/>
      <c r="AN547" s="183"/>
      <c r="AO547" s="183"/>
      <c r="AP547" s="183"/>
      <c r="AQ547" s="183"/>
      <c r="AR547" s="183"/>
      <c r="AS547" s="183"/>
      <c r="AT547" s="183"/>
      <c r="AU547" s="183"/>
      <c r="AV547" s="183"/>
      <c r="AW547" s="183"/>
      <c r="AX547" s="183"/>
      <c r="AY547" s="183"/>
      <c r="AZ547" s="183"/>
      <c r="BA547" s="183"/>
      <c r="BB547" s="183"/>
      <c r="BC547" s="183"/>
      <c r="BD547" s="183"/>
      <c r="BE547" s="183"/>
      <c r="BF547" s="183"/>
      <c r="BG547" s="183"/>
      <c r="BH547" s="183"/>
    </row>
    <row r="548" spans="2:60" s="184" customFormat="1" hidden="1">
      <c r="B548" s="198"/>
      <c r="C548" s="199"/>
      <c r="D548" s="199"/>
      <c r="E548" s="266"/>
      <c r="F548" s="266"/>
      <c r="G548" s="199"/>
      <c r="H548" s="199"/>
      <c r="I548" s="199"/>
      <c r="J548" s="199"/>
      <c r="K548" s="199"/>
      <c r="L548" s="199"/>
      <c r="M548" s="199"/>
      <c r="N548" s="199"/>
      <c r="O548" s="199"/>
      <c r="P548" s="199"/>
      <c r="Q548" s="199"/>
      <c r="R548" s="199"/>
      <c r="S548" s="199"/>
      <c r="T548" s="199"/>
      <c r="U548" s="199"/>
      <c r="V548" s="266"/>
      <c r="W548" s="200"/>
      <c r="X548" s="200"/>
      <c r="Y548" s="200"/>
      <c r="Z548" s="252"/>
      <c r="AA548" s="252"/>
      <c r="AE548" s="297"/>
      <c r="AH548" s="200"/>
      <c r="AK548" s="183"/>
      <c r="AL548" s="183"/>
      <c r="AM548" s="183"/>
      <c r="AN548" s="183"/>
      <c r="AO548" s="183"/>
      <c r="AP548" s="183"/>
      <c r="AQ548" s="183"/>
      <c r="AR548" s="183"/>
      <c r="AS548" s="183"/>
      <c r="AT548" s="183"/>
      <c r="AU548" s="183"/>
      <c r="AV548" s="183"/>
      <c r="AW548" s="183"/>
      <c r="AX548" s="183"/>
      <c r="AY548" s="183"/>
      <c r="AZ548" s="183"/>
      <c r="BA548" s="183"/>
      <c r="BB548" s="183"/>
      <c r="BC548" s="183"/>
      <c r="BD548" s="183"/>
      <c r="BE548" s="183"/>
      <c r="BF548" s="183"/>
      <c r="BG548" s="183"/>
      <c r="BH548" s="183"/>
    </row>
    <row r="549" spans="2:60" s="184" customFormat="1" hidden="1">
      <c r="B549" s="198"/>
      <c r="C549" s="199"/>
      <c r="D549" s="199"/>
      <c r="E549" s="266"/>
      <c r="F549" s="266"/>
      <c r="G549" s="199"/>
      <c r="H549" s="199"/>
      <c r="I549" s="199"/>
      <c r="J549" s="199"/>
      <c r="K549" s="199"/>
      <c r="L549" s="199"/>
      <c r="M549" s="199"/>
      <c r="N549" s="199"/>
      <c r="O549" s="199"/>
      <c r="P549" s="199"/>
      <c r="Q549" s="199"/>
      <c r="R549" s="199"/>
      <c r="S549" s="199"/>
      <c r="T549" s="199"/>
      <c r="U549" s="199"/>
      <c r="V549" s="266"/>
      <c r="W549" s="200"/>
      <c r="X549" s="200"/>
      <c r="Y549" s="200"/>
      <c r="Z549" s="252"/>
      <c r="AA549" s="252"/>
      <c r="AE549" s="297"/>
      <c r="AH549" s="200"/>
      <c r="AK549" s="183"/>
      <c r="AL549" s="183"/>
      <c r="AM549" s="183"/>
      <c r="AN549" s="183"/>
      <c r="AO549" s="183"/>
      <c r="AP549" s="183"/>
      <c r="AQ549" s="183"/>
      <c r="AR549" s="183"/>
      <c r="AS549" s="183"/>
      <c r="AT549" s="183"/>
      <c r="AU549" s="183"/>
      <c r="AV549" s="183"/>
      <c r="AW549" s="183"/>
      <c r="AX549" s="183"/>
      <c r="AY549" s="183"/>
      <c r="AZ549" s="183"/>
      <c r="BA549" s="183"/>
      <c r="BB549" s="183"/>
      <c r="BC549" s="183"/>
      <c r="BD549" s="183"/>
      <c r="BE549" s="183"/>
      <c r="BF549" s="183"/>
      <c r="BG549" s="183"/>
      <c r="BH549" s="183"/>
    </row>
    <row r="550" spans="2:60" s="184" customFormat="1" hidden="1">
      <c r="B550" s="198"/>
      <c r="C550" s="199"/>
      <c r="D550" s="199"/>
      <c r="E550" s="266"/>
      <c r="F550" s="266"/>
      <c r="G550" s="199"/>
      <c r="H550" s="199"/>
      <c r="I550" s="199"/>
      <c r="J550" s="199"/>
      <c r="K550" s="199"/>
      <c r="L550" s="199"/>
      <c r="M550" s="199"/>
      <c r="N550" s="199"/>
      <c r="O550" s="199"/>
      <c r="P550" s="199"/>
      <c r="Q550" s="199"/>
      <c r="R550" s="199"/>
      <c r="S550" s="199"/>
      <c r="T550" s="199"/>
      <c r="U550" s="199"/>
      <c r="V550" s="266"/>
      <c r="W550" s="200"/>
      <c r="X550" s="200"/>
      <c r="Y550" s="200"/>
      <c r="Z550" s="252"/>
      <c r="AA550" s="252"/>
      <c r="AE550" s="297"/>
      <c r="AH550" s="200"/>
      <c r="AK550" s="183"/>
      <c r="AL550" s="183"/>
      <c r="AM550" s="183"/>
      <c r="AN550" s="183"/>
      <c r="AO550" s="183"/>
      <c r="AP550" s="183"/>
      <c r="AQ550" s="183"/>
      <c r="AR550" s="183"/>
      <c r="AS550" s="183"/>
      <c r="AT550" s="183"/>
      <c r="AU550" s="183"/>
      <c r="AV550" s="183"/>
      <c r="AW550" s="183"/>
      <c r="AX550" s="183"/>
      <c r="AY550" s="183"/>
      <c r="AZ550" s="183"/>
      <c r="BA550" s="183"/>
      <c r="BB550" s="183"/>
      <c r="BC550" s="183"/>
      <c r="BD550" s="183"/>
      <c r="BE550" s="183"/>
      <c r="BF550" s="183"/>
      <c r="BG550" s="183"/>
      <c r="BH550" s="183"/>
    </row>
    <row r="551" spans="2:60" s="184" customFormat="1" hidden="1">
      <c r="B551" s="198"/>
      <c r="C551" s="199"/>
      <c r="D551" s="199"/>
      <c r="E551" s="266"/>
      <c r="F551" s="266"/>
      <c r="G551" s="199"/>
      <c r="H551" s="199"/>
      <c r="I551" s="199"/>
      <c r="J551" s="199"/>
      <c r="K551" s="199"/>
      <c r="L551" s="199"/>
      <c r="M551" s="199"/>
      <c r="N551" s="199"/>
      <c r="O551" s="199"/>
      <c r="P551" s="199"/>
      <c r="Q551" s="199"/>
      <c r="R551" s="199"/>
      <c r="S551" s="199"/>
      <c r="T551" s="199"/>
      <c r="U551" s="199"/>
      <c r="V551" s="266"/>
      <c r="W551" s="200"/>
      <c r="X551" s="200"/>
      <c r="Y551" s="200"/>
      <c r="Z551" s="252"/>
      <c r="AA551" s="252"/>
      <c r="AE551" s="297"/>
      <c r="AH551" s="200"/>
      <c r="AK551" s="183"/>
      <c r="AL551" s="183"/>
      <c r="AM551" s="183"/>
      <c r="AN551" s="183"/>
      <c r="AO551" s="183"/>
      <c r="AP551" s="183"/>
      <c r="AQ551" s="183"/>
      <c r="AR551" s="183"/>
      <c r="AS551" s="183"/>
      <c r="AT551" s="183"/>
      <c r="AU551" s="183"/>
      <c r="AV551" s="183"/>
      <c r="AW551" s="183"/>
      <c r="AX551" s="183"/>
      <c r="AY551" s="183"/>
      <c r="AZ551" s="183"/>
      <c r="BA551" s="183"/>
      <c r="BB551" s="183"/>
      <c r="BC551" s="183"/>
      <c r="BD551" s="183"/>
      <c r="BE551" s="183"/>
      <c r="BF551" s="183"/>
      <c r="BG551" s="183"/>
      <c r="BH551" s="183"/>
    </row>
    <row r="552" spans="2:60" s="184" customFormat="1" hidden="1">
      <c r="B552" s="198"/>
      <c r="C552" s="199"/>
      <c r="D552" s="199"/>
      <c r="E552" s="266"/>
      <c r="F552" s="266"/>
      <c r="G552" s="199"/>
      <c r="H552" s="199"/>
      <c r="I552" s="199"/>
      <c r="J552" s="199"/>
      <c r="K552" s="199"/>
      <c r="L552" s="199"/>
      <c r="M552" s="199"/>
      <c r="N552" s="199"/>
      <c r="O552" s="199"/>
      <c r="P552" s="199"/>
      <c r="Q552" s="199"/>
      <c r="R552" s="199"/>
      <c r="S552" s="199"/>
      <c r="T552" s="199"/>
      <c r="U552" s="199"/>
      <c r="V552" s="266"/>
      <c r="W552" s="200"/>
      <c r="X552" s="200"/>
      <c r="Y552" s="200"/>
      <c r="Z552" s="252"/>
      <c r="AA552" s="252"/>
      <c r="AE552" s="297"/>
      <c r="AH552" s="200"/>
      <c r="AK552" s="183"/>
      <c r="AL552" s="183"/>
      <c r="AM552" s="183"/>
      <c r="AN552" s="183"/>
      <c r="AO552" s="183"/>
      <c r="AP552" s="183"/>
      <c r="AQ552" s="183"/>
      <c r="AR552" s="183"/>
      <c r="AS552" s="183"/>
      <c r="AT552" s="183"/>
      <c r="AU552" s="183"/>
      <c r="AV552" s="183"/>
      <c r="AW552" s="183"/>
      <c r="AX552" s="183"/>
      <c r="AY552" s="183"/>
      <c r="AZ552" s="183"/>
      <c r="BA552" s="183"/>
      <c r="BB552" s="183"/>
      <c r="BC552" s="183"/>
      <c r="BD552" s="183"/>
      <c r="BE552" s="183"/>
      <c r="BF552" s="183"/>
      <c r="BG552" s="183"/>
      <c r="BH552" s="183"/>
    </row>
    <row r="553" spans="2:60" s="184" customFormat="1" hidden="1">
      <c r="B553" s="198"/>
      <c r="C553" s="199"/>
      <c r="D553" s="199"/>
      <c r="E553" s="266"/>
      <c r="F553" s="266"/>
      <c r="G553" s="199"/>
      <c r="H553" s="199"/>
      <c r="I553" s="199"/>
      <c r="J553" s="199"/>
      <c r="K553" s="199"/>
      <c r="L553" s="199"/>
      <c r="M553" s="199"/>
      <c r="N553" s="199"/>
      <c r="O553" s="199"/>
      <c r="P553" s="199"/>
      <c r="Q553" s="199"/>
      <c r="R553" s="199"/>
      <c r="S553" s="199"/>
      <c r="T553" s="199"/>
      <c r="U553" s="199"/>
      <c r="V553" s="266"/>
      <c r="W553" s="200"/>
      <c r="X553" s="200"/>
      <c r="Y553" s="200"/>
      <c r="Z553" s="252"/>
      <c r="AA553" s="252"/>
      <c r="AE553" s="297"/>
      <c r="AH553" s="200"/>
      <c r="AK553" s="183"/>
      <c r="AL553" s="183"/>
      <c r="AM553" s="183"/>
      <c r="AN553" s="183"/>
      <c r="AO553" s="183"/>
      <c r="AP553" s="183"/>
      <c r="AQ553" s="183"/>
      <c r="AR553" s="183"/>
      <c r="AS553" s="183"/>
      <c r="AT553" s="183"/>
      <c r="AU553" s="183"/>
      <c r="AV553" s="183"/>
      <c r="AW553" s="183"/>
      <c r="AX553" s="183"/>
      <c r="AY553" s="183"/>
      <c r="AZ553" s="183"/>
      <c r="BA553" s="183"/>
      <c r="BB553" s="183"/>
      <c r="BC553" s="183"/>
      <c r="BD553" s="183"/>
      <c r="BE553" s="183"/>
      <c r="BF553" s="183"/>
      <c r="BG553" s="183"/>
      <c r="BH553" s="183"/>
    </row>
    <row r="554" spans="2:60" s="184" customFormat="1" hidden="1">
      <c r="B554" s="198"/>
      <c r="C554" s="199"/>
      <c r="D554" s="199"/>
      <c r="E554" s="266"/>
      <c r="F554" s="266"/>
      <c r="G554" s="199"/>
      <c r="H554" s="199"/>
      <c r="I554" s="199"/>
      <c r="J554" s="199"/>
      <c r="K554" s="199"/>
      <c r="L554" s="199"/>
      <c r="M554" s="199"/>
      <c r="N554" s="199"/>
      <c r="O554" s="199"/>
      <c r="P554" s="199"/>
      <c r="Q554" s="199"/>
      <c r="R554" s="199"/>
      <c r="S554" s="199"/>
      <c r="T554" s="199"/>
      <c r="U554" s="199"/>
      <c r="V554" s="266"/>
      <c r="W554" s="200"/>
      <c r="X554" s="200"/>
      <c r="Y554" s="200"/>
      <c r="Z554" s="252"/>
      <c r="AA554" s="252"/>
      <c r="AE554" s="297"/>
      <c r="AH554" s="200"/>
      <c r="AK554" s="183"/>
      <c r="AL554" s="183"/>
      <c r="AM554" s="183"/>
      <c r="AN554" s="183"/>
      <c r="AO554" s="183"/>
      <c r="AP554" s="183"/>
      <c r="AQ554" s="183"/>
      <c r="AR554" s="183"/>
      <c r="AS554" s="183"/>
      <c r="AT554" s="183"/>
      <c r="AU554" s="183"/>
      <c r="AV554" s="183"/>
      <c r="AW554" s="183"/>
      <c r="AX554" s="183"/>
      <c r="AY554" s="183"/>
      <c r="AZ554" s="183"/>
      <c r="BA554" s="183"/>
      <c r="BB554" s="183"/>
      <c r="BC554" s="183"/>
      <c r="BD554" s="183"/>
      <c r="BE554" s="183"/>
      <c r="BF554" s="183"/>
      <c r="BG554" s="183"/>
      <c r="BH554" s="183"/>
    </row>
    <row r="555" spans="2:60" s="184" customFormat="1" hidden="1">
      <c r="B555" s="198"/>
      <c r="C555" s="199"/>
      <c r="D555" s="199"/>
      <c r="E555" s="266"/>
      <c r="F555" s="266"/>
      <c r="G555" s="199"/>
      <c r="H555" s="199"/>
      <c r="I555" s="199"/>
      <c r="J555" s="199"/>
      <c r="K555" s="199"/>
      <c r="L555" s="199"/>
      <c r="M555" s="199"/>
      <c r="N555" s="199"/>
      <c r="O555" s="199"/>
      <c r="P555" s="199"/>
      <c r="Q555" s="199"/>
      <c r="R555" s="199"/>
      <c r="S555" s="199"/>
      <c r="T555" s="199"/>
      <c r="U555" s="199"/>
      <c r="V555" s="266"/>
      <c r="W555" s="200"/>
      <c r="X555" s="200"/>
      <c r="Y555" s="200"/>
      <c r="Z555" s="252"/>
      <c r="AA555" s="252"/>
      <c r="AE555" s="297"/>
      <c r="AH555" s="200"/>
      <c r="AK555" s="183"/>
      <c r="AL555" s="183"/>
      <c r="AM555" s="183"/>
      <c r="AN555" s="183"/>
      <c r="AO555" s="183"/>
      <c r="AP555" s="183"/>
      <c r="AQ555" s="183"/>
      <c r="AR555" s="183"/>
      <c r="AS555" s="183"/>
      <c r="AT555" s="183"/>
      <c r="AU555" s="183"/>
      <c r="AV555" s="183"/>
      <c r="AW555" s="183"/>
      <c r="AX555" s="183"/>
      <c r="AY555" s="183"/>
      <c r="AZ555" s="183"/>
      <c r="BA555" s="183"/>
      <c r="BB555" s="183"/>
      <c r="BC555" s="183"/>
      <c r="BD555" s="183"/>
      <c r="BE555" s="183"/>
      <c r="BF555" s="183"/>
      <c r="BG555" s="183"/>
      <c r="BH555" s="183"/>
    </row>
    <row r="556" spans="2:60" s="184" customFormat="1" hidden="1">
      <c r="B556" s="198"/>
      <c r="C556" s="199"/>
      <c r="D556" s="199"/>
      <c r="E556" s="266"/>
      <c r="F556" s="266"/>
      <c r="G556" s="199"/>
      <c r="H556" s="199"/>
      <c r="I556" s="199"/>
      <c r="J556" s="199"/>
      <c r="K556" s="199"/>
      <c r="L556" s="199"/>
      <c r="M556" s="199"/>
      <c r="N556" s="199"/>
      <c r="O556" s="199"/>
      <c r="P556" s="199"/>
      <c r="Q556" s="199"/>
      <c r="R556" s="199"/>
      <c r="S556" s="199"/>
      <c r="T556" s="199"/>
      <c r="U556" s="199"/>
      <c r="V556" s="266"/>
      <c r="W556" s="200"/>
      <c r="X556" s="200"/>
      <c r="Y556" s="200"/>
      <c r="Z556" s="252"/>
      <c r="AA556" s="252"/>
      <c r="AE556" s="297"/>
      <c r="AH556" s="200"/>
      <c r="AK556" s="183"/>
      <c r="AL556" s="183"/>
      <c r="AM556" s="183"/>
      <c r="AN556" s="183"/>
      <c r="AO556" s="183"/>
      <c r="AP556" s="183"/>
      <c r="AQ556" s="183"/>
      <c r="AR556" s="183"/>
      <c r="AS556" s="183"/>
      <c r="AT556" s="183"/>
      <c r="AU556" s="183"/>
      <c r="AV556" s="183"/>
      <c r="AW556" s="183"/>
      <c r="AX556" s="183"/>
      <c r="AY556" s="183"/>
      <c r="AZ556" s="183"/>
      <c r="BA556" s="183"/>
      <c r="BB556" s="183"/>
      <c r="BC556" s="183"/>
      <c r="BD556" s="183"/>
      <c r="BE556" s="183"/>
      <c r="BF556" s="183"/>
      <c r="BG556" s="183"/>
      <c r="BH556" s="183"/>
    </row>
    <row r="557" spans="2:60" s="184" customFormat="1" hidden="1">
      <c r="B557" s="198"/>
      <c r="C557" s="199"/>
      <c r="D557" s="199"/>
      <c r="E557" s="266"/>
      <c r="F557" s="266"/>
      <c r="G557" s="199"/>
      <c r="H557" s="199"/>
      <c r="I557" s="199"/>
      <c r="J557" s="199"/>
      <c r="K557" s="199"/>
      <c r="L557" s="199"/>
      <c r="M557" s="199"/>
      <c r="N557" s="199"/>
      <c r="O557" s="199"/>
      <c r="P557" s="199"/>
      <c r="Q557" s="199"/>
      <c r="R557" s="199"/>
      <c r="S557" s="199"/>
      <c r="T557" s="199"/>
      <c r="U557" s="199"/>
      <c r="V557" s="266"/>
      <c r="W557" s="200"/>
      <c r="X557" s="200"/>
      <c r="Y557" s="200"/>
      <c r="Z557" s="252"/>
      <c r="AA557" s="252"/>
      <c r="AE557" s="297"/>
      <c r="AH557" s="200"/>
      <c r="AK557" s="183"/>
      <c r="AL557" s="183"/>
      <c r="AM557" s="183"/>
      <c r="AN557" s="183"/>
      <c r="AO557" s="183"/>
      <c r="AP557" s="183"/>
      <c r="AQ557" s="183"/>
      <c r="AR557" s="183"/>
      <c r="AS557" s="183"/>
      <c r="AT557" s="183"/>
      <c r="AU557" s="183"/>
      <c r="AV557" s="183"/>
      <c r="AW557" s="183"/>
      <c r="AX557" s="183"/>
      <c r="AY557" s="183"/>
      <c r="AZ557" s="183"/>
      <c r="BA557" s="183"/>
      <c r="BB557" s="183"/>
      <c r="BC557" s="183"/>
      <c r="BD557" s="183"/>
      <c r="BE557" s="183"/>
      <c r="BF557" s="183"/>
      <c r="BG557" s="183"/>
      <c r="BH557" s="183"/>
    </row>
    <row r="558" spans="2:60" s="184" customFormat="1" hidden="1">
      <c r="B558" s="198"/>
      <c r="C558" s="199"/>
      <c r="D558" s="199"/>
      <c r="E558" s="266"/>
      <c r="F558" s="266"/>
      <c r="G558" s="199"/>
      <c r="H558" s="199"/>
      <c r="I558" s="199"/>
      <c r="J558" s="199"/>
      <c r="K558" s="199"/>
      <c r="L558" s="199"/>
      <c r="M558" s="199"/>
      <c r="N558" s="199"/>
      <c r="O558" s="199"/>
      <c r="P558" s="199"/>
      <c r="Q558" s="199"/>
      <c r="R558" s="199"/>
      <c r="S558" s="199"/>
      <c r="T558" s="199"/>
      <c r="U558" s="199"/>
      <c r="V558" s="266"/>
      <c r="W558" s="200"/>
      <c r="X558" s="200"/>
      <c r="Y558" s="200"/>
      <c r="Z558" s="252"/>
      <c r="AA558" s="252"/>
      <c r="AE558" s="297"/>
      <c r="AH558" s="200"/>
      <c r="AK558" s="183"/>
      <c r="AL558" s="183"/>
      <c r="AM558" s="183"/>
      <c r="AN558" s="183"/>
      <c r="AO558" s="183"/>
      <c r="AP558" s="183"/>
      <c r="AQ558" s="183"/>
      <c r="AR558" s="183"/>
      <c r="AS558" s="183"/>
      <c r="AT558" s="183"/>
      <c r="AU558" s="183"/>
      <c r="AV558" s="183"/>
      <c r="AW558" s="183"/>
      <c r="AX558" s="183"/>
      <c r="AY558" s="183"/>
      <c r="AZ558" s="183"/>
      <c r="BA558" s="183"/>
      <c r="BB558" s="183"/>
      <c r="BC558" s="183"/>
      <c r="BD558" s="183"/>
      <c r="BE558" s="183"/>
      <c r="BF558" s="183"/>
      <c r="BG558" s="183"/>
      <c r="BH558" s="183"/>
    </row>
    <row r="559" spans="2:60" s="184" customFormat="1" hidden="1">
      <c r="B559" s="198"/>
      <c r="C559" s="199"/>
      <c r="D559" s="199"/>
      <c r="E559" s="266"/>
      <c r="F559" s="266"/>
      <c r="G559" s="199"/>
      <c r="H559" s="199"/>
      <c r="I559" s="199"/>
      <c r="J559" s="199"/>
      <c r="K559" s="199"/>
      <c r="L559" s="199"/>
      <c r="M559" s="199"/>
      <c r="N559" s="199"/>
      <c r="O559" s="199"/>
      <c r="P559" s="199"/>
      <c r="Q559" s="199"/>
      <c r="R559" s="199"/>
      <c r="S559" s="199"/>
      <c r="T559" s="199"/>
      <c r="U559" s="199"/>
      <c r="V559" s="266"/>
      <c r="W559" s="200"/>
      <c r="X559" s="200"/>
      <c r="Y559" s="200"/>
      <c r="Z559" s="252"/>
      <c r="AA559" s="252"/>
      <c r="AE559" s="297"/>
      <c r="AH559" s="200"/>
      <c r="AK559" s="183"/>
      <c r="AL559" s="183"/>
      <c r="AM559" s="183"/>
      <c r="AN559" s="183"/>
      <c r="AO559" s="183"/>
      <c r="AP559" s="183"/>
      <c r="AQ559" s="183"/>
      <c r="AR559" s="183"/>
      <c r="AS559" s="183"/>
      <c r="AT559" s="183"/>
      <c r="AU559" s="183"/>
      <c r="AV559" s="183"/>
      <c r="AW559" s="183"/>
      <c r="AX559" s="183"/>
      <c r="AY559" s="183"/>
      <c r="AZ559" s="183"/>
      <c r="BA559" s="183"/>
      <c r="BB559" s="183"/>
      <c r="BC559" s="183"/>
      <c r="BD559" s="183"/>
      <c r="BE559" s="183"/>
      <c r="BF559" s="183"/>
      <c r="BG559" s="183"/>
      <c r="BH559" s="183"/>
    </row>
    <row r="560" spans="2:60" s="184" customFormat="1" hidden="1">
      <c r="B560" s="198"/>
      <c r="C560" s="199"/>
      <c r="D560" s="199"/>
      <c r="E560" s="266"/>
      <c r="F560" s="266"/>
      <c r="G560" s="199"/>
      <c r="H560" s="199"/>
      <c r="I560" s="199"/>
      <c r="J560" s="199"/>
      <c r="K560" s="199"/>
      <c r="L560" s="199"/>
      <c r="M560" s="199"/>
      <c r="N560" s="199"/>
      <c r="O560" s="199"/>
      <c r="P560" s="199"/>
      <c r="Q560" s="199"/>
      <c r="R560" s="199"/>
      <c r="S560" s="199"/>
      <c r="T560" s="199"/>
      <c r="U560" s="199"/>
      <c r="V560" s="266"/>
      <c r="W560" s="200"/>
      <c r="X560" s="200"/>
      <c r="Y560" s="200"/>
      <c r="Z560" s="252"/>
      <c r="AA560" s="252"/>
      <c r="AE560" s="297"/>
      <c r="AH560" s="200"/>
      <c r="AK560" s="183"/>
      <c r="AL560" s="183"/>
      <c r="AM560" s="183"/>
      <c r="AN560" s="183"/>
      <c r="AO560" s="183"/>
      <c r="AP560" s="183"/>
      <c r="AQ560" s="183"/>
      <c r="AR560" s="183"/>
      <c r="AS560" s="183"/>
      <c r="AT560" s="183"/>
      <c r="AU560" s="183"/>
      <c r="AV560" s="183"/>
      <c r="AW560" s="183"/>
      <c r="AX560" s="183"/>
      <c r="AY560" s="183"/>
      <c r="AZ560" s="183"/>
      <c r="BA560" s="183"/>
      <c r="BB560" s="183"/>
      <c r="BC560" s="183"/>
      <c r="BD560" s="183"/>
      <c r="BE560" s="183"/>
      <c r="BF560" s="183"/>
      <c r="BG560" s="183"/>
      <c r="BH560" s="183"/>
    </row>
    <row r="561" spans="1:35" hidden="1">
      <c r="A561" s="184"/>
      <c r="B561" s="198"/>
      <c r="C561" s="199"/>
      <c r="D561" s="199"/>
      <c r="E561" s="266"/>
      <c r="F561" s="266"/>
      <c r="G561" s="199"/>
      <c r="H561" s="199"/>
      <c r="I561" s="199"/>
      <c r="J561" s="199"/>
      <c r="K561" s="199"/>
      <c r="L561" s="199"/>
      <c r="M561" s="199"/>
      <c r="N561" s="199"/>
      <c r="O561" s="199"/>
      <c r="P561" s="199"/>
      <c r="Q561" s="199"/>
      <c r="R561" s="199"/>
      <c r="S561" s="199"/>
      <c r="T561" s="199"/>
      <c r="U561" s="199"/>
      <c r="V561" s="266"/>
      <c r="W561" s="200"/>
      <c r="X561" s="200"/>
      <c r="Y561" s="200"/>
      <c r="Z561" s="252"/>
      <c r="AA561" s="252"/>
      <c r="AB561" s="184"/>
      <c r="AC561" s="184"/>
      <c r="AD561" s="184"/>
      <c r="AE561" s="297"/>
      <c r="AF561" s="184"/>
      <c r="AG561" s="184"/>
      <c r="AH561" s="200"/>
      <c r="AI561" s="184"/>
    </row>
    <row r="562" spans="1:35" hidden="1">
      <c r="A562" s="184"/>
      <c r="B562" s="198"/>
      <c r="C562" s="199"/>
      <c r="D562" s="199"/>
      <c r="E562" s="266"/>
      <c r="F562" s="266"/>
      <c r="G562" s="199"/>
      <c r="H562" s="199"/>
      <c r="I562" s="199"/>
      <c r="J562" s="199"/>
      <c r="K562" s="199"/>
      <c r="L562" s="199"/>
      <c r="M562" s="199"/>
      <c r="N562" s="199"/>
      <c r="O562" s="199"/>
      <c r="P562" s="199"/>
      <c r="Q562" s="199"/>
      <c r="R562" s="199"/>
      <c r="S562" s="199"/>
      <c r="T562" s="199"/>
      <c r="U562" s="199"/>
      <c r="V562" s="266"/>
      <c r="W562" s="200"/>
      <c r="X562" s="200"/>
      <c r="Y562" s="200"/>
      <c r="Z562" s="252"/>
      <c r="AA562" s="252"/>
      <c r="AB562" s="184"/>
      <c r="AC562" s="184"/>
      <c r="AD562" s="184"/>
      <c r="AE562" s="297"/>
      <c r="AF562" s="184"/>
      <c r="AG562" s="184"/>
      <c r="AH562" s="200"/>
      <c r="AI562" s="184"/>
    </row>
    <row r="563" spans="1:35" hidden="1">
      <c r="A563" s="184"/>
      <c r="B563" s="198"/>
      <c r="C563" s="199"/>
      <c r="D563" s="199"/>
      <c r="E563" s="266"/>
      <c r="F563" s="266"/>
      <c r="G563" s="199"/>
      <c r="H563" s="199"/>
      <c r="I563" s="199"/>
      <c r="J563" s="199"/>
      <c r="K563" s="199"/>
      <c r="L563" s="199"/>
      <c r="M563" s="199"/>
      <c r="N563" s="199"/>
      <c r="O563" s="199"/>
      <c r="P563" s="199"/>
      <c r="Q563" s="199"/>
      <c r="R563" s="199"/>
      <c r="S563" s="199"/>
      <c r="T563" s="199"/>
      <c r="U563" s="199"/>
      <c r="V563" s="266"/>
      <c r="W563" s="200"/>
      <c r="X563" s="200"/>
      <c r="Y563" s="200"/>
      <c r="Z563" s="252"/>
      <c r="AA563" s="252"/>
      <c r="AB563" s="184"/>
      <c r="AC563" s="184"/>
      <c r="AD563" s="184"/>
      <c r="AE563" s="297"/>
      <c r="AF563" s="184"/>
      <c r="AG563" s="184"/>
      <c r="AH563" s="200"/>
      <c r="AI563" s="184"/>
    </row>
    <row r="564" spans="1:35" hidden="1">
      <c r="A564" s="184"/>
      <c r="B564" s="198"/>
      <c r="C564" s="199"/>
      <c r="D564" s="199"/>
      <c r="E564" s="266"/>
      <c r="F564" s="266"/>
      <c r="G564" s="199"/>
      <c r="H564" s="199"/>
      <c r="I564" s="199"/>
      <c r="J564" s="199"/>
      <c r="K564" s="199"/>
      <c r="L564" s="199"/>
      <c r="M564" s="199"/>
      <c r="N564" s="199"/>
      <c r="O564" s="199"/>
      <c r="P564" s="199"/>
      <c r="Q564" s="199"/>
      <c r="R564" s="199"/>
      <c r="S564" s="199"/>
      <c r="T564" s="199"/>
      <c r="U564" s="199"/>
      <c r="V564" s="266"/>
      <c r="W564" s="200"/>
      <c r="X564" s="200"/>
      <c r="Y564" s="200"/>
      <c r="Z564" s="252"/>
      <c r="AA564" s="252"/>
      <c r="AB564" s="184"/>
      <c r="AC564" s="184"/>
      <c r="AD564" s="184"/>
      <c r="AE564" s="297"/>
      <c r="AF564" s="184"/>
      <c r="AG564" s="184"/>
      <c r="AH564" s="200"/>
      <c r="AI564" s="184"/>
    </row>
    <row r="565" spans="1:35" hidden="1">
      <c r="A565" s="184"/>
      <c r="B565" s="198"/>
      <c r="C565" s="199"/>
      <c r="D565" s="199"/>
      <c r="E565" s="266"/>
      <c r="F565" s="266"/>
      <c r="G565" s="199"/>
      <c r="H565" s="199"/>
      <c r="I565" s="199"/>
      <c r="J565" s="199"/>
      <c r="K565" s="199"/>
      <c r="L565" s="199"/>
      <c r="M565" s="199"/>
      <c r="N565" s="199"/>
      <c r="O565" s="199"/>
      <c r="P565" s="199"/>
      <c r="Q565" s="199"/>
      <c r="R565" s="199"/>
      <c r="S565" s="199"/>
      <c r="T565" s="199"/>
      <c r="U565" s="199"/>
      <c r="V565" s="266"/>
      <c r="W565" s="200"/>
      <c r="X565" s="200"/>
      <c r="Y565" s="200"/>
      <c r="Z565" s="252"/>
      <c r="AA565" s="252"/>
      <c r="AB565" s="184"/>
      <c r="AC565" s="184"/>
      <c r="AD565" s="184"/>
      <c r="AE565" s="297"/>
      <c r="AF565" s="184"/>
      <c r="AG565" s="184"/>
      <c r="AH565" s="200"/>
      <c r="AI565" s="184"/>
    </row>
    <row r="566" spans="1:35" hidden="1">
      <c r="A566" s="184"/>
      <c r="B566" s="198"/>
      <c r="C566" s="199"/>
      <c r="D566" s="199"/>
      <c r="E566" s="266"/>
      <c r="F566" s="266"/>
      <c r="G566" s="199"/>
      <c r="H566" s="199"/>
      <c r="I566" s="199"/>
      <c r="J566" s="199"/>
      <c r="K566" s="199"/>
      <c r="L566" s="199"/>
      <c r="M566" s="199"/>
      <c r="N566" s="199"/>
      <c r="O566" s="199"/>
      <c r="P566" s="199"/>
      <c r="Q566" s="199"/>
      <c r="R566" s="199"/>
      <c r="S566" s="199"/>
      <c r="T566" s="199"/>
      <c r="U566" s="199"/>
      <c r="V566" s="266"/>
      <c r="W566" s="200"/>
      <c r="X566" s="200"/>
      <c r="Y566" s="200"/>
      <c r="Z566" s="252"/>
      <c r="AA566" s="252"/>
      <c r="AB566" s="184"/>
      <c r="AC566" s="184"/>
      <c r="AD566" s="184"/>
      <c r="AE566" s="297"/>
      <c r="AF566" s="184"/>
      <c r="AG566" s="184"/>
      <c r="AH566" s="200"/>
      <c r="AI566" s="184"/>
    </row>
    <row r="567" spans="1:35" hidden="1">
      <c r="A567" s="184"/>
      <c r="B567" s="198"/>
      <c r="C567" s="199"/>
      <c r="D567" s="199"/>
      <c r="E567" s="266"/>
      <c r="F567" s="266"/>
      <c r="G567" s="199"/>
      <c r="H567" s="199"/>
      <c r="I567" s="199"/>
      <c r="J567" s="199"/>
      <c r="K567" s="199"/>
      <c r="L567" s="199"/>
      <c r="M567" s="199"/>
      <c r="N567" s="199"/>
      <c r="O567" s="199"/>
      <c r="P567" s="199"/>
      <c r="Q567" s="199"/>
      <c r="R567" s="199"/>
      <c r="S567" s="199"/>
      <c r="T567" s="199"/>
      <c r="U567" s="199"/>
      <c r="V567" s="266"/>
      <c r="W567" s="200"/>
      <c r="X567" s="200"/>
      <c r="Y567" s="200"/>
      <c r="Z567" s="252"/>
      <c r="AA567" s="252"/>
      <c r="AB567" s="184"/>
      <c r="AC567" s="184"/>
      <c r="AD567" s="184"/>
      <c r="AE567" s="297"/>
      <c r="AF567" s="184"/>
      <c r="AG567" s="184"/>
      <c r="AH567" s="200"/>
      <c r="AI567" s="184"/>
    </row>
    <row r="568" spans="1:35" hidden="1">
      <c r="A568" s="184"/>
      <c r="B568" s="198"/>
      <c r="C568" s="199"/>
      <c r="D568" s="199"/>
      <c r="E568" s="266"/>
      <c r="F568" s="266"/>
      <c r="G568" s="199"/>
      <c r="H568" s="199"/>
      <c r="I568" s="199"/>
      <c r="J568" s="199"/>
      <c r="K568" s="199"/>
      <c r="L568" s="199"/>
      <c r="M568" s="199"/>
      <c r="N568" s="199"/>
      <c r="O568" s="199"/>
      <c r="P568" s="199"/>
      <c r="Q568" s="199"/>
      <c r="R568" s="199"/>
      <c r="S568" s="199"/>
      <c r="T568" s="199"/>
      <c r="U568" s="199"/>
      <c r="V568" s="266"/>
      <c r="W568" s="200"/>
      <c r="X568" s="200"/>
      <c r="Y568" s="200"/>
      <c r="Z568" s="252"/>
      <c r="AA568" s="252"/>
      <c r="AB568" s="184"/>
      <c r="AC568" s="184"/>
      <c r="AD568" s="184"/>
      <c r="AE568" s="297"/>
      <c r="AF568" s="184"/>
      <c r="AG568" s="184"/>
      <c r="AH568" s="200"/>
      <c r="AI568" s="184"/>
    </row>
    <row r="569" spans="1:35" hidden="1">
      <c r="A569" s="184"/>
      <c r="B569" s="198"/>
      <c r="C569" s="199"/>
      <c r="D569" s="199"/>
      <c r="E569" s="266"/>
      <c r="F569" s="266"/>
      <c r="G569" s="199"/>
      <c r="H569" s="199"/>
      <c r="I569" s="199"/>
      <c r="J569" s="199"/>
      <c r="K569" s="199"/>
      <c r="L569" s="199"/>
      <c r="M569" s="199"/>
      <c r="N569" s="199"/>
      <c r="O569" s="199"/>
      <c r="P569" s="199"/>
      <c r="Q569" s="199"/>
      <c r="R569" s="199"/>
      <c r="S569" s="199"/>
      <c r="T569" s="199"/>
      <c r="U569" s="199"/>
      <c r="V569" s="266"/>
      <c r="W569" s="200"/>
      <c r="X569" s="200"/>
      <c r="Y569" s="200"/>
      <c r="Z569" s="252"/>
      <c r="AA569" s="252"/>
      <c r="AB569" s="184"/>
      <c r="AC569" s="184"/>
      <c r="AD569" s="184"/>
      <c r="AE569" s="297"/>
      <c r="AF569" s="184"/>
      <c r="AG569" s="184"/>
      <c r="AH569" s="200"/>
      <c r="AI569" s="184"/>
    </row>
    <row r="570" spans="1:35" hidden="1">
      <c r="A570" s="184"/>
      <c r="B570" s="198"/>
      <c r="C570" s="199"/>
      <c r="D570" s="199"/>
      <c r="E570" s="266"/>
      <c r="F570" s="266"/>
      <c r="G570" s="199"/>
      <c r="H570" s="199"/>
      <c r="I570" s="199"/>
      <c r="J570" s="199"/>
      <c r="K570" s="199"/>
      <c r="L570" s="199"/>
      <c r="M570" s="199"/>
      <c r="N570" s="199"/>
      <c r="O570" s="199"/>
      <c r="P570" s="199"/>
      <c r="Q570" s="199"/>
      <c r="R570" s="199"/>
      <c r="S570" s="199"/>
      <c r="T570" s="199"/>
      <c r="U570" s="199"/>
      <c r="V570" s="266"/>
      <c r="W570" s="200"/>
      <c r="X570" s="200"/>
      <c r="Y570" s="200"/>
      <c r="Z570" s="252"/>
      <c r="AA570" s="252"/>
      <c r="AB570" s="184"/>
      <c r="AC570" s="184"/>
      <c r="AD570" s="184"/>
      <c r="AE570" s="297"/>
      <c r="AF570" s="184"/>
      <c r="AG570" s="184"/>
      <c r="AH570" s="200"/>
      <c r="AI570" s="184"/>
    </row>
    <row r="571" spans="1:35" hidden="1">
      <c r="A571" s="184"/>
      <c r="B571" s="198"/>
      <c r="C571" s="199"/>
      <c r="D571" s="199"/>
      <c r="E571" s="266"/>
      <c r="F571" s="266"/>
      <c r="G571" s="199"/>
      <c r="H571" s="199"/>
      <c r="I571" s="199"/>
      <c r="J571" s="199"/>
      <c r="K571" s="199"/>
      <c r="L571" s="199"/>
      <c r="M571" s="199"/>
      <c r="N571" s="199"/>
      <c r="O571" s="199"/>
      <c r="P571" s="199"/>
      <c r="Q571" s="199"/>
      <c r="R571" s="199"/>
      <c r="S571" s="199"/>
      <c r="T571" s="199"/>
      <c r="U571" s="199"/>
      <c r="V571" s="266"/>
      <c r="W571" s="200"/>
      <c r="X571" s="200"/>
      <c r="Y571" s="200"/>
      <c r="Z571" s="252"/>
      <c r="AA571" s="252"/>
      <c r="AB571" s="184"/>
      <c r="AC571" s="184"/>
      <c r="AD571" s="184"/>
      <c r="AE571" s="297"/>
      <c r="AF571" s="184"/>
      <c r="AG571" s="184"/>
      <c r="AH571" s="200"/>
      <c r="AI571" s="184"/>
    </row>
    <row r="572" spans="1:35" hidden="1">
      <c r="A572" s="184"/>
      <c r="B572" s="198"/>
      <c r="C572" s="199"/>
      <c r="D572" s="199"/>
      <c r="E572" s="266"/>
      <c r="F572" s="266"/>
      <c r="G572" s="199"/>
      <c r="H572" s="199"/>
      <c r="I572" s="199"/>
      <c r="J572" s="199"/>
      <c r="K572" s="199"/>
      <c r="L572" s="199"/>
      <c r="M572" s="199"/>
      <c r="N572" s="199"/>
      <c r="O572" s="199"/>
      <c r="P572" s="199"/>
      <c r="Q572" s="199"/>
      <c r="R572" s="199"/>
      <c r="S572" s="199"/>
      <c r="T572" s="199"/>
      <c r="U572" s="199"/>
      <c r="V572" s="266"/>
      <c r="W572" s="200"/>
      <c r="X572" s="200"/>
      <c r="Y572" s="200"/>
      <c r="Z572" s="252"/>
      <c r="AA572" s="252"/>
      <c r="AB572" s="184"/>
      <c r="AC572" s="184"/>
      <c r="AD572" s="184"/>
      <c r="AE572" s="297"/>
      <c r="AF572" s="184"/>
      <c r="AG572" s="184"/>
      <c r="AH572" s="200"/>
      <c r="AI572" s="184"/>
    </row>
    <row r="573" spans="1:35" hidden="1">
      <c r="A573" s="184"/>
      <c r="B573" s="198"/>
      <c r="C573" s="199"/>
      <c r="D573" s="199"/>
      <c r="E573" s="266"/>
      <c r="F573" s="266"/>
      <c r="G573" s="199"/>
      <c r="H573" s="199"/>
      <c r="I573" s="199"/>
      <c r="J573" s="199"/>
      <c r="K573" s="199"/>
      <c r="L573" s="199"/>
      <c r="M573" s="199"/>
      <c r="N573" s="199"/>
      <c r="O573" s="199"/>
      <c r="P573" s="199"/>
      <c r="Q573" s="199"/>
      <c r="R573" s="199"/>
      <c r="S573" s="199"/>
      <c r="T573" s="199"/>
      <c r="U573" s="199"/>
      <c r="V573" s="266"/>
      <c r="W573" s="200"/>
      <c r="X573" s="200"/>
      <c r="Y573" s="200"/>
      <c r="Z573" s="252"/>
      <c r="AA573" s="252"/>
      <c r="AB573" s="184"/>
      <c r="AC573" s="184"/>
      <c r="AD573" s="184"/>
      <c r="AE573" s="297"/>
      <c r="AF573" s="184"/>
      <c r="AG573" s="184"/>
      <c r="AH573" s="200"/>
      <c r="AI573" s="184"/>
    </row>
    <row r="574" spans="1:35"/>
    <row r="575" spans="1:35"/>
  </sheetData>
  <sheetProtection algorithmName="SHA-512" hashValue="su3Xk8HzNJVNLuKQM//uADIniixpNcUpXjtLE/WCiq972VTlt0rRkX38/qW5dVU1ajf2hfJbYslmL7bW0HeUpw==" saltValue="vV6P2Zzlu4vLNEzKpOkj0w==" spinCount="100000" sheet="1" selectLockedCells="1" autoFilter="0"/>
  <autoFilter ref="B4:AG463" xr:uid="{00000000-0009-0000-0000-000001000000}"/>
  <mergeCells count="4">
    <mergeCell ref="B2:K2"/>
    <mergeCell ref="B465:K466"/>
    <mergeCell ref="N2:V2"/>
    <mergeCell ref="Y2:AG2"/>
  </mergeCells>
  <conditionalFormatting sqref="E5:E463">
    <cfRule type="containsText" dxfId="88" priority="18" stopIfTrue="1" operator="containsText" text="Waiting">
      <formula>NOT(ISERROR(SEARCH("Waiting",E5)))</formula>
    </cfRule>
    <cfRule type="containsText" dxfId="87" priority="19" stopIfTrue="1" operator="containsText" text="Attend: Court hearing">
      <formula>NOT(ISERROR(SEARCH("Attend: Court hearing",E5)))</formula>
    </cfRule>
    <cfRule type="containsText" dxfId="86" priority="20" stopIfTrue="1" operator="containsText" text="Travel">
      <formula>NOT(ISERROR(SEARCH("Travel",E5)))</formula>
    </cfRule>
    <cfRule type="containsText" dxfId="85" priority="21" stopIfTrue="1" operator="containsText" text="Advocacy">
      <formula>NOT(ISERROR(SEARCH("Advocacy",E5)))</formula>
    </cfRule>
  </conditionalFormatting>
  <conditionalFormatting sqref="N5:N463">
    <cfRule type="expression" dxfId="84" priority="71" stopIfTrue="1">
      <formula>N5="No"</formula>
    </cfRule>
    <cfRule type="expression" dxfId="83" priority="72" stopIfTrue="1">
      <formula>N5="Part Pay"</formula>
    </cfRule>
  </conditionalFormatting>
  <conditionalFormatting sqref="O5:P463">
    <cfRule type="expression" dxfId="82" priority="69" stopIfTrue="1">
      <formula>N5="No"</formula>
    </cfRule>
    <cfRule type="expression" dxfId="81" priority="70" stopIfTrue="1">
      <formula>N5="Part Pay"</formula>
    </cfRule>
  </conditionalFormatting>
  <conditionalFormatting sqref="Q5:Q463">
    <cfRule type="expression" dxfId="80" priority="111" stopIfTrue="1">
      <formula>N5="No"</formula>
    </cfRule>
    <cfRule type="expression" dxfId="79" priority="112" stopIfTrue="1">
      <formula>N5="Part Pay"</formula>
    </cfRule>
  </conditionalFormatting>
  <conditionalFormatting sqref="S5:S463">
    <cfRule type="expression" dxfId="78" priority="109" stopIfTrue="1">
      <formula>N5="No"</formula>
    </cfRule>
    <cfRule type="expression" dxfId="77" priority="110" stopIfTrue="1">
      <formula>N5="Part Pay"</formula>
    </cfRule>
  </conditionalFormatting>
  <conditionalFormatting sqref="T5:T463">
    <cfRule type="expression" dxfId="76" priority="107" stopIfTrue="1">
      <formula>N5="No"</formula>
    </cfRule>
    <cfRule type="expression" dxfId="75" priority="108" stopIfTrue="1">
      <formula>N5="Part Pay"</formula>
    </cfRule>
  </conditionalFormatting>
  <conditionalFormatting sqref="V5:V463">
    <cfRule type="expression" dxfId="74" priority="59">
      <formula>N5="Part Pay"</formula>
    </cfRule>
    <cfRule type="expression" dxfId="73" priority="63">
      <formula>N5="No"</formula>
    </cfRule>
  </conditionalFormatting>
  <conditionalFormatting sqref="Y5:Y463">
    <cfRule type="expression" dxfId="72" priority="48">
      <formula>Y5="Yes"</formula>
    </cfRule>
  </conditionalFormatting>
  <conditionalFormatting sqref="Z5:AA463">
    <cfRule type="expression" dxfId="71" priority="47">
      <formula>Y5="Yes"</formula>
    </cfRule>
  </conditionalFormatting>
  <conditionalFormatting sqref="AB5:AB463">
    <cfRule type="expression" dxfId="70" priority="1">
      <formula>AB5 &gt; H5</formula>
    </cfRule>
    <cfRule type="expression" dxfId="69" priority="46">
      <formula>Y5="Yes"</formula>
    </cfRule>
  </conditionalFormatting>
  <conditionalFormatting sqref="AC5:AC463">
    <cfRule type="containsBlanks" dxfId="68" priority="3">
      <formula>LEN(TRIM(AC5))=0</formula>
    </cfRule>
    <cfRule type="expression" dxfId="67" priority="45">
      <formula>Y5="Yes"</formula>
    </cfRule>
  </conditionalFormatting>
  <conditionalFormatting sqref="AD5:AD463">
    <cfRule type="cellIs" dxfId="66" priority="4" operator="greaterThan">
      <formula>$J$5</formula>
    </cfRule>
    <cfRule type="expression" dxfId="65" priority="5">
      <formula>Y5="Yes"</formula>
    </cfRule>
  </conditionalFormatting>
  <conditionalFormatting sqref="AE5:AF463">
    <cfRule type="expression" dxfId="64" priority="43">
      <formula>Y5="Yes"</formula>
    </cfRule>
  </conditionalFormatting>
  <conditionalFormatting sqref="AF5:AF463">
    <cfRule type="expression" dxfId="63" priority="123" stopIfTrue="1">
      <formula>AF5&gt;H5</formula>
    </cfRule>
  </conditionalFormatting>
  <dataValidations xWindow="924" yWindow="365" count="7">
    <dataValidation allowBlank="1" showInputMessage="1" showErrorMessage="1" promptTitle="Running total" prompt="This is the total amount of disbursements incurred." sqref="U4" xr:uid="{00000000-0002-0000-0100-000000000000}"/>
    <dataValidation allowBlank="1" showInputMessage="1" showErrorMessage="1" promptTitle="Running total" prompt="This is the total amount of time worked." sqref="R4 H4:K4" xr:uid="{00000000-0002-0000-0100-000001000000}"/>
    <dataValidation operator="greaterThan" allowBlank="1" showInputMessage="1" showErrorMessage="1" sqref="I5:I463 K5:K463" xr:uid="{00000000-0002-0000-0100-000002000000}"/>
    <dataValidation type="whole" operator="greaterThan" allowBlank="1" showInputMessage="1" showErrorMessage="1" sqref="G5:G463" xr:uid="{00000000-0002-0000-0100-000003000000}">
      <formula1>0</formula1>
    </dataValidation>
    <dataValidation type="decimal" operator="greaterThan" allowBlank="1" showInputMessage="1" showErrorMessage="1" sqref="H5:H463 J5:J463 R5:R463 AD5:AD463 O5:O463" xr:uid="{00000000-0002-0000-0100-000004000000}">
      <formula1>0</formula1>
    </dataValidation>
    <dataValidation type="date" allowBlank="1" showInputMessage="1" showErrorMessage="1" sqref="B5:B463" xr:uid="{00000000-0002-0000-0100-000005000000}">
      <formula1>1</formula1>
      <formula2>2958465</formula2>
    </dataValidation>
    <dataValidation type="list" allowBlank="1" showInputMessage="1" showErrorMessage="1" sqref="Q5:Q463 C5:C463 AC5:AC463" xr:uid="{00000000-0002-0000-0100-000006000000}">
      <formula1>"A, B, C, D"</formula1>
    </dataValidation>
  </dataValidations>
  <printOptions gridLines="1"/>
  <pageMargins left="0.7" right="0.7" top="0.75" bottom="0.75" header="0.3" footer="0.3"/>
  <pageSetup paperSize="9" scale="76" fitToHeight="0" orientation="landscape" r:id="rId1"/>
  <ignoredErrors>
    <ignoredError sqref="AA5:AA463" unlockedFormula="1"/>
  </ignoredErrors>
  <extLst>
    <ext xmlns:x14="http://schemas.microsoft.com/office/spreadsheetml/2009/9/main" uri="{CCE6A557-97BC-4b89-ADB6-D9C93CAAB3DF}">
      <x14:dataValidations xmlns:xm="http://schemas.microsoft.com/office/excel/2006/main" xWindow="924" yWindow="365" count="3">
        <x14:dataValidation type="list" allowBlank="1" showInputMessage="1" showErrorMessage="1" xr:uid="{00000000-0002-0000-0100-000008000000}">
          <x14:formula1>
            <xm:f>'Hidden Data'!$A$4:$A$6</xm:f>
          </x14:formula1>
          <xm:sqref>N5:N463</xm:sqref>
        </x14:dataValidation>
        <x14:dataValidation type="list" allowBlank="1" showInputMessage="1" showErrorMessage="1" xr:uid="{00000000-0002-0000-0100-000009000000}">
          <x14:formula1>
            <xm:f>'Hidden Data'!$A$4:$A$5</xm:f>
          </x14:formula1>
          <xm:sqref>Y5:Y463</xm:sqref>
        </x14:dataValidation>
        <x14:dataValidation type="list" allowBlank="1" showInputMessage="1" showErrorMessage="1" xr:uid="{00000000-0002-0000-0100-00000A000000}">
          <x14:formula1>
            <xm:f>'Summary &amp; Totals'!$B$5:$B$31</xm:f>
          </x14:formula1>
          <xm:sqref>E5:E463 P5:P463 AA5:AA463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569"/>
  <sheetViews>
    <sheetView zoomScale="80" zoomScaleNormal="80" workbookViewId="0">
      <pane ySplit="4" topLeftCell="A5" activePane="bottomLeft" state="frozen"/>
      <selection activeCell="AG450" sqref="AG450"/>
      <selection pane="bottomLeft" activeCell="B5" sqref="B5"/>
    </sheetView>
  </sheetViews>
  <sheetFormatPr defaultColWidth="9.08984375" defaultRowHeight="14.5" zeroHeight="1"/>
  <cols>
    <col min="1" max="1" width="1.453125" style="184" customWidth="1"/>
    <col min="2" max="2" width="14" style="198" bestFit="1" customWidth="1"/>
    <col min="3" max="3" width="12.90625" style="199" customWidth="1"/>
    <col min="4" max="4" width="33.36328125" style="266" customWidth="1"/>
    <col min="5" max="5" width="42" style="266" customWidth="1"/>
    <col min="6" max="6" width="10.453125" style="199" bestFit="1" customWidth="1"/>
    <col min="7" max="7" width="15.54296875" style="199" bestFit="1" customWidth="1"/>
    <col min="8" max="8" width="11.6328125" style="199" customWidth="1"/>
    <col min="9" max="9" width="23" style="199" customWidth="1"/>
    <col min="10" max="10" width="1.36328125" style="199" customWidth="1"/>
    <col min="11" max="11" width="1.36328125" style="199" hidden="1" customWidth="1"/>
    <col min="12" max="12" width="10.36328125" style="199" hidden="1" customWidth="1"/>
    <col min="13" max="13" width="9.08984375" style="199" hidden="1" customWidth="1"/>
    <col min="14" max="14" width="30" style="199" hidden="1" customWidth="1"/>
    <col min="15" max="15" width="11.6328125" style="199" hidden="1" customWidth="1"/>
    <col min="16" max="16" width="9.08984375" style="199" hidden="1" customWidth="1"/>
    <col min="17" max="17" width="23" style="199" hidden="1" customWidth="1"/>
    <col min="18" max="18" width="48.08984375" style="266" hidden="1" customWidth="1"/>
    <col min="19" max="20" width="1.08984375" style="200" hidden="1" customWidth="1"/>
    <col min="21" max="21" width="10.6328125" style="200" hidden="1" customWidth="1"/>
    <col min="22" max="23" width="43" style="297" hidden="1" customWidth="1"/>
    <col min="24" max="24" width="12.54296875" style="184" hidden="1" customWidth="1"/>
    <col min="25" max="25" width="18.453125" style="184" hidden="1" customWidth="1"/>
    <col min="26" max="26" width="42.54296875" style="297" hidden="1" customWidth="1"/>
    <col min="27" max="28" width="14.36328125" style="184" hidden="1" customWidth="1"/>
    <col min="29" max="29" width="1.08984375" style="200" hidden="1" customWidth="1"/>
    <col min="30" max="30" width="17.453125" style="184" hidden="1" customWidth="1"/>
    <col min="31" max="31" width="1.90625" style="184" hidden="1" customWidth="1"/>
    <col min="32" max="32" width="17.453125" style="184" hidden="1" customWidth="1"/>
    <col min="33" max="34" width="9.08984375" style="184" hidden="1" customWidth="1"/>
    <col min="35" max="35" width="10.6328125" style="184" hidden="1" customWidth="1"/>
    <col min="36" max="40" width="9.08984375" style="184" hidden="1" customWidth="1"/>
    <col min="41" max="65" width="9.08984375" style="183" hidden="1" customWidth="1"/>
    <col min="66" max="16384" width="9.08984375" style="184"/>
  </cols>
  <sheetData>
    <row r="1" spans="1:40" ht="17.25" customHeight="1">
      <c r="A1" s="178"/>
      <c r="B1" s="178"/>
      <c r="C1" s="178"/>
      <c r="D1" s="253"/>
      <c r="E1" s="253"/>
      <c r="F1" s="178"/>
      <c r="G1" s="178"/>
      <c r="H1" s="178"/>
      <c r="I1" s="178"/>
      <c r="J1" s="178"/>
      <c r="K1" s="179"/>
      <c r="L1" s="179"/>
      <c r="M1" s="179"/>
      <c r="N1" s="179"/>
      <c r="O1" s="179"/>
      <c r="P1" s="179"/>
      <c r="Q1" s="179"/>
      <c r="R1" s="291"/>
      <c r="S1" s="180"/>
      <c r="T1" s="181"/>
      <c r="U1" s="182"/>
      <c r="V1" s="293"/>
      <c r="W1" s="293"/>
      <c r="X1" s="182"/>
      <c r="Y1" s="182"/>
      <c r="Z1" s="293"/>
      <c r="AA1" s="182"/>
      <c r="AB1" s="182"/>
      <c r="AC1" s="181"/>
      <c r="AD1" s="183"/>
      <c r="AE1" s="183"/>
      <c r="AF1" s="183"/>
      <c r="AG1" s="183"/>
      <c r="AH1" s="183"/>
      <c r="AI1" s="183"/>
      <c r="AJ1" s="183"/>
      <c r="AK1" s="183"/>
      <c r="AL1" s="183"/>
      <c r="AM1" s="183"/>
      <c r="AN1" s="183"/>
    </row>
    <row r="2" spans="1:40" ht="52.5" customHeight="1">
      <c r="A2" s="178"/>
      <c r="B2" s="684" t="s">
        <v>337</v>
      </c>
      <c r="C2" s="685"/>
      <c r="D2" s="685"/>
      <c r="E2" s="685"/>
      <c r="F2" s="685"/>
      <c r="G2" s="685"/>
      <c r="H2" s="685"/>
      <c r="I2" s="685"/>
      <c r="J2" s="178"/>
      <c r="K2" s="179"/>
      <c r="L2" s="687" t="s">
        <v>37</v>
      </c>
      <c r="M2" s="688"/>
      <c r="N2" s="688"/>
      <c r="O2" s="688"/>
      <c r="P2" s="688"/>
      <c r="Q2" s="688"/>
      <c r="R2" s="689"/>
      <c r="S2" s="180"/>
      <c r="T2" s="181"/>
      <c r="U2" s="687" t="s">
        <v>77</v>
      </c>
      <c r="V2" s="688"/>
      <c r="W2" s="688"/>
      <c r="X2" s="688"/>
      <c r="Y2" s="688"/>
      <c r="Z2" s="688"/>
      <c r="AA2" s="688"/>
      <c r="AB2" s="689"/>
      <c r="AC2" s="181"/>
      <c r="AD2" s="183"/>
      <c r="AE2" s="183"/>
      <c r="AF2" s="183"/>
      <c r="AG2" s="183"/>
      <c r="AH2" s="183"/>
      <c r="AI2" s="183"/>
      <c r="AJ2" s="183"/>
      <c r="AK2" s="183"/>
      <c r="AL2" s="183"/>
      <c r="AM2" s="183"/>
      <c r="AN2" s="183"/>
    </row>
    <row r="3" spans="1:40" ht="68.25" customHeight="1">
      <c r="A3" s="178"/>
      <c r="B3" s="29" t="s">
        <v>0</v>
      </c>
      <c r="C3" s="10" t="s">
        <v>181</v>
      </c>
      <c r="D3" s="10" t="s">
        <v>1</v>
      </c>
      <c r="E3" s="10" t="s">
        <v>43</v>
      </c>
      <c r="F3" s="9" t="s">
        <v>2</v>
      </c>
      <c r="G3" s="30" t="s">
        <v>44</v>
      </c>
      <c r="H3" s="31" t="s">
        <v>138</v>
      </c>
      <c r="I3" s="31" t="s">
        <v>127</v>
      </c>
      <c r="J3" s="346"/>
      <c r="K3" s="347"/>
      <c r="L3" s="9" t="s">
        <v>40</v>
      </c>
      <c r="M3" s="307" t="s">
        <v>41</v>
      </c>
      <c r="N3" s="344" t="s">
        <v>344</v>
      </c>
      <c r="O3" s="31" t="s">
        <v>128</v>
      </c>
      <c r="P3" s="10" t="s">
        <v>38</v>
      </c>
      <c r="Q3" s="31" t="s">
        <v>92</v>
      </c>
      <c r="R3" s="10" t="s">
        <v>56</v>
      </c>
      <c r="S3" s="180"/>
      <c r="T3" s="181"/>
      <c r="U3" s="32" t="s">
        <v>78</v>
      </c>
      <c r="V3" s="307" t="s">
        <v>79</v>
      </c>
      <c r="W3" s="307" t="s">
        <v>345</v>
      </c>
      <c r="X3" s="307" t="s">
        <v>73</v>
      </c>
      <c r="Y3" s="31" t="s">
        <v>134</v>
      </c>
      <c r="Z3" s="27" t="s">
        <v>89</v>
      </c>
      <c r="AA3" s="27" t="s">
        <v>72</v>
      </c>
      <c r="AB3" s="27" t="s">
        <v>97</v>
      </c>
      <c r="AC3" s="181"/>
      <c r="AD3" s="183"/>
      <c r="AE3" s="183"/>
      <c r="AF3" s="183"/>
      <c r="AG3" s="183"/>
      <c r="AH3" s="183"/>
      <c r="AI3" s="183"/>
      <c r="AJ3" s="183"/>
      <c r="AK3" s="183"/>
      <c r="AL3" s="183"/>
      <c r="AM3" s="183"/>
      <c r="AN3" s="183"/>
    </row>
    <row r="4" spans="1:40" ht="20.149999999999999" customHeight="1">
      <c r="A4" s="178"/>
      <c r="B4" s="186"/>
      <c r="C4" s="187"/>
      <c r="D4" s="187"/>
      <c r="E4" s="187"/>
      <c r="F4" s="188"/>
      <c r="G4" s="11">
        <f>SUBTOTAL(9, G5:G500)</f>
        <v>0</v>
      </c>
      <c r="H4" s="24"/>
      <c r="I4" s="12">
        <f>SUBTOTAL(9, I5:I500)</f>
        <v>0</v>
      </c>
      <c r="J4" s="178"/>
      <c r="K4" s="179"/>
      <c r="L4" s="189"/>
      <c r="M4" s="190"/>
      <c r="N4" s="345"/>
      <c r="O4" s="24"/>
      <c r="P4" s="13">
        <f>SUBTOTAL(9, P5:P500)</f>
        <v>0</v>
      </c>
      <c r="Q4" s="14">
        <f>SUBTOTAL(9, Q5:Q500)</f>
        <v>0</v>
      </c>
      <c r="R4" s="15"/>
      <c r="S4" s="180"/>
      <c r="T4" s="181"/>
      <c r="U4" s="33"/>
      <c r="V4" s="191"/>
      <c r="W4" s="191"/>
      <c r="X4" s="13">
        <f>SUBTOTAL(9, X5:X18500)</f>
        <v>0</v>
      </c>
      <c r="Y4" s="15"/>
      <c r="Z4" s="15"/>
      <c r="AA4" s="34">
        <f>SUBTOTAL(9, AA5:AA500)</f>
        <v>0</v>
      </c>
      <c r="AB4" s="46">
        <f>SUBTOTAL(9, AB5:AB500)</f>
        <v>0</v>
      </c>
      <c r="AC4" s="181"/>
      <c r="AD4" s="183"/>
      <c r="AE4" s="183"/>
      <c r="AF4" s="183"/>
      <c r="AG4" s="183"/>
      <c r="AH4" s="183"/>
      <c r="AI4" s="183"/>
      <c r="AJ4" s="183"/>
      <c r="AK4" s="183"/>
      <c r="AL4" s="183"/>
      <c r="AM4" s="183"/>
      <c r="AN4" s="183"/>
    </row>
    <row r="5" spans="1:40" ht="15.5">
      <c r="A5" s="178"/>
      <c r="B5" s="21"/>
      <c r="C5" s="22"/>
      <c r="D5" s="290"/>
      <c r="E5" s="289"/>
      <c r="F5" s="177"/>
      <c r="G5" s="286"/>
      <c r="H5" s="23"/>
      <c r="I5" s="63" t="str">
        <f t="shared" ref="I5" si="0">IF(H5="","£0.00",(AI5*G5))</f>
        <v>£0.00</v>
      </c>
      <c r="J5" s="178"/>
      <c r="K5" s="19"/>
      <c r="L5" s="92"/>
      <c r="M5" s="92"/>
      <c r="N5" s="92" t="str">
        <f t="shared" ref="N5:N69" si="1">IF(D5="", "", D5)</f>
        <v/>
      </c>
      <c r="O5" s="95"/>
      <c r="P5" s="28" t="str">
        <f t="shared" ref="P5" si="2">IF(L5="Yes",G5,IF(L5="Part Pay",M5, IF(L5="No", "£0.00","")))</f>
        <v/>
      </c>
      <c r="Q5" s="18" t="str">
        <f t="shared" ref="Q5" si="3">IF(G5="","£0.00",IF(L5="Yes", (P5*AJ5), IF(L5="No", "£0.00", IF(L5="Part Pay",(M5*AJ5), 0))))</f>
        <v>£0.00</v>
      </c>
      <c r="R5" s="92"/>
      <c r="S5" s="192"/>
      <c r="T5" s="193"/>
      <c r="U5" s="96"/>
      <c r="V5" s="294"/>
      <c r="W5" s="294" t="str">
        <f>IF(N5="", "", N5)</f>
        <v/>
      </c>
      <c r="X5" s="93"/>
      <c r="Y5" s="95"/>
      <c r="Z5" s="294"/>
      <c r="AA5" s="66" t="str">
        <f t="shared" ref="AA5:AA69" si="4">IF(X5="",P5,IF(P5="",X5,X5+P5))</f>
        <v/>
      </c>
      <c r="AB5" s="67" t="str">
        <f t="shared" ref="AB5" si="5">IF(G5="", "£0.00", (AA5*AK5))</f>
        <v>£0.00</v>
      </c>
      <c r="AC5" s="181"/>
      <c r="AD5" s="183"/>
      <c r="AE5" s="183"/>
      <c r="AF5" s="183"/>
      <c r="AG5" s="183"/>
      <c r="AH5" s="183" t="str">
        <f>IF(D5="","",IF(D5="Travel","1",IF(D5="Waiting","1",IF(D5="Advocacy","2",IF(D5="Attend: Court hearing","3","4")))))</f>
        <v/>
      </c>
      <c r="AI5" s="45">
        <f t="shared" ref="AI5" si="6" xml:space="preserve"> MIN(H5)</f>
        <v>0</v>
      </c>
      <c r="AJ5" s="45">
        <f t="shared" ref="AJ5" si="7">IF(O5&gt;0,MIN(O5,H5),MIN(H5))</f>
        <v>0</v>
      </c>
      <c r="AK5" s="45">
        <f>IF(Y5="",MIN(O5,H5),MIN(Y5))</f>
        <v>0</v>
      </c>
      <c r="AL5" s="183" t="str">
        <f>IF($N5="","",IF($N5="Travel","1",IF($N5="Waiting","1",IF($N5="Advocacy","2",IF($N5="Attend: Court hearing","3","4")))))</f>
        <v/>
      </c>
      <c r="AM5" s="183" t="str">
        <f>IF($W5="","",IF($W5="Travel","1",IF($W5="Waiting","1",IF($W5="Advocacy","2",IF($W5="Attend: Court hearing","3","4")))))</f>
        <v/>
      </c>
      <c r="AN5" s="183"/>
    </row>
    <row r="6" spans="1:40" ht="15.5">
      <c r="A6" s="178"/>
      <c r="B6" s="21"/>
      <c r="C6" s="22"/>
      <c r="D6" s="290"/>
      <c r="E6" s="289"/>
      <c r="F6" s="177"/>
      <c r="G6" s="286"/>
      <c r="H6" s="23"/>
      <c r="I6" s="63" t="str">
        <f t="shared" ref="I6:I69" si="8">IF(H6="","£0.00",(AI6*G6))</f>
        <v>£0.00</v>
      </c>
      <c r="J6" s="178"/>
      <c r="K6" s="19"/>
      <c r="L6" s="92"/>
      <c r="M6" s="92"/>
      <c r="N6" s="92" t="str">
        <f t="shared" si="1"/>
        <v/>
      </c>
      <c r="O6" s="95"/>
      <c r="P6" s="28" t="str">
        <f t="shared" ref="P6:P69" si="9">IF(L6="Yes",G6,IF(L6="Part Pay",M6, IF(L6="No", "£0.00","")))</f>
        <v/>
      </c>
      <c r="Q6" s="18" t="str">
        <f t="shared" ref="Q6:Q69" si="10">IF(G6="","£0.00",IF(L6="Yes", (P6*AJ6), IF(L6="No", "£0.00", IF(L6="Part Pay",(M6*AJ6), 0))))</f>
        <v>£0.00</v>
      </c>
      <c r="R6" s="92"/>
      <c r="S6" s="192"/>
      <c r="T6" s="193"/>
      <c r="U6" s="96"/>
      <c r="V6" s="294"/>
      <c r="W6" s="294" t="str">
        <f t="shared" ref="W6:W69" si="11">IF(N6="", "", N6)</f>
        <v/>
      </c>
      <c r="X6" s="93"/>
      <c r="Y6" s="95"/>
      <c r="Z6" s="294"/>
      <c r="AA6" s="66" t="str">
        <f t="shared" si="4"/>
        <v/>
      </c>
      <c r="AB6" s="67" t="str">
        <f t="shared" ref="AB6:AB69" si="12">IF(G6="", "£0.00", (AA6*AK6))</f>
        <v>£0.00</v>
      </c>
      <c r="AC6" s="181"/>
      <c r="AD6" s="183"/>
      <c r="AE6" s="183"/>
      <c r="AF6" s="183"/>
      <c r="AG6" s="183"/>
      <c r="AH6" s="183" t="str">
        <f t="shared" ref="AH6:AH68" si="13">IF(D6="","",IF(D6="Travel","1",IF(D6="Waiting","1",IF(D6="Advocacy","2",IF(D6="Attend: Court hearing","3","4")))))</f>
        <v/>
      </c>
      <c r="AI6" s="45">
        <f t="shared" ref="AI6:AI69" si="14" xml:space="preserve"> MIN(H6)</f>
        <v>0</v>
      </c>
      <c r="AJ6" s="45">
        <f t="shared" ref="AJ6:AJ69" si="15">IF(O6&gt;0,MIN(O6,H6),MIN(H6))</f>
        <v>0</v>
      </c>
      <c r="AK6" s="45">
        <f t="shared" ref="AK6:AK69" si="16">IF(Y6="",MIN(O6,H6),MIN(Y6))</f>
        <v>0</v>
      </c>
      <c r="AL6" s="183" t="str">
        <f t="shared" ref="AL6:AL69" si="17">IF($N6="","",IF($N6="Travel","1",IF($N6="Waiting","1",IF($N6="Advocacy","2",IF($N6="Attend: Court hearing","3","4")))))</f>
        <v/>
      </c>
      <c r="AM6" s="183" t="str">
        <f t="shared" ref="AM6:AM69" si="18">IF($W6="","",IF($W6="Travel","1",IF($W6="Waiting","1",IF($W6="Advocacy","2",IF($W6="Attend: Court hearing","3","4")))))</f>
        <v/>
      </c>
      <c r="AN6" s="183"/>
    </row>
    <row r="7" spans="1:40" ht="15.5">
      <c r="A7" s="178"/>
      <c r="B7" s="21"/>
      <c r="C7" s="22"/>
      <c r="D7" s="290"/>
      <c r="E7" s="289"/>
      <c r="F7" s="177"/>
      <c r="G7" s="286"/>
      <c r="H7" s="23"/>
      <c r="I7" s="63" t="str">
        <f t="shared" si="8"/>
        <v>£0.00</v>
      </c>
      <c r="J7" s="178"/>
      <c r="K7" s="19"/>
      <c r="L7" s="92"/>
      <c r="M7" s="92"/>
      <c r="N7" s="92" t="str">
        <f t="shared" si="1"/>
        <v/>
      </c>
      <c r="O7" s="95"/>
      <c r="P7" s="28" t="str">
        <f t="shared" si="9"/>
        <v/>
      </c>
      <c r="Q7" s="18" t="str">
        <f t="shared" si="10"/>
        <v>£0.00</v>
      </c>
      <c r="R7" s="92"/>
      <c r="S7" s="192"/>
      <c r="T7" s="193"/>
      <c r="U7" s="96"/>
      <c r="V7" s="294"/>
      <c r="W7" s="294" t="str">
        <f t="shared" si="11"/>
        <v/>
      </c>
      <c r="X7" s="93"/>
      <c r="Y7" s="95"/>
      <c r="Z7" s="294"/>
      <c r="AA7" s="66" t="str">
        <f t="shared" si="4"/>
        <v/>
      </c>
      <c r="AB7" s="67" t="str">
        <f t="shared" si="12"/>
        <v>£0.00</v>
      </c>
      <c r="AC7" s="181"/>
      <c r="AD7" s="183"/>
      <c r="AE7" s="183"/>
      <c r="AF7" s="183"/>
      <c r="AG7" s="183"/>
      <c r="AH7" s="183" t="str">
        <f t="shared" si="13"/>
        <v/>
      </c>
      <c r="AI7" s="45">
        <f t="shared" si="14"/>
        <v>0</v>
      </c>
      <c r="AJ7" s="45">
        <f t="shared" si="15"/>
        <v>0</v>
      </c>
      <c r="AK7" s="45">
        <f t="shared" si="16"/>
        <v>0</v>
      </c>
      <c r="AL7" s="183" t="str">
        <f t="shared" si="17"/>
        <v/>
      </c>
      <c r="AM7" s="183" t="str">
        <f t="shared" si="18"/>
        <v/>
      </c>
      <c r="AN7" s="183"/>
    </row>
    <row r="8" spans="1:40" ht="15.5">
      <c r="A8" s="178"/>
      <c r="B8" s="21"/>
      <c r="C8" s="22"/>
      <c r="D8" s="290"/>
      <c r="E8" s="289"/>
      <c r="F8" s="177"/>
      <c r="G8" s="286"/>
      <c r="H8" s="23"/>
      <c r="I8" s="63" t="str">
        <f t="shared" si="8"/>
        <v>£0.00</v>
      </c>
      <c r="J8" s="178"/>
      <c r="K8" s="19"/>
      <c r="L8" s="92"/>
      <c r="M8" s="92"/>
      <c r="N8" s="92" t="str">
        <f t="shared" si="1"/>
        <v/>
      </c>
      <c r="O8" s="95"/>
      <c r="P8" s="28" t="str">
        <f t="shared" si="9"/>
        <v/>
      </c>
      <c r="Q8" s="18" t="str">
        <f t="shared" si="10"/>
        <v>£0.00</v>
      </c>
      <c r="R8" s="92"/>
      <c r="S8" s="192"/>
      <c r="T8" s="193"/>
      <c r="U8" s="96"/>
      <c r="V8" s="294"/>
      <c r="W8" s="294" t="str">
        <f t="shared" si="11"/>
        <v/>
      </c>
      <c r="X8" s="93"/>
      <c r="Y8" s="95"/>
      <c r="Z8" s="294"/>
      <c r="AA8" s="66" t="str">
        <f t="shared" si="4"/>
        <v/>
      </c>
      <c r="AB8" s="67" t="str">
        <f t="shared" si="12"/>
        <v>£0.00</v>
      </c>
      <c r="AC8" s="181"/>
      <c r="AD8" s="183"/>
      <c r="AE8" s="183"/>
      <c r="AF8" s="183"/>
      <c r="AG8" s="183"/>
      <c r="AH8" s="183" t="str">
        <f t="shared" si="13"/>
        <v/>
      </c>
      <c r="AI8" s="45">
        <f t="shared" si="14"/>
        <v>0</v>
      </c>
      <c r="AJ8" s="45">
        <f t="shared" si="15"/>
        <v>0</v>
      </c>
      <c r="AK8" s="45">
        <f t="shared" si="16"/>
        <v>0</v>
      </c>
      <c r="AL8" s="183" t="str">
        <f t="shared" si="17"/>
        <v/>
      </c>
      <c r="AM8" s="183" t="str">
        <f t="shared" si="18"/>
        <v/>
      </c>
      <c r="AN8" s="183"/>
    </row>
    <row r="9" spans="1:40" ht="15.5">
      <c r="A9" s="178"/>
      <c r="B9" s="21"/>
      <c r="C9" s="22"/>
      <c r="D9" s="290"/>
      <c r="E9" s="289"/>
      <c r="F9" s="177"/>
      <c r="G9" s="286"/>
      <c r="H9" s="23"/>
      <c r="I9" s="63" t="str">
        <f t="shared" si="8"/>
        <v>£0.00</v>
      </c>
      <c r="J9" s="178"/>
      <c r="K9" s="19"/>
      <c r="L9" s="92"/>
      <c r="M9" s="92"/>
      <c r="N9" s="92" t="str">
        <f t="shared" si="1"/>
        <v/>
      </c>
      <c r="O9" s="95"/>
      <c r="P9" s="28" t="str">
        <f t="shared" si="9"/>
        <v/>
      </c>
      <c r="Q9" s="18" t="str">
        <f t="shared" si="10"/>
        <v>£0.00</v>
      </c>
      <c r="R9" s="92"/>
      <c r="S9" s="192"/>
      <c r="T9" s="193"/>
      <c r="U9" s="96"/>
      <c r="V9" s="294"/>
      <c r="W9" s="294" t="str">
        <f t="shared" si="11"/>
        <v/>
      </c>
      <c r="X9" s="93"/>
      <c r="Y9" s="95"/>
      <c r="Z9" s="294"/>
      <c r="AA9" s="66" t="str">
        <f t="shared" si="4"/>
        <v/>
      </c>
      <c r="AB9" s="67" t="str">
        <f t="shared" si="12"/>
        <v>£0.00</v>
      </c>
      <c r="AC9" s="181"/>
      <c r="AD9" s="183"/>
      <c r="AE9" s="183"/>
      <c r="AF9" s="183"/>
      <c r="AG9" s="183"/>
      <c r="AH9" s="183" t="str">
        <f t="shared" si="13"/>
        <v/>
      </c>
      <c r="AI9" s="45">
        <f t="shared" si="14"/>
        <v>0</v>
      </c>
      <c r="AJ9" s="45">
        <f t="shared" si="15"/>
        <v>0</v>
      </c>
      <c r="AK9" s="45">
        <f t="shared" si="16"/>
        <v>0</v>
      </c>
      <c r="AL9" s="183" t="str">
        <f t="shared" si="17"/>
        <v/>
      </c>
      <c r="AM9" s="183" t="str">
        <f t="shared" si="18"/>
        <v/>
      </c>
      <c r="AN9" s="183"/>
    </row>
    <row r="10" spans="1:40" ht="15.5">
      <c r="A10" s="178"/>
      <c r="B10" s="21"/>
      <c r="C10" s="22"/>
      <c r="D10" s="290"/>
      <c r="E10" s="289"/>
      <c r="F10" s="177"/>
      <c r="G10" s="286"/>
      <c r="H10" s="23"/>
      <c r="I10" s="63" t="str">
        <f t="shared" si="8"/>
        <v>£0.00</v>
      </c>
      <c r="J10" s="178"/>
      <c r="K10" s="19"/>
      <c r="L10" s="92"/>
      <c r="M10" s="92"/>
      <c r="N10" s="92" t="str">
        <f t="shared" si="1"/>
        <v/>
      </c>
      <c r="O10" s="95"/>
      <c r="P10" s="28" t="str">
        <f t="shared" si="9"/>
        <v/>
      </c>
      <c r="Q10" s="18" t="str">
        <f t="shared" si="10"/>
        <v>£0.00</v>
      </c>
      <c r="R10" s="92"/>
      <c r="S10" s="192"/>
      <c r="T10" s="193"/>
      <c r="U10" s="96"/>
      <c r="V10" s="294"/>
      <c r="W10" s="294" t="str">
        <f t="shared" si="11"/>
        <v/>
      </c>
      <c r="X10" s="93"/>
      <c r="Y10" s="95"/>
      <c r="Z10" s="294"/>
      <c r="AA10" s="66" t="str">
        <f t="shared" si="4"/>
        <v/>
      </c>
      <c r="AB10" s="67" t="str">
        <f t="shared" si="12"/>
        <v>£0.00</v>
      </c>
      <c r="AC10" s="181"/>
      <c r="AD10" s="183"/>
      <c r="AE10" s="183"/>
      <c r="AF10" s="183"/>
      <c r="AG10" s="183"/>
      <c r="AH10" s="183" t="str">
        <f t="shared" si="13"/>
        <v/>
      </c>
      <c r="AI10" s="45">
        <f t="shared" si="14"/>
        <v>0</v>
      </c>
      <c r="AJ10" s="45">
        <f t="shared" si="15"/>
        <v>0</v>
      </c>
      <c r="AK10" s="45">
        <f t="shared" si="16"/>
        <v>0</v>
      </c>
      <c r="AL10" s="183" t="str">
        <f t="shared" si="17"/>
        <v/>
      </c>
      <c r="AM10" s="183" t="str">
        <f t="shared" si="18"/>
        <v/>
      </c>
      <c r="AN10" s="183"/>
    </row>
    <row r="11" spans="1:40" ht="15.5">
      <c r="A11" s="178"/>
      <c r="B11" s="21"/>
      <c r="C11" s="22"/>
      <c r="D11" s="290"/>
      <c r="E11" s="289"/>
      <c r="F11" s="177"/>
      <c r="G11" s="286"/>
      <c r="H11" s="23"/>
      <c r="I11" s="63" t="str">
        <f t="shared" si="8"/>
        <v>£0.00</v>
      </c>
      <c r="J11" s="178"/>
      <c r="K11" s="19"/>
      <c r="L11" s="92"/>
      <c r="M11" s="92"/>
      <c r="N11" s="92" t="str">
        <f t="shared" si="1"/>
        <v/>
      </c>
      <c r="O11" s="95"/>
      <c r="P11" s="28" t="str">
        <f t="shared" si="9"/>
        <v/>
      </c>
      <c r="Q11" s="18" t="str">
        <f t="shared" si="10"/>
        <v>£0.00</v>
      </c>
      <c r="R11" s="92"/>
      <c r="S11" s="192"/>
      <c r="T11" s="193"/>
      <c r="U11" s="96"/>
      <c r="V11" s="294"/>
      <c r="W11" s="294" t="str">
        <f t="shared" si="11"/>
        <v/>
      </c>
      <c r="X11" s="93"/>
      <c r="Y11" s="95"/>
      <c r="Z11" s="294"/>
      <c r="AA11" s="66" t="str">
        <f t="shared" si="4"/>
        <v/>
      </c>
      <c r="AB11" s="67" t="str">
        <f t="shared" si="12"/>
        <v>£0.00</v>
      </c>
      <c r="AC11" s="181"/>
      <c r="AD11" s="183"/>
      <c r="AE11" s="183"/>
      <c r="AF11" s="183"/>
      <c r="AG11" s="183"/>
      <c r="AH11" s="183" t="str">
        <f t="shared" si="13"/>
        <v/>
      </c>
      <c r="AI11" s="45">
        <f t="shared" si="14"/>
        <v>0</v>
      </c>
      <c r="AJ11" s="45">
        <f t="shared" si="15"/>
        <v>0</v>
      </c>
      <c r="AK11" s="45">
        <f t="shared" si="16"/>
        <v>0</v>
      </c>
      <c r="AL11" s="183" t="str">
        <f t="shared" si="17"/>
        <v/>
      </c>
      <c r="AM11" s="183" t="str">
        <f t="shared" si="18"/>
        <v/>
      </c>
      <c r="AN11" s="183"/>
    </row>
    <row r="12" spans="1:40" ht="15.5">
      <c r="A12" s="178"/>
      <c r="B12" s="21"/>
      <c r="C12" s="22"/>
      <c r="D12" s="290"/>
      <c r="E12" s="289"/>
      <c r="F12" s="177"/>
      <c r="G12" s="286"/>
      <c r="H12" s="23"/>
      <c r="I12" s="63" t="str">
        <f t="shared" si="8"/>
        <v>£0.00</v>
      </c>
      <c r="J12" s="178"/>
      <c r="K12" s="19"/>
      <c r="L12" s="92"/>
      <c r="M12" s="92"/>
      <c r="N12" s="92" t="str">
        <f t="shared" si="1"/>
        <v/>
      </c>
      <c r="O12" s="95"/>
      <c r="P12" s="28" t="str">
        <f t="shared" si="9"/>
        <v/>
      </c>
      <c r="Q12" s="18" t="str">
        <f t="shared" si="10"/>
        <v>£0.00</v>
      </c>
      <c r="R12" s="92"/>
      <c r="S12" s="192"/>
      <c r="T12" s="193"/>
      <c r="U12" s="96"/>
      <c r="V12" s="294"/>
      <c r="W12" s="294" t="str">
        <f t="shared" si="11"/>
        <v/>
      </c>
      <c r="X12" s="93"/>
      <c r="Y12" s="95"/>
      <c r="Z12" s="294"/>
      <c r="AA12" s="66" t="str">
        <f t="shared" si="4"/>
        <v/>
      </c>
      <c r="AB12" s="67" t="str">
        <f t="shared" si="12"/>
        <v>£0.00</v>
      </c>
      <c r="AC12" s="181"/>
      <c r="AD12" s="183"/>
      <c r="AE12" s="183"/>
      <c r="AF12" s="183"/>
      <c r="AG12" s="183"/>
      <c r="AH12" s="183" t="str">
        <f t="shared" si="13"/>
        <v/>
      </c>
      <c r="AI12" s="45">
        <f t="shared" si="14"/>
        <v>0</v>
      </c>
      <c r="AJ12" s="45">
        <f t="shared" si="15"/>
        <v>0</v>
      </c>
      <c r="AK12" s="45">
        <f t="shared" si="16"/>
        <v>0</v>
      </c>
      <c r="AL12" s="183" t="str">
        <f t="shared" si="17"/>
        <v/>
      </c>
      <c r="AM12" s="183" t="str">
        <f t="shared" si="18"/>
        <v/>
      </c>
      <c r="AN12" s="183"/>
    </row>
    <row r="13" spans="1:40" ht="15.5">
      <c r="A13" s="178"/>
      <c r="B13" s="21"/>
      <c r="C13" s="22"/>
      <c r="D13" s="290"/>
      <c r="E13" s="289"/>
      <c r="F13" s="177"/>
      <c r="G13" s="286"/>
      <c r="H13" s="23"/>
      <c r="I13" s="63" t="str">
        <f t="shared" si="8"/>
        <v>£0.00</v>
      </c>
      <c r="J13" s="178"/>
      <c r="K13" s="19"/>
      <c r="L13" s="92"/>
      <c r="M13" s="92"/>
      <c r="N13" s="92" t="str">
        <f t="shared" si="1"/>
        <v/>
      </c>
      <c r="O13" s="95"/>
      <c r="P13" s="28" t="str">
        <f t="shared" si="9"/>
        <v/>
      </c>
      <c r="Q13" s="18" t="str">
        <f t="shared" si="10"/>
        <v>£0.00</v>
      </c>
      <c r="R13" s="92"/>
      <c r="S13" s="192"/>
      <c r="T13" s="193"/>
      <c r="U13" s="96"/>
      <c r="V13" s="294"/>
      <c r="W13" s="294" t="str">
        <f t="shared" si="11"/>
        <v/>
      </c>
      <c r="X13" s="93"/>
      <c r="Y13" s="95"/>
      <c r="Z13" s="294"/>
      <c r="AA13" s="66" t="str">
        <f t="shared" si="4"/>
        <v/>
      </c>
      <c r="AB13" s="67" t="str">
        <f t="shared" si="12"/>
        <v>£0.00</v>
      </c>
      <c r="AC13" s="181"/>
      <c r="AD13" s="183"/>
      <c r="AE13" s="183"/>
      <c r="AF13" s="183"/>
      <c r="AG13" s="183"/>
      <c r="AH13" s="183" t="str">
        <f t="shared" si="13"/>
        <v/>
      </c>
      <c r="AI13" s="45">
        <f t="shared" si="14"/>
        <v>0</v>
      </c>
      <c r="AJ13" s="45">
        <f t="shared" si="15"/>
        <v>0</v>
      </c>
      <c r="AK13" s="45">
        <f t="shared" si="16"/>
        <v>0</v>
      </c>
      <c r="AL13" s="183" t="str">
        <f t="shared" si="17"/>
        <v/>
      </c>
      <c r="AM13" s="183" t="str">
        <f t="shared" si="18"/>
        <v/>
      </c>
      <c r="AN13" s="183"/>
    </row>
    <row r="14" spans="1:40" ht="15.5">
      <c r="A14" s="178"/>
      <c r="B14" s="21"/>
      <c r="C14" s="22"/>
      <c r="D14" s="290"/>
      <c r="E14" s="289"/>
      <c r="F14" s="177"/>
      <c r="G14" s="286"/>
      <c r="H14" s="23"/>
      <c r="I14" s="63" t="str">
        <f t="shared" si="8"/>
        <v>£0.00</v>
      </c>
      <c r="J14" s="178"/>
      <c r="K14" s="19"/>
      <c r="L14" s="92"/>
      <c r="M14" s="92"/>
      <c r="N14" s="92" t="str">
        <f t="shared" si="1"/>
        <v/>
      </c>
      <c r="O14" s="95"/>
      <c r="P14" s="28" t="str">
        <f t="shared" si="9"/>
        <v/>
      </c>
      <c r="Q14" s="18" t="str">
        <f t="shared" si="10"/>
        <v>£0.00</v>
      </c>
      <c r="R14" s="92"/>
      <c r="S14" s="192"/>
      <c r="T14" s="193"/>
      <c r="U14" s="96"/>
      <c r="V14" s="294"/>
      <c r="W14" s="294" t="str">
        <f t="shared" si="11"/>
        <v/>
      </c>
      <c r="X14" s="93"/>
      <c r="Y14" s="95"/>
      <c r="Z14" s="294"/>
      <c r="AA14" s="66" t="str">
        <f t="shared" si="4"/>
        <v/>
      </c>
      <c r="AB14" s="67" t="str">
        <f t="shared" si="12"/>
        <v>£0.00</v>
      </c>
      <c r="AC14" s="181"/>
      <c r="AD14" s="183"/>
      <c r="AE14" s="183"/>
      <c r="AF14" s="183"/>
      <c r="AG14" s="183"/>
      <c r="AH14" s="183" t="str">
        <f t="shared" si="13"/>
        <v/>
      </c>
      <c r="AI14" s="45">
        <f t="shared" si="14"/>
        <v>0</v>
      </c>
      <c r="AJ14" s="45">
        <f t="shared" si="15"/>
        <v>0</v>
      </c>
      <c r="AK14" s="45">
        <f t="shared" si="16"/>
        <v>0</v>
      </c>
      <c r="AL14" s="183" t="str">
        <f t="shared" si="17"/>
        <v/>
      </c>
      <c r="AM14" s="183" t="str">
        <f t="shared" si="18"/>
        <v/>
      </c>
      <c r="AN14" s="183"/>
    </row>
    <row r="15" spans="1:40" ht="15.5">
      <c r="A15" s="178"/>
      <c r="B15" s="21"/>
      <c r="C15" s="22"/>
      <c r="D15" s="290"/>
      <c r="E15" s="289"/>
      <c r="F15" s="177"/>
      <c r="G15" s="286"/>
      <c r="H15" s="23"/>
      <c r="I15" s="63" t="str">
        <f t="shared" si="8"/>
        <v>£0.00</v>
      </c>
      <c r="J15" s="178"/>
      <c r="K15" s="19"/>
      <c r="L15" s="92"/>
      <c r="M15" s="92"/>
      <c r="N15" s="92" t="str">
        <f t="shared" si="1"/>
        <v/>
      </c>
      <c r="O15" s="95"/>
      <c r="P15" s="28" t="str">
        <f t="shared" si="9"/>
        <v/>
      </c>
      <c r="Q15" s="18" t="str">
        <f t="shared" si="10"/>
        <v>£0.00</v>
      </c>
      <c r="R15" s="92"/>
      <c r="S15" s="192"/>
      <c r="T15" s="193"/>
      <c r="U15" s="96"/>
      <c r="V15" s="294"/>
      <c r="W15" s="294" t="str">
        <f t="shared" si="11"/>
        <v/>
      </c>
      <c r="X15" s="93"/>
      <c r="Y15" s="95"/>
      <c r="Z15" s="294"/>
      <c r="AA15" s="66" t="str">
        <f t="shared" si="4"/>
        <v/>
      </c>
      <c r="AB15" s="67" t="str">
        <f t="shared" si="12"/>
        <v>£0.00</v>
      </c>
      <c r="AC15" s="181"/>
      <c r="AD15" s="183"/>
      <c r="AE15" s="183"/>
      <c r="AF15" s="183"/>
      <c r="AG15" s="183"/>
      <c r="AH15" s="183" t="str">
        <f t="shared" si="13"/>
        <v/>
      </c>
      <c r="AI15" s="45">
        <f t="shared" si="14"/>
        <v>0</v>
      </c>
      <c r="AJ15" s="45">
        <f t="shared" si="15"/>
        <v>0</v>
      </c>
      <c r="AK15" s="45">
        <f t="shared" si="16"/>
        <v>0</v>
      </c>
      <c r="AL15" s="183" t="str">
        <f t="shared" si="17"/>
        <v/>
      </c>
      <c r="AM15" s="183" t="str">
        <f t="shared" si="18"/>
        <v/>
      </c>
      <c r="AN15" s="183"/>
    </row>
    <row r="16" spans="1:40" ht="15.5">
      <c r="A16" s="178"/>
      <c r="B16" s="21"/>
      <c r="C16" s="22"/>
      <c r="D16" s="290"/>
      <c r="E16" s="289"/>
      <c r="F16" s="177"/>
      <c r="G16" s="286"/>
      <c r="H16" s="23"/>
      <c r="I16" s="63" t="str">
        <f t="shared" si="8"/>
        <v>£0.00</v>
      </c>
      <c r="J16" s="178"/>
      <c r="K16" s="19"/>
      <c r="L16" s="92"/>
      <c r="M16" s="92"/>
      <c r="N16" s="92" t="str">
        <f t="shared" si="1"/>
        <v/>
      </c>
      <c r="O16" s="95"/>
      <c r="P16" s="28" t="str">
        <f t="shared" si="9"/>
        <v/>
      </c>
      <c r="Q16" s="18" t="str">
        <f t="shared" si="10"/>
        <v>£0.00</v>
      </c>
      <c r="R16" s="92"/>
      <c r="S16" s="192"/>
      <c r="T16" s="193"/>
      <c r="U16" s="96"/>
      <c r="V16" s="294"/>
      <c r="W16" s="294" t="str">
        <f t="shared" si="11"/>
        <v/>
      </c>
      <c r="X16" s="93"/>
      <c r="Y16" s="95"/>
      <c r="Z16" s="294"/>
      <c r="AA16" s="66" t="str">
        <f t="shared" si="4"/>
        <v/>
      </c>
      <c r="AB16" s="67" t="str">
        <f t="shared" si="12"/>
        <v>£0.00</v>
      </c>
      <c r="AC16" s="181"/>
      <c r="AD16" s="183"/>
      <c r="AE16" s="183"/>
      <c r="AF16" s="183"/>
      <c r="AG16" s="183"/>
      <c r="AH16" s="183" t="str">
        <f t="shared" si="13"/>
        <v/>
      </c>
      <c r="AI16" s="45">
        <f t="shared" si="14"/>
        <v>0</v>
      </c>
      <c r="AJ16" s="45">
        <f t="shared" si="15"/>
        <v>0</v>
      </c>
      <c r="AK16" s="45">
        <f t="shared" si="16"/>
        <v>0</v>
      </c>
      <c r="AL16" s="183" t="str">
        <f t="shared" si="17"/>
        <v/>
      </c>
      <c r="AM16" s="183" t="str">
        <f t="shared" si="18"/>
        <v/>
      </c>
      <c r="AN16" s="183"/>
    </row>
    <row r="17" spans="1:40" ht="15.5">
      <c r="A17" s="178"/>
      <c r="B17" s="21"/>
      <c r="C17" s="22"/>
      <c r="D17" s="290"/>
      <c r="E17" s="289"/>
      <c r="F17" s="177"/>
      <c r="G17" s="286"/>
      <c r="H17" s="23"/>
      <c r="I17" s="63" t="str">
        <f t="shared" si="8"/>
        <v>£0.00</v>
      </c>
      <c r="J17" s="178"/>
      <c r="K17" s="19"/>
      <c r="L17" s="92"/>
      <c r="M17" s="92"/>
      <c r="N17" s="92" t="str">
        <f t="shared" si="1"/>
        <v/>
      </c>
      <c r="O17" s="95"/>
      <c r="P17" s="28" t="str">
        <f t="shared" si="9"/>
        <v/>
      </c>
      <c r="Q17" s="18" t="str">
        <f t="shared" si="10"/>
        <v>£0.00</v>
      </c>
      <c r="R17" s="92"/>
      <c r="S17" s="192"/>
      <c r="T17" s="193"/>
      <c r="U17" s="96"/>
      <c r="V17" s="294"/>
      <c r="W17" s="294" t="str">
        <f t="shared" si="11"/>
        <v/>
      </c>
      <c r="X17" s="93"/>
      <c r="Y17" s="95"/>
      <c r="Z17" s="294"/>
      <c r="AA17" s="66" t="str">
        <f t="shared" si="4"/>
        <v/>
      </c>
      <c r="AB17" s="67" t="str">
        <f t="shared" si="12"/>
        <v>£0.00</v>
      </c>
      <c r="AC17" s="181"/>
      <c r="AD17" s="183"/>
      <c r="AE17" s="183"/>
      <c r="AF17" s="183"/>
      <c r="AG17" s="183"/>
      <c r="AH17" s="183" t="str">
        <f t="shared" si="13"/>
        <v/>
      </c>
      <c r="AI17" s="45">
        <f t="shared" si="14"/>
        <v>0</v>
      </c>
      <c r="AJ17" s="45">
        <f t="shared" si="15"/>
        <v>0</v>
      </c>
      <c r="AK17" s="45">
        <f t="shared" si="16"/>
        <v>0</v>
      </c>
      <c r="AL17" s="183" t="str">
        <f t="shared" si="17"/>
        <v/>
      </c>
      <c r="AM17" s="183" t="str">
        <f t="shared" si="18"/>
        <v/>
      </c>
      <c r="AN17" s="183"/>
    </row>
    <row r="18" spans="1:40" ht="15.5">
      <c r="A18" s="178"/>
      <c r="B18" s="21"/>
      <c r="C18" s="22"/>
      <c r="D18" s="290"/>
      <c r="E18" s="289"/>
      <c r="F18" s="177"/>
      <c r="G18" s="286"/>
      <c r="H18" s="23"/>
      <c r="I18" s="63" t="str">
        <f t="shared" si="8"/>
        <v>£0.00</v>
      </c>
      <c r="J18" s="178"/>
      <c r="K18" s="19"/>
      <c r="L18" s="92"/>
      <c r="M18" s="92"/>
      <c r="N18" s="92" t="str">
        <f t="shared" si="1"/>
        <v/>
      </c>
      <c r="O18" s="95"/>
      <c r="P18" s="28" t="str">
        <f t="shared" si="9"/>
        <v/>
      </c>
      <c r="Q18" s="18" t="str">
        <f t="shared" si="10"/>
        <v>£0.00</v>
      </c>
      <c r="R18" s="92"/>
      <c r="S18" s="192"/>
      <c r="T18" s="193"/>
      <c r="U18" s="96"/>
      <c r="V18" s="294"/>
      <c r="W18" s="294" t="str">
        <f t="shared" si="11"/>
        <v/>
      </c>
      <c r="X18" s="93"/>
      <c r="Y18" s="95"/>
      <c r="Z18" s="294"/>
      <c r="AA18" s="66" t="str">
        <f t="shared" si="4"/>
        <v/>
      </c>
      <c r="AB18" s="67" t="str">
        <f t="shared" si="12"/>
        <v>£0.00</v>
      </c>
      <c r="AC18" s="181"/>
      <c r="AD18" s="183"/>
      <c r="AE18" s="183"/>
      <c r="AF18" s="183"/>
      <c r="AG18" s="183"/>
      <c r="AH18" s="183" t="str">
        <f t="shared" si="13"/>
        <v/>
      </c>
      <c r="AI18" s="45">
        <f t="shared" si="14"/>
        <v>0</v>
      </c>
      <c r="AJ18" s="45">
        <f t="shared" si="15"/>
        <v>0</v>
      </c>
      <c r="AK18" s="45">
        <f t="shared" si="16"/>
        <v>0</v>
      </c>
      <c r="AL18" s="183" t="str">
        <f t="shared" si="17"/>
        <v/>
      </c>
      <c r="AM18" s="183" t="str">
        <f t="shared" si="18"/>
        <v/>
      </c>
      <c r="AN18" s="183"/>
    </row>
    <row r="19" spans="1:40" ht="15.5">
      <c r="A19" s="178"/>
      <c r="B19" s="21"/>
      <c r="C19" s="22"/>
      <c r="D19" s="290"/>
      <c r="E19" s="289"/>
      <c r="F19" s="177"/>
      <c r="G19" s="286"/>
      <c r="H19" s="23"/>
      <c r="I19" s="63" t="str">
        <f t="shared" si="8"/>
        <v>£0.00</v>
      </c>
      <c r="J19" s="178"/>
      <c r="K19" s="19"/>
      <c r="L19" s="92"/>
      <c r="M19" s="92"/>
      <c r="N19" s="92" t="str">
        <f t="shared" si="1"/>
        <v/>
      </c>
      <c r="O19" s="95"/>
      <c r="P19" s="28" t="str">
        <f t="shared" si="9"/>
        <v/>
      </c>
      <c r="Q19" s="18" t="str">
        <f t="shared" si="10"/>
        <v>£0.00</v>
      </c>
      <c r="R19" s="92"/>
      <c r="S19" s="192"/>
      <c r="T19" s="193"/>
      <c r="U19" s="96"/>
      <c r="V19" s="294"/>
      <c r="W19" s="294" t="str">
        <f t="shared" si="11"/>
        <v/>
      </c>
      <c r="X19" s="93"/>
      <c r="Y19" s="95"/>
      <c r="Z19" s="294"/>
      <c r="AA19" s="66" t="str">
        <f t="shared" si="4"/>
        <v/>
      </c>
      <c r="AB19" s="67" t="str">
        <f t="shared" si="12"/>
        <v>£0.00</v>
      </c>
      <c r="AC19" s="181"/>
      <c r="AD19" s="183"/>
      <c r="AE19" s="183"/>
      <c r="AF19" s="183"/>
      <c r="AG19" s="183"/>
      <c r="AH19" s="183" t="str">
        <f t="shared" si="13"/>
        <v/>
      </c>
      <c r="AI19" s="45">
        <f t="shared" si="14"/>
        <v>0</v>
      </c>
      <c r="AJ19" s="45">
        <f t="shared" si="15"/>
        <v>0</v>
      </c>
      <c r="AK19" s="45">
        <f t="shared" si="16"/>
        <v>0</v>
      </c>
      <c r="AL19" s="183" t="str">
        <f t="shared" si="17"/>
        <v/>
      </c>
      <c r="AM19" s="183" t="str">
        <f t="shared" si="18"/>
        <v/>
      </c>
      <c r="AN19" s="183"/>
    </row>
    <row r="20" spans="1:40" ht="15.5">
      <c r="A20" s="178"/>
      <c r="B20" s="21"/>
      <c r="C20" s="22"/>
      <c r="D20" s="290"/>
      <c r="E20" s="289"/>
      <c r="F20" s="177"/>
      <c r="G20" s="286"/>
      <c r="H20" s="23"/>
      <c r="I20" s="63" t="str">
        <f t="shared" si="8"/>
        <v>£0.00</v>
      </c>
      <c r="J20" s="178"/>
      <c r="K20" s="19"/>
      <c r="L20" s="92"/>
      <c r="M20" s="92"/>
      <c r="N20" s="92" t="str">
        <f t="shared" si="1"/>
        <v/>
      </c>
      <c r="O20" s="95"/>
      <c r="P20" s="28" t="str">
        <f t="shared" si="9"/>
        <v/>
      </c>
      <c r="Q20" s="18" t="str">
        <f t="shared" si="10"/>
        <v>£0.00</v>
      </c>
      <c r="R20" s="92"/>
      <c r="S20" s="192"/>
      <c r="T20" s="193"/>
      <c r="U20" s="96"/>
      <c r="V20" s="294"/>
      <c r="W20" s="294" t="str">
        <f t="shared" si="11"/>
        <v/>
      </c>
      <c r="X20" s="93"/>
      <c r="Y20" s="95"/>
      <c r="Z20" s="294"/>
      <c r="AA20" s="66" t="str">
        <f t="shared" si="4"/>
        <v/>
      </c>
      <c r="AB20" s="67" t="str">
        <f t="shared" si="12"/>
        <v>£0.00</v>
      </c>
      <c r="AC20" s="181"/>
      <c r="AD20" s="183"/>
      <c r="AE20" s="183"/>
      <c r="AF20" s="183"/>
      <c r="AG20" s="183"/>
      <c r="AH20" s="183" t="str">
        <f t="shared" si="13"/>
        <v/>
      </c>
      <c r="AI20" s="45">
        <f t="shared" si="14"/>
        <v>0</v>
      </c>
      <c r="AJ20" s="45">
        <f t="shared" si="15"/>
        <v>0</v>
      </c>
      <c r="AK20" s="45">
        <f t="shared" si="16"/>
        <v>0</v>
      </c>
      <c r="AL20" s="183" t="str">
        <f t="shared" si="17"/>
        <v/>
      </c>
      <c r="AM20" s="183" t="str">
        <f t="shared" si="18"/>
        <v/>
      </c>
      <c r="AN20" s="183"/>
    </row>
    <row r="21" spans="1:40" ht="15.5">
      <c r="A21" s="178"/>
      <c r="B21" s="21"/>
      <c r="C21" s="22"/>
      <c r="D21" s="290"/>
      <c r="E21" s="289"/>
      <c r="F21" s="177"/>
      <c r="G21" s="286"/>
      <c r="H21" s="23"/>
      <c r="I21" s="63" t="str">
        <f t="shared" si="8"/>
        <v>£0.00</v>
      </c>
      <c r="J21" s="178"/>
      <c r="K21" s="19"/>
      <c r="L21" s="92"/>
      <c r="M21" s="92"/>
      <c r="N21" s="92" t="str">
        <f t="shared" si="1"/>
        <v/>
      </c>
      <c r="O21" s="95"/>
      <c r="P21" s="28" t="str">
        <f t="shared" si="9"/>
        <v/>
      </c>
      <c r="Q21" s="18" t="str">
        <f t="shared" si="10"/>
        <v>£0.00</v>
      </c>
      <c r="R21" s="92"/>
      <c r="S21" s="192"/>
      <c r="T21" s="193"/>
      <c r="U21" s="96"/>
      <c r="V21" s="294"/>
      <c r="W21" s="294" t="str">
        <f t="shared" si="11"/>
        <v/>
      </c>
      <c r="X21" s="93"/>
      <c r="Y21" s="95"/>
      <c r="Z21" s="294"/>
      <c r="AA21" s="66" t="str">
        <f t="shared" si="4"/>
        <v/>
      </c>
      <c r="AB21" s="67" t="str">
        <f t="shared" si="12"/>
        <v>£0.00</v>
      </c>
      <c r="AC21" s="181"/>
      <c r="AD21" s="183"/>
      <c r="AE21" s="183"/>
      <c r="AF21" s="183"/>
      <c r="AG21" s="183"/>
      <c r="AH21" s="183" t="str">
        <f t="shared" si="13"/>
        <v/>
      </c>
      <c r="AI21" s="45">
        <f t="shared" si="14"/>
        <v>0</v>
      </c>
      <c r="AJ21" s="45">
        <f t="shared" si="15"/>
        <v>0</v>
      </c>
      <c r="AK21" s="45">
        <f t="shared" si="16"/>
        <v>0</v>
      </c>
      <c r="AL21" s="183" t="str">
        <f t="shared" si="17"/>
        <v/>
      </c>
      <c r="AM21" s="183" t="str">
        <f t="shared" si="18"/>
        <v/>
      </c>
      <c r="AN21" s="183"/>
    </row>
    <row r="22" spans="1:40" ht="15.5">
      <c r="A22" s="178"/>
      <c r="B22" s="21"/>
      <c r="C22" s="22"/>
      <c r="D22" s="290"/>
      <c r="E22" s="289"/>
      <c r="F22" s="177"/>
      <c r="G22" s="286"/>
      <c r="H22" s="23"/>
      <c r="I22" s="63" t="str">
        <f t="shared" si="8"/>
        <v>£0.00</v>
      </c>
      <c r="J22" s="178"/>
      <c r="K22" s="19"/>
      <c r="L22" s="92"/>
      <c r="M22" s="92"/>
      <c r="N22" s="92" t="str">
        <f t="shared" si="1"/>
        <v/>
      </c>
      <c r="O22" s="95"/>
      <c r="P22" s="28" t="str">
        <f t="shared" si="9"/>
        <v/>
      </c>
      <c r="Q22" s="18" t="str">
        <f t="shared" si="10"/>
        <v>£0.00</v>
      </c>
      <c r="R22" s="92"/>
      <c r="S22" s="192"/>
      <c r="T22" s="193"/>
      <c r="U22" s="96"/>
      <c r="V22" s="294"/>
      <c r="W22" s="294" t="str">
        <f t="shared" si="11"/>
        <v/>
      </c>
      <c r="X22" s="93"/>
      <c r="Y22" s="95"/>
      <c r="Z22" s="294"/>
      <c r="AA22" s="66" t="str">
        <f t="shared" si="4"/>
        <v/>
      </c>
      <c r="AB22" s="67" t="str">
        <f t="shared" si="12"/>
        <v>£0.00</v>
      </c>
      <c r="AC22" s="181"/>
      <c r="AD22" s="183"/>
      <c r="AE22" s="183"/>
      <c r="AF22" s="183"/>
      <c r="AG22" s="183"/>
      <c r="AH22" s="183" t="str">
        <f t="shared" si="13"/>
        <v/>
      </c>
      <c r="AI22" s="45">
        <f t="shared" si="14"/>
        <v>0</v>
      </c>
      <c r="AJ22" s="45">
        <f t="shared" si="15"/>
        <v>0</v>
      </c>
      <c r="AK22" s="45">
        <f t="shared" si="16"/>
        <v>0</v>
      </c>
      <c r="AL22" s="183" t="str">
        <f t="shared" si="17"/>
        <v/>
      </c>
      <c r="AM22" s="183" t="str">
        <f t="shared" si="18"/>
        <v/>
      </c>
      <c r="AN22" s="183"/>
    </row>
    <row r="23" spans="1:40" ht="15.5">
      <c r="A23" s="178"/>
      <c r="B23" s="21"/>
      <c r="C23" s="22"/>
      <c r="D23" s="290"/>
      <c r="E23" s="289"/>
      <c r="F23" s="177"/>
      <c r="G23" s="286"/>
      <c r="H23" s="23"/>
      <c r="I23" s="63" t="str">
        <f t="shared" si="8"/>
        <v>£0.00</v>
      </c>
      <c r="J23" s="178"/>
      <c r="K23" s="19"/>
      <c r="L23" s="92"/>
      <c r="M23" s="92"/>
      <c r="N23" s="92" t="str">
        <f t="shared" si="1"/>
        <v/>
      </c>
      <c r="O23" s="95"/>
      <c r="P23" s="28" t="str">
        <f t="shared" si="9"/>
        <v/>
      </c>
      <c r="Q23" s="18" t="str">
        <f t="shared" si="10"/>
        <v>£0.00</v>
      </c>
      <c r="R23" s="92"/>
      <c r="S23" s="192"/>
      <c r="T23" s="193"/>
      <c r="U23" s="96"/>
      <c r="V23" s="294"/>
      <c r="W23" s="294" t="str">
        <f t="shared" si="11"/>
        <v/>
      </c>
      <c r="X23" s="93"/>
      <c r="Y23" s="95"/>
      <c r="Z23" s="294"/>
      <c r="AA23" s="66" t="str">
        <f t="shared" si="4"/>
        <v/>
      </c>
      <c r="AB23" s="67" t="str">
        <f t="shared" si="12"/>
        <v>£0.00</v>
      </c>
      <c r="AC23" s="181"/>
      <c r="AD23" s="183"/>
      <c r="AE23" s="183"/>
      <c r="AF23" s="183"/>
      <c r="AG23" s="183"/>
      <c r="AH23" s="183" t="str">
        <f t="shared" si="13"/>
        <v/>
      </c>
      <c r="AI23" s="45">
        <f t="shared" si="14"/>
        <v>0</v>
      </c>
      <c r="AJ23" s="45">
        <f t="shared" si="15"/>
        <v>0</v>
      </c>
      <c r="AK23" s="45">
        <f t="shared" si="16"/>
        <v>0</v>
      </c>
      <c r="AL23" s="183" t="str">
        <f t="shared" si="17"/>
        <v/>
      </c>
      <c r="AM23" s="183" t="str">
        <f t="shared" si="18"/>
        <v/>
      </c>
      <c r="AN23" s="183"/>
    </row>
    <row r="24" spans="1:40" ht="15.5">
      <c r="A24" s="178"/>
      <c r="B24" s="21"/>
      <c r="C24" s="22"/>
      <c r="D24" s="290"/>
      <c r="E24" s="289"/>
      <c r="F24" s="177"/>
      <c r="G24" s="286"/>
      <c r="H24" s="23"/>
      <c r="I24" s="63" t="str">
        <f t="shared" si="8"/>
        <v>£0.00</v>
      </c>
      <c r="J24" s="178"/>
      <c r="K24" s="19"/>
      <c r="L24" s="92"/>
      <c r="M24" s="92"/>
      <c r="N24" s="92" t="str">
        <f t="shared" si="1"/>
        <v/>
      </c>
      <c r="O24" s="95"/>
      <c r="P24" s="28" t="str">
        <f t="shared" si="9"/>
        <v/>
      </c>
      <c r="Q24" s="18" t="str">
        <f t="shared" si="10"/>
        <v>£0.00</v>
      </c>
      <c r="R24" s="92"/>
      <c r="S24" s="192"/>
      <c r="T24" s="193"/>
      <c r="U24" s="96"/>
      <c r="V24" s="294"/>
      <c r="W24" s="294" t="str">
        <f t="shared" si="11"/>
        <v/>
      </c>
      <c r="X24" s="93"/>
      <c r="Y24" s="95"/>
      <c r="Z24" s="294"/>
      <c r="AA24" s="66" t="str">
        <f t="shared" si="4"/>
        <v/>
      </c>
      <c r="AB24" s="67" t="str">
        <f t="shared" si="12"/>
        <v>£0.00</v>
      </c>
      <c r="AC24" s="181"/>
      <c r="AD24" s="183"/>
      <c r="AE24" s="183"/>
      <c r="AF24" s="183"/>
      <c r="AG24" s="183"/>
      <c r="AH24" s="183" t="str">
        <f t="shared" si="13"/>
        <v/>
      </c>
      <c r="AI24" s="45">
        <f t="shared" si="14"/>
        <v>0</v>
      </c>
      <c r="AJ24" s="45">
        <f t="shared" si="15"/>
        <v>0</v>
      </c>
      <c r="AK24" s="45">
        <f t="shared" si="16"/>
        <v>0</v>
      </c>
      <c r="AL24" s="183" t="str">
        <f t="shared" si="17"/>
        <v/>
      </c>
      <c r="AM24" s="183" t="str">
        <f t="shared" si="18"/>
        <v/>
      </c>
      <c r="AN24" s="183"/>
    </row>
    <row r="25" spans="1:40" ht="15.5">
      <c r="A25" s="178"/>
      <c r="B25" s="21"/>
      <c r="C25" s="22"/>
      <c r="D25" s="290"/>
      <c r="E25" s="289"/>
      <c r="F25" s="177"/>
      <c r="G25" s="286"/>
      <c r="H25" s="23"/>
      <c r="I25" s="63" t="str">
        <f t="shared" si="8"/>
        <v>£0.00</v>
      </c>
      <c r="J25" s="178"/>
      <c r="K25" s="19"/>
      <c r="L25" s="92"/>
      <c r="M25" s="92"/>
      <c r="N25" s="92" t="str">
        <f t="shared" si="1"/>
        <v/>
      </c>
      <c r="O25" s="95"/>
      <c r="P25" s="28" t="str">
        <f t="shared" si="9"/>
        <v/>
      </c>
      <c r="Q25" s="18" t="str">
        <f t="shared" si="10"/>
        <v>£0.00</v>
      </c>
      <c r="R25" s="92"/>
      <c r="S25" s="192"/>
      <c r="T25" s="193"/>
      <c r="U25" s="96"/>
      <c r="V25" s="294"/>
      <c r="W25" s="294" t="str">
        <f t="shared" si="11"/>
        <v/>
      </c>
      <c r="X25" s="93"/>
      <c r="Y25" s="95"/>
      <c r="Z25" s="294"/>
      <c r="AA25" s="66" t="str">
        <f t="shared" si="4"/>
        <v/>
      </c>
      <c r="AB25" s="67" t="str">
        <f t="shared" si="12"/>
        <v>£0.00</v>
      </c>
      <c r="AC25" s="181"/>
      <c r="AD25" s="183"/>
      <c r="AE25" s="183"/>
      <c r="AF25" s="183"/>
      <c r="AG25" s="183"/>
      <c r="AH25" s="183" t="str">
        <f t="shared" si="13"/>
        <v/>
      </c>
      <c r="AI25" s="45">
        <f t="shared" si="14"/>
        <v>0</v>
      </c>
      <c r="AJ25" s="45">
        <f t="shared" si="15"/>
        <v>0</v>
      </c>
      <c r="AK25" s="45">
        <f t="shared" si="16"/>
        <v>0</v>
      </c>
      <c r="AL25" s="183" t="str">
        <f t="shared" si="17"/>
        <v/>
      </c>
      <c r="AM25" s="183" t="str">
        <f t="shared" si="18"/>
        <v/>
      </c>
      <c r="AN25" s="183"/>
    </row>
    <row r="26" spans="1:40" ht="15.5">
      <c r="A26" s="178"/>
      <c r="B26" s="21"/>
      <c r="C26" s="22"/>
      <c r="D26" s="290"/>
      <c r="E26" s="289"/>
      <c r="F26" s="177"/>
      <c r="G26" s="286"/>
      <c r="H26" s="23"/>
      <c r="I26" s="63" t="str">
        <f t="shared" si="8"/>
        <v>£0.00</v>
      </c>
      <c r="J26" s="178"/>
      <c r="K26" s="19"/>
      <c r="L26" s="92"/>
      <c r="M26" s="92"/>
      <c r="N26" s="92" t="str">
        <f t="shared" si="1"/>
        <v/>
      </c>
      <c r="O26" s="95"/>
      <c r="P26" s="28" t="str">
        <f t="shared" si="9"/>
        <v/>
      </c>
      <c r="Q26" s="18" t="str">
        <f t="shared" si="10"/>
        <v>£0.00</v>
      </c>
      <c r="R26" s="92"/>
      <c r="S26" s="192"/>
      <c r="T26" s="193"/>
      <c r="U26" s="96"/>
      <c r="V26" s="294"/>
      <c r="W26" s="294" t="str">
        <f t="shared" si="11"/>
        <v/>
      </c>
      <c r="X26" s="93"/>
      <c r="Y26" s="95"/>
      <c r="Z26" s="294"/>
      <c r="AA26" s="66" t="str">
        <f t="shared" si="4"/>
        <v/>
      </c>
      <c r="AB26" s="67" t="str">
        <f t="shared" si="12"/>
        <v>£0.00</v>
      </c>
      <c r="AC26" s="181"/>
      <c r="AD26" s="183"/>
      <c r="AE26" s="183"/>
      <c r="AF26" s="183"/>
      <c r="AG26" s="183"/>
      <c r="AH26" s="183" t="str">
        <f t="shared" si="13"/>
        <v/>
      </c>
      <c r="AI26" s="45">
        <f t="shared" si="14"/>
        <v>0</v>
      </c>
      <c r="AJ26" s="45">
        <f t="shared" si="15"/>
        <v>0</v>
      </c>
      <c r="AK26" s="45">
        <f t="shared" si="16"/>
        <v>0</v>
      </c>
      <c r="AL26" s="183" t="str">
        <f t="shared" si="17"/>
        <v/>
      </c>
      <c r="AM26" s="183" t="str">
        <f t="shared" si="18"/>
        <v/>
      </c>
      <c r="AN26" s="183"/>
    </row>
    <row r="27" spans="1:40" ht="15.5">
      <c r="A27" s="178"/>
      <c r="B27" s="21"/>
      <c r="C27" s="22"/>
      <c r="D27" s="290"/>
      <c r="E27" s="289"/>
      <c r="F27" s="177"/>
      <c r="G27" s="286"/>
      <c r="H27" s="23"/>
      <c r="I27" s="63" t="str">
        <f t="shared" si="8"/>
        <v>£0.00</v>
      </c>
      <c r="J27" s="178"/>
      <c r="K27" s="19"/>
      <c r="L27" s="92"/>
      <c r="M27" s="92"/>
      <c r="N27" s="92" t="str">
        <f t="shared" si="1"/>
        <v/>
      </c>
      <c r="O27" s="95"/>
      <c r="P27" s="28" t="str">
        <f t="shared" si="9"/>
        <v/>
      </c>
      <c r="Q27" s="18" t="str">
        <f t="shared" si="10"/>
        <v>£0.00</v>
      </c>
      <c r="R27" s="92"/>
      <c r="S27" s="192"/>
      <c r="T27" s="193"/>
      <c r="U27" s="96"/>
      <c r="V27" s="294"/>
      <c r="W27" s="294" t="str">
        <f t="shared" si="11"/>
        <v/>
      </c>
      <c r="X27" s="93"/>
      <c r="Y27" s="95"/>
      <c r="Z27" s="294"/>
      <c r="AA27" s="66" t="str">
        <f t="shared" si="4"/>
        <v/>
      </c>
      <c r="AB27" s="67" t="str">
        <f t="shared" si="12"/>
        <v>£0.00</v>
      </c>
      <c r="AC27" s="181"/>
      <c r="AD27" s="183"/>
      <c r="AE27" s="183"/>
      <c r="AF27" s="183"/>
      <c r="AG27" s="183"/>
      <c r="AH27" s="183" t="str">
        <f t="shared" si="13"/>
        <v/>
      </c>
      <c r="AI27" s="45">
        <f t="shared" si="14"/>
        <v>0</v>
      </c>
      <c r="AJ27" s="45">
        <f t="shared" si="15"/>
        <v>0</v>
      </c>
      <c r="AK27" s="45">
        <f t="shared" si="16"/>
        <v>0</v>
      </c>
      <c r="AL27" s="183" t="str">
        <f t="shared" si="17"/>
        <v/>
      </c>
      <c r="AM27" s="183" t="str">
        <f t="shared" si="18"/>
        <v/>
      </c>
      <c r="AN27" s="183"/>
    </row>
    <row r="28" spans="1:40" ht="15.5">
      <c r="A28" s="178"/>
      <c r="B28" s="21"/>
      <c r="C28" s="22"/>
      <c r="D28" s="290"/>
      <c r="E28" s="289"/>
      <c r="F28" s="177"/>
      <c r="G28" s="286"/>
      <c r="H28" s="23"/>
      <c r="I28" s="63" t="str">
        <f t="shared" si="8"/>
        <v>£0.00</v>
      </c>
      <c r="J28" s="178"/>
      <c r="K28" s="19"/>
      <c r="L28" s="92"/>
      <c r="M28" s="92"/>
      <c r="N28" s="92" t="str">
        <f t="shared" si="1"/>
        <v/>
      </c>
      <c r="O28" s="95"/>
      <c r="P28" s="28" t="str">
        <f t="shared" si="9"/>
        <v/>
      </c>
      <c r="Q28" s="18" t="str">
        <f t="shared" si="10"/>
        <v>£0.00</v>
      </c>
      <c r="R28" s="92"/>
      <c r="S28" s="192"/>
      <c r="T28" s="193"/>
      <c r="U28" s="96"/>
      <c r="V28" s="294"/>
      <c r="W28" s="294" t="str">
        <f t="shared" si="11"/>
        <v/>
      </c>
      <c r="X28" s="93"/>
      <c r="Y28" s="95"/>
      <c r="Z28" s="294"/>
      <c r="AA28" s="66" t="str">
        <f t="shared" si="4"/>
        <v/>
      </c>
      <c r="AB28" s="67" t="str">
        <f t="shared" si="12"/>
        <v>£0.00</v>
      </c>
      <c r="AC28" s="181"/>
      <c r="AD28" s="183"/>
      <c r="AE28" s="183"/>
      <c r="AF28" s="183"/>
      <c r="AG28" s="183"/>
      <c r="AH28" s="183" t="str">
        <f t="shared" si="13"/>
        <v/>
      </c>
      <c r="AI28" s="45">
        <f t="shared" si="14"/>
        <v>0</v>
      </c>
      <c r="AJ28" s="45">
        <f t="shared" si="15"/>
        <v>0</v>
      </c>
      <c r="AK28" s="45">
        <f t="shared" si="16"/>
        <v>0</v>
      </c>
      <c r="AL28" s="183" t="str">
        <f t="shared" si="17"/>
        <v/>
      </c>
      <c r="AM28" s="183" t="str">
        <f t="shared" si="18"/>
        <v/>
      </c>
      <c r="AN28" s="183"/>
    </row>
    <row r="29" spans="1:40" ht="15.5">
      <c r="A29" s="178"/>
      <c r="B29" s="21"/>
      <c r="C29" s="22"/>
      <c r="D29" s="290"/>
      <c r="E29" s="289"/>
      <c r="F29" s="177"/>
      <c r="G29" s="286"/>
      <c r="H29" s="23"/>
      <c r="I29" s="63" t="str">
        <f t="shared" si="8"/>
        <v>£0.00</v>
      </c>
      <c r="J29" s="178"/>
      <c r="K29" s="19"/>
      <c r="L29" s="92"/>
      <c r="M29" s="92"/>
      <c r="N29" s="92" t="str">
        <f t="shared" si="1"/>
        <v/>
      </c>
      <c r="O29" s="95"/>
      <c r="P29" s="28" t="str">
        <f t="shared" si="9"/>
        <v/>
      </c>
      <c r="Q29" s="18" t="str">
        <f t="shared" si="10"/>
        <v>£0.00</v>
      </c>
      <c r="R29" s="92"/>
      <c r="S29" s="192"/>
      <c r="T29" s="193"/>
      <c r="U29" s="96"/>
      <c r="V29" s="294"/>
      <c r="W29" s="294" t="str">
        <f t="shared" si="11"/>
        <v/>
      </c>
      <c r="X29" s="93"/>
      <c r="Y29" s="95"/>
      <c r="Z29" s="294"/>
      <c r="AA29" s="66" t="str">
        <f t="shared" si="4"/>
        <v/>
      </c>
      <c r="AB29" s="67" t="str">
        <f t="shared" si="12"/>
        <v>£0.00</v>
      </c>
      <c r="AC29" s="181"/>
      <c r="AD29" s="183"/>
      <c r="AE29" s="183"/>
      <c r="AF29" s="183"/>
      <c r="AG29" s="183"/>
      <c r="AH29" s="183" t="str">
        <f t="shared" si="13"/>
        <v/>
      </c>
      <c r="AI29" s="45">
        <f t="shared" si="14"/>
        <v>0</v>
      </c>
      <c r="AJ29" s="45">
        <f t="shared" si="15"/>
        <v>0</v>
      </c>
      <c r="AK29" s="45">
        <f t="shared" si="16"/>
        <v>0</v>
      </c>
      <c r="AL29" s="183" t="str">
        <f t="shared" si="17"/>
        <v/>
      </c>
      <c r="AM29" s="183" t="str">
        <f t="shared" si="18"/>
        <v/>
      </c>
      <c r="AN29" s="183"/>
    </row>
    <row r="30" spans="1:40" ht="15.5">
      <c r="A30" s="178"/>
      <c r="B30" s="21"/>
      <c r="C30" s="22"/>
      <c r="D30" s="290"/>
      <c r="E30" s="289"/>
      <c r="F30" s="177"/>
      <c r="G30" s="286"/>
      <c r="H30" s="23"/>
      <c r="I30" s="63" t="str">
        <f t="shared" si="8"/>
        <v>£0.00</v>
      </c>
      <c r="J30" s="178"/>
      <c r="K30" s="19"/>
      <c r="L30" s="92"/>
      <c r="M30" s="92"/>
      <c r="N30" s="92" t="str">
        <f t="shared" si="1"/>
        <v/>
      </c>
      <c r="O30" s="95"/>
      <c r="P30" s="28" t="str">
        <f t="shared" si="9"/>
        <v/>
      </c>
      <c r="Q30" s="18" t="str">
        <f t="shared" si="10"/>
        <v>£0.00</v>
      </c>
      <c r="R30" s="92"/>
      <c r="S30" s="192"/>
      <c r="T30" s="193"/>
      <c r="U30" s="96"/>
      <c r="V30" s="294"/>
      <c r="W30" s="294" t="str">
        <f t="shared" si="11"/>
        <v/>
      </c>
      <c r="X30" s="93"/>
      <c r="Y30" s="95"/>
      <c r="Z30" s="294"/>
      <c r="AA30" s="66" t="str">
        <f t="shared" si="4"/>
        <v/>
      </c>
      <c r="AB30" s="67" t="str">
        <f t="shared" si="12"/>
        <v>£0.00</v>
      </c>
      <c r="AC30" s="181"/>
      <c r="AD30" s="183"/>
      <c r="AE30" s="183"/>
      <c r="AF30" s="183"/>
      <c r="AG30" s="183"/>
      <c r="AH30" s="183" t="str">
        <f t="shared" si="13"/>
        <v/>
      </c>
      <c r="AI30" s="45">
        <f t="shared" si="14"/>
        <v>0</v>
      </c>
      <c r="AJ30" s="45">
        <f t="shared" si="15"/>
        <v>0</v>
      </c>
      <c r="AK30" s="45">
        <f t="shared" si="16"/>
        <v>0</v>
      </c>
      <c r="AL30" s="183" t="str">
        <f t="shared" si="17"/>
        <v/>
      </c>
      <c r="AM30" s="183" t="str">
        <f t="shared" si="18"/>
        <v/>
      </c>
      <c r="AN30" s="183"/>
    </row>
    <row r="31" spans="1:40" ht="15.5">
      <c r="A31" s="178"/>
      <c r="B31" s="21"/>
      <c r="C31" s="22"/>
      <c r="D31" s="290"/>
      <c r="E31" s="289"/>
      <c r="F31" s="177"/>
      <c r="G31" s="286"/>
      <c r="H31" s="23"/>
      <c r="I31" s="63" t="str">
        <f t="shared" si="8"/>
        <v>£0.00</v>
      </c>
      <c r="J31" s="178"/>
      <c r="K31" s="19"/>
      <c r="L31" s="92"/>
      <c r="M31" s="92"/>
      <c r="N31" s="92" t="str">
        <f t="shared" si="1"/>
        <v/>
      </c>
      <c r="O31" s="95"/>
      <c r="P31" s="28" t="str">
        <f t="shared" si="9"/>
        <v/>
      </c>
      <c r="Q31" s="18" t="str">
        <f t="shared" si="10"/>
        <v>£0.00</v>
      </c>
      <c r="R31" s="92"/>
      <c r="S31" s="192"/>
      <c r="T31" s="193"/>
      <c r="U31" s="96"/>
      <c r="V31" s="294"/>
      <c r="W31" s="294" t="str">
        <f t="shared" si="11"/>
        <v/>
      </c>
      <c r="X31" s="93"/>
      <c r="Y31" s="95"/>
      <c r="Z31" s="294"/>
      <c r="AA31" s="66" t="str">
        <f t="shared" si="4"/>
        <v/>
      </c>
      <c r="AB31" s="67" t="str">
        <f t="shared" si="12"/>
        <v>£0.00</v>
      </c>
      <c r="AC31" s="181"/>
      <c r="AD31" s="183"/>
      <c r="AE31" s="183"/>
      <c r="AF31" s="183"/>
      <c r="AG31" s="183"/>
      <c r="AH31" s="183" t="str">
        <f t="shared" si="13"/>
        <v/>
      </c>
      <c r="AI31" s="45">
        <f t="shared" si="14"/>
        <v>0</v>
      </c>
      <c r="AJ31" s="45">
        <f t="shared" si="15"/>
        <v>0</v>
      </c>
      <c r="AK31" s="45">
        <f t="shared" si="16"/>
        <v>0</v>
      </c>
      <c r="AL31" s="183" t="str">
        <f t="shared" si="17"/>
        <v/>
      </c>
      <c r="AM31" s="183" t="str">
        <f t="shared" si="18"/>
        <v/>
      </c>
      <c r="AN31" s="183"/>
    </row>
    <row r="32" spans="1:40" ht="15.5">
      <c r="A32" s="178"/>
      <c r="B32" s="21"/>
      <c r="C32" s="22"/>
      <c r="D32" s="290"/>
      <c r="E32" s="289"/>
      <c r="F32" s="177"/>
      <c r="G32" s="286"/>
      <c r="H32" s="23"/>
      <c r="I32" s="63" t="str">
        <f t="shared" si="8"/>
        <v>£0.00</v>
      </c>
      <c r="J32" s="178"/>
      <c r="K32" s="19"/>
      <c r="L32" s="92"/>
      <c r="M32" s="92"/>
      <c r="N32" s="92" t="str">
        <f t="shared" si="1"/>
        <v/>
      </c>
      <c r="O32" s="95"/>
      <c r="P32" s="28" t="str">
        <f t="shared" si="9"/>
        <v/>
      </c>
      <c r="Q32" s="18" t="str">
        <f t="shared" si="10"/>
        <v>£0.00</v>
      </c>
      <c r="R32" s="92"/>
      <c r="S32" s="192"/>
      <c r="T32" s="193"/>
      <c r="U32" s="96"/>
      <c r="V32" s="294"/>
      <c r="W32" s="294" t="str">
        <f t="shared" si="11"/>
        <v/>
      </c>
      <c r="X32" s="93"/>
      <c r="Y32" s="95"/>
      <c r="Z32" s="294"/>
      <c r="AA32" s="66" t="str">
        <f t="shared" si="4"/>
        <v/>
      </c>
      <c r="AB32" s="67" t="str">
        <f t="shared" si="12"/>
        <v>£0.00</v>
      </c>
      <c r="AC32" s="181"/>
      <c r="AD32" s="183"/>
      <c r="AE32" s="183"/>
      <c r="AF32" s="183"/>
      <c r="AG32" s="183"/>
      <c r="AH32" s="183" t="str">
        <f t="shared" si="13"/>
        <v/>
      </c>
      <c r="AI32" s="45">
        <f t="shared" si="14"/>
        <v>0</v>
      </c>
      <c r="AJ32" s="45">
        <f t="shared" si="15"/>
        <v>0</v>
      </c>
      <c r="AK32" s="45">
        <f t="shared" si="16"/>
        <v>0</v>
      </c>
      <c r="AL32" s="183" t="str">
        <f t="shared" si="17"/>
        <v/>
      </c>
      <c r="AM32" s="183" t="str">
        <f t="shared" si="18"/>
        <v/>
      </c>
      <c r="AN32" s="183"/>
    </row>
    <row r="33" spans="1:40" ht="15.5">
      <c r="A33" s="178"/>
      <c r="B33" s="21"/>
      <c r="C33" s="22"/>
      <c r="D33" s="290"/>
      <c r="E33" s="289"/>
      <c r="F33" s="177"/>
      <c r="G33" s="286"/>
      <c r="H33" s="23"/>
      <c r="I33" s="63" t="str">
        <f t="shared" si="8"/>
        <v>£0.00</v>
      </c>
      <c r="J33" s="178"/>
      <c r="K33" s="19"/>
      <c r="L33" s="92"/>
      <c r="M33" s="92"/>
      <c r="N33" s="92" t="str">
        <f t="shared" si="1"/>
        <v/>
      </c>
      <c r="O33" s="95"/>
      <c r="P33" s="28" t="str">
        <f t="shared" si="9"/>
        <v/>
      </c>
      <c r="Q33" s="18" t="str">
        <f t="shared" si="10"/>
        <v>£0.00</v>
      </c>
      <c r="R33" s="92"/>
      <c r="S33" s="192"/>
      <c r="T33" s="193"/>
      <c r="U33" s="96"/>
      <c r="V33" s="294"/>
      <c r="W33" s="294" t="str">
        <f t="shared" si="11"/>
        <v/>
      </c>
      <c r="X33" s="93"/>
      <c r="Y33" s="95"/>
      <c r="Z33" s="294"/>
      <c r="AA33" s="66" t="str">
        <f t="shared" si="4"/>
        <v/>
      </c>
      <c r="AB33" s="67" t="str">
        <f t="shared" si="12"/>
        <v>£0.00</v>
      </c>
      <c r="AC33" s="181"/>
      <c r="AD33" s="183"/>
      <c r="AE33" s="183"/>
      <c r="AF33" s="183"/>
      <c r="AG33" s="183"/>
      <c r="AH33" s="183" t="str">
        <f t="shared" si="13"/>
        <v/>
      </c>
      <c r="AI33" s="45">
        <f t="shared" si="14"/>
        <v>0</v>
      </c>
      <c r="AJ33" s="45">
        <f t="shared" si="15"/>
        <v>0</v>
      </c>
      <c r="AK33" s="45">
        <f t="shared" si="16"/>
        <v>0</v>
      </c>
      <c r="AL33" s="183" t="str">
        <f t="shared" si="17"/>
        <v/>
      </c>
      <c r="AM33" s="183" t="str">
        <f t="shared" si="18"/>
        <v/>
      </c>
      <c r="AN33" s="183"/>
    </row>
    <row r="34" spans="1:40" ht="15.5">
      <c r="A34" s="178"/>
      <c r="B34" s="21"/>
      <c r="C34" s="22"/>
      <c r="D34" s="290"/>
      <c r="E34" s="289"/>
      <c r="F34" s="177"/>
      <c r="G34" s="286"/>
      <c r="H34" s="23"/>
      <c r="I34" s="63" t="str">
        <f t="shared" si="8"/>
        <v>£0.00</v>
      </c>
      <c r="J34" s="178"/>
      <c r="K34" s="19"/>
      <c r="L34" s="92"/>
      <c r="M34" s="92"/>
      <c r="N34" s="92" t="str">
        <f t="shared" si="1"/>
        <v/>
      </c>
      <c r="O34" s="95"/>
      <c r="P34" s="28" t="str">
        <f t="shared" si="9"/>
        <v/>
      </c>
      <c r="Q34" s="18" t="str">
        <f t="shared" si="10"/>
        <v>£0.00</v>
      </c>
      <c r="R34" s="92"/>
      <c r="S34" s="192"/>
      <c r="T34" s="193"/>
      <c r="U34" s="96"/>
      <c r="V34" s="294"/>
      <c r="W34" s="294" t="str">
        <f t="shared" si="11"/>
        <v/>
      </c>
      <c r="X34" s="93"/>
      <c r="Y34" s="95"/>
      <c r="Z34" s="294"/>
      <c r="AA34" s="66" t="str">
        <f t="shared" si="4"/>
        <v/>
      </c>
      <c r="AB34" s="67" t="str">
        <f t="shared" si="12"/>
        <v>£0.00</v>
      </c>
      <c r="AC34" s="181"/>
      <c r="AD34" s="183"/>
      <c r="AE34" s="183"/>
      <c r="AF34" s="183"/>
      <c r="AG34" s="183"/>
      <c r="AH34" s="183" t="str">
        <f t="shared" si="13"/>
        <v/>
      </c>
      <c r="AI34" s="45">
        <f t="shared" si="14"/>
        <v>0</v>
      </c>
      <c r="AJ34" s="45">
        <f t="shared" si="15"/>
        <v>0</v>
      </c>
      <c r="AK34" s="45">
        <f t="shared" si="16"/>
        <v>0</v>
      </c>
      <c r="AL34" s="183" t="str">
        <f t="shared" si="17"/>
        <v/>
      </c>
      <c r="AM34" s="183" t="str">
        <f t="shared" si="18"/>
        <v/>
      </c>
      <c r="AN34" s="183"/>
    </row>
    <row r="35" spans="1:40" ht="15.5">
      <c r="A35" s="178"/>
      <c r="B35" s="21"/>
      <c r="C35" s="22"/>
      <c r="D35" s="290"/>
      <c r="E35" s="289"/>
      <c r="F35" s="177"/>
      <c r="G35" s="286"/>
      <c r="H35" s="23"/>
      <c r="I35" s="63" t="str">
        <f t="shared" si="8"/>
        <v>£0.00</v>
      </c>
      <c r="J35" s="178"/>
      <c r="K35" s="19"/>
      <c r="L35" s="92"/>
      <c r="M35" s="92"/>
      <c r="N35" s="92" t="str">
        <f t="shared" si="1"/>
        <v/>
      </c>
      <c r="O35" s="95"/>
      <c r="P35" s="28" t="str">
        <f t="shared" si="9"/>
        <v/>
      </c>
      <c r="Q35" s="18" t="str">
        <f t="shared" si="10"/>
        <v>£0.00</v>
      </c>
      <c r="R35" s="92"/>
      <c r="S35" s="192"/>
      <c r="T35" s="193"/>
      <c r="U35" s="96"/>
      <c r="V35" s="294"/>
      <c r="W35" s="294" t="str">
        <f t="shared" si="11"/>
        <v/>
      </c>
      <c r="X35" s="93"/>
      <c r="Y35" s="95"/>
      <c r="Z35" s="294"/>
      <c r="AA35" s="66" t="str">
        <f t="shared" si="4"/>
        <v/>
      </c>
      <c r="AB35" s="67" t="str">
        <f t="shared" si="12"/>
        <v>£0.00</v>
      </c>
      <c r="AC35" s="181"/>
      <c r="AD35" s="183"/>
      <c r="AE35" s="183"/>
      <c r="AF35" s="183"/>
      <c r="AG35" s="183"/>
      <c r="AH35" s="183" t="str">
        <f t="shared" si="13"/>
        <v/>
      </c>
      <c r="AI35" s="45">
        <f t="shared" si="14"/>
        <v>0</v>
      </c>
      <c r="AJ35" s="45">
        <f t="shared" si="15"/>
        <v>0</v>
      </c>
      <c r="AK35" s="45">
        <f t="shared" si="16"/>
        <v>0</v>
      </c>
      <c r="AL35" s="183" t="str">
        <f t="shared" si="17"/>
        <v/>
      </c>
      <c r="AM35" s="183" t="str">
        <f t="shared" si="18"/>
        <v/>
      </c>
      <c r="AN35" s="183"/>
    </row>
    <row r="36" spans="1:40" ht="15.5">
      <c r="A36" s="178"/>
      <c r="B36" s="21"/>
      <c r="C36" s="22"/>
      <c r="D36" s="290"/>
      <c r="E36" s="289"/>
      <c r="F36" s="177"/>
      <c r="G36" s="286"/>
      <c r="H36" s="23"/>
      <c r="I36" s="63" t="str">
        <f t="shared" si="8"/>
        <v>£0.00</v>
      </c>
      <c r="J36" s="178"/>
      <c r="K36" s="19"/>
      <c r="L36" s="92"/>
      <c r="M36" s="92"/>
      <c r="N36" s="92" t="str">
        <f t="shared" si="1"/>
        <v/>
      </c>
      <c r="O36" s="95"/>
      <c r="P36" s="28" t="str">
        <f t="shared" si="9"/>
        <v/>
      </c>
      <c r="Q36" s="18" t="str">
        <f t="shared" si="10"/>
        <v>£0.00</v>
      </c>
      <c r="R36" s="92"/>
      <c r="S36" s="192"/>
      <c r="T36" s="193"/>
      <c r="U36" s="96"/>
      <c r="V36" s="294"/>
      <c r="W36" s="294" t="str">
        <f t="shared" si="11"/>
        <v/>
      </c>
      <c r="X36" s="93"/>
      <c r="Y36" s="95"/>
      <c r="Z36" s="294"/>
      <c r="AA36" s="66" t="str">
        <f t="shared" si="4"/>
        <v/>
      </c>
      <c r="AB36" s="67" t="str">
        <f t="shared" si="12"/>
        <v>£0.00</v>
      </c>
      <c r="AC36" s="181"/>
      <c r="AD36" s="183"/>
      <c r="AE36" s="183"/>
      <c r="AF36" s="183"/>
      <c r="AG36" s="183"/>
      <c r="AH36" s="183" t="str">
        <f t="shared" si="13"/>
        <v/>
      </c>
      <c r="AI36" s="45">
        <f t="shared" si="14"/>
        <v>0</v>
      </c>
      <c r="AJ36" s="45">
        <f t="shared" si="15"/>
        <v>0</v>
      </c>
      <c r="AK36" s="45">
        <f t="shared" si="16"/>
        <v>0</v>
      </c>
      <c r="AL36" s="183" t="str">
        <f t="shared" si="17"/>
        <v/>
      </c>
      <c r="AM36" s="183" t="str">
        <f t="shared" si="18"/>
        <v/>
      </c>
      <c r="AN36" s="183"/>
    </row>
    <row r="37" spans="1:40" ht="15.5">
      <c r="A37" s="178"/>
      <c r="B37" s="21"/>
      <c r="C37" s="22"/>
      <c r="D37" s="290"/>
      <c r="E37" s="289"/>
      <c r="F37" s="177"/>
      <c r="G37" s="286"/>
      <c r="H37" s="23"/>
      <c r="I37" s="63" t="str">
        <f t="shared" si="8"/>
        <v>£0.00</v>
      </c>
      <c r="J37" s="178"/>
      <c r="K37" s="19"/>
      <c r="L37" s="92"/>
      <c r="M37" s="92"/>
      <c r="N37" s="92" t="str">
        <f t="shared" si="1"/>
        <v/>
      </c>
      <c r="O37" s="95"/>
      <c r="P37" s="28" t="str">
        <f t="shared" si="9"/>
        <v/>
      </c>
      <c r="Q37" s="18" t="str">
        <f t="shared" si="10"/>
        <v>£0.00</v>
      </c>
      <c r="R37" s="92"/>
      <c r="S37" s="192"/>
      <c r="T37" s="193"/>
      <c r="U37" s="96"/>
      <c r="V37" s="294"/>
      <c r="W37" s="294" t="str">
        <f t="shared" si="11"/>
        <v/>
      </c>
      <c r="X37" s="93"/>
      <c r="Y37" s="95"/>
      <c r="Z37" s="294"/>
      <c r="AA37" s="66" t="str">
        <f t="shared" si="4"/>
        <v/>
      </c>
      <c r="AB37" s="67" t="str">
        <f t="shared" si="12"/>
        <v>£0.00</v>
      </c>
      <c r="AC37" s="181"/>
      <c r="AD37" s="183"/>
      <c r="AE37" s="183"/>
      <c r="AF37" s="183"/>
      <c r="AG37" s="183"/>
      <c r="AH37" s="183" t="str">
        <f t="shared" si="13"/>
        <v/>
      </c>
      <c r="AI37" s="45">
        <f t="shared" si="14"/>
        <v>0</v>
      </c>
      <c r="AJ37" s="45">
        <f t="shared" si="15"/>
        <v>0</v>
      </c>
      <c r="AK37" s="45">
        <f t="shared" si="16"/>
        <v>0</v>
      </c>
      <c r="AL37" s="183" t="str">
        <f t="shared" si="17"/>
        <v/>
      </c>
      <c r="AM37" s="183" t="str">
        <f t="shared" si="18"/>
        <v/>
      </c>
      <c r="AN37" s="183"/>
    </row>
    <row r="38" spans="1:40" ht="15.5">
      <c r="A38" s="178"/>
      <c r="B38" s="21"/>
      <c r="C38" s="22"/>
      <c r="D38" s="290"/>
      <c r="E38" s="289"/>
      <c r="F38" s="177"/>
      <c r="G38" s="286"/>
      <c r="H38" s="23"/>
      <c r="I38" s="63" t="str">
        <f t="shared" si="8"/>
        <v>£0.00</v>
      </c>
      <c r="J38" s="178"/>
      <c r="K38" s="19"/>
      <c r="L38" s="92"/>
      <c r="M38" s="92"/>
      <c r="N38" s="92" t="str">
        <f t="shared" si="1"/>
        <v/>
      </c>
      <c r="O38" s="95"/>
      <c r="P38" s="28" t="str">
        <f t="shared" si="9"/>
        <v/>
      </c>
      <c r="Q38" s="18" t="str">
        <f t="shared" si="10"/>
        <v>£0.00</v>
      </c>
      <c r="R38" s="92"/>
      <c r="S38" s="192"/>
      <c r="T38" s="193"/>
      <c r="U38" s="96"/>
      <c r="V38" s="294"/>
      <c r="W38" s="294" t="str">
        <f t="shared" si="11"/>
        <v/>
      </c>
      <c r="X38" s="93"/>
      <c r="Y38" s="95"/>
      <c r="Z38" s="294"/>
      <c r="AA38" s="66" t="str">
        <f t="shared" si="4"/>
        <v/>
      </c>
      <c r="AB38" s="67" t="str">
        <f t="shared" si="12"/>
        <v>£0.00</v>
      </c>
      <c r="AC38" s="181"/>
      <c r="AD38" s="183"/>
      <c r="AE38" s="183"/>
      <c r="AF38" s="183"/>
      <c r="AG38" s="183"/>
      <c r="AH38" s="183" t="str">
        <f t="shared" si="13"/>
        <v/>
      </c>
      <c r="AI38" s="45">
        <f t="shared" si="14"/>
        <v>0</v>
      </c>
      <c r="AJ38" s="45">
        <f t="shared" si="15"/>
        <v>0</v>
      </c>
      <c r="AK38" s="45">
        <f t="shared" si="16"/>
        <v>0</v>
      </c>
      <c r="AL38" s="183" t="str">
        <f t="shared" si="17"/>
        <v/>
      </c>
      <c r="AM38" s="183" t="str">
        <f t="shared" si="18"/>
        <v/>
      </c>
      <c r="AN38" s="183"/>
    </row>
    <row r="39" spans="1:40" ht="15.5">
      <c r="A39" s="178"/>
      <c r="B39" s="21"/>
      <c r="C39" s="22"/>
      <c r="D39" s="290"/>
      <c r="E39" s="289"/>
      <c r="F39" s="177"/>
      <c r="G39" s="286"/>
      <c r="H39" s="23"/>
      <c r="I39" s="63" t="str">
        <f t="shared" si="8"/>
        <v>£0.00</v>
      </c>
      <c r="J39" s="178"/>
      <c r="K39" s="19"/>
      <c r="L39" s="92"/>
      <c r="M39" s="92"/>
      <c r="N39" s="92" t="str">
        <f t="shared" si="1"/>
        <v/>
      </c>
      <c r="O39" s="95"/>
      <c r="P39" s="28" t="str">
        <f t="shared" si="9"/>
        <v/>
      </c>
      <c r="Q39" s="18" t="str">
        <f t="shared" si="10"/>
        <v>£0.00</v>
      </c>
      <c r="R39" s="92"/>
      <c r="S39" s="192"/>
      <c r="T39" s="193"/>
      <c r="U39" s="96"/>
      <c r="V39" s="294"/>
      <c r="W39" s="294" t="str">
        <f t="shared" si="11"/>
        <v/>
      </c>
      <c r="X39" s="93"/>
      <c r="Y39" s="95"/>
      <c r="Z39" s="294"/>
      <c r="AA39" s="66" t="str">
        <f t="shared" si="4"/>
        <v/>
      </c>
      <c r="AB39" s="67" t="str">
        <f t="shared" si="12"/>
        <v>£0.00</v>
      </c>
      <c r="AC39" s="181"/>
      <c r="AD39" s="183"/>
      <c r="AE39" s="183"/>
      <c r="AF39" s="183"/>
      <c r="AG39" s="183"/>
      <c r="AH39" s="183" t="str">
        <f t="shared" si="13"/>
        <v/>
      </c>
      <c r="AI39" s="45">
        <f t="shared" si="14"/>
        <v>0</v>
      </c>
      <c r="AJ39" s="45">
        <f t="shared" si="15"/>
        <v>0</v>
      </c>
      <c r="AK39" s="45">
        <f t="shared" si="16"/>
        <v>0</v>
      </c>
      <c r="AL39" s="183" t="str">
        <f t="shared" si="17"/>
        <v/>
      </c>
      <c r="AM39" s="183" t="str">
        <f t="shared" si="18"/>
        <v/>
      </c>
      <c r="AN39" s="183"/>
    </row>
    <row r="40" spans="1:40" ht="15.5">
      <c r="A40" s="178"/>
      <c r="B40" s="21"/>
      <c r="C40" s="22"/>
      <c r="D40" s="290"/>
      <c r="E40" s="289"/>
      <c r="F40" s="177"/>
      <c r="G40" s="286"/>
      <c r="H40" s="23"/>
      <c r="I40" s="63" t="str">
        <f t="shared" si="8"/>
        <v>£0.00</v>
      </c>
      <c r="J40" s="178"/>
      <c r="K40" s="19"/>
      <c r="L40" s="92"/>
      <c r="M40" s="92"/>
      <c r="N40" s="92" t="str">
        <f t="shared" si="1"/>
        <v/>
      </c>
      <c r="O40" s="95"/>
      <c r="P40" s="28" t="str">
        <f t="shared" si="9"/>
        <v/>
      </c>
      <c r="Q40" s="18" t="str">
        <f t="shared" si="10"/>
        <v>£0.00</v>
      </c>
      <c r="R40" s="92"/>
      <c r="S40" s="192"/>
      <c r="T40" s="193"/>
      <c r="U40" s="96"/>
      <c r="V40" s="294"/>
      <c r="W40" s="294" t="str">
        <f t="shared" si="11"/>
        <v/>
      </c>
      <c r="X40" s="93"/>
      <c r="Y40" s="95"/>
      <c r="Z40" s="294"/>
      <c r="AA40" s="66" t="str">
        <f t="shared" si="4"/>
        <v/>
      </c>
      <c r="AB40" s="67" t="str">
        <f t="shared" si="12"/>
        <v>£0.00</v>
      </c>
      <c r="AC40" s="181"/>
      <c r="AD40" s="183"/>
      <c r="AE40" s="183"/>
      <c r="AF40" s="183"/>
      <c r="AG40" s="183"/>
      <c r="AH40" s="183" t="str">
        <f t="shared" si="13"/>
        <v/>
      </c>
      <c r="AI40" s="45">
        <f t="shared" si="14"/>
        <v>0</v>
      </c>
      <c r="AJ40" s="45">
        <f t="shared" si="15"/>
        <v>0</v>
      </c>
      <c r="AK40" s="45">
        <f t="shared" si="16"/>
        <v>0</v>
      </c>
      <c r="AL40" s="183" t="str">
        <f t="shared" si="17"/>
        <v/>
      </c>
      <c r="AM40" s="183" t="str">
        <f t="shared" si="18"/>
        <v/>
      </c>
      <c r="AN40" s="183"/>
    </row>
    <row r="41" spans="1:40" ht="15.5">
      <c r="A41" s="178"/>
      <c r="B41" s="21"/>
      <c r="C41" s="22"/>
      <c r="D41" s="290"/>
      <c r="E41" s="289"/>
      <c r="F41" s="177"/>
      <c r="G41" s="286"/>
      <c r="H41" s="23"/>
      <c r="I41" s="63" t="str">
        <f t="shared" si="8"/>
        <v>£0.00</v>
      </c>
      <c r="J41" s="178"/>
      <c r="K41" s="19"/>
      <c r="L41" s="92"/>
      <c r="M41" s="92"/>
      <c r="N41" s="92" t="str">
        <f t="shared" si="1"/>
        <v/>
      </c>
      <c r="O41" s="95"/>
      <c r="P41" s="28" t="str">
        <f t="shared" si="9"/>
        <v/>
      </c>
      <c r="Q41" s="18" t="str">
        <f t="shared" si="10"/>
        <v>£0.00</v>
      </c>
      <c r="R41" s="92"/>
      <c r="S41" s="192"/>
      <c r="T41" s="193"/>
      <c r="U41" s="96"/>
      <c r="V41" s="294"/>
      <c r="W41" s="294" t="str">
        <f t="shared" si="11"/>
        <v/>
      </c>
      <c r="X41" s="93"/>
      <c r="Y41" s="95"/>
      <c r="Z41" s="294"/>
      <c r="AA41" s="66" t="str">
        <f t="shared" si="4"/>
        <v/>
      </c>
      <c r="AB41" s="67" t="str">
        <f t="shared" si="12"/>
        <v>£0.00</v>
      </c>
      <c r="AC41" s="181"/>
      <c r="AD41" s="183"/>
      <c r="AE41" s="183"/>
      <c r="AF41" s="183"/>
      <c r="AG41" s="183"/>
      <c r="AH41" s="183" t="str">
        <f t="shared" si="13"/>
        <v/>
      </c>
      <c r="AI41" s="45">
        <f t="shared" si="14"/>
        <v>0</v>
      </c>
      <c r="AJ41" s="45">
        <f t="shared" si="15"/>
        <v>0</v>
      </c>
      <c r="AK41" s="45">
        <f t="shared" si="16"/>
        <v>0</v>
      </c>
      <c r="AL41" s="183" t="str">
        <f t="shared" si="17"/>
        <v/>
      </c>
      <c r="AM41" s="183" t="str">
        <f t="shared" si="18"/>
        <v/>
      </c>
      <c r="AN41" s="183"/>
    </row>
    <row r="42" spans="1:40" ht="15.5">
      <c r="A42" s="178"/>
      <c r="B42" s="21"/>
      <c r="C42" s="22"/>
      <c r="D42" s="290"/>
      <c r="E42" s="289"/>
      <c r="F42" s="177"/>
      <c r="G42" s="286"/>
      <c r="H42" s="23"/>
      <c r="I42" s="63" t="str">
        <f t="shared" si="8"/>
        <v>£0.00</v>
      </c>
      <c r="J42" s="178"/>
      <c r="K42" s="19"/>
      <c r="L42" s="92"/>
      <c r="M42" s="92"/>
      <c r="N42" s="92" t="str">
        <f t="shared" si="1"/>
        <v/>
      </c>
      <c r="O42" s="95"/>
      <c r="P42" s="28" t="str">
        <f t="shared" si="9"/>
        <v/>
      </c>
      <c r="Q42" s="18" t="str">
        <f t="shared" si="10"/>
        <v>£0.00</v>
      </c>
      <c r="R42" s="92"/>
      <c r="S42" s="192"/>
      <c r="T42" s="193"/>
      <c r="U42" s="96"/>
      <c r="V42" s="294"/>
      <c r="W42" s="294" t="str">
        <f t="shared" si="11"/>
        <v/>
      </c>
      <c r="X42" s="93"/>
      <c r="Y42" s="95"/>
      <c r="Z42" s="294"/>
      <c r="AA42" s="66" t="str">
        <f t="shared" si="4"/>
        <v/>
      </c>
      <c r="AB42" s="67" t="str">
        <f t="shared" si="12"/>
        <v>£0.00</v>
      </c>
      <c r="AC42" s="181"/>
      <c r="AD42" s="183"/>
      <c r="AE42" s="183"/>
      <c r="AF42" s="183"/>
      <c r="AG42" s="183"/>
      <c r="AH42" s="183" t="str">
        <f t="shared" si="13"/>
        <v/>
      </c>
      <c r="AI42" s="45">
        <f t="shared" si="14"/>
        <v>0</v>
      </c>
      <c r="AJ42" s="45">
        <f t="shared" si="15"/>
        <v>0</v>
      </c>
      <c r="AK42" s="45">
        <f t="shared" si="16"/>
        <v>0</v>
      </c>
      <c r="AL42" s="183" t="str">
        <f t="shared" si="17"/>
        <v/>
      </c>
      <c r="AM42" s="183" t="str">
        <f t="shared" si="18"/>
        <v/>
      </c>
      <c r="AN42" s="183"/>
    </row>
    <row r="43" spans="1:40" ht="15.5">
      <c r="A43" s="178"/>
      <c r="B43" s="21"/>
      <c r="C43" s="22"/>
      <c r="D43" s="290"/>
      <c r="E43" s="289"/>
      <c r="F43" s="177"/>
      <c r="G43" s="286"/>
      <c r="H43" s="23"/>
      <c r="I43" s="63" t="str">
        <f t="shared" si="8"/>
        <v>£0.00</v>
      </c>
      <c r="J43" s="178"/>
      <c r="K43" s="19"/>
      <c r="L43" s="92"/>
      <c r="M43" s="92"/>
      <c r="N43" s="92" t="str">
        <f t="shared" si="1"/>
        <v/>
      </c>
      <c r="O43" s="95"/>
      <c r="P43" s="28" t="str">
        <f t="shared" si="9"/>
        <v/>
      </c>
      <c r="Q43" s="18" t="str">
        <f t="shared" si="10"/>
        <v>£0.00</v>
      </c>
      <c r="R43" s="92"/>
      <c r="S43" s="192"/>
      <c r="T43" s="193"/>
      <c r="U43" s="96"/>
      <c r="V43" s="294"/>
      <c r="W43" s="294" t="str">
        <f t="shared" si="11"/>
        <v/>
      </c>
      <c r="X43" s="93"/>
      <c r="Y43" s="95"/>
      <c r="Z43" s="294"/>
      <c r="AA43" s="66" t="str">
        <f t="shared" si="4"/>
        <v/>
      </c>
      <c r="AB43" s="67" t="str">
        <f t="shared" si="12"/>
        <v>£0.00</v>
      </c>
      <c r="AC43" s="181"/>
      <c r="AD43" s="183"/>
      <c r="AE43" s="183"/>
      <c r="AF43" s="183"/>
      <c r="AG43" s="183"/>
      <c r="AH43" s="183" t="str">
        <f t="shared" si="13"/>
        <v/>
      </c>
      <c r="AI43" s="45">
        <f t="shared" si="14"/>
        <v>0</v>
      </c>
      <c r="AJ43" s="45">
        <f t="shared" si="15"/>
        <v>0</v>
      </c>
      <c r="AK43" s="45">
        <f t="shared" si="16"/>
        <v>0</v>
      </c>
      <c r="AL43" s="183" t="str">
        <f t="shared" si="17"/>
        <v/>
      </c>
      <c r="AM43" s="183" t="str">
        <f t="shared" si="18"/>
        <v/>
      </c>
      <c r="AN43" s="183"/>
    </row>
    <row r="44" spans="1:40" ht="15.5">
      <c r="A44" s="178"/>
      <c r="B44" s="21"/>
      <c r="C44" s="22"/>
      <c r="D44" s="290"/>
      <c r="E44" s="289"/>
      <c r="F44" s="177"/>
      <c r="G44" s="286"/>
      <c r="H44" s="23"/>
      <c r="I44" s="63" t="str">
        <f t="shared" si="8"/>
        <v>£0.00</v>
      </c>
      <c r="J44" s="178"/>
      <c r="K44" s="19"/>
      <c r="L44" s="92"/>
      <c r="M44" s="92"/>
      <c r="N44" s="92" t="str">
        <f t="shared" si="1"/>
        <v/>
      </c>
      <c r="O44" s="95"/>
      <c r="P44" s="28" t="str">
        <f t="shared" si="9"/>
        <v/>
      </c>
      <c r="Q44" s="18" t="str">
        <f t="shared" si="10"/>
        <v>£0.00</v>
      </c>
      <c r="R44" s="92"/>
      <c r="S44" s="192"/>
      <c r="T44" s="193"/>
      <c r="U44" s="96"/>
      <c r="V44" s="294"/>
      <c r="W44" s="294" t="str">
        <f t="shared" si="11"/>
        <v/>
      </c>
      <c r="X44" s="93"/>
      <c r="Y44" s="95"/>
      <c r="Z44" s="294"/>
      <c r="AA44" s="66" t="str">
        <f t="shared" si="4"/>
        <v/>
      </c>
      <c r="AB44" s="67" t="str">
        <f t="shared" si="12"/>
        <v>£0.00</v>
      </c>
      <c r="AC44" s="181"/>
      <c r="AD44" s="183"/>
      <c r="AE44" s="183"/>
      <c r="AF44" s="183"/>
      <c r="AG44" s="183"/>
      <c r="AH44" s="183" t="str">
        <f t="shared" si="13"/>
        <v/>
      </c>
      <c r="AI44" s="45">
        <f t="shared" si="14"/>
        <v>0</v>
      </c>
      <c r="AJ44" s="45">
        <f t="shared" si="15"/>
        <v>0</v>
      </c>
      <c r="AK44" s="45">
        <f t="shared" si="16"/>
        <v>0</v>
      </c>
      <c r="AL44" s="183" t="str">
        <f t="shared" si="17"/>
        <v/>
      </c>
      <c r="AM44" s="183" t="str">
        <f t="shared" si="18"/>
        <v/>
      </c>
      <c r="AN44" s="183"/>
    </row>
    <row r="45" spans="1:40" ht="15.5">
      <c r="A45" s="178"/>
      <c r="B45" s="21"/>
      <c r="C45" s="22"/>
      <c r="D45" s="290"/>
      <c r="E45" s="289"/>
      <c r="F45" s="177"/>
      <c r="G45" s="286"/>
      <c r="H45" s="23"/>
      <c r="I45" s="63" t="str">
        <f t="shared" si="8"/>
        <v>£0.00</v>
      </c>
      <c r="J45" s="178"/>
      <c r="K45" s="19"/>
      <c r="L45" s="92"/>
      <c r="M45" s="92"/>
      <c r="N45" s="92" t="str">
        <f t="shared" si="1"/>
        <v/>
      </c>
      <c r="O45" s="95"/>
      <c r="P45" s="28" t="str">
        <f t="shared" si="9"/>
        <v/>
      </c>
      <c r="Q45" s="18" t="str">
        <f t="shared" si="10"/>
        <v>£0.00</v>
      </c>
      <c r="R45" s="92"/>
      <c r="S45" s="192"/>
      <c r="T45" s="193"/>
      <c r="U45" s="96"/>
      <c r="V45" s="294"/>
      <c r="W45" s="294" t="str">
        <f t="shared" si="11"/>
        <v/>
      </c>
      <c r="X45" s="93"/>
      <c r="Y45" s="95"/>
      <c r="Z45" s="294"/>
      <c r="AA45" s="66" t="str">
        <f t="shared" si="4"/>
        <v/>
      </c>
      <c r="AB45" s="67" t="str">
        <f t="shared" si="12"/>
        <v>£0.00</v>
      </c>
      <c r="AC45" s="181"/>
      <c r="AD45" s="183"/>
      <c r="AE45" s="183"/>
      <c r="AF45" s="183"/>
      <c r="AG45" s="183"/>
      <c r="AH45" s="183" t="str">
        <f t="shared" si="13"/>
        <v/>
      </c>
      <c r="AI45" s="45">
        <f t="shared" si="14"/>
        <v>0</v>
      </c>
      <c r="AJ45" s="45">
        <f t="shared" si="15"/>
        <v>0</v>
      </c>
      <c r="AK45" s="45">
        <f t="shared" si="16"/>
        <v>0</v>
      </c>
      <c r="AL45" s="183" t="str">
        <f t="shared" si="17"/>
        <v/>
      </c>
      <c r="AM45" s="183" t="str">
        <f t="shared" si="18"/>
        <v/>
      </c>
      <c r="AN45" s="183"/>
    </row>
    <row r="46" spans="1:40" ht="15.5">
      <c r="A46" s="178"/>
      <c r="B46" s="21"/>
      <c r="C46" s="22"/>
      <c r="D46" s="290"/>
      <c r="E46" s="289"/>
      <c r="F46" s="177"/>
      <c r="G46" s="286"/>
      <c r="H46" s="23"/>
      <c r="I46" s="63" t="str">
        <f t="shared" si="8"/>
        <v>£0.00</v>
      </c>
      <c r="J46" s="178"/>
      <c r="K46" s="19"/>
      <c r="L46" s="92"/>
      <c r="M46" s="92"/>
      <c r="N46" s="92" t="str">
        <f t="shared" si="1"/>
        <v/>
      </c>
      <c r="O46" s="95"/>
      <c r="P46" s="28" t="str">
        <f t="shared" si="9"/>
        <v/>
      </c>
      <c r="Q46" s="18" t="str">
        <f t="shared" si="10"/>
        <v>£0.00</v>
      </c>
      <c r="R46" s="92"/>
      <c r="S46" s="192"/>
      <c r="T46" s="193"/>
      <c r="U46" s="96"/>
      <c r="V46" s="294"/>
      <c r="W46" s="294" t="str">
        <f t="shared" si="11"/>
        <v/>
      </c>
      <c r="X46" s="93"/>
      <c r="Y46" s="95"/>
      <c r="Z46" s="294"/>
      <c r="AA46" s="66" t="str">
        <f t="shared" si="4"/>
        <v/>
      </c>
      <c r="AB46" s="67" t="str">
        <f t="shared" si="12"/>
        <v>£0.00</v>
      </c>
      <c r="AC46" s="181"/>
      <c r="AD46" s="183"/>
      <c r="AE46" s="183"/>
      <c r="AF46" s="183"/>
      <c r="AG46" s="183"/>
      <c r="AH46" s="183" t="str">
        <f t="shared" si="13"/>
        <v/>
      </c>
      <c r="AI46" s="45">
        <f t="shared" si="14"/>
        <v>0</v>
      </c>
      <c r="AJ46" s="45">
        <f t="shared" si="15"/>
        <v>0</v>
      </c>
      <c r="AK46" s="45">
        <f t="shared" si="16"/>
        <v>0</v>
      </c>
      <c r="AL46" s="183" t="str">
        <f t="shared" si="17"/>
        <v/>
      </c>
      <c r="AM46" s="183" t="str">
        <f t="shared" si="18"/>
        <v/>
      </c>
      <c r="AN46" s="183"/>
    </row>
    <row r="47" spans="1:40" ht="15.5">
      <c r="A47" s="178"/>
      <c r="B47" s="21"/>
      <c r="C47" s="22"/>
      <c r="D47" s="290"/>
      <c r="E47" s="289"/>
      <c r="F47" s="177"/>
      <c r="G47" s="286"/>
      <c r="H47" s="23"/>
      <c r="I47" s="63" t="str">
        <f t="shared" si="8"/>
        <v>£0.00</v>
      </c>
      <c r="J47" s="178"/>
      <c r="K47" s="19"/>
      <c r="L47" s="92"/>
      <c r="M47" s="92"/>
      <c r="N47" s="92" t="str">
        <f t="shared" si="1"/>
        <v/>
      </c>
      <c r="O47" s="95"/>
      <c r="P47" s="28" t="str">
        <f t="shared" si="9"/>
        <v/>
      </c>
      <c r="Q47" s="18" t="str">
        <f t="shared" si="10"/>
        <v>£0.00</v>
      </c>
      <c r="R47" s="92"/>
      <c r="S47" s="192"/>
      <c r="T47" s="193"/>
      <c r="U47" s="96"/>
      <c r="V47" s="294"/>
      <c r="W47" s="294" t="str">
        <f t="shared" si="11"/>
        <v/>
      </c>
      <c r="X47" s="93"/>
      <c r="Y47" s="95"/>
      <c r="Z47" s="294"/>
      <c r="AA47" s="66" t="str">
        <f t="shared" si="4"/>
        <v/>
      </c>
      <c r="AB47" s="67" t="str">
        <f t="shared" si="12"/>
        <v>£0.00</v>
      </c>
      <c r="AC47" s="181"/>
      <c r="AD47" s="183"/>
      <c r="AE47" s="183"/>
      <c r="AF47" s="183"/>
      <c r="AG47" s="183"/>
      <c r="AH47" s="183" t="str">
        <f t="shared" si="13"/>
        <v/>
      </c>
      <c r="AI47" s="45">
        <f t="shared" si="14"/>
        <v>0</v>
      </c>
      <c r="AJ47" s="45">
        <f t="shared" si="15"/>
        <v>0</v>
      </c>
      <c r="AK47" s="45">
        <f t="shared" si="16"/>
        <v>0</v>
      </c>
      <c r="AL47" s="183" t="str">
        <f t="shared" si="17"/>
        <v/>
      </c>
      <c r="AM47" s="183" t="str">
        <f t="shared" si="18"/>
        <v/>
      </c>
      <c r="AN47" s="183"/>
    </row>
    <row r="48" spans="1:40" ht="15.5">
      <c r="A48" s="178"/>
      <c r="B48" s="21"/>
      <c r="C48" s="22"/>
      <c r="D48" s="290"/>
      <c r="E48" s="289"/>
      <c r="F48" s="177"/>
      <c r="G48" s="286"/>
      <c r="H48" s="23"/>
      <c r="I48" s="63" t="str">
        <f t="shared" si="8"/>
        <v>£0.00</v>
      </c>
      <c r="J48" s="178"/>
      <c r="K48" s="19"/>
      <c r="L48" s="92"/>
      <c r="M48" s="92"/>
      <c r="N48" s="92" t="str">
        <f t="shared" si="1"/>
        <v/>
      </c>
      <c r="O48" s="95"/>
      <c r="P48" s="28" t="str">
        <f t="shared" si="9"/>
        <v/>
      </c>
      <c r="Q48" s="18" t="str">
        <f t="shared" si="10"/>
        <v>£0.00</v>
      </c>
      <c r="R48" s="92"/>
      <c r="S48" s="192"/>
      <c r="T48" s="193"/>
      <c r="U48" s="96"/>
      <c r="V48" s="294"/>
      <c r="W48" s="294" t="str">
        <f t="shared" si="11"/>
        <v/>
      </c>
      <c r="X48" s="93"/>
      <c r="Y48" s="95"/>
      <c r="Z48" s="294"/>
      <c r="AA48" s="66" t="str">
        <f t="shared" si="4"/>
        <v/>
      </c>
      <c r="AB48" s="67" t="str">
        <f t="shared" si="12"/>
        <v>£0.00</v>
      </c>
      <c r="AC48" s="181"/>
      <c r="AD48" s="183"/>
      <c r="AE48" s="183"/>
      <c r="AF48" s="183"/>
      <c r="AG48" s="183"/>
      <c r="AH48" s="183" t="str">
        <f t="shared" si="13"/>
        <v/>
      </c>
      <c r="AI48" s="45">
        <f t="shared" si="14"/>
        <v>0</v>
      </c>
      <c r="AJ48" s="45">
        <f t="shared" si="15"/>
        <v>0</v>
      </c>
      <c r="AK48" s="45">
        <f t="shared" si="16"/>
        <v>0</v>
      </c>
      <c r="AL48" s="183" t="str">
        <f t="shared" si="17"/>
        <v/>
      </c>
      <c r="AM48" s="183" t="str">
        <f t="shared" si="18"/>
        <v/>
      </c>
      <c r="AN48" s="183"/>
    </row>
    <row r="49" spans="1:40" ht="15.5">
      <c r="A49" s="178"/>
      <c r="B49" s="21"/>
      <c r="C49" s="22"/>
      <c r="D49" s="290"/>
      <c r="E49" s="289"/>
      <c r="F49" s="177"/>
      <c r="G49" s="286"/>
      <c r="H49" s="23"/>
      <c r="I49" s="63" t="str">
        <f t="shared" si="8"/>
        <v>£0.00</v>
      </c>
      <c r="J49" s="178"/>
      <c r="K49" s="19"/>
      <c r="L49" s="92"/>
      <c r="M49" s="92"/>
      <c r="N49" s="92" t="str">
        <f t="shared" si="1"/>
        <v/>
      </c>
      <c r="O49" s="95"/>
      <c r="P49" s="28" t="str">
        <f t="shared" si="9"/>
        <v/>
      </c>
      <c r="Q49" s="18" t="str">
        <f t="shared" si="10"/>
        <v>£0.00</v>
      </c>
      <c r="R49" s="92"/>
      <c r="S49" s="192"/>
      <c r="T49" s="193"/>
      <c r="U49" s="96"/>
      <c r="V49" s="294"/>
      <c r="W49" s="294" t="str">
        <f t="shared" si="11"/>
        <v/>
      </c>
      <c r="X49" s="93"/>
      <c r="Y49" s="95"/>
      <c r="Z49" s="294"/>
      <c r="AA49" s="66" t="str">
        <f t="shared" si="4"/>
        <v/>
      </c>
      <c r="AB49" s="67" t="str">
        <f t="shared" si="12"/>
        <v>£0.00</v>
      </c>
      <c r="AC49" s="181"/>
      <c r="AD49" s="183"/>
      <c r="AE49" s="183"/>
      <c r="AF49" s="183"/>
      <c r="AG49" s="183"/>
      <c r="AH49" s="183" t="str">
        <f t="shared" si="13"/>
        <v/>
      </c>
      <c r="AI49" s="45">
        <f t="shared" si="14"/>
        <v>0</v>
      </c>
      <c r="AJ49" s="45">
        <f t="shared" si="15"/>
        <v>0</v>
      </c>
      <c r="AK49" s="45">
        <f t="shared" si="16"/>
        <v>0</v>
      </c>
      <c r="AL49" s="183" t="str">
        <f t="shared" si="17"/>
        <v/>
      </c>
      <c r="AM49" s="183" t="str">
        <f t="shared" si="18"/>
        <v/>
      </c>
      <c r="AN49" s="183"/>
    </row>
    <row r="50" spans="1:40" ht="15.5">
      <c r="A50" s="178"/>
      <c r="B50" s="21"/>
      <c r="C50" s="22"/>
      <c r="D50" s="290"/>
      <c r="E50" s="289"/>
      <c r="F50" s="177"/>
      <c r="G50" s="286"/>
      <c r="H50" s="23"/>
      <c r="I50" s="63" t="str">
        <f t="shared" si="8"/>
        <v>£0.00</v>
      </c>
      <c r="J50" s="178"/>
      <c r="K50" s="19"/>
      <c r="L50" s="92"/>
      <c r="M50" s="92"/>
      <c r="N50" s="92" t="str">
        <f t="shared" si="1"/>
        <v/>
      </c>
      <c r="O50" s="95"/>
      <c r="P50" s="28" t="str">
        <f t="shared" si="9"/>
        <v/>
      </c>
      <c r="Q50" s="18" t="str">
        <f t="shared" si="10"/>
        <v>£0.00</v>
      </c>
      <c r="R50" s="92"/>
      <c r="S50" s="192"/>
      <c r="T50" s="193"/>
      <c r="U50" s="96"/>
      <c r="V50" s="294"/>
      <c r="W50" s="294" t="str">
        <f t="shared" si="11"/>
        <v/>
      </c>
      <c r="X50" s="93"/>
      <c r="Y50" s="95"/>
      <c r="Z50" s="294"/>
      <c r="AA50" s="66" t="str">
        <f t="shared" si="4"/>
        <v/>
      </c>
      <c r="AB50" s="67" t="str">
        <f t="shared" si="12"/>
        <v>£0.00</v>
      </c>
      <c r="AC50" s="181"/>
      <c r="AD50" s="183"/>
      <c r="AE50" s="183"/>
      <c r="AF50" s="183"/>
      <c r="AG50" s="183"/>
      <c r="AH50" s="183" t="str">
        <f t="shared" si="13"/>
        <v/>
      </c>
      <c r="AI50" s="45">
        <f t="shared" si="14"/>
        <v>0</v>
      </c>
      <c r="AJ50" s="45">
        <f t="shared" si="15"/>
        <v>0</v>
      </c>
      <c r="AK50" s="45">
        <f t="shared" si="16"/>
        <v>0</v>
      </c>
      <c r="AL50" s="183" t="str">
        <f t="shared" si="17"/>
        <v/>
      </c>
      <c r="AM50" s="183" t="str">
        <f t="shared" si="18"/>
        <v/>
      </c>
      <c r="AN50" s="183"/>
    </row>
    <row r="51" spans="1:40" ht="15.5">
      <c r="A51" s="178"/>
      <c r="B51" s="21"/>
      <c r="C51" s="22"/>
      <c r="D51" s="290"/>
      <c r="E51" s="289"/>
      <c r="F51" s="177"/>
      <c r="G51" s="286"/>
      <c r="H51" s="23"/>
      <c r="I51" s="63" t="str">
        <f t="shared" si="8"/>
        <v>£0.00</v>
      </c>
      <c r="J51" s="178"/>
      <c r="K51" s="19"/>
      <c r="L51" s="92"/>
      <c r="M51" s="92"/>
      <c r="N51" s="92" t="str">
        <f t="shared" si="1"/>
        <v/>
      </c>
      <c r="O51" s="95"/>
      <c r="P51" s="28" t="str">
        <f t="shared" si="9"/>
        <v/>
      </c>
      <c r="Q51" s="18" t="str">
        <f t="shared" si="10"/>
        <v>£0.00</v>
      </c>
      <c r="R51" s="92"/>
      <c r="S51" s="192"/>
      <c r="T51" s="193"/>
      <c r="U51" s="96"/>
      <c r="V51" s="294"/>
      <c r="W51" s="294" t="str">
        <f t="shared" si="11"/>
        <v/>
      </c>
      <c r="X51" s="93"/>
      <c r="Y51" s="95"/>
      <c r="Z51" s="294"/>
      <c r="AA51" s="66" t="str">
        <f t="shared" si="4"/>
        <v/>
      </c>
      <c r="AB51" s="67" t="str">
        <f t="shared" si="12"/>
        <v>£0.00</v>
      </c>
      <c r="AC51" s="181"/>
      <c r="AD51" s="183"/>
      <c r="AE51" s="183"/>
      <c r="AF51" s="183"/>
      <c r="AG51" s="183"/>
      <c r="AH51" s="183" t="str">
        <f t="shared" si="13"/>
        <v/>
      </c>
      <c r="AI51" s="45">
        <f t="shared" si="14"/>
        <v>0</v>
      </c>
      <c r="AJ51" s="45">
        <f t="shared" si="15"/>
        <v>0</v>
      </c>
      <c r="AK51" s="45">
        <f t="shared" si="16"/>
        <v>0</v>
      </c>
      <c r="AL51" s="183" t="str">
        <f t="shared" si="17"/>
        <v/>
      </c>
      <c r="AM51" s="183" t="str">
        <f t="shared" si="18"/>
        <v/>
      </c>
      <c r="AN51" s="183"/>
    </row>
    <row r="52" spans="1:40" ht="15.5">
      <c r="A52" s="178"/>
      <c r="B52" s="21"/>
      <c r="C52" s="22"/>
      <c r="D52" s="290"/>
      <c r="E52" s="289"/>
      <c r="F52" s="177"/>
      <c r="G52" s="286"/>
      <c r="H52" s="23"/>
      <c r="I52" s="63" t="str">
        <f t="shared" si="8"/>
        <v>£0.00</v>
      </c>
      <c r="J52" s="178"/>
      <c r="K52" s="19"/>
      <c r="L52" s="92"/>
      <c r="M52" s="92"/>
      <c r="N52" s="92" t="str">
        <f t="shared" si="1"/>
        <v/>
      </c>
      <c r="O52" s="95"/>
      <c r="P52" s="28" t="str">
        <f t="shared" si="9"/>
        <v/>
      </c>
      <c r="Q52" s="18" t="str">
        <f t="shared" si="10"/>
        <v>£0.00</v>
      </c>
      <c r="R52" s="92"/>
      <c r="S52" s="192"/>
      <c r="T52" s="193"/>
      <c r="U52" s="96"/>
      <c r="V52" s="294"/>
      <c r="W52" s="294" t="str">
        <f t="shared" si="11"/>
        <v/>
      </c>
      <c r="X52" s="93"/>
      <c r="Y52" s="95"/>
      <c r="Z52" s="294"/>
      <c r="AA52" s="66" t="str">
        <f t="shared" si="4"/>
        <v/>
      </c>
      <c r="AB52" s="67" t="str">
        <f t="shared" si="12"/>
        <v>£0.00</v>
      </c>
      <c r="AC52" s="181"/>
      <c r="AD52" s="183"/>
      <c r="AE52" s="183"/>
      <c r="AF52" s="183"/>
      <c r="AG52" s="183"/>
      <c r="AH52" s="183" t="str">
        <f t="shared" si="13"/>
        <v/>
      </c>
      <c r="AI52" s="45">
        <f t="shared" si="14"/>
        <v>0</v>
      </c>
      <c r="AJ52" s="45">
        <f t="shared" si="15"/>
        <v>0</v>
      </c>
      <c r="AK52" s="45">
        <f t="shared" si="16"/>
        <v>0</v>
      </c>
      <c r="AL52" s="183" t="str">
        <f t="shared" si="17"/>
        <v/>
      </c>
      <c r="AM52" s="183" t="str">
        <f t="shared" si="18"/>
        <v/>
      </c>
      <c r="AN52" s="183"/>
    </row>
    <row r="53" spans="1:40" ht="15.5">
      <c r="A53" s="178"/>
      <c r="B53" s="21"/>
      <c r="C53" s="22"/>
      <c r="D53" s="290"/>
      <c r="E53" s="289"/>
      <c r="F53" s="177"/>
      <c r="G53" s="286"/>
      <c r="H53" s="23"/>
      <c r="I53" s="63" t="str">
        <f t="shared" si="8"/>
        <v>£0.00</v>
      </c>
      <c r="J53" s="178"/>
      <c r="K53" s="19"/>
      <c r="L53" s="92"/>
      <c r="M53" s="92"/>
      <c r="N53" s="92" t="str">
        <f t="shared" si="1"/>
        <v/>
      </c>
      <c r="O53" s="95"/>
      <c r="P53" s="28" t="str">
        <f t="shared" si="9"/>
        <v/>
      </c>
      <c r="Q53" s="18" t="str">
        <f t="shared" si="10"/>
        <v>£0.00</v>
      </c>
      <c r="R53" s="92"/>
      <c r="S53" s="192"/>
      <c r="T53" s="193"/>
      <c r="U53" s="96"/>
      <c r="V53" s="294"/>
      <c r="W53" s="294" t="str">
        <f t="shared" si="11"/>
        <v/>
      </c>
      <c r="X53" s="93"/>
      <c r="Y53" s="95"/>
      <c r="Z53" s="294"/>
      <c r="AA53" s="66" t="str">
        <f t="shared" si="4"/>
        <v/>
      </c>
      <c r="AB53" s="67" t="str">
        <f t="shared" si="12"/>
        <v>£0.00</v>
      </c>
      <c r="AC53" s="181"/>
      <c r="AD53" s="183"/>
      <c r="AE53" s="183"/>
      <c r="AF53" s="183"/>
      <c r="AG53" s="183"/>
      <c r="AH53" s="183" t="str">
        <f t="shared" si="13"/>
        <v/>
      </c>
      <c r="AI53" s="45">
        <f t="shared" si="14"/>
        <v>0</v>
      </c>
      <c r="AJ53" s="45">
        <f t="shared" si="15"/>
        <v>0</v>
      </c>
      <c r="AK53" s="45">
        <f t="shared" si="16"/>
        <v>0</v>
      </c>
      <c r="AL53" s="183" t="str">
        <f t="shared" si="17"/>
        <v/>
      </c>
      <c r="AM53" s="183" t="str">
        <f t="shared" si="18"/>
        <v/>
      </c>
      <c r="AN53" s="183"/>
    </row>
    <row r="54" spans="1:40" ht="15.5">
      <c r="A54" s="178"/>
      <c r="B54" s="21"/>
      <c r="C54" s="22"/>
      <c r="D54" s="290"/>
      <c r="E54" s="289"/>
      <c r="F54" s="177"/>
      <c r="G54" s="286"/>
      <c r="H54" s="23"/>
      <c r="I54" s="63" t="str">
        <f t="shared" si="8"/>
        <v>£0.00</v>
      </c>
      <c r="J54" s="178"/>
      <c r="K54" s="19"/>
      <c r="L54" s="92"/>
      <c r="M54" s="92"/>
      <c r="N54" s="92" t="str">
        <f t="shared" si="1"/>
        <v/>
      </c>
      <c r="O54" s="95"/>
      <c r="P54" s="28" t="str">
        <f t="shared" si="9"/>
        <v/>
      </c>
      <c r="Q54" s="18" t="str">
        <f t="shared" si="10"/>
        <v>£0.00</v>
      </c>
      <c r="R54" s="92"/>
      <c r="S54" s="192"/>
      <c r="T54" s="193"/>
      <c r="U54" s="96"/>
      <c r="V54" s="294"/>
      <c r="W54" s="294" t="str">
        <f t="shared" si="11"/>
        <v/>
      </c>
      <c r="X54" s="93"/>
      <c r="Y54" s="95"/>
      <c r="Z54" s="294"/>
      <c r="AA54" s="66" t="str">
        <f t="shared" si="4"/>
        <v/>
      </c>
      <c r="AB54" s="67" t="str">
        <f t="shared" si="12"/>
        <v>£0.00</v>
      </c>
      <c r="AC54" s="181"/>
      <c r="AD54" s="183"/>
      <c r="AE54" s="183"/>
      <c r="AF54" s="183"/>
      <c r="AG54" s="183"/>
      <c r="AH54" s="183" t="str">
        <f t="shared" si="13"/>
        <v/>
      </c>
      <c r="AI54" s="45">
        <f t="shared" si="14"/>
        <v>0</v>
      </c>
      <c r="AJ54" s="45">
        <f t="shared" si="15"/>
        <v>0</v>
      </c>
      <c r="AK54" s="45">
        <f t="shared" si="16"/>
        <v>0</v>
      </c>
      <c r="AL54" s="183" t="str">
        <f t="shared" si="17"/>
        <v/>
      </c>
      <c r="AM54" s="183" t="str">
        <f t="shared" si="18"/>
        <v/>
      </c>
      <c r="AN54" s="183"/>
    </row>
    <row r="55" spans="1:40" ht="15.5">
      <c r="A55" s="178"/>
      <c r="B55" s="21"/>
      <c r="C55" s="22"/>
      <c r="D55" s="290"/>
      <c r="E55" s="289"/>
      <c r="F55" s="177"/>
      <c r="G55" s="286"/>
      <c r="H55" s="23"/>
      <c r="I55" s="63" t="str">
        <f t="shared" si="8"/>
        <v>£0.00</v>
      </c>
      <c r="J55" s="178"/>
      <c r="K55" s="19"/>
      <c r="L55" s="92"/>
      <c r="M55" s="92"/>
      <c r="N55" s="92" t="str">
        <f t="shared" si="1"/>
        <v/>
      </c>
      <c r="O55" s="95"/>
      <c r="P55" s="28" t="str">
        <f t="shared" si="9"/>
        <v/>
      </c>
      <c r="Q55" s="18" t="str">
        <f t="shared" si="10"/>
        <v>£0.00</v>
      </c>
      <c r="R55" s="92"/>
      <c r="S55" s="192"/>
      <c r="T55" s="193"/>
      <c r="U55" s="96"/>
      <c r="V55" s="294"/>
      <c r="W55" s="294" t="str">
        <f t="shared" si="11"/>
        <v/>
      </c>
      <c r="X55" s="93"/>
      <c r="Y55" s="95"/>
      <c r="Z55" s="294"/>
      <c r="AA55" s="66" t="str">
        <f t="shared" si="4"/>
        <v/>
      </c>
      <c r="AB55" s="67" t="str">
        <f t="shared" si="12"/>
        <v>£0.00</v>
      </c>
      <c r="AC55" s="181"/>
      <c r="AD55" s="183"/>
      <c r="AE55" s="183"/>
      <c r="AF55" s="183"/>
      <c r="AG55" s="183"/>
      <c r="AH55" s="183" t="str">
        <f t="shared" si="13"/>
        <v/>
      </c>
      <c r="AI55" s="45">
        <f t="shared" si="14"/>
        <v>0</v>
      </c>
      <c r="AJ55" s="45">
        <f t="shared" si="15"/>
        <v>0</v>
      </c>
      <c r="AK55" s="45">
        <f t="shared" si="16"/>
        <v>0</v>
      </c>
      <c r="AL55" s="183" t="str">
        <f t="shared" si="17"/>
        <v/>
      </c>
      <c r="AM55" s="183" t="str">
        <f t="shared" si="18"/>
        <v/>
      </c>
      <c r="AN55" s="183"/>
    </row>
    <row r="56" spans="1:40" ht="15.5">
      <c r="A56" s="178"/>
      <c r="B56" s="21"/>
      <c r="C56" s="22"/>
      <c r="D56" s="290"/>
      <c r="E56" s="289"/>
      <c r="F56" s="177"/>
      <c r="G56" s="286"/>
      <c r="H56" s="23"/>
      <c r="I56" s="63" t="str">
        <f t="shared" si="8"/>
        <v>£0.00</v>
      </c>
      <c r="J56" s="178"/>
      <c r="K56" s="19"/>
      <c r="L56" s="92"/>
      <c r="M56" s="92"/>
      <c r="N56" s="92" t="str">
        <f t="shared" si="1"/>
        <v/>
      </c>
      <c r="O56" s="95"/>
      <c r="P56" s="28" t="str">
        <f t="shared" si="9"/>
        <v/>
      </c>
      <c r="Q56" s="18" t="str">
        <f t="shared" si="10"/>
        <v>£0.00</v>
      </c>
      <c r="R56" s="92"/>
      <c r="S56" s="192"/>
      <c r="T56" s="193"/>
      <c r="U56" s="96"/>
      <c r="V56" s="294"/>
      <c r="W56" s="294" t="str">
        <f t="shared" si="11"/>
        <v/>
      </c>
      <c r="X56" s="93"/>
      <c r="Y56" s="95"/>
      <c r="Z56" s="294"/>
      <c r="AA56" s="66" t="str">
        <f t="shared" si="4"/>
        <v/>
      </c>
      <c r="AB56" s="67" t="str">
        <f t="shared" si="12"/>
        <v>£0.00</v>
      </c>
      <c r="AC56" s="181"/>
      <c r="AD56" s="183"/>
      <c r="AE56" s="183"/>
      <c r="AF56" s="183"/>
      <c r="AG56" s="183"/>
      <c r="AH56" s="183" t="str">
        <f t="shared" si="13"/>
        <v/>
      </c>
      <c r="AI56" s="45">
        <f t="shared" si="14"/>
        <v>0</v>
      </c>
      <c r="AJ56" s="45">
        <f t="shared" si="15"/>
        <v>0</v>
      </c>
      <c r="AK56" s="45">
        <f t="shared" si="16"/>
        <v>0</v>
      </c>
      <c r="AL56" s="183" t="str">
        <f t="shared" si="17"/>
        <v/>
      </c>
      <c r="AM56" s="183" t="str">
        <f t="shared" si="18"/>
        <v/>
      </c>
      <c r="AN56" s="183"/>
    </row>
    <row r="57" spans="1:40" ht="15.5">
      <c r="A57" s="178"/>
      <c r="B57" s="21"/>
      <c r="C57" s="22"/>
      <c r="D57" s="290"/>
      <c r="E57" s="289"/>
      <c r="F57" s="177"/>
      <c r="G57" s="286"/>
      <c r="H57" s="23"/>
      <c r="I57" s="63" t="str">
        <f t="shared" si="8"/>
        <v>£0.00</v>
      </c>
      <c r="J57" s="178"/>
      <c r="K57" s="19"/>
      <c r="L57" s="92"/>
      <c r="M57" s="92"/>
      <c r="N57" s="92" t="str">
        <f t="shared" si="1"/>
        <v/>
      </c>
      <c r="O57" s="95"/>
      <c r="P57" s="28" t="str">
        <f t="shared" si="9"/>
        <v/>
      </c>
      <c r="Q57" s="18" t="str">
        <f t="shared" si="10"/>
        <v>£0.00</v>
      </c>
      <c r="R57" s="92"/>
      <c r="S57" s="192"/>
      <c r="T57" s="193"/>
      <c r="U57" s="96"/>
      <c r="V57" s="294"/>
      <c r="W57" s="294" t="str">
        <f t="shared" si="11"/>
        <v/>
      </c>
      <c r="X57" s="93"/>
      <c r="Y57" s="95"/>
      <c r="Z57" s="294"/>
      <c r="AA57" s="66" t="str">
        <f t="shared" si="4"/>
        <v/>
      </c>
      <c r="AB57" s="67" t="str">
        <f t="shared" si="12"/>
        <v>£0.00</v>
      </c>
      <c r="AC57" s="181"/>
      <c r="AD57" s="183"/>
      <c r="AE57" s="183"/>
      <c r="AF57" s="183"/>
      <c r="AG57" s="183"/>
      <c r="AH57" s="183" t="str">
        <f t="shared" si="13"/>
        <v/>
      </c>
      <c r="AI57" s="45">
        <f t="shared" si="14"/>
        <v>0</v>
      </c>
      <c r="AJ57" s="45">
        <f t="shared" si="15"/>
        <v>0</v>
      </c>
      <c r="AK57" s="45">
        <f t="shared" si="16"/>
        <v>0</v>
      </c>
      <c r="AL57" s="183" t="str">
        <f t="shared" si="17"/>
        <v/>
      </c>
      <c r="AM57" s="183" t="str">
        <f t="shared" si="18"/>
        <v/>
      </c>
      <c r="AN57" s="183"/>
    </row>
    <row r="58" spans="1:40" ht="15.5">
      <c r="A58" s="178"/>
      <c r="B58" s="21"/>
      <c r="C58" s="22"/>
      <c r="D58" s="290"/>
      <c r="E58" s="289"/>
      <c r="F58" s="177"/>
      <c r="G58" s="286"/>
      <c r="H58" s="23"/>
      <c r="I58" s="63" t="str">
        <f t="shared" si="8"/>
        <v>£0.00</v>
      </c>
      <c r="J58" s="178"/>
      <c r="K58" s="19"/>
      <c r="L58" s="92"/>
      <c r="M58" s="92"/>
      <c r="N58" s="92" t="str">
        <f t="shared" si="1"/>
        <v/>
      </c>
      <c r="O58" s="95"/>
      <c r="P58" s="28" t="str">
        <f t="shared" si="9"/>
        <v/>
      </c>
      <c r="Q58" s="18" t="str">
        <f t="shared" si="10"/>
        <v>£0.00</v>
      </c>
      <c r="R58" s="92"/>
      <c r="S58" s="192"/>
      <c r="T58" s="193"/>
      <c r="U58" s="96"/>
      <c r="V58" s="294"/>
      <c r="W58" s="294" t="str">
        <f t="shared" si="11"/>
        <v/>
      </c>
      <c r="X58" s="93"/>
      <c r="Y58" s="95"/>
      <c r="Z58" s="294"/>
      <c r="AA58" s="66" t="str">
        <f t="shared" si="4"/>
        <v/>
      </c>
      <c r="AB58" s="67" t="str">
        <f t="shared" si="12"/>
        <v>£0.00</v>
      </c>
      <c r="AC58" s="181"/>
      <c r="AD58" s="183"/>
      <c r="AE58" s="183"/>
      <c r="AF58" s="183"/>
      <c r="AG58" s="183"/>
      <c r="AH58" s="183" t="str">
        <f t="shared" si="13"/>
        <v/>
      </c>
      <c r="AI58" s="45">
        <f t="shared" si="14"/>
        <v>0</v>
      </c>
      <c r="AJ58" s="45">
        <f t="shared" si="15"/>
        <v>0</v>
      </c>
      <c r="AK58" s="45">
        <f t="shared" si="16"/>
        <v>0</v>
      </c>
      <c r="AL58" s="183" t="str">
        <f t="shared" si="17"/>
        <v/>
      </c>
      <c r="AM58" s="183" t="str">
        <f t="shared" si="18"/>
        <v/>
      </c>
      <c r="AN58" s="183"/>
    </row>
    <row r="59" spans="1:40" ht="15.5">
      <c r="A59" s="178"/>
      <c r="B59" s="21"/>
      <c r="C59" s="22"/>
      <c r="D59" s="290"/>
      <c r="E59" s="289"/>
      <c r="F59" s="177"/>
      <c r="G59" s="286"/>
      <c r="H59" s="23"/>
      <c r="I59" s="63" t="str">
        <f t="shared" si="8"/>
        <v>£0.00</v>
      </c>
      <c r="J59" s="178"/>
      <c r="K59" s="19"/>
      <c r="L59" s="92"/>
      <c r="M59" s="92"/>
      <c r="N59" s="92" t="str">
        <f t="shared" si="1"/>
        <v/>
      </c>
      <c r="O59" s="95"/>
      <c r="P59" s="28" t="str">
        <f t="shared" si="9"/>
        <v/>
      </c>
      <c r="Q59" s="18" t="str">
        <f t="shared" si="10"/>
        <v>£0.00</v>
      </c>
      <c r="R59" s="92"/>
      <c r="S59" s="192"/>
      <c r="T59" s="193"/>
      <c r="U59" s="96"/>
      <c r="V59" s="294"/>
      <c r="W59" s="294" t="str">
        <f t="shared" si="11"/>
        <v/>
      </c>
      <c r="X59" s="93"/>
      <c r="Y59" s="95"/>
      <c r="Z59" s="294"/>
      <c r="AA59" s="66" t="str">
        <f t="shared" si="4"/>
        <v/>
      </c>
      <c r="AB59" s="67" t="str">
        <f t="shared" si="12"/>
        <v>£0.00</v>
      </c>
      <c r="AC59" s="181"/>
      <c r="AD59" s="183"/>
      <c r="AE59" s="183"/>
      <c r="AF59" s="183"/>
      <c r="AG59" s="183"/>
      <c r="AH59" s="183" t="str">
        <f t="shared" si="13"/>
        <v/>
      </c>
      <c r="AI59" s="45">
        <f t="shared" si="14"/>
        <v>0</v>
      </c>
      <c r="AJ59" s="45">
        <f t="shared" si="15"/>
        <v>0</v>
      </c>
      <c r="AK59" s="45">
        <f t="shared" si="16"/>
        <v>0</v>
      </c>
      <c r="AL59" s="183" t="str">
        <f t="shared" si="17"/>
        <v/>
      </c>
      <c r="AM59" s="183" t="str">
        <f t="shared" si="18"/>
        <v/>
      </c>
      <c r="AN59" s="183"/>
    </row>
    <row r="60" spans="1:40" ht="15.5">
      <c r="A60" s="178"/>
      <c r="B60" s="21"/>
      <c r="C60" s="22"/>
      <c r="D60" s="290"/>
      <c r="E60" s="289"/>
      <c r="F60" s="177"/>
      <c r="G60" s="286"/>
      <c r="H60" s="23"/>
      <c r="I60" s="63" t="str">
        <f t="shared" si="8"/>
        <v>£0.00</v>
      </c>
      <c r="J60" s="178"/>
      <c r="K60" s="19"/>
      <c r="L60" s="92"/>
      <c r="M60" s="92"/>
      <c r="N60" s="92" t="str">
        <f t="shared" si="1"/>
        <v/>
      </c>
      <c r="O60" s="95"/>
      <c r="P60" s="28" t="str">
        <f t="shared" si="9"/>
        <v/>
      </c>
      <c r="Q60" s="18" t="str">
        <f t="shared" si="10"/>
        <v>£0.00</v>
      </c>
      <c r="R60" s="92"/>
      <c r="S60" s="192"/>
      <c r="T60" s="193"/>
      <c r="U60" s="96"/>
      <c r="V60" s="294"/>
      <c r="W60" s="294" t="str">
        <f t="shared" si="11"/>
        <v/>
      </c>
      <c r="X60" s="93"/>
      <c r="Y60" s="95"/>
      <c r="Z60" s="294"/>
      <c r="AA60" s="66" t="str">
        <f t="shared" si="4"/>
        <v/>
      </c>
      <c r="AB60" s="67" t="str">
        <f t="shared" si="12"/>
        <v>£0.00</v>
      </c>
      <c r="AC60" s="181"/>
      <c r="AD60" s="183"/>
      <c r="AE60" s="183"/>
      <c r="AF60" s="183"/>
      <c r="AG60" s="183"/>
      <c r="AH60" s="183" t="str">
        <f t="shared" si="13"/>
        <v/>
      </c>
      <c r="AI60" s="45">
        <f t="shared" si="14"/>
        <v>0</v>
      </c>
      <c r="AJ60" s="45">
        <f t="shared" si="15"/>
        <v>0</v>
      </c>
      <c r="AK60" s="45">
        <f t="shared" si="16"/>
        <v>0</v>
      </c>
      <c r="AL60" s="183" t="str">
        <f t="shared" si="17"/>
        <v/>
      </c>
      <c r="AM60" s="183" t="str">
        <f t="shared" si="18"/>
        <v/>
      </c>
      <c r="AN60" s="183"/>
    </row>
    <row r="61" spans="1:40" ht="15.5">
      <c r="A61" s="178"/>
      <c r="B61" s="21"/>
      <c r="C61" s="22"/>
      <c r="D61" s="290"/>
      <c r="E61" s="289"/>
      <c r="F61" s="177"/>
      <c r="G61" s="286"/>
      <c r="H61" s="23"/>
      <c r="I61" s="63" t="str">
        <f t="shared" si="8"/>
        <v>£0.00</v>
      </c>
      <c r="J61" s="178"/>
      <c r="K61" s="19"/>
      <c r="L61" s="92"/>
      <c r="M61" s="92"/>
      <c r="N61" s="92" t="str">
        <f t="shared" si="1"/>
        <v/>
      </c>
      <c r="O61" s="95"/>
      <c r="P61" s="28" t="str">
        <f t="shared" si="9"/>
        <v/>
      </c>
      <c r="Q61" s="18" t="str">
        <f t="shared" si="10"/>
        <v>£0.00</v>
      </c>
      <c r="R61" s="92"/>
      <c r="S61" s="192"/>
      <c r="T61" s="193"/>
      <c r="U61" s="96"/>
      <c r="V61" s="294"/>
      <c r="W61" s="294" t="str">
        <f t="shared" si="11"/>
        <v/>
      </c>
      <c r="X61" s="93"/>
      <c r="Y61" s="95"/>
      <c r="Z61" s="294"/>
      <c r="AA61" s="66" t="str">
        <f t="shared" si="4"/>
        <v/>
      </c>
      <c r="AB61" s="67" t="str">
        <f t="shared" si="12"/>
        <v>£0.00</v>
      </c>
      <c r="AC61" s="181"/>
      <c r="AD61" s="183"/>
      <c r="AE61" s="183"/>
      <c r="AF61" s="183"/>
      <c r="AG61" s="183"/>
      <c r="AH61" s="183" t="str">
        <f t="shared" si="13"/>
        <v/>
      </c>
      <c r="AI61" s="45">
        <f t="shared" si="14"/>
        <v>0</v>
      </c>
      <c r="AJ61" s="45">
        <f t="shared" si="15"/>
        <v>0</v>
      </c>
      <c r="AK61" s="45">
        <f t="shared" si="16"/>
        <v>0</v>
      </c>
      <c r="AL61" s="183" t="str">
        <f t="shared" si="17"/>
        <v/>
      </c>
      <c r="AM61" s="183" t="str">
        <f t="shared" si="18"/>
        <v/>
      </c>
      <c r="AN61" s="183"/>
    </row>
    <row r="62" spans="1:40" ht="15.5">
      <c r="A62" s="178"/>
      <c r="B62" s="21"/>
      <c r="C62" s="22"/>
      <c r="D62" s="290"/>
      <c r="E62" s="289"/>
      <c r="F62" s="177"/>
      <c r="G62" s="286"/>
      <c r="H62" s="23"/>
      <c r="I62" s="63" t="str">
        <f t="shared" si="8"/>
        <v>£0.00</v>
      </c>
      <c r="J62" s="178"/>
      <c r="K62" s="19"/>
      <c r="L62" s="92"/>
      <c r="M62" s="92"/>
      <c r="N62" s="92" t="str">
        <f t="shared" si="1"/>
        <v/>
      </c>
      <c r="O62" s="95"/>
      <c r="P62" s="28" t="str">
        <f t="shared" si="9"/>
        <v/>
      </c>
      <c r="Q62" s="18" t="str">
        <f t="shared" si="10"/>
        <v>£0.00</v>
      </c>
      <c r="R62" s="92"/>
      <c r="S62" s="192"/>
      <c r="T62" s="193"/>
      <c r="U62" s="96"/>
      <c r="V62" s="294"/>
      <c r="W62" s="294" t="str">
        <f t="shared" si="11"/>
        <v/>
      </c>
      <c r="X62" s="93"/>
      <c r="Y62" s="95"/>
      <c r="Z62" s="294"/>
      <c r="AA62" s="66" t="str">
        <f t="shared" si="4"/>
        <v/>
      </c>
      <c r="AB62" s="67" t="str">
        <f t="shared" si="12"/>
        <v>£0.00</v>
      </c>
      <c r="AC62" s="181"/>
      <c r="AD62" s="183"/>
      <c r="AE62" s="183"/>
      <c r="AF62" s="183"/>
      <c r="AG62" s="183"/>
      <c r="AH62" s="183" t="str">
        <f t="shared" si="13"/>
        <v/>
      </c>
      <c r="AI62" s="45">
        <f t="shared" si="14"/>
        <v>0</v>
      </c>
      <c r="AJ62" s="45">
        <f t="shared" si="15"/>
        <v>0</v>
      </c>
      <c r="AK62" s="45">
        <f t="shared" si="16"/>
        <v>0</v>
      </c>
      <c r="AL62" s="183" t="str">
        <f t="shared" si="17"/>
        <v/>
      </c>
      <c r="AM62" s="183" t="str">
        <f t="shared" si="18"/>
        <v/>
      </c>
      <c r="AN62" s="183"/>
    </row>
    <row r="63" spans="1:40" ht="15.5">
      <c r="A63" s="178"/>
      <c r="B63" s="21"/>
      <c r="C63" s="22"/>
      <c r="D63" s="290"/>
      <c r="E63" s="289"/>
      <c r="F63" s="177"/>
      <c r="G63" s="286"/>
      <c r="H63" s="23"/>
      <c r="I63" s="63" t="str">
        <f t="shared" si="8"/>
        <v>£0.00</v>
      </c>
      <c r="J63" s="178"/>
      <c r="K63" s="19"/>
      <c r="L63" s="92"/>
      <c r="M63" s="92"/>
      <c r="N63" s="92" t="str">
        <f t="shared" si="1"/>
        <v/>
      </c>
      <c r="O63" s="95"/>
      <c r="P63" s="28" t="str">
        <f t="shared" si="9"/>
        <v/>
      </c>
      <c r="Q63" s="18" t="str">
        <f t="shared" si="10"/>
        <v>£0.00</v>
      </c>
      <c r="R63" s="92"/>
      <c r="S63" s="192"/>
      <c r="T63" s="193"/>
      <c r="U63" s="96"/>
      <c r="V63" s="294"/>
      <c r="W63" s="294" t="str">
        <f t="shared" si="11"/>
        <v/>
      </c>
      <c r="X63" s="93"/>
      <c r="Y63" s="95"/>
      <c r="Z63" s="294"/>
      <c r="AA63" s="66" t="str">
        <f t="shared" si="4"/>
        <v/>
      </c>
      <c r="AB63" s="67" t="str">
        <f t="shared" si="12"/>
        <v>£0.00</v>
      </c>
      <c r="AC63" s="181"/>
      <c r="AD63" s="183"/>
      <c r="AE63" s="183"/>
      <c r="AF63" s="183"/>
      <c r="AG63" s="183"/>
      <c r="AH63" s="183" t="str">
        <f t="shared" si="13"/>
        <v/>
      </c>
      <c r="AI63" s="45">
        <f t="shared" si="14"/>
        <v>0</v>
      </c>
      <c r="AJ63" s="45">
        <f t="shared" si="15"/>
        <v>0</v>
      </c>
      <c r="AK63" s="45">
        <f t="shared" si="16"/>
        <v>0</v>
      </c>
      <c r="AL63" s="183" t="str">
        <f t="shared" si="17"/>
        <v/>
      </c>
      <c r="AM63" s="183" t="str">
        <f t="shared" si="18"/>
        <v/>
      </c>
      <c r="AN63" s="183"/>
    </row>
    <row r="64" spans="1:40" ht="15.5">
      <c r="A64" s="178"/>
      <c r="B64" s="21"/>
      <c r="C64" s="22"/>
      <c r="D64" s="290"/>
      <c r="E64" s="289"/>
      <c r="F64" s="177"/>
      <c r="G64" s="286"/>
      <c r="H64" s="23"/>
      <c r="I64" s="63" t="str">
        <f t="shared" si="8"/>
        <v>£0.00</v>
      </c>
      <c r="J64" s="178"/>
      <c r="K64" s="19"/>
      <c r="L64" s="92"/>
      <c r="M64" s="92"/>
      <c r="N64" s="92" t="str">
        <f t="shared" si="1"/>
        <v/>
      </c>
      <c r="O64" s="95"/>
      <c r="P64" s="28" t="str">
        <f t="shared" si="9"/>
        <v/>
      </c>
      <c r="Q64" s="18" t="str">
        <f t="shared" si="10"/>
        <v>£0.00</v>
      </c>
      <c r="R64" s="92"/>
      <c r="S64" s="192"/>
      <c r="T64" s="193"/>
      <c r="U64" s="96"/>
      <c r="V64" s="294"/>
      <c r="W64" s="294" t="str">
        <f t="shared" si="11"/>
        <v/>
      </c>
      <c r="X64" s="93"/>
      <c r="Y64" s="95"/>
      <c r="Z64" s="294"/>
      <c r="AA64" s="66" t="str">
        <f t="shared" si="4"/>
        <v/>
      </c>
      <c r="AB64" s="67" t="str">
        <f t="shared" si="12"/>
        <v>£0.00</v>
      </c>
      <c r="AC64" s="181"/>
      <c r="AD64" s="183"/>
      <c r="AE64" s="183"/>
      <c r="AF64" s="183"/>
      <c r="AG64" s="183"/>
      <c r="AH64" s="183" t="str">
        <f t="shared" si="13"/>
        <v/>
      </c>
      <c r="AI64" s="45">
        <f t="shared" si="14"/>
        <v>0</v>
      </c>
      <c r="AJ64" s="45">
        <f t="shared" si="15"/>
        <v>0</v>
      </c>
      <c r="AK64" s="45">
        <f t="shared" si="16"/>
        <v>0</v>
      </c>
      <c r="AL64" s="183" t="str">
        <f t="shared" si="17"/>
        <v/>
      </c>
      <c r="AM64" s="183" t="str">
        <f t="shared" si="18"/>
        <v/>
      </c>
      <c r="AN64" s="183"/>
    </row>
    <row r="65" spans="1:40" ht="15.5">
      <c r="A65" s="178"/>
      <c r="B65" s="21"/>
      <c r="C65" s="22"/>
      <c r="D65" s="290"/>
      <c r="E65" s="289"/>
      <c r="F65" s="177"/>
      <c r="G65" s="286"/>
      <c r="H65" s="23"/>
      <c r="I65" s="63" t="str">
        <f t="shared" si="8"/>
        <v>£0.00</v>
      </c>
      <c r="J65" s="178"/>
      <c r="K65" s="19"/>
      <c r="L65" s="92"/>
      <c r="M65" s="92"/>
      <c r="N65" s="92" t="str">
        <f t="shared" si="1"/>
        <v/>
      </c>
      <c r="O65" s="95"/>
      <c r="P65" s="28" t="str">
        <f t="shared" si="9"/>
        <v/>
      </c>
      <c r="Q65" s="18" t="str">
        <f t="shared" si="10"/>
        <v>£0.00</v>
      </c>
      <c r="R65" s="92"/>
      <c r="S65" s="192"/>
      <c r="T65" s="193"/>
      <c r="U65" s="96"/>
      <c r="V65" s="294"/>
      <c r="W65" s="294" t="str">
        <f t="shared" si="11"/>
        <v/>
      </c>
      <c r="X65" s="93"/>
      <c r="Y65" s="95"/>
      <c r="Z65" s="294"/>
      <c r="AA65" s="66" t="str">
        <f t="shared" si="4"/>
        <v/>
      </c>
      <c r="AB65" s="67" t="str">
        <f t="shared" si="12"/>
        <v>£0.00</v>
      </c>
      <c r="AC65" s="181"/>
      <c r="AD65" s="183"/>
      <c r="AE65" s="183"/>
      <c r="AF65" s="183"/>
      <c r="AG65" s="183"/>
      <c r="AH65" s="183" t="str">
        <f t="shared" si="13"/>
        <v/>
      </c>
      <c r="AI65" s="45">
        <f t="shared" si="14"/>
        <v>0</v>
      </c>
      <c r="AJ65" s="45">
        <f t="shared" si="15"/>
        <v>0</v>
      </c>
      <c r="AK65" s="45">
        <f t="shared" si="16"/>
        <v>0</v>
      </c>
      <c r="AL65" s="183" t="str">
        <f t="shared" si="17"/>
        <v/>
      </c>
      <c r="AM65" s="183" t="str">
        <f t="shared" si="18"/>
        <v/>
      </c>
      <c r="AN65" s="183"/>
    </row>
    <row r="66" spans="1:40" ht="15.5">
      <c r="A66" s="178"/>
      <c r="B66" s="21"/>
      <c r="C66" s="22"/>
      <c r="D66" s="290"/>
      <c r="E66" s="289"/>
      <c r="F66" s="177"/>
      <c r="G66" s="286"/>
      <c r="H66" s="23"/>
      <c r="I66" s="63" t="str">
        <f t="shared" si="8"/>
        <v>£0.00</v>
      </c>
      <c r="J66" s="178"/>
      <c r="K66" s="19"/>
      <c r="L66" s="92"/>
      <c r="M66" s="92"/>
      <c r="N66" s="92" t="str">
        <f t="shared" si="1"/>
        <v/>
      </c>
      <c r="O66" s="95"/>
      <c r="P66" s="28" t="str">
        <f t="shared" si="9"/>
        <v/>
      </c>
      <c r="Q66" s="18" t="str">
        <f t="shared" si="10"/>
        <v>£0.00</v>
      </c>
      <c r="R66" s="92"/>
      <c r="S66" s="192"/>
      <c r="T66" s="193"/>
      <c r="U66" s="96"/>
      <c r="V66" s="294"/>
      <c r="W66" s="294" t="str">
        <f t="shared" si="11"/>
        <v/>
      </c>
      <c r="X66" s="93"/>
      <c r="Y66" s="95"/>
      <c r="Z66" s="294"/>
      <c r="AA66" s="66" t="str">
        <f t="shared" si="4"/>
        <v/>
      </c>
      <c r="AB66" s="67" t="str">
        <f t="shared" si="12"/>
        <v>£0.00</v>
      </c>
      <c r="AC66" s="181"/>
      <c r="AD66" s="183"/>
      <c r="AE66" s="183"/>
      <c r="AF66" s="183"/>
      <c r="AG66" s="183"/>
      <c r="AH66" s="183" t="str">
        <f t="shared" si="13"/>
        <v/>
      </c>
      <c r="AI66" s="45">
        <f t="shared" si="14"/>
        <v>0</v>
      </c>
      <c r="AJ66" s="45">
        <f t="shared" si="15"/>
        <v>0</v>
      </c>
      <c r="AK66" s="45">
        <f t="shared" si="16"/>
        <v>0</v>
      </c>
      <c r="AL66" s="183" t="str">
        <f t="shared" si="17"/>
        <v/>
      </c>
      <c r="AM66" s="183" t="str">
        <f t="shared" si="18"/>
        <v/>
      </c>
      <c r="AN66" s="183"/>
    </row>
    <row r="67" spans="1:40" ht="15.5">
      <c r="A67" s="178"/>
      <c r="B67" s="21"/>
      <c r="C67" s="22"/>
      <c r="D67" s="290"/>
      <c r="E67" s="289"/>
      <c r="F67" s="177"/>
      <c r="G67" s="286"/>
      <c r="H67" s="23"/>
      <c r="I67" s="63" t="str">
        <f t="shared" si="8"/>
        <v>£0.00</v>
      </c>
      <c r="J67" s="178"/>
      <c r="K67" s="19"/>
      <c r="L67" s="92"/>
      <c r="M67" s="92"/>
      <c r="N67" s="92" t="str">
        <f t="shared" si="1"/>
        <v/>
      </c>
      <c r="O67" s="95"/>
      <c r="P67" s="28" t="str">
        <f t="shared" si="9"/>
        <v/>
      </c>
      <c r="Q67" s="18" t="str">
        <f t="shared" si="10"/>
        <v>£0.00</v>
      </c>
      <c r="R67" s="92"/>
      <c r="S67" s="192"/>
      <c r="T67" s="193"/>
      <c r="U67" s="96"/>
      <c r="V67" s="294"/>
      <c r="W67" s="294" t="str">
        <f t="shared" si="11"/>
        <v/>
      </c>
      <c r="X67" s="93"/>
      <c r="Y67" s="95"/>
      <c r="Z67" s="294"/>
      <c r="AA67" s="66" t="str">
        <f t="shared" si="4"/>
        <v/>
      </c>
      <c r="AB67" s="67" t="str">
        <f t="shared" si="12"/>
        <v>£0.00</v>
      </c>
      <c r="AC67" s="181"/>
      <c r="AD67" s="183"/>
      <c r="AE67" s="183"/>
      <c r="AF67" s="183"/>
      <c r="AG67" s="183"/>
      <c r="AH67" s="183" t="str">
        <f t="shared" si="13"/>
        <v/>
      </c>
      <c r="AI67" s="45">
        <f t="shared" si="14"/>
        <v>0</v>
      </c>
      <c r="AJ67" s="45">
        <f t="shared" si="15"/>
        <v>0</v>
      </c>
      <c r="AK67" s="45">
        <f t="shared" si="16"/>
        <v>0</v>
      </c>
      <c r="AL67" s="183" t="str">
        <f t="shared" si="17"/>
        <v/>
      </c>
      <c r="AM67" s="183" t="str">
        <f t="shared" si="18"/>
        <v/>
      </c>
      <c r="AN67" s="183"/>
    </row>
    <row r="68" spans="1:40" ht="15.5">
      <c r="A68" s="178"/>
      <c r="B68" s="21"/>
      <c r="C68" s="22"/>
      <c r="D68" s="290"/>
      <c r="E68" s="289"/>
      <c r="F68" s="177"/>
      <c r="G68" s="286"/>
      <c r="H68" s="23"/>
      <c r="I68" s="63" t="str">
        <f t="shared" si="8"/>
        <v>£0.00</v>
      </c>
      <c r="J68" s="178"/>
      <c r="K68" s="19"/>
      <c r="L68" s="92"/>
      <c r="M68" s="92"/>
      <c r="N68" s="92" t="str">
        <f t="shared" si="1"/>
        <v/>
      </c>
      <c r="O68" s="95"/>
      <c r="P68" s="28" t="str">
        <f t="shared" si="9"/>
        <v/>
      </c>
      <c r="Q68" s="18" t="str">
        <f t="shared" si="10"/>
        <v>£0.00</v>
      </c>
      <c r="R68" s="92"/>
      <c r="S68" s="192"/>
      <c r="T68" s="193"/>
      <c r="U68" s="96"/>
      <c r="V68" s="294"/>
      <c r="W68" s="294" t="str">
        <f t="shared" si="11"/>
        <v/>
      </c>
      <c r="X68" s="93"/>
      <c r="Y68" s="95"/>
      <c r="Z68" s="294"/>
      <c r="AA68" s="66" t="str">
        <f t="shared" si="4"/>
        <v/>
      </c>
      <c r="AB68" s="67" t="str">
        <f t="shared" si="12"/>
        <v>£0.00</v>
      </c>
      <c r="AC68" s="181"/>
      <c r="AD68" s="183"/>
      <c r="AE68" s="183"/>
      <c r="AF68" s="183"/>
      <c r="AG68" s="183"/>
      <c r="AH68" s="183" t="str">
        <f t="shared" si="13"/>
        <v/>
      </c>
      <c r="AI68" s="45">
        <f t="shared" si="14"/>
        <v>0</v>
      </c>
      <c r="AJ68" s="45">
        <f t="shared" si="15"/>
        <v>0</v>
      </c>
      <c r="AK68" s="45">
        <f t="shared" si="16"/>
        <v>0</v>
      </c>
      <c r="AL68" s="183" t="str">
        <f t="shared" si="17"/>
        <v/>
      </c>
      <c r="AM68" s="183" t="str">
        <f t="shared" si="18"/>
        <v/>
      </c>
      <c r="AN68" s="183"/>
    </row>
    <row r="69" spans="1:40" ht="15.5">
      <c r="A69" s="178"/>
      <c r="B69" s="21"/>
      <c r="C69" s="22"/>
      <c r="D69" s="290"/>
      <c r="E69" s="289"/>
      <c r="F69" s="177"/>
      <c r="G69" s="286"/>
      <c r="H69" s="23"/>
      <c r="I69" s="63" t="str">
        <f t="shared" si="8"/>
        <v>£0.00</v>
      </c>
      <c r="J69" s="178"/>
      <c r="K69" s="19"/>
      <c r="L69" s="92"/>
      <c r="M69" s="92"/>
      <c r="N69" s="92" t="str">
        <f t="shared" si="1"/>
        <v/>
      </c>
      <c r="O69" s="95"/>
      <c r="P69" s="28" t="str">
        <f t="shared" si="9"/>
        <v/>
      </c>
      <c r="Q69" s="18" t="str">
        <f t="shared" si="10"/>
        <v>£0.00</v>
      </c>
      <c r="R69" s="92"/>
      <c r="S69" s="192"/>
      <c r="T69" s="193"/>
      <c r="U69" s="96"/>
      <c r="V69" s="294"/>
      <c r="W69" s="294" t="str">
        <f t="shared" si="11"/>
        <v/>
      </c>
      <c r="X69" s="93"/>
      <c r="Y69" s="95"/>
      <c r="Z69" s="294"/>
      <c r="AA69" s="66" t="str">
        <f t="shared" si="4"/>
        <v/>
      </c>
      <c r="AB69" s="67" t="str">
        <f t="shared" si="12"/>
        <v>£0.00</v>
      </c>
      <c r="AC69" s="181"/>
      <c r="AD69" s="183"/>
      <c r="AE69" s="183"/>
      <c r="AF69" s="183"/>
      <c r="AG69" s="183"/>
      <c r="AH69" s="183" t="str">
        <f t="shared" ref="AH69:AH132" si="19">IF(D69="","",IF(D69="Travel","1",IF(D69="Waiting","1",IF(D69="Advocacy","2",IF(D69="Attend: Court hearing","3","4")))))</f>
        <v/>
      </c>
      <c r="AI69" s="45">
        <f t="shared" si="14"/>
        <v>0</v>
      </c>
      <c r="AJ69" s="45">
        <f t="shared" si="15"/>
        <v>0</v>
      </c>
      <c r="AK69" s="45">
        <f t="shared" si="16"/>
        <v>0</v>
      </c>
      <c r="AL69" s="183" t="str">
        <f t="shared" si="17"/>
        <v/>
      </c>
      <c r="AM69" s="183" t="str">
        <f t="shared" si="18"/>
        <v/>
      </c>
      <c r="AN69" s="183"/>
    </row>
    <row r="70" spans="1:40" ht="15.5">
      <c r="A70" s="178"/>
      <c r="B70" s="21"/>
      <c r="C70" s="22"/>
      <c r="D70" s="290"/>
      <c r="E70" s="289"/>
      <c r="F70" s="177"/>
      <c r="G70" s="286"/>
      <c r="H70" s="23"/>
      <c r="I70" s="63" t="str">
        <f t="shared" ref="I70:I133" si="20">IF(H70="","£0.00",(AI70*G70))</f>
        <v>£0.00</v>
      </c>
      <c r="J70" s="178"/>
      <c r="K70" s="19"/>
      <c r="L70" s="92"/>
      <c r="M70" s="92"/>
      <c r="N70" s="92" t="str">
        <f t="shared" ref="N70:N133" si="21">IF(D70="", "", D70)</f>
        <v/>
      </c>
      <c r="O70" s="95"/>
      <c r="P70" s="28" t="str">
        <f t="shared" ref="P70:P133" si="22">IF(L70="Yes",G70,IF(L70="Part Pay",M70, IF(L70="No", "£0.00","")))</f>
        <v/>
      </c>
      <c r="Q70" s="18" t="str">
        <f t="shared" ref="Q70:Q133" si="23">IF(G70="","£0.00",IF(L70="Yes", (P70*AJ70), IF(L70="No", "£0.00", IF(L70="Part Pay",(M70*AJ70), 0))))</f>
        <v>£0.00</v>
      </c>
      <c r="R70" s="92"/>
      <c r="S70" s="192"/>
      <c r="T70" s="193"/>
      <c r="U70" s="96"/>
      <c r="V70" s="294"/>
      <c r="W70" s="294" t="str">
        <f t="shared" ref="W70:W133" si="24">IF(N70="", "", N70)</f>
        <v/>
      </c>
      <c r="X70" s="93"/>
      <c r="Y70" s="95"/>
      <c r="Z70" s="294"/>
      <c r="AA70" s="66" t="str">
        <f t="shared" ref="AA70:AA133" si="25">IF(X70="",P70,IF(P70="",X70,X70+P70))</f>
        <v/>
      </c>
      <c r="AB70" s="67" t="str">
        <f t="shared" ref="AB70:AB133" si="26">IF(G70="", "£0.00", (AA70*AK70))</f>
        <v>£0.00</v>
      </c>
      <c r="AC70" s="181"/>
      <c r="AD70" s="183"/>
      <c r="AE70" s="183"/>
      <c r="AF70" s="183"/>
      <c r="AG70" s="183"/>
      <c r="AH70" s="183" t="str">
        <f t="shared" si="19"/>
        <v/>
      </c>
      <c r="AI70" s="45">
        <f t="shared" ref="AI70:AI133" si="27" xml:space="preserve"> MIN(H70)</f>
        <v>0</v>
      </c>
      <c r="AJ70" s="45">
        <f t="shared" ref="AJ70:AJ133" si="28">IF(O70&gt;0,MIN(O70,H70),MIN(H70))</f>
        <v>0</v>
      </c>
      <c r="AK70" s="45">
        <f t="shared" ref="AK70:AK133" si="29">IF(Y70="",MIN(O70,H70),MIN(Y70))</f>
        <v>0</v>
      </c>
      <c r="AL70" s="183" t="str">
        <f t="shared" ref="AL70:AL133" si="30">IF($N70="","",IF($N70="Travel","1",IF($N70="Waiting","1",IF($N70="Advocacy","2",IF($N70="Attend: Court hearing","3","4")))))</f>
        <v/>
      </c>
      <c r="AM70" s="183" t="str">
        <f t="shared" ref="AM70:AM133" si="31">IF($W70="","",IF($W70="Travel","1",IF($W70="Waiting","1",IF($W70="Advocacy","2",IF($W70="Attend: Court hearing","3","4")))))</f>
        <v/>
      </c>
      <c r="AN70" s="183"/>
    </row>
    <row r="71" spans="1:40" ht="15.5">
      <c r="A71" s="178"/>
      <c r="B71" s="21"/>
      <c r="C71" s="22"/>
      <c r="D71" s="290"/>
      <c r="E71" s="289"/>
      <c r="F71" s="177"/>
      <c r="G71" s="286"/>
      <c r="H71" s="23"/>
      <c r="I71" s="63" t="str">
        <f t="shared" si="20"/>
        <v>£0.00</v>
      </c>
      <c r="J71" s="178"/>
      <c r="K71" s="19"/>
      <c r="L71" s="92"/>
      <c r="M71" s="92"/>
      <c r="N71" s="92" t="str">
        <f t="shared" si="21"/>
        <v/>
      </c>
      <c r="O71" s="95"/>
      <c r="P71" s="28" t="str">
        <f t="shared" si="22"/>
        <v/>
      </c>
      <c r="Q71" s="18" t="str">
        <f t="shared" si="23"/>
        <v>£0.00</v>
      </c>
      <c r="R71" s="92"/>
      <c r="S71" s="192"/>
      <c r="T71" s="193"/>
      <c r="U71" s="96"/>
      <c r="V71" s="294"/>
      <c r="W71" s="294" t="str">
        <f t="shared" si="24"/>
        <v/>
      </c>
      <c r="X71" s="93"/>
      <c r="Y71" s="95"/>
      <c r="Z71" s="294"/>
      <c r="AA71" s="66" t="str">
        <f t="shared" si="25"/>
        <v/>
      </c>
      <c r="AB71" s="67" t="str">
        <f t="shared" si="26"/>
        <v>£0.00</v>
      </c>
      <c r="AC71" s="181"/>
      <c r="AD71" s="183"/>
      <c r="AE71" s="183"/>
      <c r="AF71" s="183"/>
      <c r="AG71" s="183"/>
      <c r="AH71" s="183" t="str">
        <f t="shared" si="19"/>
        <v/>
      </c>
      <c r="AI71" s="45">
        <f t="shared" si="27"/>
        <v>0</v>
      </c>
      <c r="AJ71" s="45">
        <f t="shared" si="28"/>
        <v>0</v>
      </c>
      <c r="AK71" s="45">
        <f t="shared" si="29"/>
        <v>0</v>
      </c>
      <c r="AL71" s="183" t="str">
        <f t="shared" si="30"/>
        <v/>
      </c>
      <c r="AM71" s="183" t="str">
        <f t="shared" si="31"/>
        <v/>
      </c>
      <c r="AN71" s="183"/>
    </row>
    <row r="72" spans="1:40" ht="15.5">
      <c r="A72" s="178"/>
      <c r="B72" s="21"/>
      <c r="C72" s="22"/>
      <c r="D72" s="290"/>
      <c r="E72" s="289"/>
      <c r="F72" s="177"/>
      <c r="G72" s="286"/>
      <c r="H72" s="23"/>
      <c r="I72" s="63" t="str">
        <f t="shared" si="20"/>
        <v>£0.00</v>
      </c>
      <c r="J72" s="178"/>
      <c r="K72" s="19"/>
      <c r="L72" s="92"/>
      <c r="M72" s="92"/>
      <c r="N72" s="92" t="str">
        <f t="shared" si="21"/>
        <v/>
      </c>
      <c r="O72" s="95"/>
      <c r="P72" s="28" t="str">
        <f t="shared" si="22"/>
        <v/>
      </c>
      <c r="Q72" s="18" t="str">
        <f t="shared" si="23"/>
        <v>£0.00</v>
      </c>
      <c r="R72" s="92"/>
      <c r="S72" s="192"/>
      <c r="T72" s="193"/>
      <c r="U72" s="96"/>
      <c r="V72" s="294"/>
      <c r="W72" s="294" t="str">
        <f t="shared" si="24"/>
        <v/>
      </c>
      <c r="X72" s="93"/>
      <c r="Y72" s="95"/>
      <c r="Z72" s="294"/>
      <c r="AA72" s="66" t="str">
        <f t="shared" si="25"/>
        <v/>
      </c>
      <c r="AB72" s="67" t="str">
        <f t="shared" si="26"/>
        <v>£0.00</v>
      </c>
      <c r="AC72" s="181"/>
      <c r="AD72" s="183"/>
      <c r="AE72" s="183"/>
      <c r="AF72" s="183"/>
      <c r="AG72" s="183"/>
      <c r="AH72" s="183" t="str">
        <f t="shared" si="19"/>
        <v/>
      </c>
      <c r="AI72" s="45">
        <f t="shared" si="27"/>
        <v>0</v>
      </c>
      <c r="AJ72" s="45">
        <f t="shared" si="28"/>
        <v>0</v>
      </c>
      <c r="AK72" s="45">
        <f t="shared" si="29"/>
        <v>0</v>
      </c>
      <c r="AL72" s="183" t="str">
        <f t="shared" si="30"/>
        <v/>
      </c>
      <c r="AM72" s="183" t="str">
        <f t="shared" si="31"/>
        <v/>
      </c>
      <c r="AN72" s="183"/>
    </row>
    <row r="73" spans="1:40" ht="15.5">
      <c r="A73" s="178"/>
      <c r="B73" s="21"/>
      <c r="C73" s="22"/>
      <c r="D73" s="290"/>
      <c r="E73" s="289"/>
      <c r="F73" s="177"/>
      <c r="G73" s="286"/>
      <c r="H73" s="23"/>
      <c r="I73" s="63" t="str">
        <f t="shared" si="20"/>
        <v>£0.00</v>
      </c>
      <c r="J73" s="178"/>
      <c r="K73" s="19"/>
      <c r="L73" s="92"/>
      <c r="M73" s="92"/>
      <c r="N73" s="92" t="str">
        <f t="shared" si="21"/>
        <v/>
      </c>
      <c r="O73" s="95"/>
      <c r="P73" s="28" t="str">
        <f t="shared" si="22"/>
        <v/>
      </c>
      <c r="Q73" s="18" t="str">
        <f t="shared" si="23"/>
        <v>£0.00</v>
      </c>
      <c r="R73" s="92"/>
      <c r="S73" s="192"/>
      <c r="T73" s="193"/>
      <c r="U73" s="96"/>
      <c r="V73" s="294"/>
      <c r="W73" s="294" t="str">
        <f t="shared" si="24"/>
        <v/>
      </c>
      <c r="X73" s="93"/>
      <c r="Y73" s="95"/>
      <c r="Z73" s="294"/>
      <c r="AA73" s="66" t="str">
        <f t="shared" si="25"/>
        <v/>
      </c>
      <c r="AB73" s="67" t="str">
        <f t="shared" si="26"/>
        <v>£0.00</v>
      </c>
      <c r="AC73" s="181"/>
      <c r="AD73" s="183"/>
      <c r="AE73" s="183"/>
      <c r="AF73" s="183"/>
      <c r="AG73" s="183"/>
      <c r="AH73" s="183" t="str">
        <f t="shared" si="19"/>
        <v/>
      </c>
      <c r="AI73" s="45">
        <f t="shared" si="27"/>
        <v>0</v>
      </c>
      <c r="AJ73" s="45">
        <f t="shared" si="28"/>
        <v>0</v>
      </c>
      <c r="AK73" s="45">
        <f t="shared" si="29"/>
        <v>0</v>
      </c>
      <c r="AL73" s="183" t="str">
        <f t="shared" si="30"/>
        <v/>
      </c>
      <c r="AM73" s="183" t="str">
        <f t="shared" si="31"/>
        <v/>
      </c>
      <c r="AN73" s="183"/>
    </row>
    <row r="74" spans="1:40" ht="15.5">
      <c r="A74" s="178"/>
      <c r="B74" s="21"/>
      <c r="C74" s="22"/>
      <c r="D74" s="290"/>
      <c r="E74" s="289"/>
      <c r="F74" s="177"/>
      <c r="G74" s="286"/>
      <c r="H74" s="23"/>
      <c r="I74" s="63" t="str">
        <f t="shared" si="20"/>
        <v>£0.00</v>
      </c>
      <c r="J74" s="178"/>
      <c r="K74" s="19"/>
      <c r="L74" s="92"/>
      <c r="M74" s="92"/>
      <c r="N74" s="92" t="str">
        <f t="shared" si="21"/>
        <v/>
      </c>
      <c r="O74" s="95"/>
      <c r="P74" s="28" t="str">
        <f t="shared" si="22"/>
        <v/>
      </c>
      <c r="Q74" s="18" t="str">
        <f t="shared" si="23"/>
        <v>£0.00</v>
      </c>
      <c r="R74" s="92"/>
      <c r="S74" s="192"/>
      <c r="T74" s="193"/>
      <c r="U74" s="96"/>
      <c r="V74" s="294"/>
      <c r="W74" s="294" t="str">
        <f t="shared" si="24"/>
        <v/>
      </c>
      <c r="X74" s="93"/>
      <c r="Y74" s="95"/>
      <c r="Z74" s="294"/>
      <c r="AA74" s="66" t="str">
        <f t="shared" si="25"/>
        <v/>
      </c>
      <c r="AB74" s="67" t="str">
        <f t="shared" si="26"/>
        <v>£0.00</v>
      </c>
      <c r="AC74" s="181"/>
      <c r="AD74" s="183"/>
      <c r="AE74" s="183"/>
      <c r="AF74" s="183"/>
      <c r="AG74" s="183"/>
      <c r="AH74" s="183" t="str">
        <f t="shared" si="19"/>
        <v/>
      </c>
      <c r="AI74" s="45">
        <f t="shared" si="27"/>
        <v>0</v>
      </c>
      <c r="AJ74" s="45">
        <f t="shared" si="28"/>
        <v>0</v>
      </c>
      <c r="AK74" s="45">
        <f t="shared" si="29"/>
        <v>0</v>
      </c>
      <c r="AL74" s="183" t="str">
        <f t="shared" si="30"/>
        <v/>
      </c>
      <c r="AM74" s="183" t="str">
        <f t="shared" si="31"/>
        <v/>
      </c>
      <c r="AN74" s="183"/>
    </row>
    <row r="75" spans="1:40" ht="15.5">
      <c r="A75" s="178"/>
      <c r="B75" s="21"/>
      <c r="C75" s="22"/>
      <c r="D75" s="290"/>
      <c r="E75" s="289"/>
      <c r="F75" s="177"/>
      <c r="G75" s="286"/>
      <c r="H75" s="23"/>
      <c r="I75" s="63" t="str">
        <f t="shared" si="20"/>
        <v>£0.00</v>
      </c>
      <c r="J75" s="178"/>
      <c r="K75" s="19"/>
      <c r="L75" s="92"/>
      <c r="M75" s="92"/>
      <c r="N75" s="92" t="str">
        <f t="shared" si="21"/>
        <v/>
      </c>
      <c r="O75" s="95"/>
      <c r="P75" s="28" t="str">
        <f t="shared" si="22"/>
        <v/>
      </c>
      <c r="Q75" s="18" t="str">
        <f t="shared" si="23"/>
        <v>£0.00</v>
      </c>
      <c r="R75" s="92"/>
      <c r="S75" s="192"/>
      <c r="T75" s="193"/>
      <c r="U75" s="96"/>
      <c r="V75" s="294"/>
      <c r="W75" s="294" t="str">
        <f t="shared" si="24"/>
        <v/>
      </c>
      <c r="X75" s="93"/>
      <c r="Y75" s="95"/>
      <c r="Z75" s="294"/>
      <c r="AA75" s="66" t="str">
        <f t="shared" si="25"/>
        <v/>
      </c>
      <c r="AB75" s="67" t="str">
        <f t="shared" si="26"/>
        <v>£0.00</v>
      </c>
      <c r="AC75" s="181"/>
      <c r="AD75" s="183"/>
      <c r="AE75" s="183"/>
      <c r="AF75" s="183"/>
      <c r="AG75" s="183"/>
      <c r="AH75" s="183" t="str">
        <f t="shared" si="19"/>
        <v/>
      </c>
      <c r="AI75" s="45">
        <f t="shared" si="27"/>
        <v>0</v>
      </c>
      <c r="AJ75" s="45">
        <f t="shared" si="28"/>
        <v>0</v>
      </c>
      <c r="AK75" s="45">
        <f t="shared" si="29"/>
        <v>0</v>
      </c>
      <c r="AL75" s="183" t="str">
        <f t="shared" si="30"/>
        <v/>
      </c>
      <c r="AM75" s="183" t="str">
        <f t="shared" si="31"/>
        <v/>
      </c>
      <c r="AN75" s="183"/>
    </row>
    <row r="76" spans="1:40" ht="15.5">
      <c r="A76" s="178"/>
      <c r="B76" s="21"/>
      <c r="C76" s="22"/>
      <c r="D76" s="290"/>
      <c r="E76" s="289"/>
      <c r="F76" s="177"/>
      <c r="G76" s="286"/>
      <c r="H76" s="23"/>
      <c r="I76" s="63" t="str">
        <f t="shared" si="20"/>
        <v>£0.00</v>
      </c>
      <c r="J76" s="178"/>
      <c r="K76" s="19"/>
      <c r="L76" s="92"/>
      <c r="M76" s="92"/>
      <c r="N76" s="92" t="str">
        <f t="shared" si="21"/>
        <v/>
      </c>
      <c r="O76" s="95"/>
      <c r="P76" s="28" t="str">
        <f t="shared" si="22"/>
        <v/>
      </c>
      <c r="Q76" s="18" t="str">
        <f t="shared" si="23"/>
        <v>£0.00</v>
      </c>
      <c r="R76" s="92"/>
      <c r="S76" s="192"/>
      <c r="T76" s="193"/>
      <c r="U76" s="96"/>
      <c r="V76" s="294"/>
      <c r="W76" s="294" t="str">
        <f t="shared" si="24"/>
        <v/>
      </c>
      <c r="X76" s="93"/>
      <c r="Y76" s="95"/>
      <c r="Z76" s="294"/>
      <c r="AA76" s="66" t="str">
        <f t="shared" si="25"/>
        <v/>
      </c>
      <c r="AB76" s="67" t="str">
        <f t="shared" si="26"/>
        <v>£0.00</v>
      </c>
      <c r="AC76" s="181"/>
      <c r="AD76" s="183"/>
      <c r="AE76" s="183"/>
      <c r="AF76" s="183"/>
      <c r="AG76" s="183"/>
      <c r="AH76" s="183" t="str">
        <f t="shared" si="19"/>
        <v/>
      </c>
      <c r="AI76" s="45">
        <f t="shared" si="27"/>
        <v>0</v>
      </c>
      <c r="AJ76" s="45">
        <f t="shared" si="28"/>
        <v>0</v>
      </c>
      <c r="AK76" s="45">
        <f t="shared" si="29"/>
        <v>0</v>
      </c>
      <c r="AL76" s="183" t="str">
        <f t="shared" si="30"/>
        <v/>
      </c>
      <c r="AM76" s="183" t="str">
        <f t="shared" si="31"/>
        <v/>
      </c>
      <c r="AN76" s="183"/>
    </row>
    <row r="77" spans="1:40" ht="15.5">
      <c r="A77" s="178"/>
      <c r="B77" s="21"/>
      <c r="C77" s="22"/>
      <c r="D77" s="290"/>
      <c r="E77" s="289"/>
      <c r="F77" s="177"/>
      <c r="G77" s="286"/>
      <c r="H77" s="23"/>
      <c r="I77" s="63" t="str">
        <f t="shared" si="20"/>
        <v>£0.00</v>
      </c>
      <c r="J77" s="178"/>
      <c r="K77" s="19"/>
      <c r="L77" s="92"/>
      <c r="M77" s="92"/>
      <c r="N77" s="92" t="str">
        <f t="shared" si="21"/>
        <v/>
      </c>
      <c r="O77" s="95"/>
      <c r="P77" s="28" t="str">
        <f t="shared" si="22"/>
        <v/>
      </c>
      <c r="Q77" s="18" t="str">
        <f t="shared" si="23"/>
        <v>£0.00</v>
      </c>
      <c r="R77" s="92"/>
      <c r="S77" s="192"/>
      <c r="T77" s="193"/>
      <c r="U77" s="96"/>
      <c r="V77" s="294"/>
      <c r="W77" s="294" t="str">
        <f t="shared" si="24"/>
        <v/>
      </c>
      <c r="X77" s="93"/>
      <c r="Y77" s="95"/>
      <c r="Z77" s="294"/>
      <c r="AA77" s="66" t="str">
        <f t="shared" si="25"/>
        <v/>
      </c>
      <c r="AB77" s="67" t="str">
        <f t="shared" si="26"/>
        <v>£0.00</v>
      </c>
      <c r="AC77" s="181"/>
      <c r="AD77" s="183"/>
      <c r="AE77" s="183"/>
      <c r="AF77" s="183"/>
      <c r="AG77" s="183"/>
      <c r="AH77" s="183" t="str">
        <f t="shared" si="19"/>
        <v/>
      </c>
      <c r="AI77" s="45">
        <f t="shared" si="27"/>
        <v>0</v>
      </c>
      <c r="AJ77" s="45">
        <f t="shared" si="28"/>
        <v>0</v>
      </c>
      <c r="AK77" s="45">
        <f t="shared" si="29"/>
        <v>0</v>
      </c>
      <c r="AL77" s="183" t="str">
        <f t="shared" si="30"/>
        <v/>
      </c>
      <c r="AM77" s="183" t="str">
        <f t="shared" si="31"/>
        <v/>
      </c>
      <c r="AN77" s="183"/>
    </row>
    <row r="78" spans="1:40" ht="15.5">
      <c r="A78" s="178"/>
      <c r="B78" s="21"/>
      <c r="C78" s="22"/>
      <c r="D78" s="290"/>
      <c r="E78" s="289"/>
      <c r="F78" s="177"/>
      <c r="G78" s="286"/>
      <c r="H78" s="23"/>
      <c r="I78" s="63" t="str">
        <f t="shared" si="20"/>
        <v>£0.00</v>
      </c>
      <c r="J78" s="178"/>
      <c r="K78" s="19"/>
      <c r="L78" s="92"/>
      <c r="M78" s="92"/>
      <c r="N78" s="92" t="str">
        <f t="shared" si="21"/>
        <v/>
      </c>
      <c r="O78" s="95"/>
      <c r="P78" s="28" t="str">
        <f t="shared" si="22"/>
        <v/>
      </c>
      <c r="Q78" s="18" t="str">
        <f t="shared" si="23"/>
        <v>£0.00</v>
      </c>
      <c r="R78" s="92"/>
      <c r="S78" s="192"/>
      <c r="T78" s="193"/>
      <c r="U78" s="96"/>
      <c r="V78" s="294"/>
      <c r="W78" s="294" t="str">
        <f t="shared" si="24"/>
        <v/>
      </c>
      <c r="X78" s="93"/>
      <c r="Y78" s="95"/>
      <c r="Z78" s="294"/>
      <c r="AA78" s="66" t="str">
        <f t="shared" si="25"/>
        <v/>
      </c>
      <c r="AB78" s="67" t="str">
        <f t="shared" si="26"/>
        <v>£0.00</v>
      </c>
      <c r="AC78" s="181"/>
      <c r="AD78" s="183"/>
      <c r="AE78" s="183"/>
      <c r="AF78" s="183"/>
      <c r="AG78" s="183"/>
      <c r="AH78" s="183" t="str">
        <f t="shared" si="19"/>
        <v/>
      </c>
      <c r="AI78" s="45">
        <f t="shared" si="27"/>
        <v>0</v>
      </c>
      <c r="AJ78" s="45">
        <f t="shared" si="28"/>
        <v>0</v>
      </c>
      <c r="AK78" s="45">
        <f t="shared" si="29"/>
        <v>0</v>
      </c>
      <c r="AL78" s="183" t="str">
        <f t="shared" si="30"/>
        <v/>
      </c>
      <c r="AM78" s="183" t="str">
        <f t="shared" si="31"/>
        <v/>
      </c>
      <c r="AN78" s="183"/>
    </row>
    <row r="79" spans="1:40" ht="15.5">
      <c r="A79" s="178"/>
      <c r="B79" s="21"/>
      <c r="C79" s="22"/>
      <c r="D79" s="290"/>
      <c r="E79" s="289"/>
      <c r="F79" s="177"/>
      <c r="G79" s="286"/>
      <c r="H79" s="23"/>
      <c r="I79" s="63" t="str">
        <f t="shared" si="20"/>
        <v>£0.00</v>
      </c>
      <c r="J79" s="178"/>
      <c r="K79" s="19"/>
      <c r="L79" s="92"/>
      <c r="M79" s="92"/>
      <c r="N79" s="92" t="str">
        <f t="shared" si="21"/>
        <v/>
      </c>
      <c r="O79" s="95"/>
      <c r="P79" s="28" t="str">
        <f t="shared" si="22"/>
        <v/>
      </c>
      <c r="Q79" s="18" t="str">
        <f t="shared" si="23"/>
        <v>£0.00</v>
      </c>
      <c r="R79" s="92"/>
      <c r="S79" s="192"/>
      <c r="T79" s="193"/>
      <c r="U79" s="96"/>
      <c r="V79" s="294"/>
      <c r="W79" s="294" t="str">
        <f t="shared" si="24"/>
        <v/>
      </c>
      <c r="X79" s="93"/>
      <c r="Y79" s="95"/>
      <c r="Z79" s="294"/>
      <c r="AA79" s="66" t="str">
        <f t="shared" si="25"/>
        <v/>
      </c>
      <c r="AB79" s="67" t="str">
        <f t="shared" si="26"/>
        <v>£0.00</v>
      </c>
      <c r="AC79" s="181"/>
      <c r="AD79" s="183"/>
      <c r="AE79" s="183"/>
      <c r="AF79" s="183"/>
      <c r="AG79" s="183"/>
      <c r="AH79" s="183" t="str">
        <f t="shared" si="19"/>
        <v/>
      </c>
      <c r="AI79" s="45">
        <f t="shared" si="27"/>
        <v>0</v>
      </c>
      <c r="AJ79" s="45">
        <f t="shared" si="28"/>
        <v>0</v>
      </c>
      <c r="AK79" s="45">
        <f t="shared" si="29"/>
        <v>0</v>
      </c>
      <c r="AL79" s="183" t="str">
        <f t="shared" si="30"/>
        <v/>
      </c>
      <c r="AM79" s="183" t="str">
        <f t="shared" si="31"/>
        <v/>
      </c>
      <c r="AN79" s="183"/>
    </row>
    <row r="80" spans="1:40" ht="15.5">
      <c r="A80" s="178"/>
      <c r="B80" s="21"/>
      <c r="C80" s="22"/>
      <c r="D80" s="290"/>
      <c r="E80" s="289"/>
      <c r="F80" s="177"/>
      <c r="G80" s="286"/>
      <c r="H80" s="23"/>
      <c r="I80" s="63" t="str">
        <f t="shared" si="20"/>
        <v>£0.00</v>
      </c>
      <c r="J80" s="178"/>
      <c r="K80" s="19"/>
      <c r="L80" s="92"/>
      <c r="M80" s="92"/>
      <c r="N80" s="92" t="str">
        <f t="shared" si="21"/>
        <v/>
      </c>
      <c r="O80" s="95"/>
      <c r="P80" s="28" t="str">
        <f t="shared" si="22"/>
        <v/>
      </c>
      <c r="Q80" s="18" t="str">
        <f t="shared" si="23"/>
        <v>£0.00</v>
      </c>
      <c r="R80" s="92"/>
      <c r="S80" s="192"/>
      <c r="T80" s="193"/>
      <c r="U80" s="96"/>
      <c r="V80" s="294"/>
      <c r="W80" s="294" t="str">
        <f t="shared" si="24"/>
        <v/>
      </c>
      <c r="X80" s="93"/>
      <c r="Y80" s="95"/>
      <c r="Z80" s="294"/>
      <c r="AA80" s="66" t="str">
        <f t="shared" si="25"/>
        <v/>
      </c>
      <c r="AB80" s="67" t="str">
        <f t="shared" si="26"/>
        <v>£0.00</v>
      </c>
      <c r="AC80" s="181"/>
      <c r="AD80" s="183"/>
      <c r="AE80" s="183"/>
      <c r="AF80" s="183"/>
      <c r="AG80" s="183"/>
      <c r="AH80" s="183" t="str">
        <f t="shared" si="19"/>
        <v/>
      </c>
      <c r="AI80" s="45">
        <f t="shared" si="27"/>
        <v>0</v>
      </c>
      <c r="AJ80" s="45">
        <f t="shared" si="28"/>
        <v>0</v>
      </c>
      <c r="AK80" s="45">
        <f t="shared" si="29"/>
        <v>0</v>
      </c>
      <c r="AL80" s="183" t="str">
        <f t="shared" si="30"/>
        <v/>
      </c>
      <c r="AM80" s="183" t="str">
        <f t="shared" si="31"/>
        <v/>
      </c>
      <c r="AN80" s="183"/>
    </row>
    <row r="81" spans="1:40" ht="15.5">
      <c r="A81" s="178"/>
      <c r="B81" s="21"/>
      <c r="C81" s="22"/>
      <c r="D81" s="290"/>
      <c r="E81" s="289"/>
      <c r="F81" s="177"/>
      <c r="G81" s="286"/>
      <c r="H81" s="23"/>
      <c r="I81" s="63" t="str">
        <f t="shared" si="20"/>
        <v>£0.00</v>
      </c>
      <c r="J81" s="178"/>
      <c r="K81" s="19"/>
      <c r="L81" s="92"/>
      <c r="M81" s="92"/>
      <c r="N81" s="92" t="str">
        <f t="shared" si="21"/>
        <v/>
      </c>
      <c r="O81" s="95"/>
      <c r="P81" s="28" t="str">
        <f t="shared" si="22"/>
        <v/>
      </c>
      <c r="Q81" s="18" t="str">
        <f t="shared" si="23"/>
        <v>£0.00</v>
      </c>
      <c r="R81" s="92"/>
      <c r="S81" s="192"/>
      <c r="T81" s="193"/>
      <c r="U81" s="96"/>
      <c r="V81" s="294"/>
      <c r="W81" s="294" t="str">
        <f t="shared" si="24"/>
        <v/>
      </c>
      <c r="X81" s="93"/>
      <c r="Y81" s="95"/>
      <c r="Z81" s="294"/>
      <c r="AA81" s="66" t="str">
        <f t="shared" si="25"/>
        <v/>
      </c>
      <c r="AB81" s="67" t="str">
        <f t="shared" si="26"/>
        <v>£0.00</v>
      </c>
      <c r="AC81" s="181"/>
      <c r="AD81" s="183"/>
      <c r="AE81" s="183"/>
      <c r="AF81" s="183"/>
      <c r="AG81" s="183"/>
      <c r="AH81" s="183" t="str">
        <f t="shared" si="19"/>
        <v/>
      </c>
      <c r="AI81" s="45">
        <f t="shared" si="27"/>
        <v>0</v>
      </c>
      <c r="AJ81" s="45">
        <f t="shared" si="28"/>
        <v>0</v>
      </c>
      <c r="AK81" s="45">
        <f t="shared" si="29"/>
        <v>0</v>
      </c>
      <c r="AL81" s="183" t="str">
        <f t="shared" si="30"/>
        <v/>
      </c>
      <c r="AM81" s="183" t="str">
        <f t="shared" si="31"/>
        <v/>
      </c>
      <c r="AN81" s="183"/>
    </row>
    <row r="82" spans="1:40" ht="15.5">
      <c r="A82" s="178"/>
      <c r="B82" s="21"/>
      <c r="C82" s="22"/>
      <c r="D82" s="290"/>
      <c r="E82" s="289"/>
      <c r="F82" s="177"/>
      <c r="G82" s="286"/>
      <c r="H82" s="23"/>
      <c r="I82" s="63" t="str">
        <f t="shared" si="20"/>
        <v>£0.00</v>
      </c>
      <c r="J82" s="178"/>
      <c r="K82" s="19"/>
      <c r="L82" s="92"/>
      <c r="M82" s="92"/>
      <c r="N82" s="92" t="str">
        <f t="shared" si="21"/>
        <v/>
      </c>
      <c r="O82" s="95"/>
      <c r="P82" s="28" t="str">
        <f t="shared" si="22"/>
        <v/>
      </c>
      <c r="Q82" s="18" t="str">
        <f t="shared" si="23"/>
        <v>£0.00</v>
      </c>
      <c r="R82" s="92"/>
      <c r="S82" s="192"/>
      <c r="T82" s="193"/>
      <c r="U82" s="96"/>
      <c r="V82" s="294"/>
      <c r="W82" s="294" t="str">
        <f t="shared" si="24"/>
        <v/>
      </c>
      <c r="X82" s="93"/>
      <c r="Y82" s="95"/>
      <c r="Z82" s="294"/>
      <c r="AA82" s="66" t="str">
        <f t="shared" si="25"/>
        <v/>
      </c>
      <c r="AB82" s="67" t="str">
        <f t="shared" si="26"/>
        <v>£0.00</v>
      </c>
      <c r="AC82" s="181"/>
      <c r="AD82" s="183"/>
      <c r="AE82" s="183"/>
      <c r="AF82" s="183"/>
      <c r="AG82" s="183"/>
      <c r="AH82" s="183" t="str">
        <f t="shared" si="19"/>
        <v/>
      </c>
      <c r="AI82" s="45">
        <f t="shared" si="27"/>
        <v>0</v>
      </c>
      <c r="AJ82" s="45">
        <f t="shared" si="28"/>
        <v>0</v>
      </c>
      <c r="AK82" s="45">
        <f t="shared" si="29"/>
        <v>0</v>
      </c>
      <c r="AL82" s="183" t="str">
        <f t="shared" si="30"/>
        <v/>
      </c>
      <c r="AM82" s="183" t="str">
        <f t="shared" si="31"/>
        <v/>
      </c>
      <c r="AN82" s="183"/>
    </row>
    <row r="83" spans="1:40" ht="15.5">
      <c r="A83" s="178"/>
      <c r="B83" s="21"/>
      <c r="C83" s="22"/>
      <c r="D83" s="290"/>
      <c r="E83" s="289"/>
      <c r="F83" s="177"/>
      <c r="G83" s="286"/>
      <c r="H83" s="23"/>
      <c r="I83" s="63" t="str">
        <f t="shared" si="20"/>
        <v>£0.00</v>
      </c>
      <c r="J83" s="178"/>
      <c r="K83" s="19"/>
      <c r="L83" s="92"/>
      <c r="M83" s="92"/>
      <c r="N83" s="92" t="str">
        <f t="shared" si="21"/>
        <v/>
      </c>
      <c r="O83" s="95"/>
      <c r="P83" s="28" t="str">
        <f t="shared" si="22"/>
        <v/>
      </c>
      <c r="Q83" s="18" t="str">
        <f t="shared" si="23"/>
        <v>£0.00</v>
      </c>
      <c r="R83" s="92"/>
      <c r="S83" s="192"/>
      <c r="T83" s="193"/>
      <c r="U83" s="96"/>
      <c r="V83" s="294"/>
      <c r="W83" s="294" t="str">
        <f t="shared" si="24"/>
        <v/>
      </c>
      <c r="X83" s="93"/>
      <c r="Y83" s="95"/>
      <c r="Z83" s="294"/>
      <c r="AA83" s="66" t="str">
        <f t="shared" si="25"/>
        <v/>
      </c>
      <c r="AB83" s="67" t="str">
        <f t="shared" si="26"/>
        <v>£0.00</v>
      </c>
      <c r="AC83" s="181"/>
      <c r="AD83" s="183"/>
      <c r="AE83" s="183"/>
      <c r="AF83" s="183"/>
      <c r="AG83" s="183"/>
      <c r="AH83" s="183" t="str">
        <f t="shared" si="19"/>
        <v/>
      </c>
      <c r="AI83" s="45">
        <f t="shared" si="27"/>
        <v>0</v>
      </c>
      <c r="AJ83" s="45">
        <f t="shared" si="28"/>
        <v>0</v>
      </c>
      <c r="AK83" s="45">
        <f t="shared" si="29"/>
        <v>0</v>
      </c>
      <c r="AL83" s="183" t="str">
        <f t="shared" si="30"/>
        <v/>
      </c>
      <c r="AM83" s="183" t="str">
        <f t="shared" si="31"/>
        <v/>
      </c>
      <c r="AN83" s="183"/>
    </row>
    <row r="84" spans="1:40" ht="15.5">
      <c r="A84" s="178"/>
      <c r="B84" s="21"/>
      <c r="C84" s="22"/>
      <c r="D84" s="290"/>
      <c r="E84" s="289"/>
      <c r="F84" s="177"/>
      <c r="G84" s="286"/>
      <c r="H84" s="23"/>
      <c r="I84" s="63" t="str">
        <f t="shared" si="20"/>
        <v>£0.00</v>
      </c>
      <c r="J84" s="178"/>
      <c r="K84" s="19"/>
      <c r="L84" s="92"/>
      <c r="M84" s="92"/>
      <c r="N84" s="92" t="str">
        <f t="shared" si="21"/>
        <v/>
      </c>
      <c r="O84" s="95"/>
      <c r="P84" s="28" t="str">
        <f t="shared" si="22"/>
        <v/>
      </c>
      <c r="Q84" s="18" t="str">
        <f t="shared" si="23"/>
        <v>£0.00</v>
      </c>
      <c r="R84" s="92"/>
      <c r="S84" s="192"/>
      <c r="T84" s="193"/>
      <c r="U84" s="96"/>
      <c r="V84" s="294"/>
      <c r="W84" s="294" t="str">
        <f t="shared" si="24"/>
        <v/>
      </c>
      <c r="X84" s="93"/>
      <c r="Y84" s="95"/>
      <c r="Z84" s="294"/>
      <c r="AA84" s="66" t="str">
        <f t="shared" si="25"/>
        <v/>
      </c>
      <c r="AB84" s="67" t="str">
        <f t="shared" si="26"/>
        <v>£0.00</v>
      </c>
      <c r="AC84" s="181"/>
      <c r="AD84" s="183"/>
      <c r="AE84" s="183"/>
      <c r="AF84" s="183"/>
      <c r="AG84" s="183"/>
      <c r="AH84" s="183" t="str">
        <f t="shared" si="19"/>
        <v/>
      </c>
      <c r="AI84" s="45">
        <f t="shared" si="27"/>
        <v>0</v>
      </c>
      <c r="AJ84" s="45">
        <f t="shared" si="28"/>
        <v>0</v>
      </c>
      <c r="AK84" s="45">
        <f t="shared" si="29"/>
        <v>0</v>
      </c>
      <c r="AL84" s="183" t="str">
        <f t="shared" si="30"/>
        <v/>
      </c>
      <c r="AM84" s="183" t="str">
        <f t="shared" si="31"/>
        <v/>
      </c>
      <c r="AN84" s="183"/>
    </row>
    <row r="85" spans="1:40" ht="15.5">
      <c r="A85" s="178"/>
      <c r="B85" s="21"/>
      <c r="C85" s="22"/>
      <c r="D85" s="290"/>
      <c r="E85" s="289"/>
      <c r="F85" s="177"/>
      <c r="G85" s="286"/>
      <c r="H85" s="23"/>
      <c r="I85" s="63" t="str">
        <f t="shared" si="20"/>
        <v>£0.00</v>
      </c>
      <c r="J85" s="178"/>
      <c r="K85" s="19"/>
      <c r="L85" s="92"/>
      <c r="M85" s="92"/>
      <c r="N85" s="92" t="str">
        <f t="shared" si="21"/>
        <v/>
      </c>
      <c r="O85" s="95"/>
      <c r="P85" s="28" t="str">
        <f t="shared" si="22"/>
        <v/>
      </c>
      <c r="Q85" s="18" t="str">
        <f t="shared" si="23"/>
        <v>£0.00</v>
      </c>
      <c r="R85" s="92"/>
      <c r="S85" s="192"/>
      <c r="T85" s="193"/>
      <c r="U85" s="96"/>
      <c r="V85" s="294"/>
      <c r="W85" s="294" t="str">
        <f t="shared" si="24"/>
        <v/>
      </c>
      <c r="X85" s="93"/>
      <c r="Y85" s="95"/>
      <c r="Z85" s="294"/>
      <c r="AA85" s="66" t="str">
        <f t="shared" si="25"/>
        <v/>
      </c>
      <c r="AB85" s="67" t="str">
        <f t="shared" si="26"/>
        <v>£0.00</v>
      </c>
      <c r="AC85" s="181"/>
      <c r="AD85" s="183"/>
      <c r="AE85" s="183"/>
      <c r="AF85" s="183"/>
      <c r="AG85" s="183"/>
      <c r="AH85" s="183" t="str">
        <f t="shared" si="19"/>
        <v/>
      </c>
      <c r="AI85" s="45">
        <f t="shared" si="27"/>
        <v>0</v>
      </c>
      <c r="AJ85" s="45">
        <f t="shared" si="28"/>
        <v>0</v>
      </c>
      <c r="AK85" s="45">
        <f t="shared" si="29"/>
        <v>0</v>
      </c>
      <c r="AL85" s="183" t="str">
        <f t="shared" si="30"/>
        <v/>
      </c>
      <c r="AM85" s="183" t="str">
        <f t="shared" si="31"/>
        <v/>
      </c>
      <c r="AN85" s="183"/>
    </row>
    <row r="86" spans="1:40" ht="15.5">
      <c r="A86" s="178"/>
      <c r="B86" s="21"/>
      <c r="C86" s="22"/>
      <c r="D86" s="290"/>
      <c r="E86" s="289"/>
      <c r="F86" s="177"/>
      <c r="G86" s="286"/>
      <c r="H86" s="23"/>
      <c r="I86" s="63" t="str">
        <f t="shared" si="20"/>
        <v>£0.00</v>
      </c>
      <c r="J86" s="178"/>
      <c r="K86" s="19"/>
      <c r="L86" s="92"/>
      <c r="M86" s="92"/>
      <c r="N86" s="92" t="str">
        <f t="shared" si="21"/>
        <v/>
      </c>
      <c r="O86" s="95"/>
      <c r="P86" s="28" t="str">
        <f t="shared" si="22"/>
        <v/>
      </c>
      <c r="Q86" s="18" t="str">
        <f t="shared" si="23"/>
        <v>£0.00</v>
      </c>
      <c r="R86" s="92"/>
      <c r="S86" s="192"/>
      <c r="T86" s="193"/>
      <c r="U86" s="96"/>
      <c r="V86" s="294"/>
      <c r="W86" s="294" t="str">
        <f t="shared" si="24"/>
        <v/>
      </c>
      <c r="X86" s="93"/>
      <c r="Y86" s="95"/>
      <c r="Z86" s="294"/>
      <c r="AA86" s="66" t="str">
        <f t="shared" si="25"/>
        <v/>
      </c>
      <c r="AB86" s="67" t="str">
        <f t="shared" si="26"/>
        <v>£0.00</v>
      </c>
      <c r="AC86" s="181"/>
      <c r="AD86" s="183"/>
      <c r="AE86" s="183"/>
      <c r="AF86" s="183"/>
      <c r="AG86" s="183"/>
      <c r="AH86" s="183" t="str">
        <f t="shared" si="19"/>
        <v/>
      </c>
      <c r="AI86" s="45">
        <f t="shared" si="27"/>
        <v>0</v>
      </c>
      <c r="AJ86" s="45">
        <f t="shared" si="28"/>
        <v>0</v>
      </c>
      <c r="AK86" s="45">
        <f t="shared" si="29"/>
        <v>0</v>
      </c>
      <c r="AL86" s="183" t="str">
        <f t="shared" si="30"/>
        <v/>
      </c>
      <c r="AM86" s="183" t="str">
        <f t="shared" si="31"/>
        <v/>
      </c>
      <c r="AN86" s="183"/>
    </row>
    <row r="87" spans="1:40" ht="15.5">
      <c r="A87" s="178"/>
      <c r="B87" s="21"/>
      <c r="C87" s="22"/>
      <c r="D87" s="290"/>
      <c r="E87" s="289"/>
      <c r="F87" s="177"/>
      <c r="G87" s="286"/>
      <c r="H87" s="23"/>
      <c r="I87" s="63" t="str">
        <f t="shared" si="20"/>
        <v>£0.00</v>
      </c>
      <c r="J87" s="178"/>
      <c r="K87" s="19"/>
      <c r="L87" s="92"/>
      <c r="M87" s="92"/>
      <c r="N87" s="92" t="str">
        <f t="shared" si="21"/>
        <v/>
      </c>
      <c r="O87" s="95"/>
      <c r="P87" s="28" t="str">
        <f t="shared" si="22"/>
        <v/>
      </c>
      <c r="Q87" s="18" t="str">
        <f t="shared" si="23"/>
        <v>£0.00</v>
      </c>
      <c r="R87" s="92"/>
      <c r="S87" s="192"/>
      <c r="T87" s="193"/>
      <c r="U87" s="96"/>
      <c r="V87" s="294"/>
      <c r="W87" s="294" t="str">
        <f t="shared" si="24"/>
        <v/>
      </c>
      <c r="X87" s="93"/>
      <c r="Y87" s="95"/>
      <c r="Z87" s="294"/>
      <c r="AA87" s="66" t="str">
        <f t="shared" si="25"/>
        <v/>
      </c>
      <c r="AB87" s="67" t="str">
        <f t="shared" si="26"/>
        <v>£0.00</v>
      </c>
      <c r="AC87" s="181"/>
      <c r="AD87" s="183"/>
      <c r="AE87" s="183"/>
      <c r="AF87" s="183"/>
      <c r="AG87" s="183"/>
      <c r="AH87" s="183" t="str">
        <f t="shared" si="19"/>
        <v/>
      </c>
      <c r="AI87" s="45">
        <f t="shared" si="27"/>
        <v>0</v>
      </c>
      <c r="AJ87" s="45">
        <f t="shared" si="28"/>
        <v>0</v>
      </c>
      <c r="AK87" s="45">
        <f t="shared" si="29"/>
        <v>0</v>
      </c>
      <c r="AL87" s="183" t="str">
        <f t="shared" si="30"/>
        <v/>
      </c>
      <c r="AM87" s="183" t="str">
        <f t="shared" si="31"/>
        <v/>
      </c>
      <c r="AN87" s="183"/>
    </row>
    <row r="88" spans="1:40" ht="15.5">
      <c r="A88" s="178"/>
      <c r="B88" s="21"/>
      <c r="C88" s="22"/>
      <c r="D88" s="290"/>
      <c r="E88" s="289"/>
      <c r="F88" s="177"/>
      <c r="G88" s="286"/>
      <c r="H88" s="23"/>
      <c r="I88" s="63" t="str">
        <f t="shared" si="20"/>
        <v>£0.00</v>
      </c>
      <c r="J88" s="178"/>
      <c r="K88" s="19"/>
      <c r="L88" s="92"/>
      <c r="M88" s="92"/>
      <c r="N88" s="92" t="str">
        <f t="shared" si="21"/>
        <v/>
      </c>
      <c r="O88" s="95"/>
      <c r="P88" s="28" t="str">
        <f t="shared" si="22"/>
        <v/>
      </c>
      <c r="Q88" s="18" t="str">
        <f t="shared" si="23"/>
        <v>£0.00</v>
      </c>
      <c r="R88" s="92"/>
      <c r="S88" s="192"/>
      <c r="T88" s="193"/>
      <c r="U88" s="96"/>
      <c r="V88" s="294"/>
      <c r="W88" s="294" t="str">
        <f t="shared" si="24"/>
        <v/>
      </c>
      <c r="X88" s="93"/>
      <c r="Y88" s="95"/>
      <c r="Z88" s="294"/>
      <c r="AA88" s="66" t="str">
        <f t="shared" si="25"/>
        <v/>
      </c>
      <c r="AB88" s="67" t="str">
        <f t="shared" si="26"/>
        <v>£0.00</v>
      </c>
      <c r="AC88" s="181"/>
      <c r="AD88" s="183"/>
      <c r="AE88" s="183"/>
      <c r="AF88" s="183"/>
      <c r="AG88" s="183"/>
      <c r="AH88" s="183" t="str">
        <f t="shared" si="19"/>
        <v/>
      </c>
      <c r="AI88" s="45">
        <f t="shared" si="27"/>
        <v>0</v>
      </c>
      <c r="AJ88" s="45">
        <f t="shared" si="28"/>
        <v>0</v>
      </c>
      <c r="AK88" s="45">
        <f t="shared" si="29"/>
        <v>0</v>
      </c>
      <c r="AL88" s="183" t="str">
        <f t="shared" si="30"/>
        <v/>
      </c>
      <c r="AM88" s="183" t="str">
        <f t="shared" si="31"/>
        <v/>
      </c>
      <c r="AN88" s="183"/>
    </row>
    <row r="89" spans="1:40" ht="15.5">
      <c r="A89" s="178"/>
      <c r="B89" s="21"/>
      <c r="C89" s="22"/>
      <c r="D89" s="290"/>
      <c r="E89" s="289"/>
      <c r="F89" s="177"/>
      <c r="G89" s="286"/>
      <c r="H89" s="23"/>
      <c r="I89" s="63" t="str">
        <f t="shared" si="20"/>
        <v>£0.00</v>
      </c>
      <c r="J89" s="178"/>
      <c r="K89" s="19"/>
      <c r="L89" s="92"/>
      <c r="M89" s="92"/>
      <c r="N89" s="92" t="str">
        <f t="shared" si="21"/>
        <v/>
      </c>
      <c r="O89" s="95"/>
      <c r="P89" s="28" t="str">
        <f t="shared" si="22"/>
        <v/>
      </c>
      <c r="Q89" s="18" t="str">
        <f t="shared" si="23"/>
        <v>£0.00</v>
      </c>
      <c r="R89" s="92"/>
      <c r="S89" s="192"/>
      <c r="T89" s="193"/>
      <c r="U89" s="96"/>
      <c r="V89" s="294"/>
      <c r="W89" s="294" t="str">
        <f t="shared" si="24"/>
        <v/>
      </c>
      <c r="X89" s="93"/>
      <c r="Y89" s="95"/>
      <c r="Z89" s="294"/>
      <c r="AA89" s="66" t="str">
        <f t="shared" si="25"/>
        <v/>
      </c>
      <c r="AB89" s="67" t="str">
        <f t="shared" si="26"/>
        <v>£0.00</v>
      </c>
      <c r="AC89" s="181"/>
      <c r="AD89" s="183"/>
      <c r="AE89" s="183"/>
      <c r="AF89" s="183"/>
      <c r="AG89" s="183"/>
      <c r="AH89" s="183" t="str">
        <f t="shared" si="19"/>
        <v/>
      </c>
      <c r="AI89" s="45">
        <f t="shared" si="27"/>
        <v>0</v>
      </c>
      <c r="AJ89" s="45">
        <f t="shared" si="28"/>
        <v>0</v>
      </c>
      <c r="AK89" s="45">
        <f t="shared" si="29"/>
        <v>0</v>
      </c>
      <c r="AL89" s="183" t="str">
        <f t="shared" si="30"/>
        <v/>
      </c>
      <c r="AM89" s="183" t="str">
        <f t="shared" si="31"/>
        <v/>
      </c>
      <c r="AN89" s="183"/>
    </row>
    <row r="90" spans="1:40" ht="15.5">
      <c r="A90" s="178"/>
      <c r="B90" s="21"/>
      <c r="C90" s="22"/>
      <c r="D90" s="290"/>
      <c r="E90" s="289"/>
      <c r="F90" s="177"/>
      <c r="G90" s="286"/>
      <c r="H90" s="23"/>
      <c r="I90" s="63" t="str">
        <f t="shared" si="20"/>
        <v>£0.00</v>
      </c>
      <c r="J90" s="178"/>
      <c r="K90" s="19"/>
      <c r="L90" s="92"/>
      <c r="M90" s="92"/>
      <c r="N90" s="92" t="str">
        <f t="shared" si="21"/>
        <v/>
      </c>
      <c r="O90" s="95"/>
      <c r="P90" s="28" t="str">
        <f t="shared" si="22"/>
        <v/>
      </c>
      <c r="Q90" s="18" t="str">
        <f t="shared" si="23"/>
        <v>£0.00</v>
      </c>
      <c r="R90" s="92"/>
      <c r="S90" s="192"/>
      <c r="T90" s="193"/>
      <c r="U90" s="96"/>
      <c r="V90" s="294"/>
      <c r="W90" s="294" t="str">
        <f t="shared" si="24"/>
        <v/>
      </c>
      <c r="X90" s="93"/>
      <c r="Y90" s="95"/>
      <c r="Z90" s="294"/>
      <c r="AA90" s="66" t="str">
        <f t="shared" si="25"/>
        <v/>
      </c>
      <c r="AB90" s="67" t="str">
        <f t="shared" si="26"/>
        <v>£0.00</v>
      </c>
      <c r="AC90" s="181"/>
      <c r="AD90" s="183"/>
      <c r="AE90" s="183"/>
      <c r="AF90" s="183"/>
      <c r="AG90" s="183"/>
      <c r="AH90" s="183" t="str">
        <f t="shared" si="19"/>
        <v/>
      </c>
      <c r="AI90" s="45">
        <f t="shared" si="27"/>
        <v>0</v>
      </c>
      <c r="AJ90" s="45">
        <f t="shared" si="28"/>
        <v>0</v>
      </c>
      <c r="AK90" s="45">
        <f t="shared" si="29"/>
        <v>0</v>
      </c>
      <c r="AL90" s="183" t="str">
        <f t="shared" si="30"/>
        <v/>
      </c>
      <c r="AM90" s="183" t="str">
        <f t="shared" si="31"/>
        <v/>
      </c>
      <c r="AN90" s="183"/>
    </row>
    <row r="91" spans="1:40" ht="15.5">
      <c r="A91" s="178"/>
      <c r="B91" s="21"/>
      <c r="C91" s="22"/>
      <c r="D91" s="290"/>
      <c r="E91" s="289"/>
      <c r="F91" s="177"/>
      <c r="G91" s="286"/>
      <c r="H91" s="23"/>
      <c r="I91" s="63" t="str">
        <f t="shared" si="20"/>
        <v>£0.00</v>
      </c>
      <c r="J91" s="178"/>
      <c r="K91" s="19"/>
      <c r="L91" s="92"/>
      <c r="M91" s="92"/>
      <c r="N91" s="92" t="str">
        <f t="shared" si="21"/>
        <v/>
      </c>
      <c r="O91" s="95"/>
      <c r="P91" s="28" t="str">
        <f t="shared" si="22"/>
        <v/>
      </c>
      <c r="Q91" s="18" t="str">
        <f t="shared" si="23"/>
        <v>£0.00</v>
      </c>
      <c r="R91" s="92"/>
      <c r="S91" s="192"/>
      <c r="T91" s="193"/>
      <c r="U91" s="96"/>
      <c r="V91" s="294"/>
      <c r="W91" s="294" t="str">
        <f t="shared" si="24"/>
        <v/>
      </c>
      <c r="X91" s="93"/>
      <c r="Y91" s="95"/>
      <c r="Z91" s="294"/>
      <c r="AA91" s="66" t="str">
        <f t="shared" si="25"/>
        <v/>
      </c>
      <c r="AB91" s="67" t="str">
        <f t="shared" si="26"/>
        <v>£0.00</v>
      </c>
      <c r="AC91" s="181"/>
      <c r="AD91" s="183"/>
      <c r="AE91" s="183"/>
      <c r="AF91" s="183"/>
      <c r="AG91" s="183"/>
      <c r="AH91" s="183" t="str">
        <f t="shared" si="19"/>
        <v/>
      </c>
      <c r="AI91" s="45">
        <f t="shared" si="27"/>
        <v>0</v>
      </c>
      <c r="AJ91" s="45">
        <f t="shared" si="28"/>
        <v>0</v>
      </c>
      <c r="AK91" s="45">
        <f t="shared" si="29"/>
        <v>0</v>
      </c>
      <c r="AL91" s="183" t="str">
        <f t="shared" si="30"/>
        <v/>
      </c>
      <c r="AM91" s="183" t="str">
        <f t="shared" si="31"/>
        <v/>
      </c>
      <c r="AN91" s="183"/>
    </row>
    <row r="92" spans="1:40" ht="15.5">
      <c r="A92" s="178"/>
      <c r="B92" s="21"/>
      <c r="C92" s="22"/>
      <c r="D92" s="290"/>
      <c r="E92" s="289"/>
      <c r="F92" s="177"/>
      <c r="G92" s="286"/>
      <c r="H92" s="23"/>
      <c r="I92" s="63" t="str">
        <f t="shared" si="20"/>
        <v>£0.00</v>
      </c>
      <c r="J92" s="178"/>
      <c r="K92" s="19"/>
      <c r="L92" s="92"/>
      <c r="M92" s="92"/>
      <c r="N92" s="92" t="str">
        <f t="shared" si="21"/>
        <v/>
      </c>
      <c r="O92" s="95"/>
      <c r="P92" s="28" t="str">
        <f t="shared" si="22"/>
        <v/>
      </c>
      <c r="Q92" s="18" t="str">
        <f t="shared" si="23"/>
        <v>£0.00</v>
      </c>
      <c r="R92" s="92"/>
      <c r="S92" s="192"/>
      <c r="T92" s="193"/>
      <c r="U92" s="96"/>
      <c r="V92" s="294"/>
      <c r="W92" s="294" t="str">
        <f t="shared" si="24"/>
        <v/>
      </c>
      <c r="X92" s="93"/>
      <c r="Y92" s="95"/>
      <c r="Z92" s="294"/>
      <c r="AA92" s="66" t="str">
        <f t="shared" si="25"/>
        <v/>
      </c>
      <c r="AB92" s="67" t="str">
        <f t="shared" si="26"/>
        <v>£0.00</v>
      </c>
      <c r="AC92" s="181"/>
      <c r="AD92" s="183"/>
      <c r="AE92" s="183"/>
      <c r="AF92" s="183"/>
      <c r="AG92" s="183"/>
      <c r="AH92" s="183" t="str">
        <f t="shared" si="19"/>
        <v/>
      </c>
      <c r="AI92" s="45">
        <f t="shared" si="27"/>
        <v>0</v>
      </c>
      <c r="AJ92" s="45">
        <f t="shared" si="28"/>
        <v>0</v>
      </c>
      <c r="AK92" s="45">
        <f t="shared" si="29"/>
        <v>0</v>
      </c>
      <c r="AL92" s="183" t="str">
        <f t="shared" si="30"/>
        <v/>
      </c>
      <c r="AM92" s="183" t="str">
        <f t="shared" si="31"/>
        <v/>
      </c>
      <c r="AN92" s="183"/>
    </row>
    <row r="93" spans="1:40" ht="15.5">
      <c r="A93" s="178"/>
      <c r="B93" s="21"/>
      <c r="C93" s="22"/>
      <c r="D93" s="290"/>
      <c r="E93" s="289"/>
      <c r="F93" s="177"/>
      <c r="G93" s="286"/>
      <c r="H93" s="23"/>
      <c r="I93" s="63" t="str">
        <f t="shared" si="20"/>
        <v>£0.00</v>
      </c>
      <c r="J93" s="178"/>
      <c r="K93" s="19"/>
      <c r="L93" s="92"/>
      <c r="M93" s="92"/>
      <c r="N93" s="92" t="str">
        <f t="shared" si="21"/>
        <v/>
      </c>
      <c r="O93" s="95"/>
      <c r="P93" s="28" t="str">
        <f t="shared" si="22"/>
        <v/>
      </c>
      <c r="Q93" s="18" t="str">
        <f t="shared" si="23"/>
        <v>£0.00</v>
      </c>
      <c r="R93" s="92"/>
      <c r="S93" s="192"/>
      <c r="T93" s="193"/>
      <c r="U93" s="96"/>
      <c r="V93" s="294"/>
      <c r="W93" s="294" t="str">
        <f t="shared" si="24"/>
        <v/>
      </c>
      <c r="X93" s="93"/>
      <c r="Y93" s="95"/>
      <c r="Z93" s="294"/>
      <c r="AA93" s="66" t="str">
        <f t="shared" si="25"/>
        <v/>
      </c>
      <c r="AB93" s="67" t="str">
        <f t="shared" si="26"/>
        <v>£0.00</v>
      </c>
      <c r="AC93" s="181"/>
      <c r="AD93" s="183"/>
      <c r="AE93" s="183"/>
      <c r="AF93" s="183"/>
      <c r="AG93" s="183"/>
      <c r="AH93" s="183" t="str">
        <f t="shared" si="19"/>
        <v/>
      </c>
      <c r="AI93" s="45">
        <f t="shared" si="27"/>
        <v>0</v>
      </c>
      <c r="AJ93" s="45">
        <f t="shared" si="28"/>
        <v>0</v>
      </c>
      <c r="AK93" s="45">
        <f t="shared" si="29"/>
        <v>0</v>
      </c>
      <c r="AL93" s="183" t="str">
        <f t="shared" si="30"/>
        <v/>
      </c>
      <c r="AM93" s="183" t="str">
        <f t="shared" si="31"/>
        <v/>
      </c>
      <c r="AN93" s="183"/>
    </row>
    <row r="94" spans="1:40" ht="15.5">
      <c r="A94" s="178"/>
      <c r="B94" s="21"/>
      <c r="C94" s="22"/>
      <c r="D94" s="290"/>
      <c r="E94" s="289"/>
      <c r="F94" s="177"/>
      <c r="G94" s="286"/>
      <c r="H94" s="23"/>
      <c r="I94" s="63" t="str">
        <f t="shared" si="20"/>
        <v>£0.00</v>
      </c>
      <c r="J94" s="178"/>
      <c r="K94" s="19"/>
      <c r="L94" s="92"/>
      <c r="M94" s="92"/>
      <c r="N94" s="92" t="str">
        <f t="shared" si="21"/>
        <v/>
      </c>
      <c r="O94" s="95"/>
      <c r="P94" s="28" t="str">
        <f t="shared" si="22"/>
        <v/>
      </c>
      <c r="Q94" s="18" t="str">
        <f t="shared" si="23"/>
        <v>£0.00</v>
      </c>
      <c r="R94" s="92"/>
      <c r="S94" s="192"/>
      <c r="T94" s="193"/>
      <c r="U94" s="96"/>
      <c r="V94" s="294"/>
      <c r="W94" s="294" t="str">
        <f t="shared" si="24"/>
        <v/>
      </c>
      <c r="X94" s="93"/>
      <c r="Y94" s="95"/>
      <c r="Z94" s="294"/>
      <c r="AA94" s="66" t="str">
        <f t="shared" si="25"/>
        <v/>
      </c>
      <c r="AB94" s="67" t="str">
        <f t="shared" si="26"/>
        <v>£0.00</v>
      </c>
      <c r="AC94" s="181"/>
      <c r="AD94" s="183"/>
      <c r="AE94" s="183"/>
      <c r="AF94" s="183"/>
      <c r="AG94" s="183"/>
      <c r="AH94" s="183" t="str">
        <f t="shared" si="19"/>
        <v/>
      </c>
      <c r="AI94" s="45">
        <f t="shared" si="27"/>
        <v>0</v>
      </c>
      <c r="AJ94" s="45">
        <f t="shared" si="28"/>
        <v>0</v>
      </c>
      <c r="AK94" s="45">
        <f t="shared" si="29"/>
        <v>0</v>
      </c>
      <c r="AL94" s="183" t="str">
        <f t="shared" si="30"/>
        <v/>
      </c>
      <c r="AM94" s="183" t="str">
        <f t="shared" si="31"/>
        <v/>
      </c>
      <c r="AN94" s="183"/>
    </row>
    <row r="95" spans="1:40" ht="15.5">
      <c r="A95" s="178"/>
      <c r="B95" s="21"/>
      <c r="C95" s="22"/>
      <c r="D95" s="290"/>
      <c r="E95" s="289"/>
      <c r="F95" s="177"/>
      <c r="G95" s="286"/>
      <c r="H95" s="23"/>
      <c r="I95" s="63" t="str">
        <f t="shared" si="20"/>
        <v>£0.00</v>
      </c>
      <c r="J95" s="178"/>
      <c r="K95" s="19"/>
      <c r="L95" s="92"/>
      <c r="M95" s="92"/>
      <c r="N95" s="92" t="str">
        <f t="shared" si="21"/>
        <v/>
      </c>
      <c r="O95" s="95"/>
      <c r="P95" s="28" t="str">
        <f t="shared" si="22"/>
        <v/>
      </c>
      <c r="Q95" s="18" t="str">
        <f t="shared" si="23"/>
        <v>£0.00</v>
      </c>
      <c r="R95" s="92"/>
      <c r="S95" s="192"/>
      <c r="T95" s="193"/>
      <c r="U95" s="96"/>
      <c r="V95" s="294"/>
      <c r="W95" s="294" t="str">
        <f t="shared" si="24"/>
        <v/>
      </c>
      <c r="X95" s="93"/>
      <c r="Y95" s="95"/>
      <c r="Z95" s="294"/>
      <c r="AA95" s="66" t="str">
        <f t="shared" si="25"/>
        <v/>
      </c>
      <c r="AB95" s="67" t="str">
        <f t="shared" si="26"/>
        <v>£0.00</v>
      </c>
      <c r="AC95" s="181"/>
      <c r="AD95" s="183"/>
      <c r="AE95" s="183"/>
      <c r="AF95" s="183"/>
      <c r="AG95" s="183"/>
      <c r="AH95" s="183" t="str">
        <f t="shared" si="19"/>
        <v/>
      </c>
      <c r="AI95" s="45">
        <f t="shared" si="27"/>
        <v>0</v>
      </c>
      <c r="AJ95" s="45">
        <f t="shared" si="28"/>
        <v>0</v>
      </c>
      <c r="AK95" s="45">
        <f t="shared" si="29"/>
        <v>0</v>
      </c>
      <c r="AL95" s="183" t="str">
        <f t="shared" si="30"/>
        <v/>
      </c>
      <c r="AM95" s="183" t="str">
        <f t="shared" si="31"/>
        <v/>
      </c>
      <c r="AN95" s="183"/>
    </row>
    <row r="96" spans="1:40" ht="15.5">
      <c r="A96" s="178"/>
      <c r="B96" s="21"/>
      <c r="C96" s="22"/>
      <c r="D96" s="290"/>
      <c r="E96" s="289"/>
      <c r="F96" s="177"/>
      <c r="G96" s="286"/>
      <c r="H96" s="23"/>
      <c r="I96" s="63" t="str">
        <f t="shared" si="20"/>
        <v>£0.00</v>
      </c>
      <c r="J96" s="178"/>
      <c r="K96" s="19"/>
      <c r="L96" s="92"/>
      <c r="M96" s="92"/>
      <c r="N96" s="92" t="str">
        <f t="shared" si="21"/>
        <v/>
      </c>
      <c r="O96" s="95"/>
      <c r="P96" s="28" t="str">
        <f t="shared" si="22"/>
        <v/>
      </c>
      <c r="Q96" s="18" t="str">
        <f t="shared" si="23"/>
        <v>£0.00</v>
      </c>
      <c r="R96" s="92"/>
      <c r="S96" s="192"/>
      <c r="T96" s="193"/>
      <c r="U96" s="96"/>
      <c r="V96" s="294"/>
      <c r="W96" s="294" t="str">
        <f t="shared" si="24"/>
        <v/>
      </c>
      <c r="X96" s="93"/>
      <c r="Y96" s="95"/>
      <c r="Z96" s="294"/>
      <c r="AA96" s="66" t="str">
        <f t="shared" si="25"/>
        <v/>
      </c>
      <c r="AB96" s="67" t="str">
        <f t="shared" si="26"/>
        <v>£0.00</v>
      </c>
      <c r="AC96" s="181"/>
      <c r="AD96" s="183"/>
      <c r="AE96" s="183"/>
      <c r="AF96" s="183"/>
      <c r="AG96" s="183"/>
      <c r="AH96" s="183" t="str">
        <f t="shared" si="19"/>
        <v/>
      </c>
      <c r="AI96" s="45">
        <f t="shared" si="27"/>
        <v>0</v>
      </c>
      <c r="AJ96" s="45">
        <f t="shared" si="28"/>
        <v>0</v>
      </c>
      <c r="AK96" s="45">
        <f t="shared" si="29"/>
        <v>0</v>
      </c>
      <c r="AL96" s="183" t="str">
        <f t="shared" si="30"/>
        <v/>
      </c>
      <c r="AM96" s="183" t="str">
        <f t="shared" si="31"/>
        <v/>
      </c>
      <c r="AN96" s="183"/>
    </row>
    <row r="97" spans="1:40" ht="15.5">
      <c r="A97" s="178"/>
      <c r="B97" s="21"/>
      <c r="C97" s="22"/>
      <c r="D97" s="290"/>
      <c r="E97" s="289"/>
      <c r="F97" s="177"/>
      <c r="G97" s="286"/>
      <c r="H97" s="23"/>
      <c r="I97" s="63" t="str">
        <f t="shared" si="20"/>
        <v>£0.00</v>
      </c>
      <c r="J97" s="178"/>
      <c r="K97" s="19"/>
      <c r="L97" s="92"/>
      <c r="M97" s="92"/>
      <c r="N97" s="92" t="str">
        <f t="shared" si="21"/>
        <v/>
      </c>
      <c r="O97" s="95"/>
      <c r="P97" s="28" t="str">
        <f t="shared" si="22"/>
        <v/>
      </c>
      <c r="Q97" s="18" t="str">
        <f t="shared" si="23"/>
        <v>£0.00</v>
      </c>
      <c r="R97" s="92"/>
      <c r="S97" s="192"/>
      <c r="T97" s="193"/>
      <c r="U97" s="96"/>
      <c r="V97" s="294"/>
      <c r="W97" s="294" t="str">
        <f t="shared" si="24"/>
        <v/>
      </c>
      <c r="X97" s="93"/>
      <c r="Y97" s="95"/>
      <c r="Z97" s="294"/>
      <c r="AA97" s="66" t="str">
        <f t="shared" si="25"/>
        <v/>
      </c>
      <c r="AB97" s="67" t="str">
        <f t="shared" si="26"/>
        <v>£0.00</v>
      </c>
      <c r="AC97" s="181"/>
      <c r="AD97" s="183"/>
      <c r="AE97" s="183"/>
      <c r="AF97" s="183"/>
      <c r="AG97" s="183"/>
      <c r="AH97" s="183" t="str">
        <f t="shared" si="19"/>
        <v/>
      </c>
      <c r="AI97" s="45">
        <f t="shared" si="27"/>
        <v>0</v>
      </c>
      <c r="AJ97" s="45">
        <f t="shared" si="28"/>
        <v>0</v>
      </c>
      <c r="AK97" s="45">
        <f t="shared" si="29"/>
        <v>0</v>
      </c>
      <c r="AL97" s="183" t="str">
        <f t="shared" si="30"/>
        <v/>
      </c>
      <c r="AM97" s="183" t="str">
        <f t="shared" si="31"/>
        <v/>
      </c>
      <c r="AN97" s="183"/>
    </row>
    <row r="98" spans="1:40" ht="15.5">
      <c r="A98" s="178"/>
      <c r="B98" s="21"/>
      <c r="C98" s="22"/>
      <c r="D98" s="290"/>
      <c r="E98" s="289"/>
      <c r="F98" s="177"/>
      <c r="G98" s="286"/>
      <c r="H98" s="23"/>
      <c r="I98" s="63" t="str">
        <f t="shared" si="20"/>
        <v>£0.00</v>
      </c>
      <c r="J98" s="178"/>
      <c r="K98" s="19"/>
      <c r="L98" s="92"/>
      <c r="M98" s="92"/>
      <c r="N98" s="92" t="str">
        <f t="shared" si="21"/>
        <v/>
      </c>
      <c r="O98" s="95"/>
      <c r="P98" s="28" t="str">
        <f t="shared" si="22"/>
        <v/>
      </c>
      <c r="Q98" s="18" t="str">
        <f t="shared" si="23"/>
        <v>£0.00</v>
      </c>
      <c r="R98" s="92"/>
      <c r="S98" s="192"/>
      <c r="T98" s="193"/>
      <c r="U98" s="96"/>
      <c r="V98" s="294"/>
      <c r="W98" s="294" t="str">
        <f t="shared" si="24"/>
        <v/>
      </c>
      <c r="X98" s="93"/>
      <c r="Y98" s="95"/>
      <c r="Z98" s="294"/>
      <c r="AA98" s="66" t="str">
        <f t="shared" si="25"/>
        <v/>
      </c>
      <c r="AB98" s="67" t="str">
        <f t="shared" si="26"/>
        <v>£0.00</v>
      </c>
      <c r="AC98" s="181"/>
      <c r="AD98" s="183"/>
      <c r="AE98" s="183"/>
      <c r="AF98" s="183"/>
      <c r="AG98" s="183"/>
      <c r="AH98" s="183" t="str">
        <f t="shared" si="19"/>
        <v/>
      </c>
      <c r="AI98" s="45">
        <f t="shared" si="27"/>
        <v>0</v>
      </c>
      <c r="AJ98" s="45">
        <f t="shared" si="28"/>
        <v>0</v>
      </c>
      <c r="AK98" s="45">
        <f t="shared" si="29"/>
        <v>0</v>
      </c>
      <c r="AL98" s="183" t="str">
        <f t="shared" si="30"/>
        <v/>
      </c>
      <c r="AM98" s="183" t="str">
        <f t="shared" si="31"/>
        <v/>
      </c>
      <c r="AN98" s="183"/>
    </row>
    <row r="99" spans="1:40" ht="15.5">
      <c r="A99" s="178"/>
      <c r="B99" s="21"/>
      <c r="C99" s="22"/>
      <c r="D99" s="290"/>
      <c r="E99" s="289"/>
      <c r="F99" s="177"/>
      <c r="G99" s="286"/>
      <c r="H99" s="23"/>
      <c r="I99" s="63" t="str">
        <f t="shared" si="20"/>
        <v>£0.00</v>
      </c>
      <c r="J99" s="178"/>
      <c r="K99" s="19"/>
      <c r="L99" s="92"/>
      <c r="M99" s="92"/>
      <c r="N99" s="92" t="str">
        <f t="shared" si="21"/>
        <v/>
      </c>
      <c r="O99" s="95"/>
      <c r="P99" s="28" t="str">
        <f t="shared" si="22"/>
        <v/>
      </c>
      <c r="Q99" s="18" t="str">
        <f t="shared" si="23"/>
        <v>£0.00</v>
      </c>
      <c r="R99" s="92"/>
      <c r="S99" s="192"/>
      <c r="T99" s="193"/>
      <c r="U99" s="96"/>
      <c r="V99" s="294"/>
      <c r="W99" s="294" t="str">
        <f t="shared" si="24"/>
        <v/>
      </c>
      <c r="X99" s="93"/>
      <c r="Y99" s="95"/>
      <c r="Z99" s="294"/>
      <c r="AA99" s="66" t="str">
        <f t="shared" si="25"/>
        <v/>
      </c>
      <c r="AB99" s="67" t="str">
        <f t="shared" si="26"/>
        <v>£0.00</v>
      </c>
      <c r="AC99" s="181"/>
      <c r="AD99" s="183"/>
      <c r="AE99" s="183"/>
      <c r="AF99" s="183"/>
      <c r="AG99" s="183"/>
      <c r="AH99" s="183" t="str">
        <f t="shared" si="19"/>
        <v/>
      </c>
      <c r="AI99" s="45">
        <f t="shared" si="27"/>
        <v>0</v>
      </c>
      <c r="AJ99" s="45">
        <f t="shared" si="28"/>
        <v>0</v>
      </c>
      <c r="AK99" s="45">
        <f t="shared" si="29"/>
        <v>0</v>
      </c>
      <c r="AL99" s="183" t="str">
        <f t="shared" si="30"/>
        <v/>
      </c>
      <c r="AM99" s="183" t="str">
        <f t="shared" si="31"/>
        <v/>
      </c>
      <c r="AN99" s="183"/>
    </row>
    <row r="100" spans="1:40" ht="15.5">
      <c r="A100" s="178"/>
      <c r="B100" s="21"/>
      <c r="C100" s="22"/>
      <c r="D100" s="290"/>
      <c r="E100" s="289"/>
      <c r="F100" s="177"/>
      <c r="G100" s="286"/>
      <c r="H100" s="23"/>
      <c r="I100" s="63" t="str">
        <f t="shared" si="20"/>
        <v>£0.00</v>
      </c>
      <c r="J100" s="178"/>
      <c r="K100" s="19"/>
      <c r="L100" s="92"/>
      <c r="M100" s="92"/>
      <c r="N100" s="92" t="str">
        <f t="shared" si="21"/>
        <v/>
      </c>
      <c r="O100" s="95"/>
      <c r="P100" s="28" t="str">
        <f t="shared" si="22"/>
        <v/>
      </c>
      <c r="Q100" s="18" t="str">
        <f t="shared" si="23"/>
        <v>£0.00</v>
      </c>
      <c r="R100" s="92"/>
      <c r="S100" s="192"/>
      <c r="T100" s="193"/>
      <c r="U100" s="96"/>
      <c r="V100" s="294"/>
      <c r="W100" s="294" t="str">
        <f t="shared" si="24"/>
        <v/>
      </c>
      <c r="X100" s="93"/>
      <c r="Y100" s="95"/>
      <c r="Z100" s="294"/>
      <c r="AA100" s="66" t="str">
        <f t="shared" si="25"/>
        <v/>
      </c>
      <c r="AB100" s="67" t="str">
        <f t="shared" si="26"/>
        <v>£0.00</v>
      </c>
      <c r="AC100" s="181"/>
      <c r="AD100" s="183"/>
      <c r="AE100" s="183"/>
      <c r="AF100" s="183"/>
      <c r="AG100" s="183"/>
      <c r="AH100" s="183" t="str">
        <f t="shared" si="19"/>
        <v/>
      </c>
      <c r="AI100" s="45">
        <f t="shared" si="27"/>
        <v>0</v>
      </c>
      <c r="AJ100" s="45">
        <f t="shared" si="28"/>
        <v>0</v>
      </c>
      <c r="AK100" s="45">
        <f t="shared" si="29"/>
        <v>0</v>
      </c>
      <c r="AL100" s="183" t="str">
        <f t="shared" si="30"/>
        <v/>
      </c>
      <c r="AM100" s="183" t="str">
        <f t="shared" si="31"/>
        <v/>
      </c>
      <c r="AN100" s="183"/>
    </row>
    <row r="101" spans="1:40" ht="15.5">
      <c r="A101" s="178"/>
      <c r="B101" s="21"/>
      <c r="C101" s="22"/>
      <c r="D101" s="290"/>
      <c r="E101" s="289"/>
      <c r="F101" s="177"/>
      <c r="G101" s="286"/>
      <c r="H101" s="23"/>
      <c r="I101" s="63" t="str">
        <f t="shared" si="20"/>
        <v>£0.00</v>
      </c>
      <c r="J101" s="178"/>
      <c r="K101" s="19"/>
      <c r="L101" s="92"/>
      <c r="M101" s="92"/>
      <c r="N101" s="92" t="str">
        <f t="shared" si="21"/>
        <v/>
      </c>
      <c r="O101" s="95"/>
      <c r="P101" s="28" t="str">
        <f t="shared" si="22"/>
        <v/>
      </c>
      <c r="Q101" s="18" t="str">
        <f t="shared" si="23"/>
        <v>£0.00</v>
      </c>
      <c r="R101" s="92"/>
      <c r="S101" s="192"/>
      <c r="T101" s="193"/>
      <c r="U101" s="96"/>
      <c r="V101" s="294"/>
      <c r="W101" s="294" t="str">
        <f t="shared" si="24"/>
        <v/>
      </c>
      <c r="X101" s="93"/>
      <c r="Y101" s="95"/>
      <c r="Z101" s="294"/>
      <c r="AA101" s="66" t="str">
        <f t="shared" si="25"/>
        <v/>
      </c>
      <c r="AB101" s="67" t="str">
        <f t="shared" si="26"/>
        <v>£0.00</v>
      </c>
      <c r="AC101" s="181"/>
      <c r="AD101" s="183"/>
      <c r="AE101" s="183"/>
      <c r="AF101" s="183"/>
      <c r="AG101" s="183"/>
      <c r="AH101" s="183" t="str">
        <f t="shared" si="19"/>
        <v/>
      </c>
      <c r="AI101" s="45">
        <f t="shared" si="27"/>
        <v>0</v>
      </c>
      <c r="AJ101" s="45">
        <f t="shared" si="28"/>
        <v>0</v>
      </c>
      <c r="AK101" s="45">
        <f t="shared" si="29"/>
        <v>0</v>
      </c>
      <c r="AL101" s="183" t="str">
        <f t="shared" si="30"/>
        <v/>
      </c>
      <c r="AM101" s="183" t="str">
        <f t="shared" si="31"/>
        <v/>
      </c>
      <c r="AN101" s="183"/>
    </row>
    <row r="102" spans="1:40" ht="15.5">
      <c r="A102" s="178"/>
      <c r="B102" s="21"/>
      <c r="C102" s="22"/>
      <c r="D102" s="290"/>
      <c r="E102" s="289"/>
      <c r="F102" s="177"/>
      <c r="G102" s="286"/>
      <c r="H102" s="23"/>
      <c r="I102" s="63" t="str">
        <f t="shared" si="20"/>
        <v>£0.00</v>
      </c>
      <c r="J102" s="178"/>
      <c r="K102" s="19"/>
      <c r="L102" s="92"/>
      <c r="M102" s="92"/>
      <c r="N102" s="92" t="str">
        <f t="shared" si="21"/>
        <v/>
      </c>
      <c r="O102" s="95"/>
      <c r="P102" s="28" t="str">
        <f t="shared" si="22"/>
        <v/>
      </c>
      <c r="Q102" s="18" t="str">
        <f t="shared" si="23"/>
        <v>£0.00</v>
      </c>
      <c r="R102" s="92"/>
      <c r="S102" s="192"/>
      <c r="T102" s="193"/>
      <c r="U102" s="96"/>
      <c r="V102" s="294"/>
      <c r="W102" s="294" t="str">
        <f t="shared" si="24"/>
        <v/>
      </c>
      <c r="X102" s="93"/>
      <c r="Y102" s="95"/>
      <c r="Z102" s="294"/>
      <c r="AA102" s="66" t="str">
        <f t="shared" si="25"/>
        <v/>
      </c>
      <c r="AB102" s="67" t="str">
        <f t="shared" si="26"/>
        <v>£0.00</v>
      </c>
      <c r="AC102" s="181"/>
      <c r="AD102" s="183"/>
      <c r="AE102" s="183"/>
      <c r="AF102" s="183"/>
      <c r="AG102" s="183"/>
      <c r="AH102" s="183" t="str">
        <f t="shared" si="19"/>
        <v/>
      </c>
      <c r="AI102" s="45">
        <f t="shared" si="27"/>
        <v>0</v>
      </c>
      <c r="AJ102" s="45">
        <f t="shared" si="28"/>
        <v>0</v>
      </c>
      <c r="AK102" s="45">
        <f t="shared" si="29"/>
        <v>0</v>
      </c>
      <c r="AL102" s="183" t="str">
        <f t="shared" si="30"/>
        <v/>
      </c>
      <c r="AM102" s="183" t="str">
        <f t="shared" si="31"/>
        <v/>
      </c>
      <c r="AN102" s="183"/>
    </row>
    <row r="103" spans="1:40" ht="15.5">
      <c r="A103" s="178"/>
      <c r="B103" s="21"/>
      <c r="C103" s="22"/>
      <c r="D103" s="290"/>
      <c r="E103" s="289"/>
      <c r="F103" s="177"/>
      <c r="G103" s="286"/>
      <c r="H103" s="23"/>
      <c r="I103" s="63" t="str">
        <f t="shared" si="20"/>
        <v>£0.00</v>
      </c>
      <c r="J103" s="178"/>
      <c r="K103" s="19"/>
      <c r="L103" s="92"/>
      <c r="M103" s="92"/>
      <c r="N103" s="92" t="str">
        <f t="shared" si="21"/>
        <v/>
      </c>
      <c r="O103" s="95"/>
      <c r="P103" s="28" t="str">
        <f t="shared" si="22"/>
        <v/>
      </c>
      <c r="Q103" s="18" t="str">
        <f t="shared" si="23"/>
        <v>£0.00</v>
      </c>
      <c r="R103" s="92"/>
      <c r="S103" s="192"/>
      <c r="T103" s="193"/>
      <c r="U103" s="96"/>
      <c r="V103" s="294"/>
      <c r="W103" s="294" t="str">
        <f t="shared" si="24"/>
        <v/>
      </c>
      <c r="X103" s="93"/>
      <c r="Y103" s="95"/>
      <c r="Z103" s="294"/>
      <c r="AA103" s="66" t="str">
        <f t="shared" si="25"/>
        <v/>
      </c>
      <c r="AB103" s="67" t="str">
        <f t="shared" si="26"/>
        <v>£0.00</v>
      </c>
      <c r="AC103" s="181"/>
      <c r="AD103" s="183"/>
      <c r="AE103" s="183"/>
      <c r="AF103" s="183"/>
      <c r="AG103" s="183"/>
      <c r="AH103" s="183" t="str">
        <f t="shared" si="19"/>
        <v/>
      </c>
      <c r="AI103" s="45">
        <f t="shared" si="27"/>
        <v>0</v>
      </c>
      <c r="AJ103" s="45">
        <f t="shared" si="28"/>
        <v>0</v>
      </c>
      <c r="AK103" s="45">
        <f t="shared" si="29"/>
        <v>0</v>
      </c>
      <c r="AL103" s="183" t="str">
        <f t="shared" si="30"/>
        <v/>
      </c>
      <c r="AM103" s="183" t="str">
        <f t="shared" si="31"/>
        <v/>
      </c>
      <c r="AN103" s="183"/>
    </row>
    <row r="104" spans="1:40" ht="15.5">
      <c r="A104" s="178"/>
      <c r="B104" s="21"/>
      <c r="C104" s="22"/>
      <c r="D104" s="290"/>
      <c r="E104" s="289"/>
      <c r="F104" s="177"/>
      <c r="G104" s="286"/>
      <c r="H104" s="23"/>
      <c r="I104" s="63" t="str">
        <f t="shared" si="20"/>
        <v>£0.00</v>
      </c>
      <c r="J104" s="178"/>
      <c r="K104" s="19"/>
      <c r="L104" s="92"/>
      <c r="M104" s="92"/>
      <c r="N104" s="92" t="str">
        <f t="shared" si="21"/>
        <v/>
      </c>
      <c r="O104" s="95"/>
      <c r="P104" s="28" t="str">
        <f t="shared" si="22"/>
        <v/>
      </c>
      <c r="Q104" s="18" t="str">
        <f t="shared" si="23"/>
        <v>£0.00</v>
      </c>
      <c r="R104" s="92"/>
      <c r="S104" s="192"/>
      <c r="T104" s="193"/>
      <c r="U104" s="96"/>
      <c r="V104" s="294"/>
      <c r="W104" s="294" t="str">
        <f t="shared" si="24"/>
        <v/>
      </c>
      <c r="X104" s="93"/>
      <c r="Y104" s="95"/>
      <c r="Z104" s="294"/>
      <c r="AA104" s="66" t="str">
        <f t="shared" si="25"/>
        <v/>
      </c>
      <c r="AB104" s="67" t="str">
        <f t="shared" si="26"/>
        <v>£0.00</v>
      </c>
      <c r="AC104" s="181"/>
      <c r="AD104" s="183"/>
      <c r="AE104" s="183"/>
      <c r="AF104" s="183"/>
      <c r="AG104" s="183"/>
      <c r="AH104" s="183" t="str">
        <f t="shared" si="19"/>
        <v/>
      </c>
      <c r="AI104" s="45">
        <f t="shared" si="27"/>
        <v>0</v>
      </c>
      <c r="AJ104" s="45">
        <f t="shared" si="28"/>
        <v>0</v>
      </c>
      <c r="AK104" s="45">
        <f t="shared" si="29"/>
        <v>0</v>
      </c>
      <c r="AL104" s="183" t="str">
        <f t="shared" si="30"/>
        <v/>
      </c>
      <c r="AM104" s="183" t="str">
        <f t="shared" si="31"/>
        <v/>
      </c>
      <c r="AN104" s="183"/>
    </row>
    <row r="105" spans="1:40" ht="15.5">
      <c r="A105" s="178"/>
      <c r="B105" s="21"/>
      <c r="C105" s="22"/>
      <c r="D105" s="290"/>
      <c r="E105" s="289"/>
      <c r="F105" s="177"/>
      <c r="G105" s="286"/>
      <c r="H105" s="23"/>
      <c r="I105" s="63" t="str">
        <f t="shared" si="20"/>
        <v>£0.00</v>
      </c>
      <c r="J105" s="178"/>
      <c r="K105" s="19"/>
      <c r="L105" s="92"/>
      <c r="M105" s="92"/>
      <c r="N105" s="92" t="str">
        <f t="shared" si="21"/>
        <v/>
      </c>
      <c r="O105" s="95"/>
      <c r="P105" s="28" t="str">
        <f t="shared" si="22"/>
        <v/>
      </c>
      <c r="Q105" s="18" t="str">
        <f t="shared" si="23"/>
        <v>£0.00</v>
      </c>
      <c r="R105" s="92"/>
      <c r="S105" s="192"/>
      <c r="T105" s="193"/>
      <c r="U105" s="96"/>
      <c r="V105" s="294"/>
      <c r="W105" s="294" t="str">
        <f t="shared" si="24"/>
        <v/>
      </c>
      <c r="X105" s="93"/>
      <c r="Y105" s="95"/>
      <c r="Z105" s="294"/>
      <c r="AA105" s="66" t="str">
        <f t="shared" si="25"/>
        <v/>
      </c>
      <c r="AB105" s="67" t="str">
        <f t="shared" si="26"/>
        <v>£0.00</v>
      </c>
      <c r="AC105" s="181"/>
      <c r="AD105" s="183"/>
      <c r="AE105" s="183"/>
      <c r="AF105" s="183"/>
      <c r="AG105" s="183"/>
      <c r="AH105" s="183" t="str">
        <f t="shared" si="19"/>
        <v/>
      </c>
      <c r="AI105" s="45">
        <f t="shared" si="27"/>
        <v>0</v>
      </c>
      <c r="AJ105" s="45">
        <f t="shared" si="28"/>
        <v>0</v>
      </c>
      <c r="AK105" s="45">
        <f t="shared" si="29"/>
        <v>0</v>
      </c>
      <c r="AL105" s="183" t="str">
        <f t="shared" si="30"/>
        <v/>
      </c>
      <c r="AM105" s="183" t="str">
        <f t="shared" si="31"/>
        <v/>
      </c>
      <c r="AN105" s="183"/>
    </row>
    <row r="106" spans="1:40" ht="15.5">
      <c r="A106" s="178"/>
      <c r="B106" s="21"/>
      <c r="C106" s="22"/>
      <c r="D106" s="290"/>
      <c r="E106" s="289"/>
      <c r="F106" s="177"/>
      <c r="G106" s="286"/>
      <c r="H106" s="23"/>
      <c r="I106" s="63" t="str">
        <f t="shared" si="20"/>
        <v>£0.00</v>
      </c>
      <c r="J106" s="178"/>
      <c r="K106" s="19"/>
      <c r="L106" s="92"/>
      <c r="M106" s="92"/>
      <c r="N106" s="92" t="str">
        <f t="shared" si="21"/>
        <v/>
      </c>
      <c r="O106" s="95"/>
      <c r="P106" s="28" t="str">
        <f t="shared" si="22"/>
        <v/>
      </c>
      <c r="Q106" s="18" t="str">
        <f t="shared" si="23"/>
        <v>£0.00</v>
      </c>
      <c r="R106" s="92"/>
      <c r="S106" s="192"/>
      <c r="T106" s="193"/>
      <c r="U106" s="96"/>
      <c r="V106" s="294"/>
      <c r="W106" s="294" t="str">
        <f t="shared" si="24"/>
        <v/>
      </c>
      <c r="X106" s="93"/>
      <c r="Y106" s="95"/>
      <c r="Z106" s="294"/>
      <c r="AA106" s="66" t="str">
        <f t="shared" si="25"/>
        <v/>
      </c>
      <c r="AB106" s="67" t="str">
        <f t="shared" si="26"/>
        <v>£0.00</v>
      </c>
      <c r="AC106" s="181"/>
      <c r="AD106" s="183"/>
      <c r="AE106" s="183"/>
      <c r="AF106" s="183"/>
      <c r="AG106" s="183"/>
      <c r="AH106" s="183" t="str">
        <f t="shared" si="19"/>
        <v/>
      </c>
      <c r="AI106" s="45">
        <f t="shared" si="27"/>
        <v>0</v>
      </c>
      <c r="AJ106" s="45">
        <f t="shared" si="28"/>
        <v>0</v>
      </c>
      <c r="AK106" s="45">
        <f t="shared" si="29"/>
        <v>0</v>
      </c>
      <c r="AL106" s="183" t="str">
        <f t="shared" si="30"/>
        <v/>
      </c>
      <c r="AM106" s="183" t="str">
        <f t="shared" si="31"/>
        <v/>
      </c>
      <c r="AN106" s="183"/>
    </row>
    <row r="107" spans="1:40" ht="15.5">
      <c r="A107" s="178"/>
      <c r="B107" s="21"/>
      <c r="C107" s="22"/>
      <c r="D107" s="290"/>
      <c r="E107" s="289"/>
      <c r="F107" s="177"/>
      <c r="G107" s="286"/>
      <c r="H107" s="23"/>
      <c r="I107" s="63" t="str">
        <f t="shared" si="20"/>
        <v>£0.00</v>
      </c>
      <c r="J107" s="178"/>
      <c r="K107" s="19"/>
      <c r="L107" s="92"/>
      <c r="M107" s="92"/>
      <c r="N107" s="92" t="str">
        <f t="shared" si="21"/>
        <v/>
      </c>
      <c r="O107" s="95"/>
      <c r="P107" s="28" t="str">
        <f t="shared" si="22"/>
        <v/>
      </c>
      <c r="Q107" s="18" t="str">
        <f t="shared" si="23"/>
        <v>£0.00</v>
      </c>
      <c r="R107" s="92"/>
      <c r="S107" s="192"/>
      <c r="T107" s="193"/>
      <c r="U107" s="96"/>
      <c r="V107" s="294"/>
      <c r="W107" s="294" t="str">
        <f t="shared" si="24"/>
        <v/>
      </c>
      <c r="X107" s="93"/>
      <c r="Y107" s="95"/>
      <c r="Z107" s="294"/>
      <c r="AA107" s="66" t="str">
        <f t="shared" si="25"/>
        <v/>
      </c>
      <c r="AB107" s="67" t="str">
        <f t="shared" si="26"/>
        <v>£0.00</v>
      </c>
      <c r="AC107" s="181"/>
      <c r="AD107" s="183"/>
      <c r="AE107" s="183"/>
      <c r="AF107" s="183"/>
      <c r="AG107" s="183"/>
      <c r="AH107" s="183" t="str">
        <f t="shared" si="19"/>
        <v/>
      </c>
      <c r="AI107" s="45">
        <f t="shared" si="27"/>
        <v>0</v>
      </c>
      <c r="AJ107" s="45">
        <f t="shared" si="28"/>
        <v>0</v>
      </c>
      <c r="AK107" s="45">
        <f t="shared" si="29"/>
        <v>0</v>
      </c>
      <c r="AL107" s="183" t="str">
        <f t="shared" si="30"/>
        <v/>
      </c>
      <c r="AM107" s="183" t="str">
        <f t="shared" si="31"/>
        <v/>
      </c>
      <c r="AN107" s="183"/>
    </row>
    <row r="108" spans="1:40" ht="15.5">
      <c r="A108" s="178"/>
      <c r="B108" s="21"/>
      <c r="C108" s="22"/>
      <c r="D108" s="290"/>
      <c r="E108" s="289"/>
      <c r="F108" s="177"/>
      <c r="G108" s="286"/>
      <c r="H108" s="23"/>
      <c r="I108" s="63" t="str">
        <f t="shared" si="20"/>
        <v>£0.00</v>
      </c>
      <c r="J108" s="178"/>
      <c r="K108" s="19"/>
      <c r="L108" s="92"/>
      <c r="M108" s="92"/>
      <c r="N108" s="92" t="str">
        <f t="shared" si="21"/>
        <v/>
      </c>
      <c r="O108" s="95"/>
      <c r="P108" s="28" t="str">
        <f t="shared" si="22"/>
        <v/>
      </c>
      <c r="Q108" s="18" t="str">
        <f t="shared" si="23"/>
        <v>£0.00</v>
      </c>
      <c r="R108" s="92"/>
      <c r="S108" s="192"/>
      <c r="T108" s="193"/>
      <c r="U108" s="96"/>
      <c r="V108" s="294"/>
      <c r="W108" s="294" t="str">
        <f t="shared" si="24"/>
        <v/>
      </c>
      <c r="X108" s="93"/>
      <c r="Y108" s="95"/>
      <c r="Z108" s="294"/>
      <c r="AA108" s="66" t="str">
        <f t="shared" si="25"/>
        <v/>
      </c>
      <c r="AB108" s="67" t="str">
        <f t="shared" si="26"/>
        <v>£0.00</v>
      </c>
      <c r="AC108" s="181"/>
      <c r="AD108" s="183"/>
      <c r="AE108" s="183"/>
      <c r="AF108" s="183"/>
      <c r="AG108" s="183"/>
      <c r="AH108" s="183" t="str">
        <f t="shared" si="19"/>
        <v/>
      </c>
      <c r="AI108" s="45">
        <f t="shared" si="27"/>
        <v>0</v>
      </c>
      <c r="AJ108" s="45">
        <f t="shared" si="28"/>
        <v>0</v>
      </c>
      <c r="AK108" s="45">
        <f t="shared" si="29"/>
        <v>0</v>
      </c>
      <c r="AL108" s="183" t="str">
        <f t="shared" si="30"/>
        <v/>
      </c>
      <c r="AM108" s="183" t="str">
        <f t="shared" si="31"/>
        <v/>
      </c>
      <c r="AN108" s="183"/>
    </row>
    <row r="109" spans="1:40" ht="15.5">
      <c r="A109" s="178"/>
      <c r="B109" s="21"/>
      <c r="C109" s="22"/>
      <c r="D109" s="290"/>
      <c r="E109" s="289"/>
      <c r="F109" s="177"/>
      <c r="G109" s="286"/>
      <c r="H109" s="23"/>
      <c r="I109" s="63" t="str">
        <f t="shared" si="20"/>
        <v>£0.00</v>
      </c>
      <c r="J109" s="178"/>
      <c r="K109" s="19"/>
      <c r="L109" s="92"/>
      <c r="M109" s="92"/>
      <c r="N109" s="92" t="str">
        <f t="shared" si="21"/>
        <v/>
      </c>
      <c r="O109" s="95"/>
      <c r="P109" s="28" t="str">
        <f t="shared" si="22"/>
        <v/>
      </c>
      <c r="Q109" s="18" t="str">
        <f t="shared" si="23"/>
        <v>£0.00</v>
      </c>
      <c r="R109" s="92"/>
      <c r="S109" s="192"/>
      <c r="T109" s="193"/>
      <c r="U109" s="96"/>
      <c r="V109" s="294"/>
      <c r="W109" s="294" t="str">
        <f t="shared" si="24"/>
        <v/>
      </c>
      <c r="X109" s="93"/>
      <c r="Y109" s="95"/>
      <c r="Z109" s="294"/>
      <c r="AA109" s="66" t="str">
        <f t="shared" si="25"/>
        <v/>
      </c>
      <c r="AB109" s="67" t="str">
        <f t="shared" si="26"/>
        <v>£0.00</v>
      </c>
      <c r="AC109" s="181"/>
      <c r="AD109" s="183"/>
      <c r="AE109" s="183"/>
      <c r="AF109" s="183"/>
      <c r="AG109" s="183"/>
      <c r="AH109" s="183" t="str">
        <f t="shared" si="19"/>
        <v/>
      </c>
      <c r="AI109" s="45">
        <f t="shared" si="27"/>
        <v>0</v>
      </c>
      <c r="AJ109" s="45">
        <f t="shared" si="28"/>
        <v>0</v>
      </c>
      <c r="AK109" s="45">
        <f t="shared" si="29"/>
        <v>0</v>
      </c>
      <c r="AL109" s="183" t="str">
        <f t="shared" si="30"/>
        <v/>
      </c>
      <c r="AM109" s="183" t="str">
        <f t="shared" si="31"/>
        <v/>
      </c>
      <c r="AN109" s="183"/>
    </row>
    <row r="110" spans="1:40" ht="15.5">
      <c r="A110" s="178"/>
      <c r="B110" s="21"/>
      <c r="C110" s="22"/>
      <c r="D110" s="290"/>
      <c r="E110" s="289"/>
      <c r="F110" s="177"/>
      <c r="G110" s="286"/>
      <c r="H110" s="23"/>
      <c r="I110" s="63" t="str">
        <f t="shared" si="20"/>
        <v>£0.00</v>
      </c>
      <c r="J110" s="178"/>
      <c r="K110" s="19"/>
      <c r="L110" s="92"/>
      <c r="M110" s="92"/>
      <c r="N110" s="92" t="str">
        <f t="shared" si="21"/>
        <v/>
      </c>
      <c r="O110" s="95"/>
      <c r="P110" s="28" t="str">
        <f t="shared" si="22"/>
        <v/>
      </c>
      <c r="Q110" s="18" t="str">
        <f t="shared" si="23"/>
        <v>£0.00</v>
      </c>
      <c r="R110" s="92"/>
      <c r="S110" s="192"/>
      <c r="T110" s="193"/>
      <c r="U110" s="96"/>
      <c r="V110" s="294"/>
      <c r="W110" s="294" t="str">
        <f t="shared" si="24"/>
        <v/>
      </c>
      <c r="X110" s="93"/>
      <c r="Y110" s="95"/>
      <c r="Z110" s="294"/>
      <c r="AA110" s="66" t="str">
        <f t="shared" si="25"/>
        <v/>
      </c>
      <c r="AB110" s="67" t="str">
        <f t="shared" si="26"/>
        <v>£0.00</v>
      </c>
      <c r="AC110" s="181"/>
      <c r="AD110" s="183"/>
      <c r="AE110" s="183"/>
      <c r="AF110" s="183"/>
      <c r="AG110" s="183"/>
      <c r="AH110" s="183" t="str">
        <f t="shared" si="19"/>
        <v/>
      </c>
      <c r="AI110" s="45">
        <f t="shared" si="27"/>
        <v>0</v>
      </c>
      <c r="AJ110" s="45">
        <f t="shared" si="28"/>
        <v>0</v>
      </c>
      <c r="AK110" s="45">
        <f t="shared" si="29"/>
        <v>0</v>
      </c>
      <c r="AL110" s="183" t="str">
        <f t="shared" si="30"/>
        <v/>
      </c>
      <c r="AM110" s="183" t="str">
        <f t="shared" si="31"/>
        <v/>
      </c>
      <c r="AN110" s="183"/>
    </row>
    <row r="111" spans="1:40" ht="15.5">
      <c r="A111" s="178"/>
      <c r="B111" s="21"/>
      <c r="C111" s="22"/>
      <c r="D111" s="290"/>
      <c r="E111" s="289"/>
      <c r="F111" s="177"/>
      <c r="G111" s="286"/>
      <c r="H111" s="23"/>
      <c r="I111" s="63" t="str">
        <f t="shared" si="20"/>
        <v>£0.00</v>
      </c>
      <c r="J111" s="178"/>
      <c r="K111" s="19"/>
      <c r="L111" s="92"/>
      <c r="M111" s="92"/>
      <c r="N111" s="92" t="str">
        <f t="shared" si="21"/>
        <v/>
      </c>
      <c r="O111" s="95"/>
      <c r="P111" s="28" t="str">
        <f t="shared" si="22"/>
        <v/>
      </c>
      <c r="Q111" s="18" t="str">
        <f t="shared" si="23"/>
        <v>£0.00</v>
      </c>
      <c r="R111" s="92"/>
      <c r="S111" s="192"/>
      <c r="T111" s="193"/>
      <c r="U111" s="96"/>
      <c r="V111" s="294"/>
      <c r="W111" s="294" t="str">
        <f t="shared" si="24"/>
        <v/>
      </c>
      <c r="X111" s="93"/>
      <c r="Y111" s="95"/>
      <c r="Z111" s="294"/>
      <c r="AA111" s="66" t="str">
        <f t="shared" si="25"/>
        <v/>
      </c>
      <c r="AB111" s="67" t="str">
        <f t="shared" si="26"/>
        <v>£0.00</v>
      </c>
      <c r="AC111" s="181"/>
      <c r="AD111" s="183"/>
      <c r="AE111" s="183"/>
      <c r="AF111" s="183"/>
      <c r="AG111" s="183"/>
      <c r="AH111" s="183" t="str">
        <f t="shared" si="19"/>
        <v/>
      </c>
      <c r="AI111" s="45">
        <f t="shared" si="27"/>
        <v>0</v>
      </c>
      <c r="AJ111" s="45">
        <f t="shared" si="28"/>
        <v>0</v>
      </c>
      <c r="AK111" s="45">
        <f t="shared" si="29"/>
        <v>0</v>
      </c>
      <c r="AL111" s="183" t="str">
        <f t="shared" si="30"/>
        <v/>
      </c>
      <c r="AM111" s="183" t="str">
        <f t="shared" si="31"/>
        <v/>
      </c>
      <c r="AN111" s="183"/>
    </row>
    <row r="112" spans="1:40" ht="15.5">
      <c r="A112" s="178"/>
      <c r="B112" s="21"/>
      <c r="C112" s="22"/>
      <c r="D112" s="290"/>
      <c r="E112" s="289"/>
      <c r="F112" s="177"/>
      <c r="G112" s="286"/>
      <c r="H112" s="23"/>
      <c r="I112" s="63" t="str">
        <f t="shared" si="20"/>
        <v>£0.00</v>
      </c>
      <c r="J112" s="178"/>
      <c r="K112" s="19"/>
      <c r="L112" s="92"/>
      <c r="M112" s="92"/>
      <c r="N112" s="92" t="str">
        <f t="shared" si="21"/>
        <v/>
      </c>
      <c r="O112" s="95"/>
      <c r="P112" s="28" t="str">
        <f t="shared" si="22"/>
        <v/>
      </c>
      <c r="Q112" s="18" t="str">
        <f t="shared" si="23"/>
        <v>£0.00</v>
      </c>
      <c r="R112" s="92"/>
      <c r="S112" s="192"/>
      <c r="T112" s="193"/>
      <c r="U112" s="96"/>
      <c r="V112" s="294"/>
      <c r="W112" s="294" t="str">
        <f t="shared" si="24"/>
        <v/>
      </c>
      <c r="X112" s="93"/>
      <c r="Y112" s="95"/>
      <c r="Z112" s="294"/>
      <c r="AA112" s="66" t="str">
        <f t="shared" si="25"/>
        <v/>
      </c>
      <c r="AB112" s="67" t="str">
        <f t="shared" si="26"/>
        <v>£0.00</v>
      </c>
      <c r="AC112" s="181"/>
      <c r="AD112" s="183"/>
      <c r="AE112" s="183"/>
      <c r="AF112" s="183"/>
      <c r="AG112" s="183"/>
      <c r="AH112" s="183" t="str">
        <f t="shared" si="19"/>
        <v/>
      </c>
      <c r="AI112" s="45">
        <f t="shared" si="27"/>
        <v>0</v>
      </c>
      <c r="AJ112" s="45">
        <f t="shared" si="28"/>
        <v>0</v>
      </c>
      <c r="AK112" s="45">
        <f t="shared" si="29"/>
        <v>0</v>
      </c>
      <c r="AL112" s="183" t="str">
        <f t="shared" si="30"/>
        <v/>
      </c>
      <c r="AM112" s="183" t="str">
        <f t="shared" si="31"/>
        <v/>
      </c>
      <c r="AN112" s="183"/>
    </row>
    <row r="113" spans="1:40" ht="15.5">
      <c r="A113" s="178"/>
      <c r="B113" s="21"/>
      <c r="C113" s="22"/>
      <c r="D113" s="290"/>
      <c r="E113" s="289"/>
      <c r="F113" s="177"/>
      <c r="G113" s="286"/>
      <c r="H113" s="23"/>
      <c r="I113" s="63" t="str">
        <f t="shared" si="20"/>
        <v>£0.00</v>
      </c>
      <c r="J113" s="178"/>
      <c r="K113" s="19"/>
      <c r="L113" s="92"/>
      <c r="M113" s="92"/>
      <c r="N113" s="92" t="str">
        <f t="shared" si="21"/>
        <v/>
      </c>
      <c r="O113" s="95"/>
      <c r="P113" s="28" t="str">
        <f t="shared" si="22"/>
        <v/>
      </c>
      <c r="Q113" s="18" t="str">
        <f t="shared" si="23"/>
        <v>£0.00</v>
      </c>
      <c r="R113" s="92"/>
      <c r="S113" s="192"/>
      <c r="T113" s="193"/>
      <c r="U113" s="96"/>
      <c r="V113" s="294"/>
      <c r="W113" s="294" t="str">
        <f t="shared" si="24"/>
        <v/>
      </c>
      <c r="X113" s="93"/>
      <c r="Y113" s="95"/>
      <c r="Z113" s="294"/>
      <c r="AA113" s="66" t="str">
        <f t="shared" si="25"/>
        <v/>
      </c>
      <c r="AB113" s="67" t="str">
        <f t="shared" si="26"/>
        <v>£0.00</v>
      </c>
      <c r="AC113" s="181"/>
      <c r="AD113" s="183"/>
      <c r="AE113" s="183"/>
      <c r="AF113" s="183"/>
      <c r="AG113" s="183"/>
      <c r="AH113" s="183" t="str">
        <f t="shared" si="19"/>
        <v/>
      </c>
      <c r="AI113" s="45">
        <f t="shared" si="27"/>
        <v>0</v>
      </c>
      <c r="AJ113" s="45">
        <f t="shared" si="28"/>
        <v>0</v>
      </c>
      <c r="AK113" s="45">
        <f t="shared" si="29"/>
        <v>0</v>
      </c>
      <c r="AL113" s="183" t="str">
        <f t="shared" si="30"/>
        <v/>
      </c>
      <c r="AM113" s="183" t="str">
        <f t="shared" si="31"/>
        <v/>
      </c>
      <c r="AN113" s="183"/>
    </row>
    <row r="114" spans="1:40" ht="15.5">
      <c r="A114" s="178"/>
      <c r="B114" s="21"/>
      <c r="C114" s="22"/>
      <c r="D114" s="290"/>
      <c r="E114" s="289"/>
      <c r="F114" s="177"/>
      <c r="G114" s="286"/>
      <c r="H114" s="23"/>
      <c r="I114" s="63" t="str">
        <f t="shared" si="20"/>
        <v>£0.00</v>
      </c>
      <c r="J114" s="178"/>
      <c r="K114" s="19"/>
      <c r="L114" s="92"/>
      <c r="M114" s="92"/>
      <c r="N114" s="92" t="str">
        <f t="shared" si="21"/>
        <v/>
      </c>
      <c r="O114" s="95"/>
      <c r="P114" s="28" t="str">
        <f t="shared" si="22"/>
        <v/>
      </c>
      <c r="Q114" s="18" t="str">
        <f t="shared" si="23"/>
        <v>£0.00</v>
      </c>
      <c r="R114" s="92"/>
      <c r="S114" s="192"/>
      <c r="T114" s="193"/>
      <c r="U114" s="96"/>
      <c r="V114" s="294"/>
      <c r="W114" s="294" t="str">
        <f t="shared" si="24"/>
        <v/>
      </c>
      <c r="X114" s="93"/>
      <c r="Y114" s="95"/>
      <c r="Z114" s="294"/>
      <c r="AA114" s="66" t="str">
        <f t="shared" si="25"/>
        <v/>
      </c>
      <c r="AB114" s="67" t="str">
        <f t="shared" si="26"/>
        <v>£0.00</v>
      </c>
      <c r="AC114" s="181"/>
      <c r="AD114" s="183"/>
      <c r="AE114" s="183"/>
      <c r="AF114" s="183"/>
      <c r="AG114" s="183"/>
      <c r="AH114" s="183" t="str">
        <f t="shared" si="19"/>
        <v/>
      </c>
      <c r="AI114" s="45">
        <f t="shared" si="27"/>
        <v>0</v>
      </c>
      <c r="AJ114" s="45">
        <f t="shared" si="28"/>
        <v>0</v>
      </c>
      <c r="AK114" s="45">
        <f t="shared" si="29"/>
        <v>0</v>
      </c>
      <c r="AL114" s="183" t="str">
        <f t="shared" si="30"/>
        <v/>
      </c>
      <c r="AM114" s="183" t="str">
        <f t="shared" si="31"/>
        <v/>
      </c>
      <c r="AN114" s="183"/>
    </row>
    <row r="115" spans="1:40" ht="15.5">
      <c r="A115" s="178"/>
      <c r="B115" s="21"/>
      <c r="C115" s="22"/>
      <c r="D115" s="290"/>
      <c r="E115" s="289"/>
      <c r="F115" s="177"/>
      <c r="G115" s="286"/>
      <c r="H115" s="23"/>
      <c r="I115" s="63" t="str">
        <f t="shared" si="20"/>
        <v>£0.00</v>
      </c>
      <c r="J115" s="178"/>
      <c r="K115" s="19"/>
      <c r="L115" s="92"/>
      <c r="M115" s="92"/>
      <c r="N115" s="92" t="str">
        <f t="shared" si="21"/>
        <v/>
      </c>
      <c r="O115" s="95"/>
      <c r="P115" s="28" t="str">
        <f t="shared" si="22"/>
        <v/>
      </c>
      <c r="Q115" s="18" t="str">
        <f t="shared" si="23"/>
        <v>£0.00</v>
      </c>
      <c r="R115" s="92"/>
      <c r="S115" s="192"/>
      <c r="T115" s="193"/>
      <c r="U115" s="96"/>
      <c r="V115" s="294"/>
      <c r="W115" s="294" t="str">
        <f t="shared" si="24"/>
        <v/>
      </c>
      <c r="X115" s="93"/>
      <c r="Y115" s="95"/>
      <c r="Z115" s="294"/>
      <c r="AA115" s="66" t="str">
        <f t="shared" si="25"/>
        <v/>
      </c>
      <c r="AB115" s="67" t="str">
        <f t="shared" si="26"/>
        <v>£0.00</v>
      </c>
      <c r="AC115" s="181"/>
      <c r="AD115" s="183"/>
      <c r="AE115" s="183"/>
      <c r="AF115" s="183"/>
      <c r="AG115" s="183"/>
      <c r="AH115" s="183" t="str">
        <f t="shared" si="19"/>
        <v/>
      </c>
      <c r="AI115" s="45">
        <f t="shared" si="27"/>
        <v>0</v>
      </c>
      <c r="AJ115" s="45">
        <f t="shared" si="28"/>
        <v>0</v>
      </c>
      <c r="AK115" s="45">
        <f t="shared" si="29"/>
        <v>0</v>
      </c>
      <c r="AL115" s="183" t="str">
        <f t="shared" si="30"/>
        <v/>
      </c>
      <c r="AM115" s="183" t="str">
        <f t="shared" si="31"/>
        <v/>
      </c>
      <c r="AN115" s="183"/>
    </row>
    <row r="116" spans="1:40" ht="15.5">
      <c r="A116" s="178"/>
      <c r="B116" s="21"/>
      <c r="C116" s="22"/>
      <c r="D116" s="290"/>
      <c r="E116" s="289"/>
      <c r="F116" s="177"/>
      <c r="G116" s="286"/>
      <c r="H116" s="23"/>
      <c r="I116" s="63" t="str">
        <f t="shared" si="20"/>
        <v>£0.00</v>
      </c>
      <c r="J116" s="178"/>
      <c r="K116" s="19"/>
      <c r="L116" s="92"/>
      <c r="M116" s="92"/>
      <c r="N116" s="92" t="str">
        <f t="shared" si="21"/>
        <v/>
      </c>
      <c r="O116" s="95"/>
      <c r="P116" s="28" t="str">
        <f t="shared" si="22"/>
        <v/>
      </c>
      <c r="Q116" s="18" t="str">
        <f t="shared" si="23"/>
        <v>£0.00</v>
      </c>
      <c r="R116" s="92"/>
      <c r="S116" s="192"/>
      <c r="T116" s="193"/>
      <c r="U116" s="96"/>
      <c r="V116" s="294"/>
      <c r="W116" s="294" t="str">
        <f t="shared" si="24"/>
        <v/>
      </c>
      <c r="X116" s="93"/>
      <c r="Y116" s="95"/>
      <c r="Z116" s="294"/>
      <c r="AA116" s="66" t="str">
        <f t="shared" si="25"/>
        <v/>
      </c>
      <c r="AB116" s="67" t="str">
        <f t="shared" si="26"/>
        <v>£0.00</v>
      </c>
      <c r="AC116" s="181"/>
      <c r="AD116" s="183"/>
      <c r="AE116" s="183"/>
      <c r="AF116" s="183"/>
      <c r="AG116" s="183"/>
      <c r="AH116" s="183" t="str">
        <f t="shared" si="19"/>
        <v/>
      </c>
      <c r="AI116" s="45">
        <f t="shared" si="27"/>
        <v>0</v>
      </c>
      <c r="AJ116" s="45">
        <f t="shared" si="28"/>
        <v>0</v>
      </c>
      <c r="AK116" s="45">
        <f t="shared" si="29"/>
        <v>0</v>
      </c>
      <c r="AL116" s="183" t="str">
        <f t="shared" si="30"/>
        <v/>
      </c>
      <c r="AM116" s="183" t="str">
        <f t="shared" si="31"/>
        <v/>
      </c>
      <c r="AN116" s="183"/>
    </row>
    <row r="117" spans="1:40" ht="15.5">
      <c r="A117" s="178"/>
      <c r="B117" s="21"/>
      <c r="C117" s="22"/>
      <c r="D117" s="290"/>
      <c r="E117" s="289"/>
      <c r="F117" s="177"/>
      <c r="G117" s="286"/>
      <c r="H117" s="23"/>
      <c r="I117" s="63" t="str">
        <f t="shared" si="20"/>
        <v>£0.00</v>
      </c>
      <c r="J117" s="178"/>
      <c r="K117" s="19"/>
      <c r="L117" s="92"/>
      <c r="M117" s="92"/>
      <c r="N117" s="92" t="str">
        <f t="shared" si="21"/>
        <v/>
      </c>
      <c r="O117" s="95"/>
      <c r="P117" s="28" t="str">
        <f t="shared" si="22"/>
        <v/>
      </c>
      <c r="Q117" s="18" t="str">
        <f t="shared" si="23"/>
        <v>£0.00</v>
      </c>
      <c r="R117" s="92"/>
      <c r="S117" s="192"/>
      <c r="T117" s="193"/>
      <c r="U117" s="96"/>
      <c r="V117" s="294"/>
      <c r="W117" s="294" t="str">
        <f t="shared" si="24"/>
        <v/>
      </c>
      <c r="X117" s="93"/>
      <c r="Y117" s="95"/>
      <c r="Z117" s="294"/>
      <c r="AA117" s="66" t="str">
        <f t="shared" si="25"/>
        <v/>
      </c>
      <c r="AB117" s="67" t="str">
        <f t="shared" si="26"/>
        <v>£0.00</v>
      </c>
      <c r="AC117" s="181"/>
      <c r="AD117" s="183"/>
      <c r="AE117" s="183"/>
      <c r="AF117" s="183"/>
      <c r="AG117" s="183"/>
      <c r="AH117" s="183" t="str">
        <f t="shared" si="19"/>
        <v/>
      </c>
      <c r="AI117" s="45">
        <f t="shared" si="27"/>
        <v>0</v>
      </c>
      <c r="AJ117" s="45">
        <f t="shared" si="28"/>
        <v>0</v>
      </c>
      <c r="AK117" s="45">
        <f t="shared" si="29"/>
        <v>0</v>
      </c>
      <c r="AL117" s="183" t="str">
        <f t="shared" si="30"/>
        <v/>
      </c>
      <c r="AM117" s="183" t="str">
        <f t="shared" si="31"/>
        <v/>
      </c>
      <c r="AN117" s="183"/>
    </row>
    <row r="118" spans="1:40" ht="15.5">
      <c r="A118" s="178"/>
      <c r="B118" s="21"/>
      <c r="C118" s="22"/>
      <c r="D118" s="290"/>
      <c r="E118" s="289"/>
      <c r="F118" s="177"/>
      <c r="G118" s="286"/>
      <c r="H118" s="23"/>
      <c r="I118" s="63" t="str">
        <f t="shared" si="20"/>
        <v>£0.00</v>
      </c>
      <c r="J118" s="178"/>
      <c r="K118" s="19"/>
      <c r="L118" s="92"/>
      <c r="M118" s="92"/>
      <c r="N118" s="92" t="str">
        <f t="shared" si="21"/>
        <v/>
      </c>
      <c r="O118" s="95"/>
      <c r="P118" s="28" t="str">
        <f t="shared" si="22"/>
        <v/>
      </c>
      <c r="Q118" s="18" t="str">
        <f t="shared" si="23"/>
        <v>£0.00</v>
      </c>
      <c r="R118" s="92"/>
      <c r="S118" s="192"/>
      <c r="T118" s="193"/>
      <c r="U118" s="96"/>
      <c r="V118" s="294"/>
      <c r="W118" s="294" t="str">
        <f t="shared" si="24"/>
        <v/>
      </c>
      <c r="X118" s="93"/>
      <c r="Y118" s="95"/>
      <c r="Z118" s="294"/>
      <c r="AA118" s="66" t="str">
        <f t="shared" si="25"/>
        <v/>
      </c>
      <c r="AB118" s="67" t="str">
        <f t="shared" si="26"/>
        <v>£0.00</v>
      </c>
      <c r="AC118" s="181"/>
      <c r="AD118" s="183"/>
      <c r="AE118" s="183"/>
      <c r="AF118" s="183"/>
      <c r="AG118" s="183"/>
      <c r="AH118" s="183" t="str">
        <f t="shared" si="19"/>
        <v/>
      </c>
      <c r="AI118" s="45">
        <f t="shared" si="27"/>
        <v>0</v>
      </c>
      <c r="AJ118" s="45">
        <f t="shared" si="28"/>
        <v>0</v>
      </c>
      <c r="AK118" s="45">
        <f t="shared" si="29"/>
        <v>0</v>
      </c>
      <c r="AL118" s="183" t="str">
        <f t="shared" si="30"/>
        <v/>
      </c>
      <c r="AM118" s="183" t="str">
        <f t="shared" si="31"/>
        <v/>
      </c>
      <c r="AN118" s="183"/>
    </row>
    <row r="119" spans="1:40" ht="15.5">
      <c r="A119" s="178"/>
      <c r="B119" s="21"/>
      <c r="C119" s="22"/>
      <c r="D119" s="290"/>
      <c r="E119" s="289"/>
      <c r="F119" s="177"/>
      <c r="G119" s="286"/>
      <c r="H119" s="23"/>
      <c r="I119" s="63" t="str">
        <f t="shared" si="20"/>
        <v>£0.00</v>
      </c>
      <c r="J119" s="178"/>
      <c r="K119" s="19"/>
      <c r="L119" s="92"/>
      <c r="M119" s="92"/>
      <c r="N119" s="92" t="str">
        <f t="shared" si="21"/>
        <v/>
      </c>
      <c r="O119" s="95"/>
      <c r="P119" s="28" t="str">
        <f t="shared" si="22"/>
        <v/>
      </c>
      <c r="Q119" s="18" t="str">
        <f t="shared" si="23"/>
        <v>£0.00</v>
      </c>
      <c r="R119" s="92"/>
      <c r="S119" s="192"/>
      <c r="T119" s="193"/>
      <c r="U119" s="96"/>
      <c r="V119" s="294"/>
      <c r="W119" s="294" t="str">
        <f t="shared" si="24"/>
        <v/>
      </c>
      <c r="X119" s="93"/>
      <c r="Y119" s="95"/>
      <c r="Z119" s="294"/>
      <c r="AA119" s="66" t="str">
        <f t="shared" si="25"/>
        <v/>
      </c>
      <c r="AB119" s="67" t="str">
        <f t="shared" si="26"/>
        <v>£0.00</v>
      </c>
      <c r="AC119" s="181"/>
      <c r="AD119" s="183"/>
      <c r="AE119" s="183"/>
      <c r="AF119" s="183"/>
      <c r="AG119" s="183"/>
      <c r="AH119" s="183" t="str">
        <f t="shared" si="19"/>
        <v/>
      </c>
      <c r="AI119" s="45">
        <f t="shared" si="27"/>
        <v>0</v>
      </c>
      <c r="AJ119" s="45">
        <f t="shared" si="28"/>
        <v>0</v>
      </c>
      <c r="AK119" s="45">
        <f t="shared" si="29"/>
        <v>0</v>
      </c>
      <c r="AL119" s="183" t="str">
        <f t="shared" si="30"/>
        <v/>
      </c>
      <c r="AM119" s="183" t="str">
        <f t="shared" si="31"/>
        <v/>
      </c>
      <c r="AN119" s="183"/>
    </row>
    <row r="120" spans="1:40" ht="15.5">
      <c r="A120" s="178"/>
      <c r="B120" s="21"/>
      <c r="C120" s="22"/>
      <c r="D120" s="290"/>
      <c r="E120" s="289"/>
      <c r="F120" s="177"/>
      <c r="G120" s="286"/>
      <c r="H120" s="23"/>
      <c r="I120" s="63" t="str">
        <f t="shared" si="20"/>
        <v>£0.00</v>
      </c>
      <c r="J120" s="178"/>
      <c r="K120" s="19"/>
      <c r="L120" s="92"/>
      <c r="M120" s="92"/>
      <c r="N120" s="92" t="str">
        <f t="shared" si="21"/>
        <v/>
      </c>
      <c r="O120" s="95"/>
      <c r="P120" s="28" t="str">
        <f t="shared" si="22"/>
        <v/>
      </c>
      <c r="Q120" s="18" t="str">
        <f t="shared" si="23"/>
        <v>£0.00</v>
      </c>
      <c r="R120" s="92"/>
      <c r="S120" s="192"/>
      <c r="T120" s="193"/>
      <c r="U120" s="96"/>
      <c r="V120" s="294"/>
      <c r="W120" s="294" t="str">
        <f t="shared" si="24"/>
        <v/>
      </c>
      <c r="X120" s="93"/>
      <c r="Y120" s="95"/>
      <c r="Z120" s="294"/>
      <c r="AA120" s="66" t="str">
        <f t="shared" si="25"/>
        <v/>
      </c>
      <c r="AB120" s="67" t="str">
        <f t="shared" si="26"/>
        <v>£0.00</v>
      </c>
      <c r="AC120" s="181"/>
      <c r="AD120" s="183"/>
      <c r="AE120" s="183"/>
      <c r="AF120" s="183"/>
      <c r="AG120" s="183"/>
      <c r="AH120" s="183" t="str">
        <f t="shared" si="19"/>
        <v/>
      </c>
      <c r="AI120" s="45">
        <f t="shared" si="27"/>
        <v>0</v>
      </c>
      <c r="AJ120" s="45">
        <f t="shared" si="28"/>
        <v>0</v>
      </c>
      <c r="AK120" s="45">
        <f t="shared" si="29"/>
        <v>0</v>
      </c>
      <c r="AL120" s="183" t="str">
        <f t="shared" si="30"/>
        <v/>
      </c>
      <c r="AM120" s="183" t="str">
        <f t="shared" si="31"/>
        <v/>
      </c>
      <c r="AN120" s="183"/>
    </row>
    <row r="121" spans="1:40" ht="15.5">
      <c r="A121" s="178"/>
      <c r="B121" s="21"/>
      <c r="C121" s="22"/>
      <c r="D121" s="290"/>
      <c r="E121" s="289"/>
      <c r="F121" s="177"/>
      <c r="G121" s="286"/>
      <c r="H121" s="23"/>
      <c r="I121" s="63" t="str">
        <f t="shared" si="20"/>
        <v>£0.00</v>
      </c>
      <c r="J121" s="178"/>
      <c r="K121" s="19"/>
      <c r="L121" s="92"/>
      <c r="M121" s="92"/>
      <c r="N121" s="92" t="str">
        <f t="shared" si="21"/>
        <v/>
      </c>
      <c r="O121" s="95"/>
      <c r="P121" s="28" t="str">
        <f t="shared" si="22"/>
        <v/>
      </c>
      <c r="Q121" s="18" t="str">
        <f t="shared" si="23"/>
        <v>£0.00</v>
      </c>
      <c r="R121" s="92"/>
      <c r="S121" s="192"/>
      <c r="T121" s="193"/>
      <c r="U121" s="96"/>
      <c r="V121" s="294"/>
      <c r="W121" s="294" t="str">
        <f t="shared" si="24"/>
        <v/>
      </c>
      <c r="X121" s="93"/>
      <c r="Y121" s="95"/>
      <c r="Z121" s="294"/>
      <c r="AA121" s="66" t="str">
        <f t="shared" si="25"/>
        <v/>
      </c>
      <c r="AB121" s="67" t="str">
        <f t="shared" si="26"/>
        <v>£0.00</v>
      </c>
      <c r="AC121" s="181"/>
      <c r="AD121" s="183"/>
      <c r="AE121" s="183"/>
      <c r="AF121" s="183"/>
      <c r="AG121" s="183"/>
      <c r="AH121" s="183" t="str">
        <f t="shared" si="19"/>
        <v/>
      </c>
      <c r="AI121" s="45">
        <f t="shared" si="27"/>
        <v>0</v>
      </c>
      <c r="AJ121" s="45">
        <f t="shared" si="28"/>
        <v>0</v>
      </c>
      <c r="AK121" s="45">
        <f t="shared" si="29"/>
        <v>0</v>
      </c>
      <c r="AL121" s="183" t="str">
        <f t="shared" si="30"/>
        <v/>
      </c>
      <c r="AM121" s="183" t="str">
        <f t="shared" si="31"/>
        <v/>
      </c>
      <c r="AN121" s="183"/>
    </row>
    <row r="122" spans="1:40" ht="15.5">
      <c r="A122" s="178"/>
      <c r="B122" s="21"/>
      <c r="C122" s="22"/>
      <c r="D122" s="290"/>
      <c r="E122" s="289"/>
      <c r="F122" s="177"/>
      <c r="G122" s="286"/>
      <c r="H122" s="23"/>
      <c r="I122" s="63" t="str">
        <f t="shared" si="20"/>
        <v>£0.00</v>
      </c>
      <c r="J122" s="178"/>
      <c r="K122" s="19"/>
      <c r="L122" s="92"/>
      <c r="M122" s="92"/>
      <c r="N122" s="92" t="str">
        <f t="shared" si="21"/>
        <v/>
      </c>
      <c r="O122" s="95"/>
      <c r="P122" s="28" t="str">
        <f t="shared" si="22"/>
        <v/>
      </c>
      <c r="Q122" s="18" t="str">
        <f t="shared" si="23"/>
        <v>£0.00</v>
      </c>
      <c r="R122" s="92"/>
      <c r="S122" s="192"/>
      <c r="T122" s="193"/>
      <c r="U122" s="96"/>
      <c r="V122" s="294"/>
      <c r="W122" s="294" t="str">
        <f t="shared" si="24"/>
        <v/>
      </c>
      <c r="X122" s="93"/>
      <c r="Y122" s="95"/>
      <c r="Z122" s="294"/>
      <c r="AA122" s="66" t="str">
        <f t="shared" si="25"/>
        <v/>
      </c>
      <c r="AB122" s="67" t="str">
        <f t="shared" si="26"/>
        <v>£0.00</v>
      </c>
      <c r="AC122" s="181"/>
      <c r="AD122" s="183"/>
      <c r="AE122" s="183"/>
      <c r="AF122" s="183"/>
      <c r="AG122" s="183"/>
      <c r="AH122" s="183" t="str">
        <f t="shared" si="19"/>
        <v/>
      </c>
      <c r="AI122" s="45">
        <f t="shared" si="27"/>
        <v>0</v>
      </c>
      <c r="AJ122" s="45">
        <f t="shared" si="28"/>
        <v>0</v>
      </c>
      <c r="AK122" s="45">
        <f t="shared" si="29"/>
        <v>0</v>
      </c>
      <c r="AL122" s="183" t="str">
        <f t="shared" si="30"/>
        <v/>
      </c>
      <c r="AM122" s="183" t="str">
        <f t="shared" si="31"/>
        <v/>
      </c>
      <c r="AN122" s="183"/>
    </row>
    <row r="123" spans="1:40" ht="15.5">
      <c r="A123" s="178"/>
      <c r="B123" s="21"/>
      <c r="C123" s="22"/>
      <c r="D123" s="290"/>
      <c r="E123" s="289"/>
      <c r="F123" s="177"/>
      <c r="G123" s="286"/>
      <c r="H123" s="23"/>
      <c r="I123" s="63" t="str">
        <f t="shared" si="20"/>
        <v>£0.00</v>
      </c>
      <c r="J123" s="178"/>
      <c r="K123" s="19"/>
      <c r="L123" s="92"/>
      <c r="M123" s="92"/>
      <c r="N123" s="92" t="str">
        <f t="shared" si="21"/>
        <v/>
      </c>
      <c r="O123" s="95"/>
      <c r="P123" s="28" t="str">
        <f t="shared" si="22"/>
        <v/>
      </c>
      <c r="Q123" s="18" t="str">
        <f t="shared" si="23"/>
        <v>£0.00</v>
      </c>
      <c r="R123" s="92"/>
      <c r="S123" s="192"/>
      <c r="T123" s="193"/>
      <c r="U123" s="96"/>
      <c r="V123" s="294"/>
      <c r="W123" s="294" t="str">
        <f t="shared" si="24"/>
        <v/>
      </c>
      <c r="X123" s="93"/>
      <c r="Y123" s="95"/>
      <c r="Z123" s="294"/>
      <c r="AA123" s="66" t="str">
        <f t="shared" si="25"/>
        <v/>
      </c>
      <c r="AB123" s="67" t="str">
        <f t="shared" si="26"/>
        <v>£0.00</v>
      </c>
      <c r="AC123" s="181"/>
      <c r="AD123" s="183"/>
      <c r="AE123" s="183"/>
      <c r="AF123" s="183"/>
      <c r="AG123" s="183"/>
      <c r="AH123" s="183" t="str">
        <f t="shared" si="19"/>
        <v/>
      </c>
      <c r="AI123" s="45">
        <f t="shared" si="27"/>
        <v>0</v>
      </c>
      <c r="AJ123" s="45">
        <f t="shared" si="28"/>
        <v>0</v>
      </c>
      <c r="AK123" s="45">
        <f t="shared" si="29"/>
        <v>0</v>
      </c>
      <c r="AL123" s="183" t="str">
        <f t="shared" si="30"/>
        <v/>
      </c>
      <c r="AM123" s="183" t="str">
        <f t="shared" si="31"/>
        <v/>
      </c>
      <c r="AN123" s="183"/>
    </row>
    <row r="124" spans="1:40" ht="15.5">
      <c r="A124" s="178"/>
      <c r="B124" s="21"/>
      <c r="C124" s="22"/>
      <c r="D124" s="290"/>
      <c r="E124" s="289"/>
      <c r="F124" s="177"/>
      <c r="G124" s="286"/>
      <c r="H124" s="23"/>
      <c r="I124" s="63" t="str">
        <f t="shared" si="20"/>
        <v>£0.00</v>
      </c>
      <c r="J124" s="178"/>
      <c r="K124" s="19"/>
      <c r="L124" s="92"/>
      <c r="M124" s="92"/>
      <c r="N124" s="92" t="str">
        <f t="shared" si="21"/>
        <v/>
      </c>
      <c r="O124" s="95"/>
      <c r="P124" s="28" t="str">
        <f t="shared" si="22"/>
        <v/>
      </c>
      <c r="Q124" s="18" t="str">
        <f t="shared" si="23"/>
        <v>£0.00</v>
      </c>
      <c r="R124" s="92"/>
      <c r="S124" s="192"/>
      <c r="T124" s="193"/>
      <c r="U124" s="96"/>
      <c r="V124" s="294"/>
      <c r="W124" s="294" t="str">
        <f t="shared" si="24"/>
        <v/>
      </c>
      <c r="X124" s="93"/>
      <c r="Y124" s="95"/>
      <c r="Z124" s="294"/>
      <c r="AA124" s="66" t="str">
        <f t="shared" si="25"/>
        <v/>
      </c>
      <c r="AB124" s="67" t="str">
        <f t="shared" si="26"/>
        <v>£0.00</v>
      </c>
      <c r="AC124" s="181"/>
      <c r="AD124" s="183"/>
      <c r="AE124" s="183"/>
      <c r="AF124" s="183"/>
      <c r="AG124" s="183"/>
      <c r="AH124" s="183" t="str">
        <f t="shared" si="19"/>
        <v/>
      </c>
      <c r="AI124" s="45">
        <f t="shared" si="27"/>
        <v>0</v>
      </c>
      <c r="AJ124" s="45">
        <f t="shared" si="28"/>
        <v>0</v>
      </c>
      <c r="AK124" s="45">
        <f t="shared" si="29"/>
        <v>0</v>
      </c>
      <c r="AL124" s="183" t="str">
        <f t="shared" si="30"/>
        <v/>
      </c>
      <c r="AM124" s="183" t="str">
        <f t="shared" si="31"/>
        <v/>
      </c>
      <c r="AN124" s="183"/>
    </row>
    <row r="125" spans="1:40" ht="15.5">
      <c r="A125" s="178"/>
      <c r="B125" s="21"/>
      <c r="C125" s="22"/>
      <c r="D125" s="290"/>
      <c r="E125" s="289"/>
      <c r="F125" s="177"/>
      <c r="G125" s="286"/>
      <c r="H125" s="23"/>
      <c r="I125" s="63" t="str">
        <f t="shared" si="20"/>
        <v>£0.00</v>
      </c>
      <c r="J125" s="178"/>
      <c r="K125" s="19"/>
      <c r="L125" s="92"/>
      <c r="M125" s="92"/>
      <c r="N125" s="92" t="str">
        <f t="shared" si="21"/>
        <v/>
      </c>
      <c r="O125" s="95"/>
      <c r="P125" s="28" t="str">
        <f t="shared" si="22"/>
        <v/>
      </c>
      <c r="Q125" s="18" t="str">
        <f t="shared" si="23"/>
        <v>£0.00</v>
      </c>
      <c r="R125" s="92"/>
      <c r="S125" s="192"/>
      <c r="T125" s="193"/>
      <c r="U125" s="96"/>
      <c r="V125" s="294"/>
      <c r="W125" s="294" t="str">
        <f t="shared" si="24"/>
        <v/>
      </c>
      <c r="X125" s="93"/>
      <c r="Y125" s="95"/>
      <c r="Z125" s="294"/>
      <c r="AA125" s="66" t="str">
        <f t="shared" si="25"/>
        <v/>
      </c>
      <c r="AB125" s="67" t="str">
        <f t="shared" si="26"/>
        <v>£0.00</v>
      </c>
      <c r="AC125" s="181"/>
      <c r="AD125" s="183"/>
      <c r="AE125" s="183"/>
      <c r="AF125" s="183"/>
      <c r="AG125" s="183"/>
      <c r="AH125" s="183" t="str">
        <f t="shared" si="19"/>
        <v/>
      </c>
      <c r="AI125" s="45">
        <f t="shared" si="27"/>
        <v>0</v>
      </c>
      <c r="AJ125" s="45">
        <f t="shared" si="28"/>
        <v>0</v>
      </c>
      <c r="AK125" s="45">
        <f t="shared" si="29"/>
        <v>0</v>
      </c>
      <c r="AL125" s="183" t="str">
        <f t="shared" si="30"/>
        <v/>
      </c>
      <c r="AM125" s="183" t="str">
        <f t="shared" si="31"/>
        <v/>
      </c>
      <c r="AN125" s="183"/>
    </row>
    <row r="126" spans="1:40" ht="15.5">
      <c r="A126" s="178"/>
      <c r="B126" s="21"/>
      <c r="C126" s="22"/>
      <c r="D126" s="290"/>
      <c r="E126" s="289"/>
      <c r="F126" s="177"/>
      <c r="G126" s="286"/>
      <c r="H126" s="23"/>
      <c r="I126" s="63" t="str">
        <f t="shared" si="20"/>
        <v>£0.00</v>
      </c>
      <c r="J126" s="178"/>
      <c r="K126" s="19"/>
      <c r="L126" s="92"/>
      <c r="M126" s="92"/>
      <c r="N126" s="92" t="str">
        <f t="shared" si="21"/>
        <v/>
      </c>
      <c r="O126" s="95"/>
      <c r="P126" s="28" t="str">
        <f t="shared" si="22"/>
        <v/>
      </c>
      <c r="Q126" s="18" t="str">
        <f t="shared" si="23"/>
        <v>£0.00</v>
      </c>
      <c r="R126" s="92"/>
      <c r="S126" s="192"/>
      <c r="T126" s="193"/>
      <c r="U126" s="96"/>
      <c r="V126" s="294"/>
      <c r="W126" s="294" t="str">
        <f t="shared" si="24"/>
        <v/>
      </c>
      <c r="X126" s="93"/>
      <c r="Y126" s="95"/>
      <c r="Z126" s="294"/>
      <c r="AA126" s="66" t="str">
        <f t="shared" si="25"/>
        <v/>
      </c>
      <c r="AB126" s="67" t="str">
        <f t="shared" si="26"/>
        <v>£0.00</v>
      </c>
      <c r="AC126" s="181"/>
      <c r="AD126" s="183"/>
      <c r="AE126" s="183"/>
      <c r="AF126" s="183"/>
      <c r="AG126" s="183"/>
      <c r="AH126" s="183" t="str">
        <f t="shared" si="19"/>
        <v/>
      </c>
      <c r="AI126" s="45">
        <f t="shared" si="27"/>
        <v>0</v>
      </c>
      <c r="AJ126" s="45">
        <f t="shared" si="28"/>
        <v>0</v>
      </c>
      <c r="AK126" s="45">
        <f t="shared" si="29"/>
        <v>0</v>
      </c>
      <c r="AL126" s="183" t="str">
        <f t="shared" si="30"/>
        <v/>
      </c>
      <c r="AM126" s="183" t="str">
        <f t="shared" si="31"/>
        <v/>
      </c>
      <c r="AN126" s="183"/>
    </row>
    <row r="127" spans="1:40" ht="15.5">
      <c r="A127" s="178"/>
      <c r="B127" s="21"/>
      <c r="C127" s="22"/>
      <c r="D127" s="290"/>
      <c r="E127" s="289"/>
      <c r="F127" s="177"/>
      <c r="G127" s="286"/>
      <c r="H127" s="23"/>
      <c r="I127" s="63" t="str">
        <f t="shared" si="20"/>
        <v>£0.00</v>
      </c>
      <c r="J127" s="178"/>
      <c r="K127" s="19"/>
      <c r="L127" s="92"/>
      <c r="M127" s="92"/>
      <c r="N127" s="92" t="str">
        <f t="shared" si="21"/>
        <v/>
      </c>
      <c r="O127" s="95"/>
      <c r="P127" s="28" t="str">
        <f t="shared" si="22"/>
        <v/>
      </c>
      <c r="Q127" s="18" t="str">
        <f t="shared" si="23"/>
        <v>£0.00</v>
      </c>
      <c r="R127" s="92"/>
      <c r="S127" s="192"/>
      <c r="T127" s="193"/>
      <c r="U127" s="96"/>
      <c r="V127" s="294"/>
      <c r="W127" s="294" t="str">
        <f t="shared" si="24"/>
        <v/>
      </c>
      <c r="X127" s="93"/>
      <c r="Y127" s="95"/>
      <c r="Z127" s="294"/>
      <c r="AA127" s="66" t="str">
        <f t="shared" si="25"/>
        <v/>
      </c>
      <c r="AB127" s="67" t="str">
        <f t="shared" si="26"/>
        <v>£0.00</v>
      </c>
      <c r="AC127" s="181"/>
      <c r="AD127" s="183"/>
      <c r="AE127" s="183"/>
      <c r="AF127" s="183"/>
      <c r="AG127" s="183"/>
      <c r="AH127" s="183" t="str">
        <f t="shared" si="19"/>
        <v/>
      </c>
      <c r="AI127" s="45">
        <f t="shared" si="27"/>
        <v>0</v>
      </c>
      <c r="AJ127" s="45">
        <f t="shared" si="28"/>
        <v>0</v>
      </c>
      <c r="AK127" s="45">
        <f t="shared" si="29"/>
        <v>0</v>
      </c>
      <c r="AL127" s="183" t="str">
        <f t="shared" si="30"/>
        <v/>
      </c>
      <c r="AM127" s="183" t="str">
        <f t="shared" si="31"/>
        <v/>
      </c>
      <c r="AN127" s="183"/>
    </row>
    <row r="128" spans="1:40" ht="15.5">
      <c r="A128" s="178"/>
      <c r="B128" s="21"/>
      <c r="C128" s="22"/>
      <c r="D128" s="290"/>
      <c r="E128" s="289"/>
      <c r="F128" s="177"/>
      <c r="G128" s="286"/>
      <c r="H128" s="23"/>
      <c r="I128" s="63" t="str">
        <f t="shared" si="20"/>
        <v>£0.00</v>
      </c>
      <c r="J128" s="178"/>
      <c r="K128" s="19"/>
      <c r="L128" s="92"/>
      <c r="M128" s="92"/>
      <c r="N128" s="92" t="str">
        <f t="shared" si="21"/>
        <v/>
      </c>
      <c r="O128" s="95"/>
      <c r="P128" s="28" t="str">
        <f t="shared" si="22"/>
        <v/>
      </c>
      <c r="Q128" s="18" t="str">
        <f t="shared" si="23"/>
        <v>£0.00</v>
      </c>
      <c r="R128" s="92"/>
      <c r="S128" s="192"/>
      <c r="T128" s="193"/>
      <c r="U128" s="96"/>
      <c r="V128" s="294"/>
      <c r="W128" s="294" t="str">
        <f t="shared" si="24"/>
        <v/>
      </c>
      <c r="X128" s="93"/>
      <c r="Y128" s="95"/>
      <c r="Z128" s="294"/>
      <c r="AA128" s="66" t="str">
        <f t="shared" si="25"/>
        <v/>
      </c>
      <c r="AB128" s="67" t="str">
        <f t="shared" si="26"/>
        <v>£0.00</v>
      </c>
      <c r="AC128" s="181"/>
      <c r="AD128" s="183"/>
      <c r="AE128" s="183"/>
      <c r="AF128" s="183"/>
      <c r="AG128" s="183"/>
      <c r="AH128" s="183" t="str">
        <f t="shared" si="19"/>
        <v/>
      </c>
      <c r="AI128" s="45">
        <f t="shared" si="27"/>
        <v>0</v>
      </c>
      <c r="AJ128" s="45">
        <f t="shared" si="28"/>
        <v>0</v>
      </c>
      <c r="AK128" s="45">
        <f t="shared" si="29"/>
        <v>0</v>
      </c>
      <c r="AL128" s="183" t="str">
        <f t="shared" si="30"/>
        <v/>
      </c>
      <c r="AM128" s="183" t="str">
        <f t="shared" si="31"/>
        <v/>
      </c>
      <c r="AN128" s="183"/>
    </row>
    <row r="129" spans="1:40" ht="15.5">
      <c r="A129" s="178"/>
      <c r="B129" s="21"/>
      <c r="C129" s="22"/>
      <c r="D129" s="290"/>
      <c r="E129" s="289"/>
      <c r="F129" s="177"/>
      <c r="G129" s="286"/>
      <c r="H129" s="23"/>
      <c r="I129" s="63" t="str">
        <f t="shared" si="20"/>
        <v>£0.00</v>
      </c>
      <c r="J129" s="178"/>
      <c r="K129" s="19"/>
      <c r="L129" s="92"/>
      <c r="M129" s="92"/>
      <c r="N129" s="92" t="str">
        <f t="shared" si="21"/>
        <v/>
      </c>
      <c r="O129" s="95"/>
      <c r="P129" s="28" t="str">
        <f t="shared" si="22"/>
        <v/>
      </c>
      <c r="Q129" s="18" t="str">
        <f t="shared" si="23"/>
        <v>£0.00</v>
      </c>
      <c r="R129" s="92"/>
      <c r="S129" s="192"/>
      <c r="T129" s="193"/>
      <c r="U129" s="96"/>
      <c r="V129" s="294"/>
      <c r="W129" s="294" t="str">
        <f t="shared" si="24"/>
        <v/>
      </c>
      <c r="X129" s="93"/>
      <c r="Y129" s="95"/>
      <c r="Z129" s="294"/>
      <c r="AA129" s="66" t="str">
        <f t="shared" si="25"/>
        <v/>
      </c>
      <c r="AB129" s="67" t="str">
        <f t="shared" si="26"/>
        <v>£0.00</v>
      </c>
      <c r="AC129" s="181"/>
      <c r="AD129" s="183"/>
      <c r="AE129" s="183"/>
      <c r="AF129" s="183"/>
      <c r="AG129" s="183"/>
      <c r="AH129" s="183" t="str">
        <f t="shared" si="19"/>
        <v/>
      </c>
      <c r="AI129" s="45">
        <f t="shared" si="27"/>
        <v>0</v>
      </c>
      <c r="AJ129" s="45">
        <f t="shared" si="28"/>
        <v>0</v>
      </c>
      <c r="AK129" s="45">
        <f t="shared" si="29"/>
        <v>0</v>
      </c>
      <c r="AL129" s="183" t="str">
        <f t="shared" si="30"/>
        <v/>
      </c>
      <c r="AM129" s="183" t="str">
        <f t="shared" si="31"/>
        <v/>
      </c>
      <c r="AN129" s="183"/>
    </row>
    <row r="130" spans="1:40" ht="15.5">
      <c r="A130" s="178"/>
      <c r="B130" s="21"/>
      <c r="C130" s="22"/>
      <c r="D130" s="290"/>
      <c r="E130" s="289"/>
      <c r="F130" s="177"/>
      <c r="G130" s="286"/>
      <c r="H130" s="23"/>
      <c r="I130" s="63" t="str">
        <f t="shared" si="20"/>
        <v>£0.00</v>
      </c>
      <c r="J130" s="178"/>
      <c r="K130" s="19"/>
      <c r="L130" s="92"/>
      <c r="M130" s="92"/>
      <c r="N130" s="92" t="str">
        <f t="shared" si="21"/>
        <v/>
      </c>
      <c r="O130" s="95"/>
      <c r="P130" s="28" t="str">
        <f t="shared" si="22"/>
        <v/>
      </c>
      <c r="Q130" s="18" t="str">
        <f t="shared" si="23"/>
        <v>£0.00</v>
      </c>
      <c r="R130" s="92"/>
      <c r="S130" s="192"/>
      <c r="T130" s="193"/>
      <c r="U130" s="96"/>
      <c r="V130" s="294"/>
      <c r="W130" s="294" t="str">
        <f t="shared" si="24"/>
        <v/>
      </c>
      <c r="X130" s="93"/>
      <c r="Y130" s="95"/>
      <c r="Z130" s="294"/>
      <c r="AA130" s="66" t="str">
        <f t="shared" si="25"/>
        <v/>
      </c>
      <c r="AB130" s="67" t="str">
        <f t="shared" si="26"/>
        <v>£0.00</v>
      </c>
      <c r="AC130" s="181"/>
      <c r="AD130" s="183"/>
      <c r="AE130" s="183"/>
      <c r="AF130" s="183"/>
      <c r="AG130" s="183"/>
      <c r="AH130" s="183" t="str">
        <f t="shared" si="19"/>
        <v/>
      </c>
      <c r="AI130" s="45">
        <f t="shared" si="27"/>
        <v>0</v>
      </c>
      <c r="AJ130" s="45">
        <f t="shared" si="28"/>
        <v>0</v>
      </c>
      <c r="AK130" s="45">
        <f t="shared" si="29"/>
        <v>0</v>
      </c>
      <c r="AL130" s="183" t="str">
        <f t="shared" si="30"/>
        <v/>
      </c>
      <c r="AM130" s="183" t="str">
        <f t="shared" si="31"/>
        <v/>
      </c>
      <c r="AN130" s="183"/>
    </row>
    <row r="131" spans="1:40" ht="15.5">
      <c r="A131" s="178"/>
      <c r="B131" s="21"/>
      <c r="C131" s="22"/>
      <c r="D131" s="290"/>
      <c r="E131" s="289"/>
      <c r="F131" s="177"/>
      <c r="G131" s="286"/>
      <c r="H131" s="23"/>
      <c r="I131" s="63" t="str">
        <f t="shared" si="20"/>
        <v>£0.00</v>
      </c>
      <c r="J131" s="178"/>
      <c r="K131" s="19"/>
      <c r="L131" s="92"/>
      <c r="M131" s="92"/>
      <c r="N131" s="92" t="str">
        <f t="shared" si="21"/>
        <v/>
      </c>
      <c r="O131" s="95"/>
      <c r="P131" s="28" t="str">
        <f t="shared" si="22"/>
        <v/>
      </c>
      <c r="Q131" s="18" t="str">
        <f t="shared" si="23"/>
        <v>£0.00</v>
      </c>
      <c r="R131" s="92"/>
      <c r="S131" s="192"/>
      <c r="T131" s="193"/>
      <c r="U131" s="96"/>
      <c r="V131" s="294"/>
      <c r="W131" s="294" t="str">
        <f t="shared" si="24"/>
        <v/>
      </c>
      <c r="X131" s="93"/>
      <c r="Y131" s="95"/>
      <c r="Z131" s="294"/>
      <c r="AA131" s="66" t="str">
        <f t="shared" si="25"/>
        <v/>
      </c>
      <c r="AB131" s="67" t="str">
        <f t="shared" si="26"/>
        <v>£0.00</v>
      </c>
      <c r="AC131" s="181"/>
      <c r="AD131" s="183"/>
      <c r="AE131" s="183"/>
      <c r="AF131" s="183"/>
      <c r="AG131" s="183"/>
      <c r="AH131" s="183" t="str">
        <f t="shared" si="19"/>
        <v/>
      </c>
      <c r="AI131" s="45">
        <f t="shared" si="27"/>
        <v>0</v>
      </c>
      <c r="AJ131" s="45">
        <f t="shared" si="28"/>
        <v>0</v>
      </c>
      <c r="AK131" s="45">
        <f t="shared" si="29"/>
        <v>0</v>
      </c>
      <c r="AL131" s="183" t="str">
        <f t="shared" si="30"/>
        <v/>
      </c>
      <c r="AM131" s="183" t="str">
        <f t="shared" si="31"/>
        <v/>
      </c>
      <c r="AN131" s="183"/>
    </row>
    <row r="132" spans="1:40" ht="15.5">
      <c r="A132" s="178"/>
      <c r="B132" s="21"/>
      <c r="C132" s="22"/>
      <c r="D132" s="290"/>
      <c r="E132" s="289"/>
      <c r="F132" s="177"/>
      <c r="G132" s="286"/>
      <c r="H132" s="23"/>
      <c r="I132" s="63" t="str">
        <f t="shared" si="20"/>
        <v>£0.00</v>
      </c>
      <c r="J132" s="178"/>
      <c r="K132" s="19"/>
      <c r="L132" s="92"/>
      <c r="M132" s="92"/>
      <c r="N132" s="92" t="str">
        <f t="shared" si="21"/>
        <v/>
      </c>
      <c r="O132" s="95"/>
      <c r="P132" s="28" t="str">
        <f t="shared" si="22"/>
        <v/>
      </c>
      <c r="Q132" s="18" t="str">
        <f t="shared" si="23"/>
        <v>£0.00</v>
      </c>
      <c r="R132" s="92"/>
      <c r="S132" s="192"/>
      <c r="T132" s="193"/>
      <c r="U132" s="96"/>
      <c r="V132" s="294"/>
      <c r="W132" s="294" t="str">
        <f t="shared" si="24"/>
        <v/>
      </c>
      <c r="X132" s="93"/>
      <c r="Y132" s="95"/>
      <c r="Z132" s="294"/>
      <c r="AA132" s="66" t="str">
        <f t="shared" si="25"/>
        <v/>
      </c>
      <c r="AB132" s="67" t="str">
        <f t="shared" si="26"/>
        <v>£0.00</v>
      </c>
      <c r="AC132" s="181"/>
      <c r="AD132" s="183"/>
      <c r="AE132" s="183"/>
      <c r="AF132" s="183"/>
      <c r="AG132" s="183"/>
      <c r="AH132" s="183" t="str">
        <f t="shared" si="19"/>
        <v/>
      </c>
      <c r="AI132" s="45">
        <f t="shared" si="27"/>
        <v>0</v>
      </c>
      <c r="AJ132" s="45">
        <f t="shared" si="28"/>
        <v>0</v>
      </c>
      <c r="AK132" s="45">
        <f t="shared" si="29"/>
        <v>0</v>
      </c>
      <c r="AL132" s="183" t="str">
        <f t="shared" si="30"/>
        <v/>
      </c>
      <c r="AM132" s="183" t="str">
        <f t="shared" si="31"/>
        <v/>
      </c>
      <c r="AN132" s="183"/>
    </row>
    <row r="133" spans="1:40" ht="15.5">
      <c r="A133" s="178"/>
      <c r="B133" s="21"/>
      <c r="C133" s="22"/>
      <c r="D133" s="290"/>
      <c r="E133" s="289"/>
      <c r="F133" s="177"/>
      <c r="G133" s="286"/>
      <c r="H133" s="23"/>
      <c r="I133" s="63" t="str">
        <f t="shared" si="20"/>
        <v>£0.00</v>
      </c>
      <c r="J133" s="178"/>
      <c r="K133" s="19"/>
      <c r="L133" s="92"/>
      <c r="M133" s="92"/>
      <c r="N133" s="92" t="str">
        <f t="shared" si="21"/>
        <v/>
      </c>
      <c r="O133" s="95"/>
      <c r="P133" s="28" t="str">
        <f t="shared" si="22"/>
        <v/>
      </c>
      <c r="Q133" s="18" t="str">
        <f t="shared" si="23"/>
        <v>£0.00</v>
      </c>
      <c r="R133" s="92"/>
      <c r="S133" s="192"/>
      <c r="T133" s="193"/>
      <c r="U133" s="96"/>
      <c r="V133" s="294"/>
      <c r="W133" s="294" t="str">
        <f t="shared" si="24"/>
        <v/>
      </c>
      <c r="X133" s="93"/>
      <c r="Y133" s="95"/>
      <c r="Z133" s="294"/>
      <c r="AA133" s="66" t="str">
        <f t="shared" si="25"/>
        <v/>
      </c>
      <c r="AB133" s="67" t="str">
        <f t="shared" si="26"/>
        <v>£0.00</v>
      </c>
      <c r="AC133" s="181"/>
      <c r="AD133" s="183"/>
      <c r="AE133" s="183"/>
      <c r="AF133" s="183"/>
      <c r="AG133" s="183"/>
      <c r="AH133" s="183" t="str">
        <f t="shared" ref="AH133:AH196" si="32">IF(D133="","",IF(D133="Travel","1",IF(D133="Waiting","1",IF(D133="Advocacy","2",IF(D133="Attend: Court hearing","3","4")))))</f>
        <v/>
      </c>
      <c r="AI133" s="45">
        <f t="shared" si="27"/>
        <v>0</v>
      </c>
      <c r="AJ133" s="45">
        <f t="shared" si="28"/>
        <v>0</v>
      </c>
      <c r="AK133" s="45">
        <f t="shared" si="29"/>
        <v>0</v>
      </c>
      <c r="AL133" s="183" t="str">
        <f t="shared" si="30"/>
        <v/>
      </c>
      <c r="AM133" s="183" t="str">
        <f t="shared" si="31"/>
        <v/>
      </c>
      <c r="AN133" s="183"/>
    </row>
    <row r="134" spans="1:40" ht="15.5">
      <c r="A134" s="178"/>
      <c r="B134" s="21"/>
      <c r="C134" s="22"/>
      <c r="D134" s="290"/>
      <c r="E134" s="289"/>
      <c r="F134" s="177"/>
      <c r="G134" s="286"/>
      <c r="H134" s="23"/>
      <c r="I134" s="63" t="str">
        <f t="shared" ref="I134:I197" si="33">IF(H134="","£0.00",(AI134*G134))</f>
        <v>£0.00</v>
      </c>
      <c r="J134" s="178"/>
      <c r="K134" s="19"/>
      <c r="L134" s="92"/>
      <c r="M134" s="92"/>
      <c r="N134" s="92" t="str">
        <f t="shared" ref="N134:N197" si="34">IF(D134="", "", D134)</f>
        <v/>
      </c>
      <c r="O134" s="95"/>
      <c r="P134" s="28" t="str">
        <f t="shared" ref="P134:P197" si="35">IF(L134="Yes",G134,IF(L134="Part Pay",M134, IF(L134="No", "£0.00","")))</f>
        <v/>
      </c>
      <c r="Q134" s="18" t="str">
        <f t="shared" ref="Q134:Q197" si="36">IF(G134="","£0.00",IF(L134="Yes", (P134*AJ134), IF(L134="No", "£0.00", IF(L134="Part Pay",(M134*AJ134), 0))))</f>
        <v>£0.00</v>
      </c>
      <c r="R134" s="92"/>
      <c r="S134" s="192"/>
      <c r="T134" s="193"/>
      <c r="U134" s="96"/>
      <c r="V134" s="294"/>
      <c r="W134" s="294" t="str">
        <f t="shared" ref="W134:W197" si="37">IF(N134="", "", N134)</f>
        <v/>
      </c>
      <c r="X134" s="93"/>
      <c r="Y134" s="95"/>
      <c r="Z134" s="294"/>
      <c r="AA134" s="66" t="str">
        <f t="shared" ref="AA134:AA197" si="38">IF(X134="",P134,IF(P134="",X134,X134+P134))</f>
        <v/>
      </c>
      <c r="AB134" s="67" t="str">
        <f t="shared" ref="AB134:AB197" si="39">IF(G134="", "£0.00", (AA134*AK134))</f>
        <v>£0.00</v>
      </c>
      <c r="AC134" s="181"/>
      <c r="AD134" s="183"/>
      <c r="AE134" s="183"/>
      <c r="AF134" s="183"/>
      <c r="AG134" s="183"/>
      <c r="AH134" s="183" t="str">
        <f t="shared" si="32"/>
        <v/>
      </c>
      <c r="AI134" s="45">
        <f t="shared" ref="AI134:AI197" si="40" xml:space="preserve"> MIN(H134)</f>
        <v>0</v>
      </c>
      <c r="AJ134" s="45">
        <f t="shared" ref="AJ134:AJ197" si="41">IF(O134&gt;0,MIN(O134,H134),MIN(H134))</f>
        <v>0</v>
      </c>
      <c r="AK134" s="45">
        <f t="shared" ref="AK134:AK197" si="42">IF(Y134="",MIN(O134,H134),MIN(Y134))</f>
        <v>0</v>
      </c>
      <c r="AL134" s="183" t="str">
        <f t="shared" ref="AL134:AL197" si="43">IF($N134="","",IF($N134="Travel","1",IF($N134="Waiting","1",IF($N134="Advocacy","2",IF($N134="Attend: Court hearing","3","4")))))</f>
        <v/>
      </c>
      <c r="AM134" s="183" t="str">
        <f t="shared" ref="AM134:AM197" si="44">IF($W134="","",IF($W134="Travel","1",IF($W134="Waiting","1",IF($W134="Advocacy","2",IF($W134="Attend: Court hearing","3","4")))))</f>
        <v/>
      </c>
      <c r="AN134" s="183"/>
    </row>
    <row r="135" spans="1:40" ht="15.5">
      <c r="A135" s="178"/>
      <c r="B135" s="21"/>
      <c r="C135" s="22"/>
      <c r="D135" s="290"/>
      <c r="E135" s="289"/>
      <c r="F135" s="177"/>
      <c r="G135" s="286"/>
      <c r="H135" s="23"/>
      <c r="I135" s="63" t="str">
        <f t="shared" si="33"/>
        <v>£0.00</v>
      </c>
      <c r="J135" s="178"/>
      <c r="K135" s="19"/>
      <c r="L135" s="92"/>
      <c r="M135" s="92"/>
      <c r="N135" s="92" t="str">
        <f t="shared" si="34"/>
        <v/>
      </c>
      <c r="O135" s="95"/>
      <c r="P135" s="28" t="str">
        <f t="shared" si="35"/>
        <v/>
      </c>
      <c r="Q135" s="18" t="str">
        <f t="shared" si="36"/>
        <v>£0.00</v>
      </c>
      <c r="R135" s="92"/>
      <c r="S135" s="192"/>
      <c r="T135" s="193"/>
      <c r="U135" s="96"/>
      <c r="V135" s="294"/>
      <c r="W135" s="294" t="str">
        <f t="shared" si="37"/>
        <v/>
      </c>
      <c r="X135" s="93"/>
      <c r="Y135" s="95"/>
      <c r="Z135" s="294"/>
      <c r="AA135" s="66" t="str">
        <f t="shared" si="38"/>
        <v/>
      </c>
      <c r="AB135" s="67" t="str">
        <f t="shared" si="39"/>
        <v>£0.00</v>
      </c>
      <c r="AC135" s="181"/>
      <c r="AD135" s="183"/>
      <c r="AE135" s="183"/>
      <c r="AF135" s="183"/>
      <c r="AG135" s="183"/>
      <c r="AH135" s="183" t="str">
        <f t="shared" si="32"/>
        <v/>
      </c>
      <c r="AI135" s="45">
        <f t="shared" si="40"/>
        <v>0</v>
      </c>
      <c r="AJ135" s="45">
        <f t="shared" si="41"/>
        <v>0</v>
      </c>
      <c r="AK135" s="45">
        <f t="shared" si="42"/>
        <v>0</v>
      </c>
      <c r="AL135" s="183" t="str">
        <f t="shared" si="43"/>
        <v/>
      </c>
      <c r="AM135" s="183" t="str">
        <f t="shared" si="44"/>
        <v/>
      </c>
      <c r="AN135" s="183"/>
    </row>
    <row r="136" spans="1:40" ht="15.5">
      <c r="A136" s="178"/>
      <c r="B136" s="21"/>
      <c r="C136" s="22"/>
      <c r="D136" s="290"/>
      <c r="E136" s="289"/>
      <c r="F136" s="177"/>
      <c r="G136" s="286"/>
      <c r="H136" s="23"/>
      <c r="I136" s="63" t="str">
        <f t="shared" si="33"/>
        <v>£0.00</v>
      </c>
      <c r="J136" s="178"/>
      <c r="K136" s="19"/>
      <c r="L136" s="92"/>
      <c r="M136" s="92"/>
      <c r="N136" s="92" t="str">
        <f t="shared" si="34"/>
        <v/>
      </c>
      <c r="O136" s="95"/>
      <c r="P136" s="28" t="str">
        <f t="shared" si="35"/>
        <v/>
      </c>
      <c r="Q136" s="18" t="str">
        <f t="shared" si="36"/>
        <v>£0.00</v>
      </c>
      <c r="R136" s="92"/>
      <c r="S136" s="192"/>
      <c r="T136" s="193"/>
      <c r="U136" s="96"/>
      <c r="V136" s="294"/>
      <c r="W136" s="294" t="str">
        <f t="shared" si="37"/>
        <v/>
      </c>
      <c r="X136" s="93"/>
      <c r="Y136" s="95"/>
      <c r="Z136" s="294"/>
      <c r="AA136" s="66" t="str">
        <f t="shared" si="38"/>
        <v/>
      </c>
      <c r="AB136" s="67" t="str">
        <f t="shared" si="39"/>
        <v>£0.00</v>
      </c>
      <c r="AC136" s="181"/>
      <c r="AD136" s="183"/>
      <c r="AE136" s="183"/>
      <c r="AF136" s="183"/>
      <c r="AG136" s="183"/>
      <c r="AH136" s="183" t="str">
        <f t="shared" si="32"/>
        <v/>
      </c>
      <c r="AI136" s="45">
        <f t="shared" si="40"/>
        <v>0</v>
      </c>
      <c r="AJ136" s="45">
        <f t="shared" si="41"/>
        <v>0</v>
      </c>
      <c r="AK136" s="45">
        <f t="shared" si="42"/>
        <v>0</v>
      </c>
      <c r="AL136" s="183" t="str">
        <f t="shared" si="43"/>
        <v/>
      </c>
      <c r="AM136" s="183" t="str">
        <f t="shared" si="44"/>
        <v/>
      </c>
      <c r="AN136" s="183"/>
    </row>
    <row r="137" spans="1:40" ht="15.5">
      <c r="A137" s="178"/>
      <c r="B137" s="21"/>
      <c r="C137" s="22"/>
      <c r="D137" s="290"/>
      <c r="E137" s="289"/>
      <c r="F137" s="177"/>
      <c r="G137" s="286"/>
      <c r="H137" s="23"/>
      <c r="I137" s="63" t="str">
        <f t="shared" si="33"/>
        <v>£0.00</v>
      </c>
      <c r="J137" s="178"/>
      <c r="K137" s="19"/>
      <c r="L137" s="92"/>
      <c r="M137" s="92"/>
      <c r="N137" s="92" t="str">
        <f t="shared" si="34"/>
        <v/>
      </c>
      <c r="O137" s="95"/>
      <c r="P137" s="28" t="str">
        <f t="shared" si="35"/>
        <v/>
      </c>
      <c r="Q137" s="18" t="str">
        <f t="shared" si="36"/>
        <v>£0.00</v>
      </c>
      <c r="R137" s="92"/>
      <c r="S137" s="192"/>
      <c r="T137" s="193"/>
      <c r="U137" s="96"/>
      <c r="V137" s="294"/>
      <c r="W137" s="294" t="str">
        <f t="shared" si="37"/>
        <v/>
      </c>
      <c r="X137" s="93"/>
      <c r="Y137" s="95"/>
      <c r="Z137" s="294"/>
      <c r="AA137" s="66" t="str">
        <f t="shared" si="38"/>
        <v/>
      </c>
      <c r="AB137" s="67" t="str">
        <f t="shared" si="39"/>
        <v>£0.00</v>
      </c>
      <c r="AC137" s="181"/>
      <c r="AD137" s="183"/>
      <c r="AE137" s="183"/>
      <c r="AF137" s="183"/>
      <c r="AG137" s="183"/>
      <c r="AH137" s="183" t="str">
        <f t="shared" si="32"/>
        <v/>
      </c>
      <c r="AI137" s="45">
        <f t="shared" si="40"/>
        <v>0</v>
      </c>
      <c r="AJ137" s="45">
        <f t="shared" si="41"/>
        <v>0</v>
      </c>
      <c r="AK137" s="45">
        <f t="shared" si="42"/>
        <v>0</v>
      </c>
      <c r="AL137" s="183" t="str">
        <f t="shared" si="43"/>
        <v/>
      </c>
      <c r="AM137" s="183" t="str">
        <f t="shared" si="44"/>
        <v/>
      </c>
      <c r="AN137" s="183"/>
    </row>
    <row r="138" spans="1:40" ht="15.5">
      <c r="A138" s="178"/>
      <c r="B138" s="21"/>
      <c r="C138" s="22"/>
      <c r="D138" s="290"/>
      <c r="E138" s="289"/>
      <c r="F138" s="177"/>
      <c r="G138" s="286"/>
      <c r="H138" s="23"/>
      <c r="I138" s="63" t="str">
        <f t="shared" si="33"/>
        <v>£0.00</v>
      </c>
      <c r="J138" s="178"/>
      <c r="K138" s="19"/>
      <c r="L138" s="92"/>
      <c r="M138" s="92"/>
      <c r="N138" s="92" t="str">
        <f t="shared" si="34"/>
        <v/>
      </c>
      <c r="O138" s="95"/>
      <c r="P138" s="28" t="str">
        <f t="shared" si="35"/>
        <v/>
      </c>
      <c r="Q138" s="18" t="str">
        <f t="shared" si="36"/>
        <v>£0.00</v>
      </c>
      <c r="R138" s="92"/>
      <c r="S138" s="192"/>
      <c r="T138" s="193"/>
      <c r="U138" s="96"/>
      <c r="V138" s="294"/>
      <c r="W138" s="294" t="str">
        <f t="shared" si="37"/>
        <v/>
      </c>
      <c r="X138" s="93"/>
      <c r="Y138" s="95"/>
      <c r="Z138" s="294"/>
      <c r="AA138" s="66" t="str">
        <f t="shared" si="38"/>
        <v/>
      </c>
      <c r="AB138" s="67" t="str">
        <f t="shared" si="39"/>
        <v>£0.00</v>
      </c>
      <c r="AC138" s="181"/>
      <c r="AD138" s="183"/>
      <c r="AE138" s="183"/>
      <c r="AF138" s="183"/>
      <c r="AG138" s="183"/>
      <c r="AH138" s="183" t="str">
        <f t="shared" si="32"/>
        <v/>
      </c>
      <c r="AI138" s="45">
        <f t="shared" si="40"/>
        <v>0</v>
      </c>
      <c r="AJ138" s="45">
        <f t="shared" si="41"/>
        <v>0</v>
      </c>
      <c r="AK138" s="45">
        <f t="shared" si="42"/>
        <v>0</v>
      </c>
      <c r="AL138" s="183" t="str">
        <f t="shared" si="43"/>
        <v/>
      </c>
      <c r="AM138" s="183" t="str">
        <f t="shared" si="44"/>
        <v/>
      </c>
      <c r="AN138" s="183"/>
    </row>
    <row r="139" spans="1:40" ht="15.5">
      <c r="A139" s="178"/>
      <c r="B139" s="21"/>
      <c r="C139" s="22"/>
      <c r="D139" s="290"/>
      <c r="E139" s="289"/>
      <c r="F139" s="177"/>
      <c r="G139" s="286"/>
      <c r="H139" s="23"/>
      <c r="I139" s="63" t="str">
        <f t="shared" si="33"/>
        <v>£0.00</v>
      </c>
      <c r="J139" s="178"/>
      <c r="K139" s="19"/>
      <c r="L139" s="92"/>
      <c r="M139" s="92"/>
      <c r="N139" s="92" t="str">
        <f t="shared" si="34"/>
        <v/>
      </c>
      <c r="O139" s="95"/>
      <c r="P139" s="28" t="str">
        <f t="shared" si="35"/>
        <v/>
      </c>
      <c r="Q139" s="18" t="str">
        <f t="shared" si="36"/>
        <v>£0.00</v>
      </c>
      <c r="R139" s="92"/>
      <c r="S139" s="192"/>
      <c r="T139" s="193"/>
      <c r="U139" s="96"/>
      <c r="V139" s="294"/>
      <c r="W139" s="294" t="str">
        <f t="shared" si="37"/>
        <v/>
      </c>
      <c r="X139" s="93"/>
      <c r="Y139" s="95"/>
      <c r="Z139" s="294"/>
      <c r="AA139" s="66" t="str">
        <f t="shared" si="38"/>
        <v/>
      </c>
      <c r="AB139" s="67" t="str">
        <f t="shared" si="39"/>
        <v>£0.00</v>
      </c>
      <c r="AC139" s="181"/>
      <c r="AD139" s="183"/>
      <c r="AE139" s="183"/>
      <c r="AF139" s="183"/>
      <c r="AG139" s="183"/>
      <c r="AH139" s="183" t="str">
        <f t="shared" si="32"/>
        <v/>
      </c>
      <c r="AI139" s="45">
        <f t="shared" si="40"/>
        <v>0</v>
      </c>
      <c r="AJ139" s="45">
        <f t="shared" si="41"/>
        <v>0</v>
      </c>
      <c r="AK139" s="45">
        <f t="shared" si="42"/>
        <v>0</v>
      </c>
      <c r="AL139" s="183" t="str">
        <f t="shared" si="43"/>
        <v/>
      </c>
      <c r="AM139" s="183" t="str">
        <f t="shared" si="44"/>
        <v/>
      </c>
      <c r="AN139" s="183"/>
    </row>
    <row r="140" spans="1:40" ht="15.5">
      <c r="A140" s="178"/>
      <c r="B140" s="21"/>
      <c r="C140" s="22"/>
      <c r="D140" s="290"/>
      <c r="E140" s="289"/>
      <c r="F140" s="177"/>
      <c r="G140" s="286"/>
      <c r="H140" s="23"/>
      <c r="I140" s="63" t="str">
        <f t="shared" si="33"/>
        <v>£0.00</v>
      </c>
      <c r="J140" s="178"/>
      <c r="K140" s="19"/>
      <c r="L140" s="92"/>
      <c r="M140" s="92"/>
      <c r="N140" s="92" t="str">
        <f t="shared" si="34"/>
        <v/>
      </c>
      <c r="O140" s="95"/>
      <c r="P140" s="28" t="str">
        <f t="shared" si="35"/>
        <v/>
      </c>
      <c r="Q140" s="18" t="str">
        <f t="shared" si="36"/>
        <v>£0.00</v>
      </c>
      <c r="R140" s="92"/>
      <c r="S140" s="192"/>
      <c r="T140" s="193"/>
      <c r="U140" s="96"/>
      <c r="V140" s="294"/>
      <c r="W140" s="294" t="str">
        <f t="shared" si="37"/>
        <v/>
      </c>
      <c r="X140" s="93"/>
      <c r="Y140" s="95"/>
      <c r="Z140" s="294"/>
      <c r="AA140" s="66" t="str">
        <f t="shared" si="38"/>
        <v/>
      </c>
      <c r="AB140" s="67" t="str">
        <f t="shared" si="39"/>
        <v>£0.00</v>
      </c>
      <c r="AC140" s="181"/>
      <c r="AD140" s="183"/>
      <c r="AE140" s="183"/>
      <c r="AF140" s="183"/>
      <c r="AG140" s="183"/>
      <c r="AH140" s="183" t="str">
        <f t="shared" si="32"/>
        <v/>
      </c>
      <c r="AI140" s="45">
        <f t="shared" si="40"/>
        <v>0</v>
      </c>
      <c r="AJ140" s="45">
        <f t="shared" si="41"/>
        <v>0</v>
      </c>
      <c r="AK140" s="45">
        <f t="shared" si="42"/>
        <v>0</v>
      </c>
      <c r="AL140" s="183" t="str">
        <f t="shared" si="43"/>
        <v/>
      </c>
      <c r="AM140" s="183" t="str">
        <f t="shared" si="44"/>
        <v/>
      </c>
      <c r="AN140" s="183"/>
    </row>
    <row r="141" spans="1:40" ht="15.5">
      <c r="A141" s="178"/>
      <c r="B141" s="21"/>
      <c r="C141" s="22"/>
      <c r="D141" s="290"/>
      <c r="E141" s="289"/>
      <c r="F141" s="177"/>
      <c r="G141" s="286"/>
      <c r="H141" s="23"/>
      <c r="I141" s="63" t="str">
        <f t="shared" si="33"/>
        <v>£0.00</v>
      </c>
      <c r="J141" s="178"/>
      <c r="K141" s="19"/>
      <c r="L141" s="92"/>
      <c r="M141" s="92"/>
      <c r="N141" s="92" t="str">
        <f t="shared" si="34"/>
        <v/>
      </c>
      <c r="O141" s="95"/>
      <c r="P141" s="28" t="str">
        <f t="shared" si="35"/>
        <v/>
      </c>
      <c r="Q141" s="18" t="str">
        <f t="shared" si="36"/>
        <v>£0.00</v>
      </c>
      <c r="R141" s="92"/>
      <c r="S141" s="192"/>
      <c r="T141" s="193"/>
      <c r="U141" s="96"/>
      <c r="V141" s="294"/>
      <c r="W141" s="294" t="str">
        <f t="shared" si="37"/>
        <v/>
      </c>
      <c r="X141" s="93"/>
      <c r="Y141" s="95"/>
      <c r="Z141" s="294"/>
      <c r="AA141" s="66" t="str">
        <f t="shared" si="38"/>
        <v/>
      </c>
      <c r="AB141" s="67" t="str">
        <f t="shared" si="39"/>
        <v>£0.00</v>
      </c>
      <c r="AC141" s="181"/>
      <c r="AD141" s="183"/>
      <c r="AE141" s="183"/>
      <c r="AF141" s="183"/>
      <c r="AG141" s="183"/>
      <c r="AH141" s="183" t="str">
        <f t="shared" si="32"/>
        <v/>
      </c>
      <c r="AI141" s="45">
        <f t="shared" si="40"/>
        <v>0</v>
      </c>
      <c r="AJ141" s="45">
        <f t="shared" si="41"/>
        <v>0</v>
      </c>
      <c r="AK141" s="45">
        <f t="shared" si="42"/>
        <v>0</v>
      </c>
      <c r="AL141" s="183" t="str">
        <f t="shared" si="43"/>
        <v/>
      </c>
      <c r="AM141" s="183" t="str">
        <f t="shared" si="44"/>
        <v/>
      </c>
      <c r="AN141" s="183"/>
    </row>
    <row r="142" spans="1:40" ht="15.5">
      <c r="A142" s="178"/>
      <c r="B142" s="21"/>
      <c r="C142" s="22"/>
      <c r="D142" s="290"/>
      <c r="E142" s="289"/>
      <c r="F142" s="177"/>
      <c r="G142" s="286"/>
      <c r="H142" s="23"/>
      <c r="I142" s="63" t="str">
        <f t="shared" si="33"/>
        <v>£0.00</v>
      </c>
      <c r="J142" s="178"/>
      <c r="K142" s="19"/>
      <c r="L142" s="92"/>
      <c r="M142" s="92"/>
      <c r="N142" s="92" t="str">
        <f t="shared" si="34"/>
        <v/>
      </c>
      <c r="O142" s="95"/>
      <c r="P142" s="28" t="str">
        <f t="shared" si="35"/>
        <v/>
      </c>
      <c r="Q142" s="18" t="str">
        <f t="shared" si="36"/>
        <v>£0.00</v>
      </c>
      <c r="R142" s="92"/>
      <c r="S142" s="192"/>
      <c r="T142" s="193"/>
      <c r="U142" s="96"/>
      <c r="V142" s="294"/>
      <c r="W142" s="294" t="str">
        <f t="shared" si="37"/>
        <v/>
      </c>
      <c r="X142" s="93"/>
      <c r="Y142" s="95"/>
      <c r="Z142" s="294"/>
      <c r="AA142" s="66" t="str">
        <f t="shared" si="38"/>
        <v/>
      </c>
      <c r="AB142" s="67" t="str">
        <f t="shared" si="39"/>
        <v>£0.00</v>
      </c>
      <c r="AC142" s="181"/>
      <c r="AD142" s="183"/>
      <c r="AE142" s="183"/>
      <c r="AF142" s="183"/>
      <c r="AG142" s="183"/>
      <c r="AH142" s="183" t="str">
        <f t="shared" si="32"/>
        <v/>
      </c>
      <c r="AI142" s="45">
        <f t="shared" si="40"/>
        <v>0</v>
      </c>
      <c r="AJ142" s="45">
        <f t="shared" si="41"/>
        <v>0</v>
      </c>
      <c r="AK142" s="45">
        <f t="shared" si="42"/>
        <v>0</v>
      </c>
      <c r="AL142" s="183" t="str">
        <f t="shared" si="43"/>
        <v/>
      </c>
      <c r="AM142" s="183" t="str">
        <f t="shared" si="44"/>
        <v/>
      </c>
      <c r="AN142" s="183"/>
    </row>
    <row r="143" spans="1:40" ht="15.5">
      <c r="A143" s="178"/>
      <c r="B143" s="21"/>
      <c r="C143" s="22"/>
      <c r="D143" s="290"/>
      <c r="E143" s="289"/>
      <c r="F143" s="177"/>
      <c r="G143" s="286"/>
      <c r="H143" s="23"/>
      <c r="I143" s="63" t="str">
        <f t="shared" si="33"/>
        <v>£0.00</v>
      </c>
      <c r="J143" s="178"/>
      <c r="K143" s="19"/>
      <c r="L143" s="92"/>
      <c r="M143" s="92"/>
      <c r="N143" s="92" t="str">
        <f t="shared" si="34"/>
        <v/>
      </c>
      <c r="O143" s="95"/>
      <c r="P143" s="28" t="str">
        <f t="shared" si="35"/>
        <v/>
      </c>
      <c r="Q143" s="18" t="str">
        <f t="shared" si="36"/>
        <v>£0.00</v>
      </c>
      <c r="R143" s="92"/>
      <c r="S143" s="192"/>
      <c r="T143" s="193"/>
      <c r="U143" s="96"/>
      <c r="V143" s="294"/>
      <c r="W143" s="294" t="str">
        <f t="shared" si="37"/>
        <v/>
      </c>
      <c r="X143" s="93"/>
      <c r="Y143" s="95"/>
      <c r="Z143" s="294"/>
      <c r="AA143" s="66" t="str">
        <f t="shared" si="38"/>
        <v/>
      </c>
      <c r="AB143" s="67" t="str">
        <f t="shared" si="39"/>
        <v>£0.00</v>
      </c>
      <c r="AC143" s="181"/>
      <c r="AD143" s="183"/>
      <c r="AE143" s="183"/>
      <c r="AF143" s="183"/>
      <c r="AG143" s="183"/>
      <c r="AH143" s="183" t="str">
        <f t="shared" si="32"/>
        <v/>
      </c>
      <c r="AI143" s="45">
        <f t="shared" si="40"/>
        <v>0</v>
      </c>
      <c r="AJ143" s="45">
        <f t="shared" si="41"/>
        <v>0</v>
      </c>
      <c r="AK143" s="45">
        <f t="shared" si="42"/>
        <v>0</v>
      </c>
      <c r="AL143" s="183" t="str">
        <f t="shared" si="43"/>
        <v/>
      </c>
      <c r="AM143" s="183" t="str">
        <f t="shared" si="44"/>
        <v/>
      </c>
      <c r="AN143" s="183"/>
    </row>
    <row r="144" spans="1:40" ht="15.5">
      <c r="A144" s="178"/>
      <c r="B144" s="21"/>
      <c r="C144" s="22"/>
      <c r="D144" s="290"/>
      <c r="E144" s="289"/>
      <c r="F144" s="177"/>
      <c r="G144" s="286"/>
      <c r="H144" s="23"/>
      <c r="I144" s="63" t="str">
        <f t="shared" si="33"/>
        <v>£0.00</v>
      </c>
      <c r="J144" s="178"/>
      <c r="K144" s="19"/>
      <c r="L144" s="92"/>
      <c r="M144" s="92"/>
      <c r="N144" s="92" t="str">
        <f t="shared" si="34"/>
        <v/>
      </c>
      <c r="O144" s="95"/>
      <c r="P144" s="28" t="str">
        <f t="shared" si="35"/>
        <v/>
      </c>
      <c r="Q144" s="18" t="str">
        <f t="shared" si="36"/>
        <v>£0.00</v>
      </c>
      <c r="R144" s="92"/>
      <c r="S144" s="192"/>
      <c r="T144" s="193"/>
      <c r="U144" s="96"/>
      <c r="V144" s="294"/>
      <c r="W144" s="294" t="str">
        <f t="shared" si="37"/>
        <v/>
      </c>
      <c r="X144" s="93"/>
      <c r="Y144" s="95"/>
      <c r="Z144" s="294"/>
      <c r="AA144" s="66" t="str">
        <f t="shared" si="38"/>
        <v/>
      </c>
      <c r="AB144" s="67" t="str">
        <f t="shared" si="39"/>
        <v>£0.00</v>
      </c>
      <c r="AC144" s="181"/>
      <c r="AD144" s="183"/>
      <c r="AE144" s="183"/>
      <c r="AF144" s="183"/>
      <c r="AG144" s="183"/>
      <c r="AH144" s="183" t="str">
        <f t="shared" si="32"/>
        <v/>
      </c>
      <c r="AI144" s="45">
        <f t="shared" si="40"/>
        <v>0</v>
      </c>
      <c r="AJ144" s="45">
        <f t="shared" si="41"/>
        <v>0</v>
      </c>
      <c r="AK144" s="45">
        <f t="shared" si="42"/>
        <v>0</v>
      </c>
      <c r="AL144" s="183" t="str">
        <f t="shared" si="43"/>
        <v/>
      </c>
      <c r="AM144" s="183" t="str">
        <f t="shared" si="44"/>
        <v/>
      </c>
      <c r="AN144" s="183"/>
    </row>
    <row r="145" spans="1:40" ht="15.5">
      <c r="A145" s="178"/>
      <c r="B145" s="21"/>
      <c r="C145" s="22"/>
      <c r="D145" s="290"/>
      <c r="E145" s="289"/>
      <c r="F145" s="177"/>
      <c r="G145" s="286"/>
      <c r="H145" s="23"/>
      <c r="I145" s="63" t="str">
        <f t="shared" si="33"/>
        <v>£0.00</v>
      </c>
      <c r="J145" s="178"/>
      <c r="K145" s="19"/>
      <c r="L145" s="92"/>
      <c r="M145" s="92"/>
      <c r="N145" s="92" t="str">
        <f t="shared" si="34"/>
        <v/>
      </c>
      <c r="O145" s="95"/>
      <c r="P145" s="28" t="str">
        <f t="shared" si="35"/>
        <v/>
      </c>
      <c r="Q145" s="18" t="str">
        <f t="shared" si="36"/>
        <v>£0.00</v>
      </c>
      <c r="R145" s="92"/>
      <c r="S145" s="192"/>
      <c r="T145" s="193"/>
      <c r="U145" s="96"/>
      <c r="V145" s="294"/>
      <c r="W145" s="294" t="str">
        <f t="shared" si="37"/>
        <v/>
      </c>
      <c r="X145" s="93"/>
      <c r="Y145" s="95"/>
      <c r="Z145" s="294"/>
      <c r="AA145" s="66" t="str">
        <f t="shared" si="38"/>
        <v/>
      </c>
      <c r="AB145" s="67" t="str">
        <f t="shared" si="39"/>
        <v>£0.00</v>
      </c>
      <c r="AC145" s="181"/>
      <c r="AD145" s="183"/>
      <c r="AE145" s="183"/>
      <c r="AF145" s="183"/>
      <c r="AG145" s="183"/>
      <c r="AH145" s="183" t="str">
        <f t="shared" si="32"/>
        <v/>
      </c>
      <c r="AI145" s="45">
        <f t="shared" si="40"/>
        <v>0</v>
      </c>
      <c r="AJ145" s="45">
        <f t="shared" si="41"/>
        <v>0</v>
      </c>
      <c r="AK145" s="45">
        <f t="shared" si="42"/>
        <v>0</v>
      </c>
      <c r="AL145" s="183" t="str">
        <f t="shared" si="43"/>
        <v/>
      </c>
      <c r="AM145" s="183" t="str">
        <f t="shared" si="44"/>
        <v/>
      </c>
      <c r="AN145" s="183"/>
    </row>
    <row r="146" spans="1:40" ht="15.5">
      <c r="A146" s="178"/>
      <c r="B146" s="21"/>
      <c r="C146" s="22"/>
      <c r="D146" s="290"/>
      <c r="E146" s="289"/>
      <c r="F146" s="177"/>
      <c r="G146" s="286"/>
      <c r="H146" s="23"/>
      <c r="I146" s="63" t="str">
        <f t="shared" si="33"/>
        <v>£0.00</v>
      </c>
      <c r="J146" s="178"/>
      <c r="K146" s="19"/>
      <c r="L146" s="92"/>
      <c r="M146" s="92"/>
      <c r="N146" s="92" t="str">
        <f t="shared" si="34"/>
        <v/>
      </c>
      <c r="O146" s="95"/>
      <c r="P146" s="28" t="str">
        <f t="shared" si="35"/>
        <v/>
      </c>
      <c r="Q146" s="18" t="str">
        <f t="shared" si="36"/>
        <v>£0.00</v>
      </c>
      <c r="R146" s="92"/>
      <c r="S146" s="192"/>
      <c r="T146" s="193"/>
      <c r="U146" s="96"/>
      <c r="V146" s="294"/>
      <c r="W146" s="294" t="str">
        <f t="shared" si="37"/>
        <v/>
      </c>
      <c r="X146" s="93"/>
      <c r="Y146" s="95"/>
      <c r="Z146" s="294"/>
      <c r="AA146" s="66" t="str">
        <f t="shared" si="38"/>
        <v/>
      </c>
      <c r="AB146" s="67" t="str">
        <f t="shared" si="39"/>
        <v>£0.00</v>
      </c>
      <c r="AC146" s="181"/>
      <c r="AD146" s="183"/>
      <c r="AE146" s="183"/>
      <c r="AF146" s="183"/>
      <c r="AG146" s="183"/>
      <c r="AH146" s="183" t="str">
        <f t="shared" si="32"/>
        <v/>
      </c>
      <c r="AI146" s="45">
        <f t="shared" si="40"/>
        <v>0</v>
      </c>
      <c r="AJ146" s="45">
        <f t="shared" si="41"/>
        <v>0</v>
      </c>
      <c r="AK146" s="45">
        <f t="shared" si="42"/>
        <v>0</v>
      </c>
      <c r="AL146" s="183" t="str">
        <f t="shared" si="43"/>
        <v/>
      </c>
      <c r="AM146" s="183" t="str">
        <f t="shared" si="44"/>
        <v/>
      </c>
      <c r="AN146" s="183"/>
    </row>
    <row r="147" spans="1:40" ht="15.5">
      <c r="A147" s="178"/>
      <c r="B147" s="21"/>
      <c r="C147" s="22"/>
      <c r="D147" s="290"/>
      <c r="E147" s="289"/>
      <c r="F147" s="177"/>
      <c r="G147" s="286"/>
      <c r="H147" s="23"/>
      <c r="I147" s="63" t="str">
        <f t="shared" si="33"/>
        <v>£0.00</v>
      </c>
      <c r="J147" s="178"/>
      <c r="K147" s="19"/>
      <c r="L147" s="92"/>
      <c r="M147" s="92"/>
      <c r="N147" s="92" t="str">
        <f t="shared" si="34"/>
        <v/>
      </c>
      <c r="O147" s="95"/>
      <c r="P147" s="28" t="str">
        <f t="shared" si="35"/>
        <v/>
      </c>
      <c r="Q147" s="18" t="str">
        <f t="shared" si="36"/>
        <v>£0.00</v>
      </c>
      <c r="R147" s="92"/>
      <c r="S147" s="192"/>
      <c r="T147" s="193"/>
      <c r="U147" s="96"/>
      <c r="V147" s="294"/>
      <c r="W147" s="294" t="str">
        <f t="shared" si="37"/>
        <v/>
      </c>
      <c r="X147" s="93"/>
      <c r="Y147" s="95"/>
      <c r="Z147" s="294"/>
      <c r="AA147" s="66" t="str">
        <f t="shared" si="38"/>
        <v/>
      </c>
      <c r="AB147" s="67" t="str">
        <f t="shared" si="39"/>
        <v>£0.00</v>
      </c>
      <c r="AC147" s="181"/>
      <c r="AD147" s="183"/>
      <c r="AE147" s="183"/>
      <c r="AF147" s="183"/>
      <c r="AG147" s="183"/>
      <c r="AH147" s="183" t="str">
        <f t="shared" si="32"/>
        <v/>
      </c>
      <c r="AI147" s="45">
        <f t="shared" si="40"/>
        <v>0</v>
      </c>
      <c r="AJ147" s="45">
        <f t="shared" si="41"/>
        <v>0</v>
      </c>
      <c r="AK147" s="45">
        <f t="shared" si="42"/>
        <v>0</v>
      </c>
      <c r="AL147" s="183" t="str">
        <f t="shared" si="43"/>
        <v/>
      </c>
      <c r="AM147" s="183" t="str">
        <f t="shared" si="44"/>
        <v/>
      </c>
      <c r="AN147" s="183"/>
    </row>
    <row r="148" spans="1:40" ht="15.5">
      <c r="A148" s="178"/>
      <c r="B148" s="21"/>
      <c r="C148" s="22"/>
      <c r="D148" s="290"/>
      <c r="E148" s="289"/>
      <c r="F148" s="177"/>
      <c r="G148" s="286"/>
      <c r="H148" s="23"/>
      <c r="I148" s="63" t="str">
        <f t="shared" si="33"/>
        <v>£0.00</v>
      </c>
      <c r="J148" s="178"/>
      <c r="K148" s="19"/>
      <c r="L148" s="92"/>
      <c r="M148" s="92"/>
      <c r="N148" s="92" t="str">
        <f t="shared" si="34"/>
        <v/>
      </c>
      <c r="O148" s="95"/>
      <c r="P148" s="28" t="str">
        <f t="shared" si="35"/>
        <v/>
      </c>
      <c r="Q148" s="18" t="str">
        <f t="shared" si="36"/>
        <v>£0.00</v>
      </c>
      <c r="R148" s="92"/>
      <c r="S148" s="192"/>
      <c r="T148" s="193"/>
      <c r="U148" s="96"/>
      <c r="V148" s="294"/>
      <c r="W148" s="294" t="str">
        <f t="shared" si="37"/>
        <v/>
      </c>
      <c r="X148" s="93"/>
      <c r="Y148" s="95"/>
      <c r="Z148" s="294"/>
      <c r="AA148" s="66" t="str">
        <f t="shared" si="38"/>
        <v/>
      </c>
      <c r="AB148" s="67" t="str">
        <f t="shared" si="39"/>
        <v>£0.00</v>
      </c>
      <c r="AC148" s="181"/>
      <c r="AD148" s="183"/>
      <c r="AE148" s="183"/>
      <c r="AF148" s="183"/>
      <c r="AG148" s="183"/>
      <c r="AH148" s="183" t="str">
        <f t="shared" si="32"/>
        <v/>
      </c>
      <c r="AI148" s="45">
        <f t="shared" si="40"/>
        <v>0</v>
      </c>
      <c r="AJ148" s="45">
        <f t="shared" si="41"/>
        <v>0</v>
      </c>
      <c r="AK148" s="45">
        <f t="shared" si="42"/>
        <v>0</v>
      </c>
      <c r="AL148" s="183" t="str">
        <f t="shared" si="43"/>
        <v/>
      </c>
      <c r="AM148" s="183" t="str">
        <f t="shared" si="44"/>
        <v/>
      </c>
      <c r="AN148" s="183"/>
    </row>
    <row r="149" spans="1:40" ht="15.5">
      <c r="A149" s="178"/>
      <c r="B149" s="21"/>
      <c r="C149" s="22"/>
      <c r="D149" s="290"/>
      <c r="E149" s="289"/>
      <c r="F149" s="177"/>
      <c r="G149" s="286"/>
      <c r="H149" s="23"/>
      <c r="I149" s="63" t="str">
        <f t="shared" si="33"/>
        <v>£0.00</v>
      </c>
      <c r="J149" s="178"/>
      <c r="K149" s="19"/>
      <c r="L149" s="92"/>
      <c r="M149" s="92"/>
      <c r="N149" s="92" t="str">
        <f t="shared" si="34"/>
        <v/>
      </c>
      <c r="O149" s="95"/>
      <c r="P149" s="28" t="str">
        <f t="shared" si="35"/>
        <v/>
      </c>
      <c r="Q149" s="18" t="str">
        <f t="shared" si="36"/>
        <v>£0.00</v>
      </c>
      <c r="R149" s="92"/>
      <c r="S149" s="192"/>
      <c r="T149" s="193"/>
      <c r="U149" s="96"/>
      <c r="V149" s="294"/>
      <c r="W149" s="294" t="str">
        <f t="shared" si="37"/>
        <v/>
      </c>
      <c r="X149" s="93"/>
      <c r="Y149" s="95"/>
      <c r="Z149" s="294"/>
      <c r="AA149" s="66" t="str">
        <f t="shared" si="38"/>
        <v/>
      </c>
      <c r="AB149" s="67" t="str">
        <f t="shared" si="39"/>
        <v>£0.00</v>
      </c>
      <c r="AC149" s="181"/>
      <c r="AD149" s="183"/>
      <c r="AE149" s="183"/>
      <c r="AF149" s="183"/>
      <c r="AG149" s="183"/>
      <c r="AH149" s="183" t="str">
        <f t="shared" si="32"/>
        <v/>
      </c>
      <c r="AI149" s="45">
        <f t="shared" si="40"/>
        <v>0</v>
      </c>
      <c r="AJ149" s="45">
        <f t="shared" si="41"/>
        <v>0</v>
      </c>
      <c r="AK149" s="45">
        <f t="shared" si="42"/>
        <v>0</v>
      </c>
      <c r="AL149" s="183" t="str">
        <f t="shared" si="43"/>
        <v/>
      </c>
      <c r="AM149" s="183" t="str">
        <f t="shared" si="44"/>
        <v/>
      </c>
      <c r="AN149" s="183"/>
    </row>
    <row r="150" spans="1:40" ht="15.5">
      <c r="A150" s="178"/>
      <c r="B150" s="21"/>
      <c r="C150" s="22"/>
      <c r="D150" s="290"/>
      <c r="E150" s="289"/>
      <c r="F150" s="177"/>
      <c r="G150" s="286"/>
      <c r="H150" s="23"/>
      <c r="I150" s="63" t="str">
        <f t="shared" si="33"/>
        <v>£0.00</v>
      </c>
      <c r="J150" s="178"/>
      <c r="K150" s="19"/>
      <c r="L150" s="92"/>
      <c r="M150" s="92"/>
      <c r="N150" s="92" t="str">
        <f t="shared" si="34"/>
        <v/>
      </c>
      <c r="O150" s="95"/>
      <c r="P150" s="28" t="str">
        <f t="shared" si="35"/>
        <v/>
      </c>
      <c r="Q150" s="18" t="str">
        <f t="shared" si="36"/>
        <v>£0.00</v>
      </c>
      <c r="R150" s="92"/>
      <c r="S150" s="192"/>
      <c r="T150" s="193"/>
      <c r="U150" s="96"/>
      <c r="V150" s="294"/>
      <c r="W150" s="294" t="str">
        <f t="shared" si="37"/>
        <v/>
      </c>
      <c r="X150" s="93"/>
      <c r="Y150" s="95"/>
      <c r="Z150" s="294"/>
      <c r="AA150" s="66" t="str">
        <f t="shared" si="38"/>
        <v/>
      </c>
      <c r="AB150" s="67" t="str">
        <f t="shared" si="39"/>
        <v>£0.00</v>
      </c>
      <c r="AC150" s="181"/>
      <c r="AD150" s="183"/>
      <c r="AE150" s="183"/>
      <c r="AF150" s="183"/>
      <c r="AG150" s="183"/>
      <c r="AH150" s="183" t="str">
        <f t="shared" si="32"/>
        <v/>
      </c>
      <c r="AI150" s="45">
        <f t="shared" si="40"/>
        <v>0</v>
      </c>
      <c r="AJ150" s="45">
        <f t="shared" si="41"/>
        <v>0</v>
      </c>
      <c r="AK150" s="45">
        <f t="shared" si="42"/>
        <v>0</v>
      </c>
      <c r="AL150" s="183" t="str">
        <f t="shared" si="43"/>
        <v/>
      </c>
      <c r="AM150" s="183" t="str">
        <f t="shared" si="44"/>
        <v/>
      </c>
      <c r="AN150" s="183"/>
    </row>
    <row r="151" spans="1:40" ht="15.5">
      <c r="A151" s="178"/>
      <c r="B151" s="21"/>
      <c r="C151" s="22"/>
      <c r="D151" s="290"/>
      <c r="E151" s="289"/>
      <c r="F151" s="177"/>
      <c r="G151" s="286"/>
      <c r="H151" s="23"/>
      <c r="I151" s="63" t="str">
        <f t="shared" si="33"/>
        <v>£0.00</v>
      </c>
      <c r="J151" s="178"/>
      <c r="K151" s="19"/>
      <c r="L151" s="92"/>
      <c r="M151" s="92"/>
      <c r="N151" s="92" t="str">
        <f t="shared" si="34"/>
        <v/>
      </c>
      <c r="O151" s="95"/>
      <c r="P151" s="28" t="str">
        <f t="shared" si="35"/>
        <v/>
      </c>
      <c r="Q151" s="18" t="str">
        <f t="shared" si="36"/>
        <v>£0.00</v>
      </c>
      <c r="R151" s="92"/>
      <c r="S151" s="192"/>
      <c r="T151" s="193"/>
      <c r="U151" s="96"/>
      <c r="V151" s="294"/>
      <c r="W151" s="294" t="str">
        <f t="shared" si="37"/>
        <v/>
      </c>
      <c r="X151" s="93"/>
      <c r="Y151" s="95"/>
      <c r="Z151" s="294"/>
      <c r="AA151" s="66" t="str">
        <f t="shared" si="38"/>
        <v/>
      </c>
      <c r="AB151" s="67" t="str">
        <f t="shared" si="39"/>
        <v>£0.00</v>
      </c>
      <c r="AC151" s="181"/>
      <c r="AD151" s="183"/>
      <c r="AE151" s="183"/>
      <c r="AF151" s="183"/>
      <c r="AG151" s="183"/>
      <c r="AH151" s="183" t="str">
        <f t="shared" si="32"/>
        <v/>
      </c>
      <c r="AI151" s="45">
        <f t="shared" si="40"/>
        <v>0</v>
      </c>
      <c r="AJ151" s="45">
        <f t="shared" si="41"/>
        <v>0</v>
      </c>
      <c r="AK151" s="45">
        <f t="shared" si="42"/>
        <v>0</v>
      </c>
      <c r="AL151" s="183" t="str">
        <f t="shared" si="43"/>
        <v/>
      </c>
      <c r="AM151" s="183" t="str">
        <f t="shared" si="44"/>
        <v/>
      </c>
      <c r="AN151" s="183"/>
    </row>
    <row r="152" spans="1:40" ht="15.5">
      <c r="A152" s="178"/>
      <c r="B152" s="21"/>
      <c r="C152" s="22"/>
      <c r="D152" s="290"/>
      <c r="E152" s="289"/>
      <c r="F152" s="177"/>
      <c r="G152" s="286"/>
      <c r="H152" s="23"/>
      <c r="I152" s="63" t="str">
        <f t="shared" si="33"/>
        <v>£0.00</v>
      </c>
      <c r="J152" s="178"/>
      <c r="K152" s="19"/>
      <c r="L152" s="92"/>
      <c r="M152" s="92"/>
      <c r="N152" s="92" t="str">
        <f t="shared" si="34"/>
        <v/>
      </c>
      <c r="O152" s="95"/>
      <c r="P152" s="28" t="str">
        <f t="shared" si="35"/>
        <v/>
      </c>
      <c r="Q152" s="18" t="str">
        <f t="shared" si="36"/>
        <v>£0.00</v>
      </c>
      <c r="R152" s="92"/>
      <c r="S152" s="192"/>
      <c r="T152" s="193"/>
      <c r="U152" s="96"/>
      <c r="V152" s="294"/>
      <c r="W152" s="294" t="str">
        <f t="shared" si="37"/>
        <v/>
      </c>
      <c r="X152" s="93"/>
      <c r="Y152" s="95"/>
      <c r="Z152" s="294"/>
      <c r="AA152" s="66" t="str">
        <f t="shared" si="38"/>
        <v/>
      </c>
      <c r="AB152" s="67" t="str">
        <f t="shared" si="39"/>
        <v>£0.00</v>
      </c>
      <c r="AC152" s="181"/>
      <c r="AD152" s="183"/>
      <c r="AE152" s="183"/>
      <c r="AF152" s="183"/>
      <c r="AG152" s="183"/>
      <c r="AH152" s="183" t="str">
        <f t="shared" si="32"/>
        <v/>
      </c>
      <c r="AI152" s="45">
        <f t="shared" si="40"/>
        <v>0</v>
      </c>
      <c r="AJ152" s="45">
        <f t="shared" si="41"/>
        <v>0</v>
      </c>
      <c r="AK152" s="45">
        <f t="shared" si="42"/>
        <v>0</v>
      </c>
      <c r="AL152" s="183" t="str">
        <f t="shared" si="43"/>
        <v/>
      </c>
      <c r="AM152" s="183" t="str">
        <f t="shared" si="44"/>
        <v/>
      </c>
      <c r="AN152" s="183"/>
    </row>
    <row r="153" spans="1:40" ht="15.5">
      <c r="A153" s="178"/>
      <c r="B153" s="21"/>
      <c r="C153" s="22"/>
      <c r="D153" s="290"/>
      <c r="E153" s="289"/>
      <c r="F153" s="177"/>
      <c r="G153" s="286"/>
      <c r="H153" s="23"/>
      <c r="I153" s="63" t="str">
        <f t="shared" si="33"/>
        <v>£0.00</v>
      </c>
      <c r="J153" s="178"/>
      <c r="K153" s="19"/>
      <c r="L153" s="92"/>
      <c r="M153" s="92"/>
      <c r="N153" s="92" t="str">
        <f t="shared" si="34"/>
        <v/>
      </c>
      <c r="O153" s="95"/>
      <c r="P153" s="28" t="str">
        <f t="shared" si="35"/>
        <v/>
      </c>
      <c r="Q153" s="18" t="str">
        <f t="shared" si="36"/>
        <v>£0.00</v>
      </c>
      <c r="R153" s="92"/>
      <c r="S153" s="192"/>
      <c r="T153" s="193"/>
      <c r="U153" s="96"/>
      <c r="V153" s="294"/>
      <c r="W153" s="294" t="str">
        <f t="shared" si="37"/>
        <v/>
      </c>
      <c r="X153" s="93"/>
      <c r="Y153" s="95"/>
      <c r="Z153" s="294"/>
      <c r="AA153" s="66" t="str">
        <f t="shared" si="38"/>
        <v/>
      </c>
      <c r="AB153" s="67" t="str">
        <f t="shared" si="39"/>
        <v>£0.00</v>
      </c>
      <c r="AC153" s="181"/>
      <c r="AD153" s="183"/>
      <c r="AE153" s="183"/>
      <c r="AF153" s="183"/>
      <c r="AG153" s="183"/>
      <c r="AH153" s="183" t="str">
        <f t="shared" si="32"/>
        <v/>
      </c>
      <c r="AI153" s="45">
        <f t="shared" si="40"/>
        <v>0</v>
      </c>
      <c r="AJ153" s="45">
        <f t="shared" si="41"/>
        <v>0</v>
      </c>
      <c r="AK153" s="45">
        <f t="shared" si="42"/>
        <v>0</v>
      </c>
      <c r="AL153" s="183" t="str">
        <f t="shared" si="43"/>
        <v/>
      </c>
      <c r="AM153" s="183" t="str">
        <f t="shared" si="44"/>
        <v/>
      </c>
      <c r="AN153" s="183"/>
    </row>
    <row r="154" spans="1:40" ht="15.5">
      <c r="A154" s="178"/>
      <c r="B154" s="21"/>
      <c r="C154" s="22"/>
      <c r="D154" s="290"/>
      <c r="E154" s="289"/>
      <c r="F154" s="177"/>
      <c r="G154" s="286"/>
      <c r="H154" s="23"/>
      <c r="I154" s="63" t="str">
        <f t="shared" si="33"/>
        <v>£0.00</v>
      </c>
      <c r="J154" s="178"/>
      <c r="K154" s="19"/>
      <c r="L154" s="92"/>
      <c r="M154" s="92"/>
      <c r="N154" s="92" t="str">
        <f t="shared" si="34"/>
        <v/>
      </c>
      <c r="O154" s="95"/>
      <c r="P154" s="28" t="str">
        <f t="shared" si="35"/>
        <v/>
      </c>
      <c r="Q154" s="18" t="str">
        <f t="shared" si="36"/>
        <v>£0.00</v>
      </c>
      <c r="R154" s="92"/>
      <c r="S154" s="192"/>
      <c r="T154" s="193"/>
      <c r="U154" s="96"/>
      <c r="V154" s="294"/>
      <c r="W154" s="294" t="str">
        <f t="shared" si="37"/>
        <v/>
      </c>
      <c r="X154" s="93"/>
      <c r="Y154" s="95"/>
      <c r="Z154" s="294"/>
      <c r="AA154" s="66" t="str">
        <f t="shared" si="38"/>
        <v/>
      </c>
      <c r="AB154" s="67" t="str">
        <f t="shared" si="39"/>
        <v>£0.00</v>
      </c>
      <c r="AC154" s="181"/>
      <c r="AD154" s="183"/>
      <c r="AE154" s="183"/>
      <c r="AF154" s="183"/>
      <c r="AG154" s="183"/>
      <c r="AH154" s="183" t="str">
        <f t="shared" si="32"/>
        <v/>
      </c>
      <c r="AI154" s="45">
        <f t="shared" si="40"/>
        <v>0</v>
      </c>
      <c r="AJ154" s="45">
        <f t="shared" si="41"/>
        <v>0</v>
      </c>
      <c r="AK154" s="45">
        <f t="shared" si="42"/>
        <v>0</v>
      </c>
      <c r="AL154" s="183" t="str">
        <f t="shared" si="43"/>
        <v/>
      </c>
      <c r="AM154" s="183" t="str">
        <f t="shared" si="44"/>
        <v/>
      </c>
      <c r="AN154" s="183"/>
    </row>
    <row r="155" spans="1:40" ht="15.5">
      <c r="A155" s="178"/>
      <c r="B155" s="21"/>
      <c r="C155" s="22"/>
      <c r="D155" s="290"/>
      <c r="E155" s="289"/>
      <c r="F155" s="177"/>
      <c r="G155" s="286"/>
      <c r="H155" s="23"/>
      <c r="I155" s="63" t="str">
        <f t="shared" si="33"/>
        <v>£0.00</v>
      </c>
      <c r="J155" s="178"/>
      <c r="K155" s="19"/>
      <c r="L155" s="92"/>
      <c r="M155" s="92"/>
      <c r="N155" s="92" t="str">
        <f t="shared" si="34"/>
        <v/>
      </c>
      <c r="O155" s="95"/>
      <c r="P155" s="28" t="str">
        <f t="shared" si="35"/>
        <v/>
      </c>
      <c r="Q155" s="18" t="str">
        <f t="shared" si="36"/>
        <v>£0.00</v>
      </c>
      <c r="R155" s="92"/>
      <c r="S155" s="192"/>
      <c r="T155" s="193"/>
      <c r="U155" s="96"/>
      <c r="V155" s="294"/>
      <c r="W155" s="294" t="str">
        <f t="shared" si="37"/>
        <v/>
      </c>
      <c r="X155" s="93"/>
      <c r="Y155" s="95"/>
      <c r="Z155" s="294"/>
      <c r="AA155" s="66" t="str">
        <f t="shared" si="38"/>
        <v/>
      </c>
      <c r="AB155" s="67" t="str">
        <f t="shared" si="39"/>
        <v>£0.00</v>
      </c>
      <c r="AC155" s="181"/>
      <c r="AD155" s="183"/>
      <c r="AE155" s="183"/>
      <c r="AF155" s="183"/>
      <c r="AG155" s="183"/>
      <c r="AH155" s="183" t="str">
        <f t="shared" si="32"/>
        <v/>
      </c>
      <c r="AI155" s="45">
        <f t="shared" si="40"/>
        <v>0</v>
      </c>
      <c r="AJ155" s="45">
        <f t="shared" si="41"/>
        <v>0</v>
      </c>
      <c r="AK155" s="45">
        <f t="shared" si="42"/>
        <v>0</v>
      </c>
      <c r="AL155" s="183" t="str">
        <f t="shared" si="43"/>
        <v/>
      </c>
      <c r="AM155" s="183" t="str">
        <f t="shared" si="44"/>
        <v/>
      </c>
      <c r="AN155" s="183"/>
    </row>
    <row r="156" spans="1:40" ht="15.5">
      <c r="A156" s="178"/>
      <c r="B156" s="21"/>
      <c r="C156" s="22"/>
      <c r="D156" s="290"/>
      <c r="E156" s="289"/>
      <c r="F156" s="177"/>
      <c r="G156" s="286"/>
      <c r="H156" s="23"/>
      <c r="I156" s="63" t="str">
        <f t="shared" si="33"/>
        <v>£0.00</v>
      </c>
      <c r="J156" s="178"/>
      <c r="K156" s="19"/>
      <c r="L156" s="92"/>
      <c r="M156" s="92"/>
      <c r="N156" s="92" t="str">
        <f t="shared" si="34"/>
        <v/>
      </c>
      <c r="O156" s="95"/>
      <c r="P156" s="28" t="str">
        <f t="shared" si="35"/>
        <v/>
      </c>
      <c r="Q156" s="18" t="str">
        <f t="shared" si="36"/>
        <v>£0.00</v>
      </c>
      <c r="R156" s="92"/>
      <c r="S156" s="192"/>
      <c r="T156" s="193"/>
      <c r="U156" s="96"/>
      <c r="V156" s="294"/>
      <c r="W156" s="294" t="str">
        <f t="shared" si="37"/>
        <v/>
      </c>
      <c r="X156" s="93"/>
      <c r="Y156" s="95"/>
      <c r="Z156" s="294"/>
      <c r="AA156" s="66" t="str">
        <f t="shared" si="38"/>
        <v/>
      </c>
      <c r="AB156" s="67" t="str">
        <f t="shared" si="39"/>
        <v>£0.00</v>
      </c>
      <c r="AC156" s="181"/>
      <c r="AD156" s="183"/>
      <c r="AE156" s="183"/>
      <c r="AF156" s="183"/>
      <c r="AG156" s="183"/>
      <c r="AH156" s="183" t="str">
        <f t="shared" si="32"/>
        <v/>
      </c>
      <c r="AI156" s="45">
        <f t="shared" si="40"/>
        <v>0</v>
      </c>
      <c r="AJ156" s="45">
        <f t="shared" si="41"/>
        <v>0</v>
      </c>
      <c r="AK156" s="45">
        <f t="shared" si="42"/>
        <v>0</v>
      </c>
      <c r="AL156" s="183" t="str">
        <f t="shared" si="43"/>
        <v/>
      </c>
      <c r="AM156" s="183" t="str">
        <f t="shared" si="44"/>
        <v/>
      </c>
      <c r="AN156" s="183"/>
    </row>
    <row r="157" spans="1:40" ht="15.5">
      <c r="A157" s="178"/>
      <c r="B157" s="21"/>
      <c r="C157" s="22"/>
      <c r="D157" s="290"/>
      <c r="E157" s="289"/>
      <c r="F157" s="177"/>
      <c r="G157" s="286"/>
      <c r="H157" s="23"/>
      <c r="I157" s="63" t="str">
        <f t="shared" si="33"/>
        <v>£0.00</v>
      </c>
      <c r="J157" s="178"/>
      <c r="K157" s="19"/>
      <c r="L157" s="92"/>
      <c r="M157" s="92"/>
      <c r="N157" s="92" t="str">
        <f t="shared" si="34"/>
        <v/>
      </c>
      <c r="O157" s="95"/>
      <c r="P157" s="28" t="str">
        <f t="shared" si="35"/>
        <v/>
      </c>
      <c r="Q157" s="18" t="str">
        <f t="shared" si="36"/>
        <v>£0.00</v>
      </c>
      <c r="R157" s="92"/>
      <c r="S157" s="192"/>
      <c r="T157" s="193"/>
      <c r="U157" s="96"/>
      <c r="V157" s="294"/>
      <c r="W157" s="294" t="str">
        <f t="shared" si="37"/>
        <v/>
      </c>
      <c r="X157" s="93"/>
      <c r="Y157" s="95"/>
      <c r="Z157" s="294"/>
      <c r="AA157" s="66" t="str">
        <f t="shared" si="38"/>
        <v/>
      </c>
      <c r="AB157" s="67" t="str">
        <f t="shared" si="39"/>
        <v>£0.00</v>
      </c>
      <c r="AC157" s="181"/>
      <c r="AD157" s="183"/>
      <c r="AE157" s="183"/>
      <c r="AF157" s="183"/>
      <c r="AG157" s="183"/>
      <c r="AH157" s="183" t="str">
        <f t="shared" si="32"/>
        <v/>
      </c>
      <c r="AI157" s="45">
        <f t="shared" si="40"/>
        <v>0</v>
      </c>
      <c r="AJ157" s="45">
        <f t="shared" si="41"/>
        <v>0</v>
      </c>
      <c r="AK157" s="45">
        <f t="shared" si="42"/>
        <v>0</v>
      </c>
      <c r="AL157" s="183" t="str">
        <f t="shared" si="43"/>
        <v/>
      </c>
      <c r="AM157" s="183" t="str">
        <f t="shared" si="44"/>
        <v/>
      </c>
      <c r="AN157" s="183"/>
    </row>
    <row r="158" spans="1:40" ht="15.5">
      <c r="A158" s="178"/>
      <c r="B158" s="21"/>
      <c r="C158" s="22"/>
      <c r="D158" s="290"/>
      <c r="E158" s="289"/>
      <c r="F158" s="177"/>
      <c r="G158" s="286"/>
      <c r="H158" s="23"/>
      <c r="I158" s="63" t="str">
        <f t="shared" si="33"/>
        <v>£0.00</v>
      </c>
      <c r="J158" s="178"/>
      <c r="K158" s="19"/>
      <c r="L158" s="92"/>
      <c r="M158" s="92"/>
      <c r="N158" s="92" t="str">
        <f t="shared" si="34"/>
        <v/>
      </c>
      <c r="O158" s="95"/>
      <c r="P158" s="28" t="str">
        <f t="shared" si="35"/>
        <v/>
      </c>
      <c r="Q158" s="18" t="str">
        <f t="shared" si="36"/>
        <v>£0.00</v>
      </c>
      <c r="R158" s="92"/>
      <c r="S158" s="192"/>
      <c r="T158" s="193"/>
      <c r="U158" s="96"/>
      <c r="V158" s="294"/>
      <c r="W158" s="294" t="str">
        <f t="shared" si="37"/>
        <v/>
      </c>
      <c r="X158" s="93"/>
      <c r="Y158" s="95"/>
      <c r="Z158" s="294"/>
      <c r="AA158" s="66" t="str">
        <f t="shared" si="38"/>
        <v/>
      </c>
      <c r="AB158" s="67" t="str">
        <f t="shared" si="39"/>
        <v>£0.00</v>
      </c>
      <c r="AC158" s="181"/>
      <c r="AD158" s="183"/>
      <c r="AE158" s="183"/>
      <c r="AF158" s="183"/>
      <c r="AG158" s="183"/>
      <c r="AH158" s="183" t="str">
        <f t="shared" si="32"/>
        <v/>
      </c>
      <c r="AI158" s="45">
        <f t="shared" si="40"/>
        <v>0</v>
      </c>
      <c r="AJ158" s="45">
        <f t="shared" si="41"/>
        <v>0</v>
      </c>
      <c r="AK158" s="45">
        <f t="shared" si="42"/>
        <v>0</v>
      </c>
      <c r="AL158" s="183" t="str">
        <f t="shared" si="43"/>
        <v/>
      </c>
      <c r="AM158" s="183" t="str">
        <f t="shared" si="44"/>
        <v/>
      </c>
      <c r="AN158" s="183"/>
    </row>
    <row r="159" spans="1:40" ht="15.5">
      <c r="A159" s="178"/>
      <c r="B159" s="21"/>
      <c r="C159" s="22"/>
      <c r="D159" s="290"/>
      <c r="E159" s="289"/>
      <c r="F159" s="177"/>
      <c r="G159" s="286"/>
      <c r="H159" s="23"/>
      <c r="I159" s="63" t="str">
        <f t="shared" si="33"/>
        <v>£0.00</v>
      </c>
      <c r="J159" s="178"/>
      <c r="K159" s="19"/>
      <c r="L159" s="92"/>
      <c r="M159" s="92"/>
      <c r="N159" s="92" t="str">
        <f t="shared" si="34"/>
        <v/>
      </c>
      <c r="O159" s="95"/>
      <c r="P159" s="28" t="str">
        <f t="shared" si="35"/>
        <v/>
      </c>
      <c r="Q159" s="18" t="str">
        <f t="shared" si="36"/>
        <v>£0.00</v>
      </c>
      <c r="R159" s="92"/>
      <c r="S159" s="192"/>
      <c r="T159" s="193"/>
      <c r="U159" s="96"/>
      <c r="V159" s="294"/>
      <c r="W159" s="294" t="str">
        <f t="shared" si="37"/>
        <v/>
      </c>
      <c r="X159" s="93"/>
      <c r="Y159" s="95"/>
      <c r="Z159" s="294"/>
      <c r="AA159" s="66" t="str">
        <f t="shared" si="38"/>
        <v/>
      </c>
      <c r="AB159" s="67" t="str">
        <f t="shared" si="39"/>
        <v>£0.00</v>
      </c>
      <c r="AC159" s="181"/>
      <c r="AD159" s="183"/>
      <c r="AE159" s="183"/>
      <c r="AF159" s="183"/>
      <c r="AG159" s="183"/>
      <c r="AH159" s="183" t="str">
        <f t="shared" si="32"/>
        <v/>
      </c>
      <c r="AI159" s="45">
        <f t="shared" si="40"/>
        <v>0</v>
      </c>
      <c r="AJ159" s="45">
        <f t="shared" si="41"/>
        <v>0</v>
      </c>
      <c r="AK159" s="45">
        <f t="shared" si="42"/>
        <v>0</v>
      </c>
      <c r="AL159" s="183" t="str">
        <f t="shared" si="43"/>
        <v/>
      </c>
      <c r="AM159" s="183" t="str">
        <f t="shared" si="44"/>
        <v/>
      </c>
      <c r="AN159" s="183"/>
    </row>
    <row r="160" spans="1:40" ht="15.5">
      <c r="A160" s="178"/>
      <c r="B160" s="21"/>
      <c r="C160" s="22"/>
      <c r="D160" s="290"/>
      <c r="E160" s="289"/>
      <c r="F160" s="177"/>
      <c r="G160" s="286"/>
      <c r="H160" s="23"/>
      <c r="I160" s="63" t="str">
        <f t="shared" si="33"/>
        <v>£0.00</v>
      </c>
      <c r="J160" s="178"/>
      <c r="K160" s="19"/>
      <c r="L160" s="92"/>
      <c r="M160" s="92"/>
      <c r="N160" s="92" t="str">
        <f t="shared" si="34"/>
        <v/>
      </c>
      <c r="O160" s="95"/>
      <c r="P160" s="28" t="str">
        <f t="shared" si="35"/>
        <v/>
      </c>
      <c r="Q160" s="18" t="str">
        <f t="shared" si="36"/>
        <v>£0.00</v>
      </c>
      <c r="R160" s="92"/>
      <c r="S160" s="192"/>
      <c r="T160" s="193"/>
      <c r="U160" s="96"/>
      <c r="V160" s="294"/>
      <c r="W160" s="294" t="str">
        <f t="shared" si="37"/>
        <v/>
      </c>
      <c r="X160" s="93"/>
      <c r="Y160" s="95"/>
      <c r="Z160" s="294"/>
      <c r="AA160" s="66" t="str">
        <f t="shared" si="38"/>
        <v/>
      </c>
      <c r="AB160" s="67" t="str">
        <f t="shared" si="39"/>
        <v>£0.00</v>
      </c>
      <c r="AC160" s="181"/>
      <c r="AD160" s="183"/>
      <c r="AE160" s="183"/>
      <c r="AF160" s="183"/>
      <c r="AG160" s="183"/>
      <c r="AH160" s="183" t="str">
        <f t="shared" si="32"/>
        <v/>
      </c>
      <c r="AI160" s="45">
        <f t="shared" si="40"/>
        <v>0</v>
      </c>
      <c r="AJ160" s="45">
        <f t="shared" si="41"/>
        <v>0</v>
      </c>
      <c r="AK160" s="45">
        <f t="shared" si="42"/>
        <v>0</v>
      </c>
      <c r="AL160" s="183" t="str">
        <f t="shared" si="43"/>
        <v/>
      </c>
      <c r="AM160" s="183" t="str">
        <f t="shared" si="44"/>
        <v/>
      </c>
      <c r="AN160" s="183"/>
    </row>
    <row r="161" spans="1:40" ht="15.5">
      <c r="A161" s="178"/>
      <c r="B161" s="21"/>
      <c r="C161" s="22"/>
      <c r="D161" s="290"/>
      <c r="E161" s="289"/>
      <c r="F161" s="177"/>
      <c r="G161" s="286"/>
      <c r="H161" s="23"/>
      <c r="I161" s="63" t="str">
        <f t="shared" si="33"/>
        <v>£0.00</v>
      </c>
      <c r="J161" s="178"/>
      <c r="K161" s="19"/>
      <c r="L161" s="92"/>
      <c r="M161" s="92"/>
      <c r="N161" s="92" t="str">
        <f t="shared" si="34"/>
        <v/>
      </c>
      <c r="O161" s="95"/>
      <c r="P161" s="28" t="str">
        <f t="shared" si="35"/>
        <v/>
      </c>
      <c r="Q161" s="18" t="str">
        <f t="shared" si="36"/>
        <v>£0.00</v>
      </c>
      <c r="R161" s="92"/>
      <c r="S161" s="192"/>
      <c r="T161" s="193"/>
      <c r="U161" s="96"/>
      <c r="V161" s="294"/>
      <c r="W161" s="294" t="str">
        <f t="shared" si="37"/>
        <v/>
      </c>
      <c r="X161" s="93"/>
      <c r="Y161" s="95"/>
      <c r="Z161" s="294"/>
      <c r="AA161" s="66" t="str">
        <f t="shared" si="38"/>
        <v/>
      </c>
      <c r="AB161" s="67" t="str">
        <f t="shared" si="39"/>
        <v>£0.00</v>
      </c>
      <c r="AC161" s="181"/>
      <c r="AD161" s="183"/>
      <c r="AE161" s="183"/>
      <c r="AF161" s="183"/>
      <c r="AG161" s="183"/>
      <c r="AH161" s="183" t="str">
        <f t="shared" si="32"/>
        <v/>
      </c>
      <c r="AI161" s="45">
        <f t="shared" si="40"/>
        <v>0</v>
      </c>
      <c r="AJ161" s="45">
        <f t="shared" si="41"/>
        <v>0</v>
      </c>
      <c r="AK161" s="45">
        <f t="shared" si="42"/>
        <v>0</v>
      </c>
      <c r="AL161" s="183" t="str">
        <f t="shared" si="43"/>
        <v/>
      </c>
      <c r="AM161" s="183" t="str">
        <f t="shared" si="44"/>
        <v/>
      </c>
      <c r="AN161" s="183"/>
    </row>
    <row r="162" spans="1:40" ht="15.5">
      <c r="A162" s="178"/>
      <c r="B162" s="21"/>
      <c r="C162" s="22"/>
      <c r="D162" s="290"/>
      <c r="E162" s="289"/>
      <c r="F162" s="177"/>
      <c r="G162" s="286"/>
      <c r="H162" s="23"/>
      <c r="I162" s="63" t="str">
        <f t="shared" si="33"/>
        <v>£0.00</v>
      </c>
      <c r="J162" s="178"/>
      <c r="K162" s="19"/>
      <c r="L162" s="92"/>
      <c r="M162" s="92"/>
      <c r="N162" s="92" t="str">
        <f t="shared" si="34"/>
        <v/>
      </c>
      <c r="O162" s="95"/>
      <c r="P162" s="28" t="str">
        <f t="shared" si="35"/>
        <v/>
      </c>
      <c r="Q162" s="18" t="str">
        <f t="shared" si="36"/>
        <v>£0.00</v>
      </c>
      <c r="R162" s="92"/>
      <c r="S162" s="192"/>
      <c r="T162" s="193"/>
      <c r="U162" s="96"/>
      <c r="V162" s="294"/>
      <c r="W162" s="294" t="str">
        <f t="shared" si="37"/>
        <v/>
      </c>
      <c r="X162" s="93"/>
      <c r="Y162" s="95"/>
      <c r="Z162" s="294"/>
      <c r="AA162" s="66" t="str">
        <f t="shared" si="38"/>
        <v/>
      </c>
      <c r="AB162" s="67" t="str">
        <f t="shared" si="39"/>
        <v>£0.00</v>
      </c>
      <c r="AC162" s="181"/>
      <c r="AD162" s="183"/>
      <c r="AE162" s="183"/>
      <c r="AF162" s="183"/>
      <c r="AG162" s="183"/>
      <c r="AH162" s="183" t="str">
        <f t="shared" si="32"/>
        <v/>
      </c>
      <c r="AI162" s="45">
        <f t="shared" si="40"/>
        <v>0</v>
      </c>
      <c r="AJ162" s="45">
        <f t="shared" si="41"/>
        <v>0</v>
      </c>
      <c r="AK162" s="45">
        <f t="shared" si="42"/>
        <v>0</v>
      </c>
      <c r="AL162" s="183" t="str">
        <f t="shared" si="43"/>
        <v/>
      </c>
      <c r="AM162" s="183" t="str">
        <f t="shared" si="44"/>
        <v/>
      </c>
      <c r="AN162" s="183"/>
    </row>
    <row r="163" spans="1:40" ht="15.5">
      <c r="A163" s="178"/>
      <c r="B163" s="21"/>
      <c r="C163" s="22"/>
      <c r="D163" s="290"/>
      <c r="E163" s="289"/>
      <c r="F163" s="177"/>
      <c r="G163" s="286"/>
      <c r="H163" s="23"/>
      <c r="I163" s="63" t="str">
        <f t="shared" si="33"/>
        <v>£0.00</v>
      </c>
      <c r="J163" s="178"/>
      <c r="K163" s="19"/>
      <c r="L163" s="92"/>
      <c r="M163" s="92"/>
      <c r="N163" s="92" t="str">
        <f t="shared" si="34"/>
        <v/>
      </c>
      <c r="O163" s="95"/>
      <c r="P163" s="28" t="str">
        <f t="shared" si="35"/>
        <v/>
      </c>
      <c r="Q163" s="18" t="str">
        <f t="shared" si="36"/>
        <v>£0.00</v>
      </c>
      <c r="R163" s="92"/>
      <c r="S163" s="192"/>
      <c r="T163" s="193"/>
      <c r="U163" s="96"/>
      <c r="V163" s="294"/>
      <c r="W163" s="294" t="str">
        <f t="shared" si="37"/>
        <v/>
      </c>
      <c r="X163" s="93"/>
      <c r="Y163" s="95"/>
      <c r="Z163" s="294"/>
      <c r="AA163" s="66" t="str">
        <f t="shared" si="38"/>
        <v/>
      </c>
      <c r="AB163" s="67" t="str">
        <f t="shared" si="39"/>
        <v>£0.00</v>
      </c>
      <c r="AC163" s="181"/>
      <c r="AD163" s="183"/>
      <c r="AE163" s="183"/>
      <c r="AF163" s="183"/>
      <c r="AG163" s="183"/>
      <c r="AH163" s="183" t="str">
        <f t="shared" si="32"/>
        <v/>
      </c>
      <c r="AI163" s="45">
        <f t="shared" si="40"/>
        <v>0</v>
      </c>
      <c r="AJ163" s="45">
        <f t="shared" si="41"/>
        <v>0</v>
      </c>
      <c r="AK163" s="45">
        <f t="shared" si="42"/>
        <v>0</v>
      </c>
      <c r="AL163" s="183" t="str">
        <f t="shared" si="43"/>
        <v/>
      </c>
      <c r="AM163" s="183" t="str">
        <f t="shared" si="44"/>
        <v/>
      </c>
      <c r="AN163" s="183"/>
    </row>
    <row r="164" spans="1:40" ht="15.5">
      <c r="A164" s="178"/>
      <c r="B164" s="21"/>
      <c r="C164" s="22"/>
      <c r="D164" s="290"/>
      <c r="E164" s="289"/>
      <c r="F164" s="177"/>
      <c r="G164" s="286"/>
      <c r="H164" s="23"/>
      <c r="I164" s="63" t="str">
        <f t="shared" si="33"/>
        <v>£0.00</v>
      </c>
      <c r="J164" s="178"/>
      <c r="K164" s="19"/>
      <c r="L164" s="92"/>
      <c r="M164" s="92"/>
      <c r="N164" s="92" t="str">
        <f t="shared" si="34"/>
        <v/>
      </c>
      <c r="O164" s="95"/>
      <c r="P164" s="28" t="str">
        <f t="shared" si="35"/>
        <v/>
      </c>
      <c r="Q164" s="18" t="str">
        <f t="shared" si="36"/>
        <v>£0.00</v>
      </c>
      <c r="R164" s="92"/>
      <c r="S164" s="192"/>
      <c r="T164" s="193"/>
      <c r="U164" s="96"/>
      <c r="V164" s="294"/>
      <c r="W164" s="294" t="str">
        <f t="shared" si="37"/>
        <v/>
      </c>
      <c r="X164" s="93"/>
      <c r="Y164" s="95"/>
      <c r="Z164" s="294"/>
      <c r="AA164" s="66" t="str">
        <f t="shared" si="38"/>
        <v/>
      </c>
      <c r="AB164" s="67" t="str">
        <f t="shared" si="39"/>
        <v>£0.00</v>
      </c>
      <c r="AC164" s="181"/>
      <c r="AD164" s="183"/>
      <c r="AE164" s="183"/>
      <c r="AF164" s="183"/>
      <c r="AG164" s="183"/>
      <c r="AH164" s="183" t="str">
        <f t="shared" si="32"/>
        <v/>
      </c>
      <c r="AI164" s="45">
        <f t="shared" si="40"/>
        <v>0</v>
      </c>
      <c r="AJ164" s="45">
        <f t="shared" si="41"/>
        <v>0</v>
      </c>
      <c r="AK164" s="45">
        <f t="shared" si="42"/>
        <v>0</v>
      </c>
      <c r="AL164" s="183" t="str">
        <f t="shared" si="43"/>
        <v/>
      </c>
      <c r="AM164" s="183" t="str">
        <f t="shared" si="44"/>
        <v/>
      </c>
      <c r="AN164" s="183"/>
    </row>
    <row r="165" spans="1:40" ht="15.5">
      <c r="A165" s="178"/>
      <c r="B165" s="21"/>
      <c r="C165" s="22"/>
      <c r="D165" s="290"/>
      <c r="E165" s="289"/>
      <c r="F165" s="177"/>
      <c r="G165" s="286"/>
      <c r="H165" s="23"/>
      <c r="I165" s="63" t="str">
        <f t="shared" si="33"/>
        <v>£0.00</v>
      </c>
      <c r="J165" s="178"/>
      <c r="K165" s="19"/>
      <c r="L165" s="92"/>
      <c r="M165" s="92"/>
      <c r="N165" s="92" t="str">
        <f t="shared" si="34"/>
        <v/>
      </c>
      <c r="O165" s="95"/>
      <c r="P165" s="28" t="str">
        <f t="shared" si="35"/>
        <v/>
      </c>
      <c r="Q165" s="18" t="str">
        <f t="shared" si="36"/>
        <v>£0.00</v>
      </c>
      <c r="R165" s="92"/>
      <c r="S165" s="192"/>
      <c r="T165" s="193"/>
      <c r="U165" s="96"/>
      <c r="V165" s="294"/>
      <c r="W165" s="294" t="str">
        <f t="shared" si="37"/>
        <v/>
      </c>
      <c r="X165" s="93"/>
      <c r="Y165" s="95"/>
      <c r="Z165" s="294"/>
      <c r="AA165" s="66" t="str">
        <f t="shared" si="38"/>
        <v/>
      </c>
      <c r="AB165" s="67" t="str">
        <f t="shared" si="39"/>
        <v>£0.00</v>
      </c>
      <c r="AC165" s="181"/>
      <c r="AD165" s="183"/>
      <c r="AE165" s="183"/>
      <c r="AF165" s="183"/>
      <c r="AG165" s="183"/>
      <c r="AH165" s="183" t="str">
        <f t="shared" si="32"/>
        <v/>
      </c>
      <c r="AI165" s="45">
        <f t="shared" si="40"/>
        <v>0</v>
      </c>
      <c r="AJ165" s="45">
        <f t="shared" si="41"/>
        <v>0</v>
      </c>
      <c r="AK165" s="45">
        <f t="shared" si="42"/>
        <v>0</v>
      </c>
      <c r="AL165" s="183" t="str">
        <f t="shared" si="43"/>
        <v/>
      </c>
      <c r="AM165" s="183" t="str">
        <f t="shared" si="44"/>
        <v/>
      </c>
      <c r="AN165" s="183"/>
    </row>
    <row r="166" spans="1:40" ht="15.5">
      <c r="A166" s="178"/>
      <c r="B166" s="21"/>
      <c r="C166" s="22"/>
      <c r="D166" s="290"/>
      <c r="E166" s="289"/>
      <c r="F166" s="177"/>
      <c r="G166" s="286"/>
      <c r="H166" s="23"/>
      <c r="I166" s="63" t="str">
        <f t="shared" si="33"/>
        <v>£0.00</v>
      </c>
      <c r="J166" s="178"/>
      <c r="K166" s="19"/>
      <c r="L166" s="92"/>
      <c r="M166" s="92"/>
      <c r="N166" s="92" t="str">
        <f t="shared" si="34"/>
        <v/>
      </c>
      <c r="O166" s="95"/>
      <c r="P166" s="28" t="str">
        <f t="shared" si="35"/>
        <v/>
      </c>
      <c r="Q166" s="18" t="str">
        <f t="shared" si="36"/>
        <v>£0.00</v>
      </c>
      <c r="R166" s="92"/>
      <c r="S166" s="192"/>
      <c r="T166" s="193"/>
      <c r="U166" s="96"/>
      <c r="V166" s="294"/>
      <c r="W166" s="294" t="str">
        <f t="shared" si="37"/>
        <v/>
      </c>
      <c r="X166" s="93"/>
      <c r="Y166" s="95"/>
      <c r="Z166" s="294"/>
      <c r="AA166" s="66" t="str">
        <f t="shared" si="38"/>
        <v/>
      </c>
      <c r="AB166" s="67" t="str">
        <f t="shared" si="39"/>
        <v>£0.00</v>
      </c>
      <c r="AC166" s="181"/>
      <c r="AD166" s="183"/>
      <c r="AE166" s="183"/>
      <c r="AF166" s="183"/>
      <c r="AG166" s="183"/>
      <c r="AH166" s="183" t="str">
        <f t="shared" si="32"/>
        <v/>
      </c>
      <c r="AI166" s="45">
        <f t="shared" si="40"/>
        <v>0</v>
      </c>
      <c r="AJ166" s="45">
        <f t="shared" si="41"/>
        <v>0</v>
      </c>
      <c r="AK166" s="45">
        <f t="shared" si="42"/>
        <v>0</v>
      </c>
      <c r="AL166" s="183" t="str">
        <f t="shared" si="43"/>
        <v/>
      </c>
      <c r="AM166" s="183" t="str">
        <f t="shared" si="44"/>
        <v/>
      </c>
      <c r="AN166" s="183"/>
    </row>
    <row r="167" spans="1:40" ht="15.5">
      <c r="A167" s="178"/>
      <c r="B167" s="21"/>
      <c r="C167" s="22"/>
      <c r="D167" s="290"/>
      <c r="E167" s="289"/>
      <c r="F167" s="177"/>
      <c r="G167" s="286"/>
      <c r="H167" s="23"/>
      <c r="I167" s="63" t="str">
        <f t="shared" si="33"/>
        <v>£0.00</v>
      </c>
      <c r="J167" s="178"/>
      <c r="K167" s="19"/>
      <c r="L167" s="92"/>
      <c r="M167" s="92"/>
      <c r="N167" s="92" t="str">
        <f t="shared" si="34"/>
        <v/>
      </c>
      <c r="O167" s="95"/>
      <c r="P167" s="28" t="str">
        <f t="shared" si="35"/>
        <v/>
      </c>
      <c r="Q167" s="18" t="str">
        <f t="shared" si="36"/>
        <v>£0.00</v>
      </c>
      <c r="R167" s="92"/>
      <c r="S167" s="192"/>
      <c r="T167" s="193"/>
      <c r="U167" s="96"/>
      <c r="V167" s="294"/>
      <c r="W167" s="294" t="str">
        <f t="shared" si="37"/>
        <v/>
      </c>
      <c r="X167" s="93"/>
      <c r="Y167" s="95"/>
      <c r="Z167" s="294"/>
      <c r="AA167" s="66" t="str">
        <f t="shared" si="38"/>
        <v/>
      </c>
      <c r="AB167" s="67" t="str">
        <f t="shared" si="39"/>
        <v>£0.00</v>
      </c>
      <c r="AC167" s="181"/>
      <c r="AD167" s="183"/>
      <c r="AE167" s="183"/>
      <c r="AF167" s="183"/>
      <c r="AG167" s="183"/>
      <c r="AH167" s="183" t="str">
        <f t="shared" si="32"/>
        <v/>
      </c>
      <c r="AI167" s="45">
        <f t="shared" si="40"/>
        <v>0</v>
      </c>
      <c r="AJ167" s="45">
        <f t="shared" si="41"/>
        <v>0</v>
      </c>
      <c r="AK167" s="45">
        <f t="shared" si="42"/>
        <v>0</v>
      </c>
      <c r="AL167" s="183" t="str">
        <f t="shared" si="43"/>
        <v/>
      </c>
      <c r="AM167" s="183" t="str">
        <f t="shared" si="44"/>
        <v/>
      </c>
      <c r="AN167" s="183"/>
    </row>
    <row r="168" spans="1:40" ht="15.5">
      <c r="A168" s="178"/>
      <c r="B168" s="21"/>
      <c r="C168" s="22"/>
      <c r="D168" s="290"/>
      <c r="E168" s="289"/>
      <c r="F168" s="177"/>
      <c r="G168" s="286"/>
      <c r="H168" s="23"/>
      <c r="I168" s="63" t="str">
        <f t="shared" si="33"/>
        <v>£0.00</v>
      </c>
      <c r="J168" s="178"/>
      <c r="K168" s="19"/>
      <c r="L168" s="92"/>
      <c r="M168" s="92"/>
      <c r="N168" s="92" t="str">
        <f t="shared" si="34"/>
        <v/>
      </c>
      <c r="O168" s="95"/>
      <c r="P168" s="28" t="str">
        <f t="shared" si="35"/>
        <v/>
      </c>
      <c r="Q168" s="18" t="str">
        <f t="shared" si="36"/>
        <v>£0.00</v>
      </c>
      <c r="R168" s="92"/>
      <c r="S168" s="192"/>
      <c r="T168" s="193"/>
      <c r="U168" s="96"/>
      <c r="V168" s="294"/>
      <c r="W168" s="294" t="str">
        <f t="shared" si="37"/>
        <v/>
      </c>
      <c r="X168" s="93"/>
      <c r="Y168" s="95"/>
      <c r="Z168" s="294"/>
      <c r="AA168" s="66" t="str">
        <f t="shared" si="38"/>
        <v/>
      </c>
      <c r="AB168" s="67" t="str">
        <f t="shared" si="39"/>
        <v>£0.00</v>
      </c>
      <c r="AC168" s="181"/>
      <c r="AD168" s="183"/>
      <c r="AE168" s="183"/>
      <c r="AF168" s="183"/>
      <c r="AG168" s="183"/>
      <c r="AH168" s="183" t="str">
        <f t="shared" si="32"/>
        <v/>
      </c>
      <c r="AI168" s="45">
        <f t="shared" si="40"/>
        <v>0</v>
      </c>
      <c r="AJ168" s="45">
        <f t="shared" si="41"/>
        <v>0</v>
      </c>
      <c r="AK168" s="45">
        <f t="shared" si="42"/>
        <v>0</v>
      </c>
      <c r="AL168" s="183" t="str">
        <f t="shared" si="43"/>
        <v/>
      </c>
      <c r="AM168" s="183" t="str">
        <f t="shared" si="44"/>
        <v/>
      </c>
      <c r="AN168" s="183"/>
    </row>
    <row r="169" spans="1:40" ht="15.5">
      <c r="A169" s="178"/>
      <c r="B169" s="21"/>
      <c r="C169" s="22"/>
      <c r="D169" s="290"/>
      <c r="E169" s="289"/>
      <c r="F169" s="177"/>
      <c r="G169" s="286"/>
      <c r="H169" s="23"/>
      <c r="I169" s="63" t="str">
        <f t="shared" si="33"/>
        <v>£0.00</v>
      </c>
      <c r="J169" s="178"/>
      <c r="K169" s="19"/>
      <c r="L169" s="92"/>
      <c r="M169" s="92"/>
      <c r="N169" s="92" t="str">
        <f t="shared" si="34"/>
        <v/>
      </c>
      <c r="O169" s="95"/>
      <c r="P169" s="28" t="str">
        <f t="shared" si="35"/>
        <v/>
      </c>
      <c r="Q169" s="18" t="str">
        <f t="shared" si="36"/>
        <v>£0.00</v>
      </c>
      <c r="R169" s="92"/>
      <c r="S169" s="192"/>
      <c r="T169" s="193"/>
      <c r="U169" s="96"/>
      <c r="V169" s="294"/>
      <c r="W169" s="294" t="str">
        <f t="shared" si="37"/>
        <v/>
      </c>
      <c r="X169" s="93"/>
      <c r="Y169" s="95"/>
      <c r="Z169" s="294"/>
      <c r="AA169" s="66" t="str">
        <f t="shared" si="38"/>
        <v/>
      </c>
      <c r="AB169" s="67" t="str">
        <f t="shared" si="39"/>
        <v>£0.00</v>
      </c>
      <c r="AC169" s="181"/>
      <c r="AD169" s="183"/>
      <c r="AE169" s="183"/>
      <c r="AF169" s="183"/>
      <c r="AG169" s="183"/>
      <c r="AH169" s="183" t="str">
        <f t="shared" si="32"/>
        <v/>
      </c>
      <c r="AI169" s="45">
        <f t="shared" si="40"/>
        <v>0</v>
      </c>
      <c r="AJ169" s="45">
        <f t="shared" si="41"/>
        <v>0</v>
      </c>
      <c r="AK169" s="45">
        <f t="shared" si="42"/>
        <v>0</v>
      </c>
      <c r="AL169" s="183" t="str">
        <f t="shared" si="43"/>
        <v/>
      </c>
      <c r="AM169" s="183" t="str">
        <f t="shared" si="44"/>
        <v/>
      </c>
      <c r="AN169" s="183"/>
    </row>
    <row r="170" spans="1:40" ht="15.5">
      <c r="A170" s="178"/>
      <c r="B170" s="21"/>
      <c r="C170" s="22"/>
      <c r="D170" s="290"/>
      <c r="E170" s="289"/>
      <c r="F170" s="177"/>
      <c r="G170" s="286"/>
      <c r="H170" s="23"/>
      <c r="I170" s="63" t="str">
        <f t="shared" si="33"/>
        <v>£0.00</v>
      </c>
      <c r="J170" s="178"/>
      <c r="K170" s="19"/>
      <c r="L170" s="92"/>
      <c r="M170" s="92"/>
      <c r="N170" s="92" t="str">
        <f t="shared" si="34"/>
        <v/>
      </c>
      <c r="O170" s="95"/>
      <c r="P170" s="28" t="str">
        <f t="shared" si="35"/>
        <v/>
      </c>
      <c r="Q170" s="18" t="str">
        <f t="shared" si="36"/>
        <v>£0.00</v>
      </c>
      <c r="R170" s="92"/>
      <c r="S170" s="192"/>
      <c r="T170" s="193"/>
      <c r="U170" s="96"/>
      <c r="V170" s="294"/>
      <c r="W170" s="294" t="str">
        <f t="shared" si="37"/>
        <v/>
      </c>
      <c r="X170" s="93"/>
      <c r="Y170" s="95"/>
      <c r="Z170" s="294"/>
      <c r="AA170" s="66" t="str">
        <f t="shared" si="38"/>
        <v/>
      </c>
      <c r="AB170" s="67" t="str">
        <f t="shared" si="39"/>
        <v>£0.00</v>
      </c>
      <c r="AC170" s="181"/>
      <c r="AD170" s="183"/>
      <c r="AE170" s="183"/>
      <c r="AF170" s="183"/>
      <c r="AG170" s="183"/>
      <c r="AH170" s="183" t="str">
        <f t="shared" si="32"/>
        <v/>
      </c>
      <c r="AI170" s="45">
        <f t="shared" si="40"/>
        <v>0</v>
      </c>
      <c r="AJ170" s="45">
        <f t="shared" si="41"/>
        <v>0</v>
      </c>
      <c r="AK170" s="45">
        <f t="shared" si="42"/>
        <v>0</v>
      </c>
      <c r="AL170" s="183" t="str">
        <f t="shared" si="43"/>
        <v/>
      </c>
      <c r="AM170" s="183" t="str">
        <f t="shared" si="44"/>
        <v/>
      </c>
      <c r="AN170" s="183"/>
    </row>
    <row r="171" spans="1:40" ht="15.5">
      <c r="A171" s="178"/>
      <c r="B171" s="21"/>
      <c r="C171" s="22"/>
      <c r="D171" s="290"/>
      <c r="E171" s="289"/>
      <c r="F171" s="177"/>
      <c r="G171" s="286"/>
      <c r="H171" s="23"/>
      <c r="I171" s="63" t="str">
        <f t="shared" si="33"/>
        <v>£0.00</v>
      </c>
      <c r="J171" s="178"/>
      <c r="K171" s="19"/>
      <c r="L171" s="92"/>
      <c r="M171" s="92"/>
      <c r="N171" s="92" t="str">
        <f t="shared" si="34"/>
        <v/>
      </c>
      <c r="O171" s="95"/>
      <c r="P171" s="28" t="str">
        <f t="shared" si="35"/>
        <v/>
      </c>
      <c r="Q171" s="18" t="str">
        <f t="shared" si="36"/>
        <v>£0.00</v>
      </c>
      <c r="R171" s="92"/>
      <c r="S171" s="192"/>
      <c r="T171" s="193"/>
      <c r="U171" s="96"/>
      <c r="V171" s="294"/>
      <c r="W171" s="294" t="str">
        <f t="shared" si="37"/>
        <v/>
      </c>
      <c r="X171" s="93"/>
      <c r="Y171" s="95"/>
      <c r="Z171" s="294"/>
      <c r="AA171" s="66" t="str">
        <f t="shared" si="38"/>
        <v/>
      </c>
      <c r="AB171" s="67" t="str">
        <f t="shared" si="39"/>
        <v>£0.00</v>
      </c>
      <c r="AC171" s="181"/>
      <c r="AD171" s="183"/>
      <c r="AE171" s="183"/>
      <c r="AF171" s="183"/>
      <c r="AG171" s="183"/>
      <c r="AH171" s="183" t="str">
        <f t="shared" si="32"/>
        <v/>
      </c>
      <c r="AI171" s="45">
        <f t="shared" si="40"/>
        <v>0</v>
      </c>
      <c r="AJ171" s="45">
        <f t="shared" si="41"/>
        <v>0</v>
      </c>
      <c r="AK171" s="45">
        <f t="shared" si="42"/>
        <v>0</v>
      </c>
      <c r="AL171" s="183" t="str">
        <f t="shared" si="43"/>
        <v/>
      </c>
      <c r="AM171" s="183" t="str">
        <f t="shared" si="44"/>
        <v/>
      </c>
      <c r="AN171" s="183"/>
    </row>
    <row r="172" spans="1:40" ht="15.5">
      <c r="A172" s="178"/>
      <c r="B172" s="21"/>
      <c r="C172" s="22"/>
      <c r="D172" s="290"/>
      <c r="E172" s="289"/>
      <c r="F172" s="177"/>
      <c r="G172" s="286"/>
      <c r="H172" s="23"/>
      <c r="I172" s="63" t="str">
        <f t="shared" si="33"/>
        <v>£0.00</v>
      </c>
      <c r="J172" s="178"/>
      <c r="K172" s="19"/>
      <c r="L172" s="92"/>
      <c r="M172" s="92"/>
      <c r="N172" s="92" t="str">
        <f t="shared" si="34"/>
        <v/>
      </c>
      <c r="O172" s="95"/>
      <c r="P172" s="28" t="str">
        <f t="shared" si="35"/>
        <v/>
      </c>
      <c r="Q172" s="18" t="str">
        <f t="shared" si="36"/>
        <v>£0.00</v>
      </c>
      <c r="R172" s="92"/>
      <c r="S172" s="192"/>
      <c r="T172" s="193"/>
      <c r="U172" s="96"/>
      <c r="V172" s="294"/>
      <c r="W172" s="294" t="str">
        <f t="shared" si="37"/>
        <v/>
      </c>
      <c r="X172" s="93"/>
      <c r="Y172" s="95"/>
      <c r="Z172" s="294"/>
      <c r="AA172" s="66" t="str">
        <f t="shared" si="38"/>
        <v/>
      </c>
      <c r="AB172" s="67" t="str">
        <f t="shared" si="39"/>
        <v>£0.00</v>
      </c>
      <c r="AC172" s="181"/>
      <c r="AD172" s="183"/>
      <c r="AE172" s="183"/>
      <c r="AF172" s="183"/>
      <c r="AG172" s="183"/>
      <c r="AH172" s="183" t="str">
        <f t="shared" si="32"/>
        <v/>
      </c>
      <c r="AI172" s="45">
        <f t="shared" si="40"/>
        <v>0</v>
      </c>
      <c r="AJ172" s="45">
        <f t="shared" si="41"/>
        <v>0</v>
      </c>
      <c r="AK172" s="45">
        <f t="shared" si="42"/>
        <v>0</v>
      </c>
      <c r="AL172" s="183" t="str">
        <f t="shared" si="43"/>
        <v/>
      </c>
      <c r="AM172" s="183" t="str">
        <f t="shared" si="44"/>
        <v/>
      </c>
      <c r="AN172" s="183"/>
    </row>
    <row r="173" spans="1:40" ht="15.5">
      <c r="A173" s="178"/>
      <c r="B173" s="21"/>
      <c r="C173" s="22"/>
      <c r="D173" s="290"/>
      <c r="E173" s="289"/>
      <c r="F173" s="177"/>
      <c r="G173" s="286"/>
      <c r="H173" s="23"/>
      <c r="I173" s="63" t="str">
        <f t="shared" si="33"/>
        <v>£0.00</v>
      </c>
      <c r="J173" s="178"/>
      <c r="K173" s="19"/>
      <c r="L173" s="92"/>
      <c r="M173" s="92"/>
      <c r="N173" s="92" t="str">
        <f t="shared" si="34"/>
        <v/>
      </c>
      <c r="O173" s="95"/>
      <c r="P173" s="28" t="str">
        <f t="shared" si="35"/>
        <v/>
      </c>
      <c r="Q173" s="18" t="str">
        <f t="shared" si="36"/>
        <v>£0.00</v>
      </c>
      <c r="R173" s="92"/>
      <c r="S173" s="192"/>
      <c r="T173" s="193"/>
      <c r="U173" s="96"/>
      <c r="V173" s="294"/>
      <c r="W173" s="294" t="str">
        <f t="shared" si="37"/>
        <v/>
      </c>
      <c r="X173" s="93"/>
      <c r="Y173" s="95"/>
      <c r="Z173" s="294"/>
      <c r="AA173" s="66" t="str">
        <f t="shared" si="38"/>
        <v/>
      </c>
      <c r="AB173" s="67" t="str">
        <f t="shared" si="39"/>
        <v>£0.00</v>
      </c>
      <c r="AC173" s="181"/>
      <c r="AD173" s="183"/>
      <c r="AE173" s="183"/>
      <c r="AF173" s="183"/>
      <c r="AG173" s="183"/>
      <c r="AH173" s="183" t="str">
        <f t="shared" si="32"/>
        <v/>
      </c>
      <c r="AI173" s="45">
        <f t="shared" si="40"/>
        <v>0</v>
      </c>
      <c r="AJ173" s="45">
        <f t="shared" si="41"/>
        <v>0</v>
      </c>
      <c r="AK173" s="45">
        <f t="shared" si="42"/>
        <v>0</v>
      </c>
      <c r="AL173" s="183" t="str">
        <f t="shared" si="43"/>
        <v/>
      </c>
      <c r="AM173" s="183" t="str">
        <f t="shared" si="44"/>
        <v/>
      </c>
      <c r="AN173" s="183"/>
    </row>
    <row r="174" spans="1:40" ht="15.5">
      <c r="A174" s="178"/>
      <c r="B174" s="21"/>
      <c r="C174" s="22"/>
      <c r="D174" s="290"/>
      <c r="E174" s="289"/>
      <c r="F174" s="177"/>
      <c r="G174" s="286"/>
      <c r="H174" s="23"/>
      <c r="I174" s="63" t="str">
        <f t="shared" si="33"/>
        <v>£0.00</v>
      </c>
      <c r="J174" s="178"/>
      <c r="K174" s="19"/>
      <c r="L174" s="92"/>
      <c r="M174" s="92"/>
      <c r="N174" s="92" t="str">
        <f t="shared" si="34"/>
        <v/>
      </c>
      <c r="O174" s="95"/>
      <c r="P174" s="28" t="str">
        <f t="shared" si="35"/>
        <v/>
      </c>
      <c r="Q174" s="18" t="str">
        <f t="shared" si="36"/>
        <v>£0.00</v>
      </c>
      <c r="R174" s="92"/>
      <c r="S174" s="192"/>
      <c r="T174" s="193"/>
      <c r="U174" s="96"/>
      <c r="V174" s="294"/>
      <c r="W174" s="294" t="str">
        <f t="shared" si="37"/>
        <v/>
      </c>
      <c r="X174" s="93"/>
      <c r="Y174" s="95"/>
      <c r="Z174" s="294"/>
      <c r="AA174" s="66" t="str">
        <f t="shared" si="38"/>
        <v/>
      </c>
      <c r="AB174" s="67" t="str">
        <f t="shared" si="39"/>
        <v>£0.00</v>
      </c>
      <c r="AC174" s="181"/>
      <c r="AD174" s="183"/>
      <c r="AE174" s="183"/>
      <c r="AF174" s="183"/>
      <c r="AG174" s="183"/>
      <c r="AH174" s="183" t="str">
        <f t="shared" si="32"/>
        <v/>
      </c>
      <c r="AI174" s="45">
        <f t="shared" si="40"/>
        <v>0</v>
      </c>
      <c r="AJ174" s="45">
        <f t="shared" si="41"/>
        <v>0</v>
      </c>
      <c r="AK174" s="45">
        <f t="shared" si="42"/>
        <v>0</v>
      </c>
      <c r="AL174" s="183" t="str">
        <f t="shared" si="43"/>
        <v/>
      </c>
      <c r="AM174" s="183" t="str">
        <f t="shared" si="44"/>
        <v/>
      </c>
      <c r="AN174" s="183"/>
    </row>
    <row r="175" spans="1:40" ht="15.5">
      <c r="A175" s="178"/>
      <c r="B175" s="21"/>
      <c r="C175" s="22"/>
      <c r="D175" s="290"/>
      <c r="E175" s="289"/>
      <c r="F175" s="177"/>
      <c r="G175" s="286"/>
      <c r="H175" s="23"/>
      <c r="I175" s="63" t="str">
        <f t="shared" si="33"/>
        <v>£0.00</v>
      </c>
      <c r="J175" s="178"/>
      <c r="K175" s="19"/>
      <c r="L175" s="92"/>
      <c r="M175" s="92"/>
      <c r="N175" s="92" t="str">
        <f t="shared" si="34"/>
        <v/>
      </c>
      <c r="O175" s="95"/>
      <c r="P175" s="28" t="str">
        <f t="shared" si="35"/>
        <v/>
      </c>
      <c r="Q175" s="18" t="str">
        <f t="shared" si="36"/>
        <v>£0.00</v>
      </c>
      <c r="R175" s="92"/>
      <c r="S175" s="192"/>
      <c r="T175" s="193"/>
      <c r="U175" s="96"/>
      <c r="V175" s="294"/>
      <c r="W175" s="294" t="str">
        <f t="shared" si="37"/>
        <v/>
      </c>
      <c r="X175" s="93"/>
      <c r="Y175" s="95"/>
      <c r="Z175" s="294"/>
      <c r="AA175" s="66" t="str">
        <f t="shared" si="38"/>
        <v/>
      </c>
      <c r="AB175" s="67" t="str">
        <f t="shared" si="39"/>
        <v>£0.00</v>
      </c>
      <c r="AC175" s="181"/>
      <c r="AD175" s="183"/>
      <c r="AE175" s="183"/>
      <c r="AF175" s="183"/>
      <c r="AG175" s="183"/>
      <c r="AH175" s="183" t="str">
        <f t="shared" si="32"/>
        <v/>
      </c>
      <c r="AI175" s="45">
        <f t="shared" si="40"/>
        <v>0</v>
      </c>
      <c r="AJ175" s="45">
        <f t="shared" si="41"/>
        <v>0</v>
      </c>
      <c r="AK175" s="45">
        <f t="shared" si="42"/>
        <v>0</v>
      </c>
      <c r="AL175" s="183" t="str">
        <f t="shared" si="43"/>
        <v/>
      </c>
      <c r="AM175" s="183" t="str">
        <f t="shared" si="44"/>
        <v/>
      </c>
      <c r="AN175" s="183"/>
    </row>
    <row r="176" spans="1:40" ht="15.5">
      <c r="A176" s="178"/>
      <c r="B176" s="21"/>
      <c r="C176" s="22"/>
      <c r="D176" s="290"/>
      <c r="E176" s="289"/>
      <c r="F176" s="177"/>
      <c r="G176" s="286"/>
      <c r="H176" s="23"/>
      <c r="I176" s="63" t="str">
        <f t="shared" si="33"/>
        <v>£0.00</v>
      </c>
      <c r="J176" s="178"/>
      <c r="K176" s="19"/>
      <c r="L176" s="92"/>
      <c r="M176" s="92"/>
      <c r="N176" s="92" t="str">
        <f t="shared" si="34"/>
        <v/>
      </c>
      <c r="O176" s="95"/>
      <c r="P176" s="28" t="str">
        <f t="shared" si="35"/>
        <v/>
      </c>
      <c r="Q176" s="18" t="str">
        <f t="shared" si="36"/>
        <v>£0.00</v>
      </c>
      <c r="R176" s="92"/>
      <c r="S176" s="192"/>
      <c r="T176" s="193"/>
      <c r="U176" s="96"/>
      <c r="V176" s="294"/>
      <c r="W176" s="294" t="str">
        <f t="shared" si="37"/>
        <v/>
      </c>
      <c r="X176" s="93"/>
      <c r="Y176" s="95"/>
      <c r="Z176" s="294"/>
      <c r="AA176" s="66" t="str">
        <f t="shared" si="38"/>
        <v/>
      </c>
      <c r="AB176" s="67" t="str">
        <f t="shared" si="39"/>
        <v>£0.00</v>
      </c>
      <c r="AC176" s="181"/>
      <c r="AD176" s="183"/>
      <c r="AE176" s="183"/>
      <c r="AF176" s="183"/>
      <c r="AG176" s="183"/>
      <c r="AH176" s="183" t="str">
        <f t="shared" si="32"/>
        <v/>
      </c>
      <c r="AI176" s="45">
        <f t="shared" si="40"/>
        <v>0</v>
      </c>
      <c r="AJ176" s="45">
        <f t="shared" si="41"/>
        <v>0</v>
      </c>
      <c r="AK176" s="45">
        <f t="shared" si="42"/>
        <v>0</v>
      </c>
      <c r="AL176" s="183" t="str">
        <f t="shared" si="43"/>
        <v/>
      </c>
      <c r="AM176" s="183" t="str">
        <f t="shared" si="44"/>
        <v/>
      </c>
      <c r="AN176" s="183"/>
    </row>
    <row r="177" spans="1:40" ht="15.5">
      <c r="A177" s="178"/>
      <c r="B177" s="21"/>
      <c r="C177" s="22"/>
      <c r="D177" s="290"/>
      <c r="E177" s="289"/>
      <c r="F177" s="177"/>
      <c r="G177" s="286"/>
      <c r="H177" s="23"/>
      <c r="I177" s="63" t="str">
        <f t="shared" si="33"/>
        <v>£0.00</v>
      </c>
      <c r="J177" s="178"/>
      <c r="K177" s="19"/>
      <c r="L177" s="92"/>
      <c r="M177" s="92"/>
      <c r="N177" s="92" t="str">
        <f t="shared" si="34"/>
        <v/>
      </c>
      <c r="O177" s="95"/>
      <c r="P177" s="28" t="str">
        <f t="shared" si="35"/>
        <v/>
      </c>
      <c r="Q177" s="18" t="str">
        <f t="shared" si="36"/>
        <v>£0.00</v>
      </c>
      <c r="R177" s="92"/>
      <c r="S177" s="192"/>
      <c r="T177" s="193"/>
      <c r="U177" s="96"/>
      <c r="V177" s="294"/>
      <c r="W177" s="294" t="str">
        <f t="shared" si="37"/>
        <v/>
      </c>
      <c r="X177" s="93"/>
      <c r="Y177" s="95"/>
      <c r="Z177" s="294"/>
      <c r="AA177" s="66" t="str">
        <f t="shared" si="38"/>
        <v/>
      </c>
      <c r="AB177" s="67" t="str">
        <f t="shared" si="39"/>
        <v>£0.00</v>
      </c>
      <c r="AC177" s="181"/>
      <c r="AD177" s="183"/>
      <c r="AE177" s="183"/>
      <c r="AF177" s="183"/>
      <c r="AG177" s="183"/>
      <c r="AH177" s="183" t="str">
        <f t="shared" si="32"/>
        <v/>
      </c>
      <c r="AI177" s="45">
        <f t="shared" si="40"/>
        <v>0</v>
      </c>
      <c r="AJ177" s="45">
        <f t="shared" si="41"/>
        <v>0</v>
      </c>
      <c r="AK177" s="45">
        <f t="shared" si="42"/>
        <v>0</v>
      </c>
      <c r="AL177" s="183" t="str">
        <f t="shared" si="43"/>
        <v/>
      </c>
      <c r="AM177" s="183" t="str">
        <f t="shared" si="44"/>
        <v/>
      </c>
      <c r="AN177" s="183"/>
    </row>
    <row r="178" spans="1:40" ht="15.5">
      <c r="A178" s="178"/>
      <c r="B178" s="21"/>
      <c r="C178" s="22"/>
      <c r="D178" s="290"/>
      <c r="E178" s="289"/>
      <c r="F178" s="177"/>
      <c r="G178" s="286"/>
      <c r="H178" s="23"/>
      <c r="I178" s="63" t="str">
        <f t="shared" si="33"/>
        <v>£0.00</v>
      </c>
      <c r="J178" s="178"/>
      <c r="K178" s="19"/>
      <c r="L178" s="92"/>
      <c r="M178" s="92"/>
      <c r="N178" s="92" t="str">
        <f t="shared" si="34"/>
        <v/>
      </c>
      <c r="O178" s="95"/>
      <c r="P178" s="28" t="str">
        <f t="shared" si="35"/>
        <v/>
      </c>
      <c r="Q178" s="18" t="str">
        <f t="shared" si="36"/>
        <v>£0.00</v>
      </c>
      <c r="R178" s="92"/>
      <c r="S178" s="192"/>
      <c r="T178" s="193"/>
      <c r="U178" s="96"/>
      <c r="V178" s="294"/>
      <c r="W178" s="294" t="str">
        <f t="shared" si="37"/>
        <v/>
      </c>
      <c r="X178" s="93"/>
      <c r="Y178" s="95"/>
      <c r="Z178" s="294"/>
      <c r="AA178" s="66" t="str">
        <f t="shared" si="38"/>
        <v/>
      </c>
      <c r="AB178" s="67" t="str">
        <f t="shared" si="39"/>
        <v>£0.00</v>
      </c>
      <c r="AC178" s="181"/>
      <c r="AD178" s="183"/>
      <c r="AE178" s="183"/>
      <c r="AF178" s="183"/>
      <c r="AG178" s="183"/>
      <c r="AH178" s="183" t="str">
        <f t="shared" si="32"/>
        <v/>
      </c>
      <c r="AI178" s="45">
        <f t="shared" si="40"/>
        <v>0</v>
      </c>
      <c r="AJ178" s="45">
        <f t="shared" si="41"/>
        <v>0</v>
      </c>
      <c r="AK178" s="45">
        <f t="shared" si="42"/>
        <v>0</v>
      </c>
      <c r="AL178" s="183" t="str">
        <f t="shared" si="43"/>
        <v/>
      </c>
      <c r="AM178" s="183" t="str">
        <f t="shared" si="44"/>
        <v/>
      </c>
      <c r="AN178" s="183"/>
    </row>
    <row r="179" spans="1:40" ht="15.5">
      <c r="A179" s="178"/>
      <c r="B179" s="21"/>
      <c r="C179" s="22"/>
      <c r="D179" s="290"/>
      <c r="E179" s="289"/>
      <c r="F179" s="177"/>
      <c r="G179" s="286"/>
      <c r="H179" s="23"/>
      <c r="I179" s="63" t="str">
        <f t="shared" si="33"/>
        <v>£0.00</v>
      </c>
      <c r="J179" s="178"/>
      <c r="K179" s="19"/>
      <c r="L179" s="92"/>
      <c r="M179" s="92"/>
      <c r="N179" s="92" t="str">
        <f t="shared" si="34"/>
        <v/>
      </c>
      <c r="O179" s="95"/>
      <c r="P179" s="28" t="str">
        <f t="shared" si="35"/>
        <v/>
      </c>
      <c r="Q179" s="18" t="str">
        <f t="shared" si="36"/>
        <v>£0.00</v>
      </c>
      <c r="R179" s="92"/>
      <c r="S179" s="192"/>
      <c r="T179" s="193"/>
      <c r="U179" s="96"/>
      <c r="V179" s="294"/>
      <c r="W179" s="294" t="str">
        <f t="shared" si="37"/>
        <v/>
      </c>
      <c r="X179" s="93"/>
      <c r="Y179" s="95"/>
      <c r="Z179" s="294"/>
      <c r="AA179" s="66" t="str">
        <f t="shared" si="38"/>
        <v/>
      </c>
      <c r="AB179" s="67" t="str">
        <f t="shared" si="39"/>
        <v>£0.00</v>
      </c>
      <c r="AC179" s="181"/>
      <c r="AD179" s="183"/>
      <c r="AE179" s="183"/>
      <c r="AF179" s="183"/>
      <c r="AG179" s="183"/>
      <c r="AH179" s="183" t="str">
        <f t="shared" si="32"/>
        <v/>
      </c>
      <c r="AI179" s="45">
        <f t="shared" si="40"/>
        <v>0</v>
      </c>
      <c r="AJ179" s="45">
        <f t="shared" si="41"/>
        <v>0</v>
      </c>
      <c r="AK179" s="45">
        <f t="shared" si="42"/>
        <v>0</v>
      </c>
      <c r="AL179" s="183" t="str">
        <f t="shared" si="43"/>
        <v/>
      </c>
      <c r="AM179" s="183" t="str">
        <f t="shared" si="44"/>
        <v/>
      </c>
      <c r="AN179" s="183"/>
    </row>
    <row r="180" spans="1:40" ht="15.5">
      <c r="A180" s="178"/>
      <c r="B180" s="21"/>
      <c r="C180" s="22"/>
      <c r="D180" s="290"/>
      <c r="E180" s="289"/>
      <c r="F180" s="177"/>
      <c r="G180" s="286"/>
      <c r="H180" s="23"/>
      <c r="I180" s="63" t="str">
        <f t="shared" si="33"/>
        <v>£0.00</v>
      </c>
      <c r="J180" s="178"/>
      <c r="K180" s="19"/>
      <c r="L180" s="92"/>
      <c r="M180" s="92"/>
      <c r="N180" s="92" t="str">
        <f t="shared" si="34"/>
        <v/>
      </c>
      <c r="O180" s="95"/>
      <c r="P180" s="28" t="str">
        <f t="shared" si="35"/>
        <v/>
      </c>
      <c r="Q180" s="18" t="str">
        <f t="shared" si="36"/>
        <v>£0.00</v>
      </c>
      <c r="R180" s="92"/>
      <c r="S180" s="192"/>
      <c r="T180" s="193"/>
      <c r="U180" s="96"/>
      <c r="V180" s="294"/>
      <c r="W180" s="294" t="str">
        <f t="shared" si="37"/>
        <v/>
      </c>
      <c r="X180" s="93"/>
      <c r="Y180" s="95"/>
      <c r="Z180" s="294"/>
      <c r="AA180" s="66" t="str">
        <f t="shared" si="38"/>
        <v/>
      </c>
      <c r="AB180" s="67" t="str">
        <f t="shared" si="39"/>
        <v>£0.00</v>
      </c>
      <c r="AC180" s="181"/>
      <c r="AD180" s="183"/>
      <c r="AE180" s="183"/>
      <c r="AF180" s="183"/>
      <c r="AG180" s="183"/>
      <c r="AH180" s="183" t="str">
        <f t="shared" si="32"/>
        <v/>
      </c>
      <c r="AI180" s="45">
        <f t="shared" si="40"/>
        <v>0</v>
      </c>
      <c r="AJ180" s="45">
        <f t="shared" si="41"/>
        <v>0</v>
      </c>
      <c r="AK180" s="45">
        <f t="shared" si="42"/>
        <v>0</v>
      </c>
      <c r="AL180" s="183" t="str">
        <f t="shared" si="43"/>
        <v/>
      </c>
      <c r="AM180" s="183" t="str">
        <f t="shared" si="44"/>
        <v/>
      </c>
      <c r="AN180" s="183"/>
    </row>
    <row r="181" spans="1:40" ht="15.5">
      <c r="A181" s="178"/>
      <c r="B181" s="21"/>
      <c r="C181" s="22"/>
      <c r="D181" s="290"/>
      <c r="E181" s="289"/>
      <c r="F181" s="177"/>
      <c r="G181" s="286"/>
      <c r="H181" s="23"/>
      <c r="I181" s="63" t="str">
        <f t="shared" si="33"/>
        <v>£0.00</v>
      </c>
      <c r="J181" s="178"/>
      <c r="K181" s="19"/>
      <c r="L181" s="92"/>
      <c r="M181" s="92"/>
      <c r="N181" s="92" t="str">
        <f t="shared" si="34"/>
        <v/>
      </c>
      <c r="O181" s="95"/>
      <c r="P181" s="28" t="str">
        <f t="shared" si="35"/>
        <v/>
      </c>
      <c r="Q181" s="18" t="str">
        <f t="shared" si="36"/>
        <v>£0.00</v>
      </c>
      <c r="R181" s="92"/>
      <c r="S181" s="192"/>
      <c r="T181" s="193"/>
      <c r="U181" s="96"/>
      <c r="V181" s="294"/>
      <c r="W181" s="294" t="str">
        <f t="shared" si="37"/>
        <v/>
      </c>
      <c r="X181" s="93"/>
      <c r="Y181" s="95"/>
      <c r="Z181" s="294"/>
      <c r="AA181" s="66" t="str">
        <f t="shared" si="38"/>
        <v/>
      </c>
      <c r="AB181" s="67" t="str">
        <f t="shared" si="39"/>
        <v>£0.00</v>
      </c>
      <c r="AC181" s="181"/>
      <c r="AD181" s="183"/>
      <c r="AE181" s="183"/>
      <c r="AF181" s="183"/>
      <c r="AG181" s="183"/>
      <c r="AH181" s="183" t="str">
        <f t="shared" si="32"/>
        <v/>
      </c>
      <c r="AI181" s="45">
        <f t="shared" si="40"/>
        <v>0</v>
      </c>
      <c r="AJ181" s="45">
        <f t="shared" si="41"/>
        <v>0</v>
      </c>
      <c r="AK181" s="45">
        <f t="shared" si="42"/>
        <v>0</v>
      </c>
      <c r="AL181" s="183" t="str">
        <f t="shared" si="43"/>
        <v/>
      </c>
      <c r="AM181" s="183" t="str">
        <f t="shared" si="44"/>
        <v/>
      </c>
      <c r="AN181" s="183"/>
    </row>
    <row r="182" spans="1:40" ht="15.5">
      <c r="A182" s="178"/>
      <c r="B182" s="21"/>
      <c r="C182" s="22"/>
      <c r="D182" s="290"/>
      <c r="E182" s="289"/>
      <c r="F182" s="177"/>
      <c r="G182" s="286"/>
      <c r="H182" s="23"/>
      <c r="I182" s="63" t="str">
        <f t="shared" si="33"/>
        <v>£0.00</v>
      </c>
      <c r="J182" s="178"/>
      <c r="K182" s="19"/>
      <c r="L182" s="92"/>
      <c r="M182" s="92"/>
      <c r="N182" s="92" t="str">
        <f t="shared" si="34"/>
        <v/>
      </c>
      <c r="O182" s="95"/>
      <c r="P182" s="28" t="str">
        <f t="shared" si="35"/>
        <v/>
      </c>
      <c r="Q182" s="18" t="str">
        <f t="shared" si="36"/>
        <v>£0.00</v>
      </c>
      <c r="R182" s="92"/>
      <c r="S182" s="192"/>
      <c r="T182" s="193"/>
      <c r="U182" s="96"/>
      <c r="V182" s="294"/>
      <c r="W182" s="294" t="str">
        <f t="shared" si="37"/>
        <v/>
      </c>
      <c r="X182" s="93"/>
      <c r="Y182" s="95"/>
      <c r="Z182" s="294"/>
      <c r="AA182" s="66" t="str">
        <f t="shared" si="38"/>
        <v/>
      </c>
      <c r="AB182" s="67" t="str">
        <f t="shared" si="39"/>
        <v>£0.00</v>
      </c>
      <c r="AC182" s="181"/>
      <c r="AD182" s="183"/>
      <c r="AE182" s="183"/>
      <c r="AF182" s="183"/>
      <c r="AG182" s="183"/>
      <c r="AH182" s="183" t="str">
        <f t="shared" si="32"/>
        <v/>
      </c>
      <c r="AI182" s="45">
        <f t="shared" si="40"/>
        <v>0</v>
      </c>
      <c r="AJ182" s="45">
        <f t="shared" si="41"/>
        <v>0</v>
      </c>
      <c r="AK182" s="45">
        <f t="shared" si="42"/>
        <v>0</v>
      </c>
      <c r="AL182" s="183" t="str">
        <f t="shared" si="43"/>
        <v/>
      </c>
      <c r="AM182" s="183" t="str">
        <f t="shared" si="44"/>
        <v/>
      </c>
      <c r="AN182" s="183"/>
    </row>
    <row r="183" spans="1:40" ht="15.5">
      <c r="A183" s="178"/>
      <c r="B183" s="21"/>
      <c r="C183" s="22"/>
      <c r="D183" s="290"/>
      <c r="E183" s="289"/>
      <c r="F183" s="177"/>
      <c r="G183" s="286"/>
      <c r="H183" s="23"/>
      <c r="I183" s="63" t="str">
        <f t="shared" si="33"/>
        <v>£0.00</v>
      </c>
      <c r="J183" s="178"/>
      <c r="K183" s="19"/>
      <c r="L183" s="92"/>
      <c r="M183" s="92"/>
      <c r="N183" s="92" t="str">
        <f t="shared" si="34"/>
        <v/>
      </c>
      <c r="O183" s="95"/>
      <c r="P183" s="28" t="str">
        <f t="shared" si="35"/>
        <v/>
      </c>
      <c r="Q183" s="18" t="str">
        <f t="shared" si="36"/>
        <v>£0.00</v>
      </c>
      <c r="R183" s="92"/>
      <c r="S183" s="192"/>
      <c r="T183" s="193"/>
      <c r="U183" s="96"/>
      <c r="V183" s="294"/>
      <c r="W183" s="294" t="str">
        <f t="shared" si="37"/>
        <v/>
      </c>
      <c r="X183" s="93"/>
      <c r="Y183" s="95"/>
      <c r="Z183" s="294"/>
      <c r="AA183" s="66" t="str">
        <f t="shared" si="38"/>
        <v/>
      </c>
      <c r="AB183" s="67" t="str">
        <f t="shared" si="39"/>
        <v>£0.00</v>
      </c>
      <c r="AC183" s="181"/>
      <c r="AD183" s="183"/>
      <c r="AE183" s="183"/>
      <c r="AF183" s="183"/>
      <c r="AG183" s="183"/>
      <c r="AH183" s="183" t="str">
        <f t="shared" si="32"/>
        <v/>
      </c>
      <c r="AI183" s="45">
        <f t="shared" si="40"/>
        <v>0</v>
      </c>
      <c r="AJ183" s="45">
        <f t="shared" si="41"/>
        <v>0</v>
      </c>
      <c r="AK183" s="45">
        <f t="shared" si="42"/>
        <v>0</v>
      </c>
      <c r="AL183" s="183" t="str">
        <f t="shared" si="43"/>
        <v/>
      </c>
      <c r="AM183" s="183" t="str">
        <f t="shared" si="44"/>
        <v/>
      </c>
      <c r="AN183" s="183"/>
    </row>
    <row r="184" spans="1:40" ht="15.5">
      <c r="A184" s="178"/>
      <c r="B184" s="21"/>
      <c r="C184" s="22"/>
      <c r="D184" s="290"/>
      <c r="E184" s="289"/>
      <c r="F184" s="177"/>
      <c r="G184" s="286"/>
      <c r="H184" s="23"/>
      <c r="I184" s="63" t="str">
        <f t="shared" si="33"/>
        <v>£0.00</v>
      </c>
      <c r="J184" s="178"/>
      <c r="K184" s="19"/>
      <c r="L184" s="92"/>
      <c r="M184" s="92"/>
      <c r="N184" s="92" t="str">
        <f t="shared" si="34"/>
        <v/>
      </c>
      <c r="O184" s="95"/>
      <c r="P184" s="28" t="str">
        <f t="shared" si="35"/>
        <v/>
      </c>
      <c r="Q184" s="18" t="str">
        <f t="shared" si="36"/>
        <v>£0.00</v>
      </c>
      <c r="R184" s="92"/>
      <c r="S184" s="192"/>
      <c r="T184" s="193"/>
      <c r="U184" s="96"/>
      <c r="V184" s="294"/>
      <c r="W184" s="294" t="str">
        <f t="shared" si="37"/>
        <v/>
      </c>
      <c r="X184" s="93"/>
      <c r="Y184" s="95"/>
      <c r="Z184" s="294"/>
      <c r="AA184" s="66" t="str">
        <f t="shared" si="38"/>
        <v/>
      </c>
      <c r="AB184" s="67" t="str">
        <f t="shared" si="39"/>
        <v>£0.00</v>
      </c>
      <c r="AC184" s="181"/>
      <c r="AD184" s="183"/>
      <c r="AE184" s="183"/>
      <c r="AF184" s="183"/>
      <c r="AG184" s="183"/>
      <c r="AH184" s="183" t="str">
        <f t="shared" si="32"/>
        <v/>
      </c>
      <c r="AI184" s="45">
        <f t="shared" si="40"/>
        <v>0</v>
      </c>
      <c r="AJ184" s="45">
        <f t="shared" si="41"/>
        <v>0</v>
      </c>
      <c r="AK184" s="45">
        <f t="shared" si="42"/>
        <v>0</v>
      </c>
      <c r="AL184" s="183" t="str">
        <f t="shared" si="43"/>
        <v/>
      </c>
      <c r="AM184" s="183" t="str">
        <f t="shared" si="44"/>
        <v/>
      </c>
      <c r="AN184" s="183"/>
    </row>
    <row r="185" spans="1:40" ht="15.5">
      <c r="A185" s="178"/>
      <c r="B185" s="21"/>
      <c r="C185" s="22"/>
      <c r="D185" s="290"/>
      <c r="E185" s="289"/>
      <c r="F185" s="177"/>
      <c r="G185" s="286"/>
      <c r="H185" s="23"/>
      <c r="I185" s="63" t="str">
        <f t="shared" si="33"/>
        <v>£0.00</v>
      </c>
      <c r="J185" s="178"/>
      <c r="K185" s="19"/>
      <c r="L185" s="92"/>
      <c r="M185" s="92"/>
      <c r="N185" s="92" t="str">
        <f t="shared" si="34"/>
        <v/>
      </c>
      <c r="O185" s="95"/>
      <c r="P185" s="28" t="str">
        <f t="shared" si="35"/>
        <v/>
      </c>
      <c r="Q185" s="18" t="str">
        <f t="shared" si="36"/>
        <v>£0.00</v>
      </c>
      <c r="R185" s="92"/>
      <c r="S185" s="192"/>
      <c r="T185" s="193"/>
      <c r="U185" s="96"/>
      <c r="V185" s="294"/>
      <c r="W185" s="294" t="str">
        <f t="shared" si="37"/>
        <v/>
      </c>
      <c r="X185" s="93"/>
      <c r="Y185" s="95"/>
      <c r="Z185" s="294"/>
      <c r="AA185" s="66" t="str">
        <f t="shared" si="38"/>
        <v/>
      </c>
      <c r="AB185" s="67" t="str">
        <f t="shared" si="39"/>
        <v>£0.00</v>
      </c>
      <c r="AC185" s="181"/>
      <c r="AD185" s="183"/>
      <c r="AE185" s="183"/>
      <c r="AF185" s="183"/>
      <c r="AG185" s="183"/>
      <c r="AH185" s="183" t="str">
        <f t="shared" si="32"/>
        <v/>
      </c>
      <c r="AI185" s="45">
        <f t="shared" si="40"/>
        <v>0</v>
      </c>
      <c r="AJ185" s="45">
        <f t="shared" si="41"/>
        <v>0</v>
      </c>
      <c r="AK185" s="45">
        <f t="shared" si="42"/>
        <v>0</v>
      </c>
      <c r="AL185" s="183" t="str">
        <f t="shared" si="43"/>
        <v/>
      </c>
      <c r="AM185" s="183" t="str">
        <f t="shared" si="44"/>
        <v/>
      </c>
      <c r="AN185" s="183"/>
    </row>
    <row r="186" spans="1:40" ht="15.5">
      <c r="A186" s="178"/>
      <c r="B186" s="21"/>
      <c r="C186" s="22"/>
      <c r="D186" s="290"/>
      <c r="E186" s="289"/>
      <c r="F186" s="177"/>
      <c r="G186" s="286"/>
      <c r="H186" s="23"/>
      <c r="I186" s="63" t="str">
        <f t="shared" si="33"/>
        <v>£0.00</v>
      </c>
      <c r="J186" s="178"/>
      <c r="K186" s="19"/>
      <c r="L186" s="92"/>
      <c r="M186" s="92"/>
      <c r="N186" s="92" t="str">
        <f t="shared" si="34"/>
        <v/>
      </c>
      <c r="O186" s="95"/>
      <c r="P186" s="28" t="str">
        <f t="shared" si="35"/>
        <v/>
      </c>
      <c r="Q186" s="18" t="str">
        <f t="shared" si="36"/>
        <v>£0.00</v>
      </c>
      <c r="R186" s="92"/>
      <c r="S186" s="192"/>
      <c r="T186" s="193"/>
      <c r="U186" s="96"/>
      <c r="V186" s="294"/>
      <c r="W186" s="294" t="str">
        <f t="shared" si="37"/>
        <v/>
      </c>
      <c r="X186" s="93"/>
      <c r="Y186" s="95"/>
      <c r="Z186" s="294"/>
      <c r="AA186" s="66" t="str">
        <f t="shared" si="38"/>
        <v/>
      </c>
      <c r="AB186" s="67" t="str">
        <f t="shared" si="39"/>
        <v>£0.00</v>
      </c>
      <c r="AC186" s="181"/>
      <c r="AD186" s="183"/>
      <c r="AE186" s="183"/>
      <c r="AF186" s="183"/>
      <c r="AG186" s="183"/>
      <c r="AH186" s="183" t="str">
        <f t="shared" si="32"/>
        <v/>
      </c>
      <c r="AI186" s="45">
        <f t="shared" si="40"/>
        <v>0</v>
      </c>
      <c r="AJ186" s="45">
        <f t="shared" si="41"/>
        <v>0</v>
      </c>
      <c r="AK186" s="45">
        <f t="shared" si="42"/>
        <v>0</v>
      </c>
      <c r="AL186" s="183" t="str">
        <f t="shared" si="43"/>
        <v/>
      </c>
      <c r="AM186" s="183" t="str">
        <f t="shared" si="44"/>
        <v/>
      </c>
      <c r="AN186" s="183"/>
    </row>
    <row r="187" spans="1:40" ht="15.5">
      <c r="A187" s="178"/>
      <c r="B187" s="21"/>
      <c r="C187" s="22"/>
      <c r="D187" s="290"/>
      <c r="E187" s="289"/>
      <c r="F187" s="177"/>
      <c r="G187" s="286"/>
      <c r="H187" s="23"/>
      <c r="I187" s="63" t="str">
        <f t="shared" si="33"/>
        <v>£0.00</v>
      </c>
      <c r="J187" s="178"/>
      <c r="K187" s="19"/>
      <c r="L187" s="92"/>
      <c r="M187" s="92"/>
      <c r="N187" s="92" t="str">
        <f t="shared" si="34"/>
        <v/>
      </c>
      <c r="O187" s="95"/>
      <c r="P187" s="28" t="str">
        <f t="shared" si="35"/>
        <v/>
      </c>
      <c r="Q187" s="18" t="str">
        <f t="shared" si="36"/>
        <v>£0.00</v>
      </c>
      <c r="R187" s="92"/>
      <c r="S187" s="192"/>
      <c r="T187" s="193"/>
      <c r="U187" s="96"/>
      <c r="V187" s="294"/>
      <c r="W187" s="294" t="str">
        <f t="shared" si="37"/>
        <v/>
      </c>
      <c r="X187" s="93"/>
      <c r="Y187" s="95"/>
      <c r="Z187" s="294"/>
      <c r="AA187" s="66" t="str">
        <f t="shared" si="38"/>
        <v/>
      </c>
      <c r="AB187" s="67" t="str">
        <f t="shared" si="39"/>
        <v>£0.00</v>
      </c>
      <c r="AC187" s="181"/>
      <c r="AD187" s="183"/>
      <c r="AE187" s="183"/>
      <c r="AF187" s="183"/>
      <c r="AG187" s="183"/>
      <c r="AH187" s="183" t="str">
        <f t="shared" si="32"/>
        <v/>
      </c>
      <c r="AI187" s="45">
        <f t="shared" si="40"/>
        <v>0</v>
      </c>
      <c r="AJ187" s="45">
        <f t="shared" si="41"/>
        <v>0</v>
      </c>
      <c r="AK187" s="45">
        <f t="shared" si="42"/>
        <v>0</v>
      </c>
      <c r="AL187" s="183" t="str">
        <f t="shared" si="43"/>
        <v/>
      </c>
      <c r="AM187" s="183" t="str">
        <f t="shared" si="44"/>
        <v/>
      </c>
      <c r="AN187" s="183"/>
    </row>
    <row r="188" spans="1:40" ht="15.5">
      <c r="A188" s="178"/>
      <c r="B188" s="21"/>
      <c r="C188" s="22"/>
      <c r="D188" s="290"/>
      <c r="E188" s="289"/>
      <c r="F188" s="177"/>
      <c r="G188" s="286"/>
      <c r="H188" s="23"/>
      <c r="I188" s="63" t="str">
        <f t="shared" si="33"/>
        <v>£0.00</v>
      </c>
      <c r="J188" s="178"/>
      <c r="K188" s="19"/>
      <c r="L188" s="92"/>
      <c r="M188" s="92"/>
      <c r="N188" s="92" t="str">
        <f t="shared" si="34"/>
        <v/>
      </c>
      <c r="O188" s="95"/>
      <c r="P188" s="28" t="str">
        <f t="shared" si="35"/>
        <v/>
      </c>
      <c r="Q188" s="18" t="str">
        <f t="shared" si="36"/>
        <v>£0.00</v>
      </c>
      <c r="R188" s="92"/>
      <c r="S188" s="192"/>
      <c r="T188" s="193"/>
      <c r="U188" s="96"/>
      <c r="V188" s="294"/>
      <c r="W188" s="294" t="str">
        <f t="shared" si="37"/>
        <v/>
      </c>
      <c r="X188" s="93"/>
      <c r="Y188" s="95"/>
      <c r="Z188" s="294"/>
      <c r="AA188" s="66" t="str">
        <f t="shared" si="38"/>
        <v/>
      </c>
      <c r="AB188" s="67" t="str">
        <f t="shared" si="39"/>
        <v>£0.00</v>
      </c>
      <c r="AC188" s="181"/>
      <c r="AD188" s="183"/>
      <c r="AE188" s="183"/>
      <c r="AF188" s="183"/>
      <c r="AG188" s="183"/>
      <c r="AH188" s="183" t="str">
        <f t="shared" si="32"/>
        <v/>
      </c>
      <c r="AI188" s="45">
        <f t="shared" si="40"/>
        <v>0</v>
      </c>
      <c r="AJ188" s="45">
        <f t="shared" si="41"/>
        <v>0</v>
      </c>
      <c r="AK188" s="45">
        <f t="shared" si="42"/>
        <v>0</v>
      </c>
      <c r="AL188" s="183" t="str">
        <f t="shared" si="43"/>
        <v/>
      </c>
      <c r="AM188" s="183" t="str">
        <f t="shared" si="44"/>
        <v/>
      </c>
      <c r="AN188" s="183"/>
    </row>
    <row r="189" spans="1:40" ht="15.5">
      <c r="A189" s="178"/>
      <c r="B189" s="21"/>
      <c r="C189" s="22"/>
      <c r="D189" s="290"/>
      <c r="E189" s="289"/>
      <c r="F189" s="177"/>
      <c r="G189" s="286"/>
      <c r="H189" s="23"/>
      <c r="I189" s="63" t="str">
        <f t="shared" si="33"/>
        <v>£0.00</v>
      </c>
      <c r="J189" s="178"/>
      <c r="K189" s="19"/>
      <c r="L189" s="92"/>
      <c r="M189" s="92"/>
      <c r="N189" s="92" t="str">
        <f t="shared" si="34"/>
        <v/>
      </c>
      <c r="O189" s="95"/>
      <c r="P189" s="28" t="str">
        <f t="shared" si="35"/>
        <v/>
      </c>
      <c r="Q189" s="18" t="str">
        <f t="shared" si="36"/>
        <v>£0.00</v>
      </c>
      <c r="R189" s="92"/>
      <c r="S189" s="192"/>
      <c r="T189" s="193"/>
      <c r="U189" s="96"/>
      <c r="V189" s="294"/>
      <c r="W189" s="294" t="str">
        <f t="shared" si="37"/>
        <v/>
      </c>
      <c r="X189" s="93"/>
      <c r="Y189" s="95"/>
      <c r="Z189" s="294"/>
      <c r="AA189" s="66" t="str">
        <f t="shared" si="38"/>
        <v/>
      </c>
      <c r="AB189" s="67" t="str">
        <f t="shared" si="39"/>
        <v>£0.00</v>
      </c>
      <c r="AC189" s="181"/>
      <c r="AD189" s="183"/>
      <c r="AE189" s="183"/>
      <c r="AF189" s="183"/>
      <c r="AG189" s="183"/>
      <c r="AH189" s="183" t="str">
        <f t="shared" si="32"/>
        <v/>
      </c>
      <c r="AI189" s="45">
        <f t="shared" si="40"/>
        <v>0</v>
      </c>
      <c r="AJ189" s="45">
        <f t="shared" si="41"/>
        <v>0</v>
      </c>
      <c r="AK189" s="45">
        <f t="shared" si="42"/>
        <v>0</v>
      </c>
      <c r="AL189" s="183" t="str">
        <f t="shared" si="43"/>
        <v/>
      </c>
      <c r="AM189" s="183" t="str">
        <f t="shared" si="44"/>
        <v/>
      </c>
      <c r="AN189" s="183"/>
    </row>
    <row r="190" spans="1:40" ht="15.5">
      <c r="A190" s="178"/>
      <c r="B190" s="21"/>
      <c r="C190" s="22"/>
      <c r="D190" s="290"/>
      <c r="E190" s="289"/>
      <c r="F190" s="177"/>
      <c r="G190" s="286"/>
      <c r="H190" s="23"/>
      <c r="I190" s="63" t="str">
        <f t="shared" si="33"/>
        <v>£0.00</v>
      </c>
      <c r="J190" s="178"/>
      <c r="K190" s="19"/>
      <c r="L190" s="92"/>
      <c r="M190" s="92"/>
      <c r="N190" s="92" t="str">
        <f t="shared" si="34"/>
        <v/>
      </c>
      <c r="O190" s="95"/>
      <c r="P190" s="28" t="str">
        <f t="shared" si="35"/>
        <v/>
      </c>
      <c r="Q190" s="18" t="str">
        <f t="shared" si="36"/>
        <v>£0.00</v>
      </c>
      <c r="R190" s="92"/>
      <c r="S190" s="192"/>
      <c r="T190" s="193"/>
      <c r="U190" s="96"/>
      <c r="V190" s="294"/>
      <c r="W190" s="294" t="str">
        <f t="shared" si="37"/>
        <v/>
      </c>
      <c r="X190" s="93"/>
      <c r="Y190" s="95"/>
      <c r="Z190" s="294"/>
      <c r="AA190" s="66" t="str">
        <f t="shared" si="38"/>
        <v/>
      </c>
      <c r="AB190" s="67" t="str">
        <f t="shared" si="39"/>
        <v>£0.00</v>
      </c>
      <c r="AC190" s="181"/>
      <c r="AD190" s="183"/>
      <c r="AE190" s="183"/>
      <c r="AF190" s="183"/>
      <c r="AG190" s="183"/>
      <c r="AH190" s="183" t="str">
        <f t="shared" si="32"/>
        <v/>
      </c>
      <c r="AI190" s="45">
        <f t="shared" si="40"/>
        <v>0</v>
      </c>
      <c r="AJ190" s="45">
        <f t="shared" si="41"/>
        <v>0</v>
      </c>
      <c r="AK190" s="45">
        <f t="shared" si="42"/>
        <v>0</v>
      </c>
      <c r="AL190" s="183" t="str">
        <f t="shared" si="43"/>
        <v/>
      </c>
      <c r="AM190" s="183" t="str">
        <f t="shared" si="44"/>
        <v/>
      </c>
      <c r="AN190" s="183"/>
    </row>
    <row r="191" spans="1:40" ht="15.5">
      <c r="A191" s="178"/>
      <c r="B191" s="21"/>
      <c r="C191" s="22"/>
      <c r="D191" s="290"/>
      <c r="E191" s="289"/>
      <c r="F191" s="177"/>
      <c r="G191" s="286"/>
      <c r="H191" s="23"/>
      <c r="I191" s="63" t="str">
        <f t="shared" si="33"/>
        <v>£0.00</v>
      </c>
      <c r="J191" s="178"/>
      <c r="K191" s="19"/>
      <c r="L191" s="92"/>
      <c r="M191" s="92"/>
      <c r="N191" s="92" t="str">
        <f t="shared" si="34"/>
        <v/>
      </c>
      <c r="O191" s="95"/>
      <c r="P191" s="28" t="str">
        <f t="shared" si="35"/>
        <v/>
      </c>
      <c r="Q191" s="18" t="str">
        <f t="shared" si="36"/>
        <v>£0.00</v>
      </c>
      <c r="R191" s="92"/>
      <c r="S191" s="192"/>
      <c r="T191" s="193"/>
      <c r="U191" s="96"/>
      <c r="V191" s="294"/>
      <c r="W191" s="294" t="str">
        <f t="shared" si="37"/>
        <v/>
      </c>
      <c r="X191" s="93"/>
      <c r="Y191" s="95"/>
      <c r="Z191" s="294"/>
      <c r="AA191" s="66" t="str">
        <f t="shared" si="38"/>
        <v/>
      </c>
      <c r="AB191" s="67" t="str">
        <f t="shared" si="39"/>
        <v>£0.00</v>
      </c>
      <c r="AC191" s="181"/>
      <c r="AD191" s="183"/>
      <c r="AE191" s="183"/>
      <c r="AF191" s="183"/>
      <c r="AG191" s="183"/>
      <c r="AH191" s="183" t="str">
        <f t="shared" si="32"/>
        <v/>
      </c>
      <c r="AI191" s="45">
        <f t="shared" si="40"/>
        <v>0</v>
      </c>
      <c r="AJ191" s="45">
        <f t="shared" si="41"/>
        <v>0</v>
      </c>
      <c r="AK191" s="45">
        <f t="shared" si="42"/>
        <v>0</v>
      </c>
      <c r="AL191" s="183" t="str">
        <f t="shared" si="43"/>
        <v/>
      </c>
      <c r="AM191" s="183" t="str">
        <f t="shared" si="44"/>
        <v/>
      </c>
      <c r="AN191" s="183"/>
    </row>
    <row r="192" spans="1:40" ht="15.5">
      <c r="A192" s="178"/>
      <c r="B192" s="21"/>
      <c r="C192" s="22"/>
      <c r="D192" s="290"/>
      <c r="E192" s="289"/>
      <c r="F192" s="177"/>
      <c r="G192" s="286"/>
      <c r="H192" s="23"/>
      <c r="I192" s="63" t="str">
        <f t="shared" si="33"/>
        <v>£0.00</v>
      </c>
      <c r="J192" s="178"/>
      <c r="K192" s="19"/>
      <c r="L192" s="92"/>
      <c r="M192" s="92"/>
      <c r="N192" s="92" t="str">
        <f t="shared" si="34"/>
        <v/>
      </c>
      <c r="O192" s="95"/>
      <c r="P192" s="28" t="str">
        <f t="shared" si="35"/>
        <v/>
      </c>
      <c r="Q192" s="18" t="str">
        <f t="shared" si="36"/>
        <v>£0.00</v>
      </c>
      <c r="R192" s="92"/>
      <c r="S192" s="192"/>
      <c r="T192" s="193"/>
      <c r="U192" s="96"/>
      <c r="V192" s="294"/>
      <c r="W192" s="294" t="str">
        <f t="shared" si="37"/>
        <v/>
      </c>
      <c r="X192" s="93"/>
      <c r="Y192" s="95"/>
      <c r="Z192" s="294"/>
      <c r="AA192" s="66" t="str">
        <f t="shared" si="38"/>
        <v/>
      </c>
      <c r="AB192" s="67" t="str">
        <f t="shared" si="39"/>
        <v>£0.00</v>
      </c>
      <c r="AC192" s="181"/>
      <c r="AD192" s="183"/>
      <c r="AE192" s="183"/>
      <c r="AF192" s="183"/>
      <c r="AG192" s="183"/>
      <c r="AH192" s="183" t="str">
        <f t="shared" si="32"/>
        <v/>
      </c>
      <c r="AI192" s="45">
        <f t="shared" si="40"/>
        <v>0</v>
      </c>
      <c r="AJ192" s="45">
        <f t="shared" si="41"/>
        <v>0</v>
      </c>
      <c r="AK192" s="45">
        <f t="shared" si="42"/>
        <v>0</v>
      </c>
      <c r="AL192" s="183" t="str">
        <f t="shared" si="43"/>
        <v/>
      </c>
      <c r="AM192" s="183" t="str">
        <f t="shared" si="44"/>
        <v/>
      </c>
      <c r="AN192" s="183"/>
    </row>
    <row r="193" spans="1:40" ht="15.5">
      <c r="A193" s="178"/>
      <c r="B193" s="21"/>
      <c r="C193" s="22"/>
      <c r="D193" s="290"/>
      <c r="E193" s="289"/>
      <c r="F193" s="177"/>
      <c r="G193" s="286"/>
      <c r="H193" s="23"/>
      <c r="I193" s="63" t="str">
        <f t="shared" si="33"/>
        <v>£0.00</v>
      </c>
      <c r="J193" s="178"/>
      <c r="K193" s="19"/>
      <c r="L193" s="92"/>
      <c r="M193" s="92"/>
      <c r="N193" s="92" t="str">
        <f t="shared" si="34"/>
        <v/>
      </c>
      <c r="O193" s="95"/>
      <c r="P193" s="28" t="str">
        <f t="shared" si="35"/>
        <v/>
      </c>
      <c r="Q193" s="18" t="str">
        <f t="shared" si="36"/>
        <v>£0.00</v>
      </c>
      <c r="R193" s="92"/>
      <c r="S193" s="192"/>
      <c r="T193" s="193"/>
      <c r="U193" s="96"/>
      <c r="V193" s="294"/>
      <c r="W193" s="294" t="str">
        <f t="shared" si="37"/>
        <v/>
      </c>
      <c r="X193" s="93"/>
      <c r="Y193" s="95"/>
      <c r="Z193" s="294"/>
      <c r="AA193" s="66" t="str">
        <f t="shared" si="38"/>
        <v/>
      </c>
      <c r="AB193" s="67" t="str">
        <f t="shared" si="39"/>
        <v>£0.00</v>
      </c>
      <c r="AC193" s="181"/>
      <c r="AD193" s="183"/>
      <c r="AE193" s="183"/>
      <c r="AF193" s="183"/>
      <c r="AG193" s="183"/>
      <c r="AH193" s="183" t="str">
        <f t="shared" si="32"/>
        <v/>
      </c>
      <c r="AI193" s="45">
        <f t="shared" si="40"/>
        <v>0</v>
      </c>
      <c r="AJ193" s="45">
        <f t="shared" si="41"/>
        <v>0</v>
      </c>
      <c r="AK193" s="45">
        <f t="shared" si="42"/>
        <v>0</v>
      </c>
      <c r="AL193" s="183" t="str">
        <f t="shared" si="43"/>
        <v/>
      </c>
      <c r="AM193" s="183" t="str">
        <f t="shared" si="44"/>
        <v/>
      </c>
      <c r="AN193" s="183"/>
    </row>
    <row r="194" spans="1:40" ht="15.5">
      <c r="A194" s="178"/>
      <c r="B194" s="21"/>
      <c r="C194" s="22"/>
      <c r="D194" s="290"/>
      <c r="E194" s="289"/>
      <c r="F194" s="177"/>
      <c r="G194" s="286"/>
      <c r="H194" s="23"/>
      <c r="I194" s="63" t="str">
        <f t="shared" si="33"/>
        <v>£0.00</v>
      </c>
      <c r="J194" s="178"/>
      <c r="K194" s="19"/>
      <c r="L194" s="92"/>
      <c r="M194" s="92"/>
      <c r="N194" s="92" t="str">
        <f t="shared" si="34"/>
        <v/>
      </c>
      <c r="O194" s="95"/>
      <c r="P194" s="28" t="str">
        <f t="shared" si="35"/>
        <v/>
      </c>
      <c r="Q194" s="18" t="str">
        <f t="shared" si="36"/>
        <v>£0.00</v>
      </c>
      <c r="R194" s="92"/>
      <c r="S194" s="192"/>
      <c r="T194" s="193"/>
      <c r="U194" s="96"/>
      <c r="V194" s="294"/>
      <c r="W194" s="294" t="str">
        <f t="shared" si="37"/>
        <v/>
      </c>
      <c r="X194" s="93"/>
      <c r="Y194" s="95"/>
      <c r="Z194" s="294"/>
      <c r="AA194" s="66" t="str">
        <f t="shared" si="38"/>
        <v/>
      </c>
      <c r="AB194" s="67" t="str">
        <f t="shared" si="39"/>
        <v>£0.00</v>
      </c>
      <c r="AC194" s="181"/>
      <c r="AD194" s="183"/>
      <c r="AE194" s="183"/>
      <c r="AF194" s="183"/>
      <c r="AG194" s="183"/>
      <c r="AH194" s="183" t="str">
        <f t="shared" si="32"/>
        <v/>
      </c>
      <c r="AI194" s="45">
        <f t="shared" si="40"/>
        <v>0</v>
      </c>
      <c r="AJ194" s="45">
        <f t="shared" si="41"/>
        <v>0</v>
      </c>
      <c r="AK194" s="45">
        <f t="shared" si="42"/>
        <v>0</v>
      </c>
      <c r="AL194" s="183" t="str">
        <f t="shared" si="43"/>
        <v/>
      </c>
      <c r="AM194" s="183" t="str">
        <f t="shared" si="44"/>
        <v/>
      </c>
      <c r="AN194" s="183"/>
    </row>
    <row r="195" spans="1:40" ht="15.5">
      <c r="A195" s="178"/>
      <c r="B195" s="21"/>
      <c r="C195" s="22"/>
      <c r="D195" s="290"/>
      <c r="E195" s="289"/>
      <c r="F195" s="177"/>
      <c r="G195" s="286"/>
      <c r="H195" s="23"/>
      <c r="I195" s="63" t="str">
        <f t="shared" si="33"/>
        <v>£0.00</v>
      </c>
      <c r="J195" s="178"/>
      <c r="K195" s="19"/>
      <c r="L195" s="92"/>
      <c r="M195" s="92"/>
      <c r="N195" s="92" t="str">
        <f t="shared" si="34"/>
        <v/>
      </c>
      <c r="O195" s="95"/>
      <c r="P195" s="28" t="str">
        <f t="shared" si="35"/>
        <v/>
      </c>
      <c r="Q195" s="18" t="str">
        <f t="shared" si="36"/>
        <v>£0.00</v>
      </c>
      <c r="R195" s="92"/>
      <c r="S195" s="192"/>
      <c r="T195" s="193"/>
      <c r="U195" s="96"/>
      <c r="V195" s="294"/>
      <c r="W195" s="294" t="str">
        <f t="shared" si="37"/>
        <v/>
      </c>
      <c r="X195" s="93"/>
      <c r="Y195" s="95"/>
      <c r="Z195" s="294"/>
      <c r="AA195" s="66" t="str">
        <f t="shared" si="38"/>
        <v/>
      </c>
      <c r="AB195" s="67" t="str">
        <f t="shared" si="39"/>
        <v>£0.00</v>
      </c>
      <c r="AC195" s="181"/>
      <c r="AD195" s="183"/>
      <c r="AE195" s="183"/>
      <c r="AF195" s="183"/>
      <c r="AG195" s="183"/>
      <c r="AH195" s="183" t="str">
        <f t="shared" si="32"/>
        <v/>
      </c>
      <c r="AI195" s="45">
        <f t="shared" si="40"/>
        <v>0</v>
      </c>
      <c r="AJ195" s="45">
        <f t="shared" si="41"/>
        <v>0</v>
      </c>
      <c r="AK195" s="45">
        <f t="shared" si="42"/>
        <v>0</v>
      </c>
      <c r="AL195" s="183" t="str">
        <f t="shared" si="43"/>
        <v/>
      </c>
      <c r="AM195" s="183" t="str">
        <f t="shared" si="44"/>
        <v/>
      </c>
      <c r="AN195" s="183"/>
    </row>
    <row r="196" spans="1:40" ht="15.5">
      <c r="A196" s="178"/>
      <c r="B196" s="21"/>
      <c r="C196" s="22"/>
      <c r="D196" s="290"/>
      <c r="E196" s="289"/>
      <c r="F196" s="177"/>
      <c r="G196" s="286"/>
      <c r="H196" s="23"/>
      <c r="I196" s="63" t="str">
        <f t="shared" si="33"/>
        <v>£0.00</v>
      </c>
      <c r="J196" s="178"/>
      <c r="K196" s="19"/>
      <c r="L196" s="92"/>
      <c r="M196" s="92"/>
      <c r="N196" s="92" t="str">
        <f t="shared" si="34"/>
        <v/>
      </c>
      <c r="O196" s="95"/>
      <c r="P196" s="28" t="str">
        <f t="shared" si="35"/>
        <v/>
      </c>
      <c r="Q196" s="18" t="str">
        <f t="shared" si="36"/>
        <v>£0.00</v>
      </c>
      <c r="R196" s="92"/>
      <c r="S196" s="192"/>
      <c r="T196" s="193"/>
      <c r="U196" s="96"/>
      <c r="V196" s="294"/>
      <c r="W196" s="294" t="str">
        <f t="shared" si="37"/>
        <v/>
      </c>
      <c r="X196" s="93"/>
      <c r="Y196" s="95"/>
      <c r="Z196" s="294"/>
      <c r="AA196" s="66" t="str">
        <f t="shared" si="38"/>
        <v/>
      </c>
      <c r="AB196" s="67" t="str">
        <f t="shared" si="39"/>
        <v>£0.00</v>
      </c>
      <c r="AC196" s="181"/>
      <c r="AD196" s="183"/>
      <c r="AE196" s="183"/>
      <c r="AF196" s="183"/>
      <c r="AG196" s="183"/>
      <c r="AH196" s="183" t="str">
        <f t="shared" si="32"/>
        <v/>
      </c>
      <c r="AI196" s="45">
        <f t="shared" si="40"/>
        <v>0</v>
      </c>
      <c r="AJ196" s="45">
        <f t="shared" si="41"/>
        <v>0</v>
      </c>
      <c r="AK196" s="45">
        <f t="shared" si="42"/>
        <v>0</v>
      </c>
      <c r="AL196" s="183" t="str">
        <f t="shared" si="43"/>
        <v/>
      </c>
      <c r="AM196" s="183" t="str">
        <f t="shared" si="44"/>
        <v/>
      </c>
      <c r="AN196" s="183"/>
    </row>
    <row r="197" spans="1:40" ht="15.5">
      <c r="A197" s="178"/>
      <c r="B197" s="21"/>
      <c r="C197" s="22"/>
      <c r="D197" s="290"/>
      <c r="E197" s="289"/>
      <c r="F197" s="177"/>
      <c r="G197" s="286"/>
      <c r="H197" s="23"/>
      <c r="I197" s="63" t="str">
        <f t="shared" si="33"/>
        <v>£0.00</v>
      </c>
      <c r="J197" s="178"/>
      <c r="K197" s="19"/>
      <c r="L197" s="92"/>
      <c r="M197" s="92"/>
      <c r="N197" s="92" t="str">
        <f t="shared" si="34"/>
        <v/>
      </c>
      <c r="O197" s="95"/>
      <c r="P197" s="28" t="str">
        <f t="shared" si="35"/>
        <v/>
      </c>
      <c r="Q197" s="18" t="str">
        <f t="shared" si="36"/>
        <v>£0.00</v>
      </c>
      <c r="R197" s="92"/>
      <c r="S197" s="192"/>
      <c r="T197" s="193"/>
      <c r="U197" s="96"/>
      <c r="V197" s="294"/>
      <c r="W197" s="294" t="str">
        <f t="shared" si="37"/>
        <v/>
      </c>
      <c r="X197" s="93"/>
      <c r="Y197" s="95"/>
      <c r="Z197" s="294"/>
      <c r="AA197" s="66" t="str">
        <f t="shared" si="38"/>
        <v/>
      </c>
      <c r="AB197" s="67" t="str">
        <f t="shared" si="39"/>
        <v>£0.00</v>
      </c>
      <c r="AC197" s="181"/>
      <c r="AD197" s="183"/>
      <c r="AE197" s="183"/>
      <c r="AF197" s="183"/>
      <c r="AG197" s="183"/>
      <c r="AH197" s="183" t="str">
        <f t="shared" ref="AH197:AH260" si="45">IF(D197="","",IF(D197="Travel","1",IF(D197="Waiting","1",IF(D197="Advocacy","2",IF(D197="Attend: Court hearing","3","4")))))</f>
        <v/>
      </c>
      <c r="AI197" s="45">
        <f t="shared" si="40"/>
        <v>0</v>
      </c>
      <c r="AJ197" s="45">
        <f t="shared" si="41"/>
        <v>0</v>
      </c>
      <c r="AK197" s="45">
        <f t="shared" si="42"/>
        <v>0</v>
      </c>
      <c r="AL197" s="183" t="str">
        <f t="shared" si="43"/>
        <v/>
      </c>
      <c r="AM197" s="183" t="str">
        <f t="shared" si="44"/>
        <v/>
      </c>
      <c r="AN197" s="183"/>
    </row>
    <row r="198" spans="1:40" ht="15.5">
      <c r="A198" s="178"/>
      <c r="B198" s="21"/>
      <c r="C198" s="22"/>
      <c r="D198" s="290"/>
      <c r="E198" s="289"/>
      <c r="F198" s="177"/>
      <c r="G198" s="286"/>
      <c r="H198" s="23"/>
      <c r="I198" s="63" t="str">
        <f t="shared" ref="I198:I261" si="46">IF(H198="","£0.00",(AI198*G198))</f>
        <v>£0.00</v>
      </c>
      <c r="J198" s="178"/>
      <c r="K198" s="19"/>
      <c r="L198" s="92"/>
      <c r="M198" s="92"/>
      <c r="N198" s="92" t="str">
        <f t="shared" ref="N198:N261" si="47">IF(D198="", "", D198)</f>
        <v/>
      </c>
      <c r="O198" s="95"/>
      <c r="P198" s="28" t="str">
        <f t="shared" ref="P198:P261" si="48">IF(L198="Yes",G198,IF(L198="Part Pay",M198, IF(L198="No", "£0.00","")))</f>
        <v/>
      </c>
      <c r="Q198" s="18" t="str">
        <f t="shared" ref="Q198:Q261" si="49">IF(G198="","£0.00",IF(L198="Yes", (P198*AJ198), IF(L198="No", "£0.00", IF(L198="Part Pay",(M198*AJ198), 0))))</f>
        <v>£0.00</v>
      </c>
      <c r="R198" s="92"/>
      <c r="S198" s="192"/>
      <c r="T198" s="193"/>
      <c r="U198" s="96"/>
      <c r="V198" s="294"/>
      <c r="W198" s="294" t="str">
        <f t="shared" ref="W198:W261" si="50">IF(N198="", "", N198)</f>
        <v/>
      </c>
      <c r="X198" s="93"/>
      <c r="Y198" s="95"/>
      <c r="Z198" s="294"/>
      <c r="AA198" s="66" t="str">
        <f t="shared" ref="AA198:AA261" si="51">IF(X198="",P198,IF(P198="",X198,X198+P198))</f>
        <v/>
      </c>
      <c r="AB198" s="67" t="str">
        <f t="shared" ref="AB198:AB261" si="52">IF(G198="", "£0.00", (AA198*AK198))</f>
        <v>£0.00</v>
      </c>
      <c r="AC198" s="181"/>
      <c r="AD198" s="183"/>
      <c r="AE198" s="183"/>
      <c r="AF198" s="183"/>
      <c r="AG198" s="183"/>
      <c r="AH198" s="183" t="str">
        <f t="shared" si="45"/>
        <v/>
      </c>
      <c r="AI198" s="45">
        <f t="shared" ref="AI198:AI261" si="53" xml:space="preserve"> MIN(H198)</f>
        <v>0</v>
      </c>
      <c r="AJ198" s="45">
        <f t="shared" ref="AJ198:AJ261" si="54">IF(O198&gt;0,MIN(O198,H198),MIN(H198))</f>
        <v>0</v>
      </c>
      <c r="AK198" s="45">
        <f t="shared" ref="AK198:AK261" si="55">IF(Y198="",MIN(O198,H198),MIN(Y198))</f>
        <v>0</v>
      </c>
      <c r="AL198" s="183" t="str">
        <f t="shared" ref="AL198:AL261" si="56">IF($N198="","",IF($N198="Travel","1",IF($N198="Waiting","1",IF($N198="Advocacy","2",IF($N198="Attend: Court hearing","3","4")))))</f>
        <v/>
      </c>
      <c r="AM198" s="183" t="str">
        <f t="shared" ref="AM198:AM261" si="57">IF($W198="","",IF($W198="Travel","1",IF($W198="Waiting","1",IF($W198="Advocacy","2",IF($W198="Attend: Court hearing","3","4")))))</f>
        <v/>
      </c>
      <c r="AN198" s="183"/>
    </row>
    <row r="199" spans="1:40" ht="15.5">
      <c r="A199" s="178"/>
      <c r="B199" s="21"/>
      <c r="C199" s="22"/>
      <c r="D199" s="290"/>
      <c r="E199" s="289"/>
      <c r="F199" s="177"/>
      <c r="G199" s="286"/>
      <c r="H199" s="23"/>
      <c r="I199" s="63" t="str">
        <f t="shared" si="46"/>
        <v>£0.00</v>
      </c>
      <c r="J199" s="178"/>
      <c r="K199" s="19"/>
      <c r="L199" s="92"/>
      <c r="M199" s="92"/>
      <c r="N199" s="92" t="str">
        <f t="shared" si="47"/>
        <v/>
      </c>
      <c r="O199" s="95"/>
      <c r="P199" s="28" t="str">
        <f t="shared" si="48"/>
        <v/>
      </c>
      <c r="Q199" s="18" t="str">
        <f t="shared" si="49"/>
        <v>£0.00</v>
      </c>
      <c r="R199" s="92"/>
      <c r="S199" s="192"/>
      <c r="T199" s="193"/>
      <c r="U199" s="96"/>
      <c r="V199" s="294"/>
      <c r="W199" s="294" t="str">
        <f t="shared" si="50"/>
        <v/>
      </c>
      <c r="X199" s="93"/>
      <c r="Y199" s="95"/>
      <c r="Z199" s="294"/>
      <c r="AA199" s="66" t="str">
        <f t="shared" si="51"/>
        <v/>
      </c>
      <c r="AB199" s="67" t="str">
        <f t="shared" si="52"/>
        <v>£0.00</v>
      </c>
      <c r="AC199" s="181"/>
      <c r="AD199" s="183"/>
      <c r="AE199" s="183"/>
      <c r="AF199" s="183"/>
      <c r="AG199" s="183"/>
      <c r="AH199" s="183" t="str">
        <f t="shared" si="45"/>
        <v/>
      </c>
      <c r="AI199" s="45">
        <f t="shared" si="53"/>
        <v>0</v>
      </c>
      <c r="AJ199" s="45">
        <f t="shared" si="54"/>
        <v>0</v>
      </c>
      <c r="AK199" s="45">
        <f t="shared" si="55"/>
        <v>0</v>
      </c>
      <c r="AL199" s="183" t="str">
        <f t="shared" si="56"/>
        <v/>
      </c>
      <c r="AM199" s="183" t="str">
        <f t="shared" si="57"/>
        <v/>
      </c>
      <c r="AN199" s="183"/>
    </row>
    <row r="200" spans="1:40" ht="15.5">
      <c r="A200" s="178"/>
      <c r="B200" s="21"/>
      <c r="C200" s="22"/>
      <c r="D200" s="290"/>
      <c r="E200" s="289"/>
      <c r="F200" s="177"/>
      <c r="G200" s="286"/>
      <c r="H200" s="23"/>
      <c r="I200" s="63" t="str">
        <f t="shared" si="46"/>
        <v>£0.00</v>
      </c>
      <c r="J200" s="178"/>
      <c r="K200" s="19"/>
      <c r="L200" s="92"/>
      <c r="M200" s="92"/>
      <c r="N200" s="92" t="str">
        <f t="shared" si="47"/>
        <v/>
      </c>
      <c r="O200" s="95"/>
      <c r="P200" s="28" t="str">
        <f t="shared" si="48"/>
        <v/>
      </c>
      <c r="Q200" s="18" t="str">
        <f t="shared" si="49"/>
        <v>£0.00</v>
      </c>
      <c r="R200" s="92"/>
      <c r="S200" s="192"/>
      <c r="T200" s="193"/>
      <c r="U200" s="96"/>
      <c r="V200" s="294"/>
      <c r="W200" s="294" t="str">
        <f t="shared" si="50"/>
        <v/>
      </c>
      <c r="X200" s="93"/>
      <c r="Y200" s="95"/>
      <c r="Z200" s="294"/>
      <c r="AA200" s="66" t="str">
        <f t="shared" si="51"/>
        <v/>
      </c>
      <c r="AB200" s="67" t="str">
        <f t="shared" si="52"/>
        <v>£0.00</v>
      </c>
      <c r="AC200" s="181"/>
      <c r="AD200" s="183"/>
      <c r="AE200" s="183"/>
      <c r="AF200" s="183"/>
      <c r="AG200" s="183"/>
      <c r="AH200" s="183" t="str">
        <f t="shared" si="45"/>
        <v/>
      </c>
      <c r="AI200" s="45">
        <f t="shared" si="53"/>
        <v>0</v>
      </c>
      <c r="AJ200" s="45">
        <f t="shared" si="54"/>
        <v>0</v>
      </c>
      <c r="AK200" s="45">
        <f t="shared" si="55"/>
        <v>0</v>
      </c>
      <c r="AL200" s="183" t="str">
        <f t="shared" si="56"/>
        <v/>
      </c>
      <c r="AM200" s="183" t="str">
        <f t="shared" si="57"/>
        <v/>
      </c>
      <c r="AN200" s="183"/>
    </row>
    <row r="201" spans="1:40" ht="15.5">
      <c r="A201" s="178"/>
      <c r="B201" s="21"/>
      <c r="C201" s="22"/>
      <c r="D201" s="290"/>
      <c r="E201" s="289"/>
      <c r="F201" s="177"/>
      <c r="G201" s="286"/>
      <c r="H201" s="23"/>
      <c r="I201" s="63" t="str">
        <f t="shared" si="46"/>
        <v>£0.00</v>
      </c>
      <c r="J201" s="178"/>
      <c r="K201" s="19"/>
      <c r="L201" s="92"/>
      <c r="M201" s="92"/>
      <c r="N201" s="92" t="str">
        <f t="shared" si="47"/>
        <v/>
      </c>
      <c r="O201" s="95"/>
      <c r="P201" s="28" t="str">
        <f t="shared" si="48"/>
        <v/>
      </c>
      <c r="Q201" s="18" t="str">
        <f t="shared" si="49"/>
        <v>£0.00</v>
      </c>
      <c r="R201" s="92"/>
      <c r="S201" s="192"/>
      <c r="T201" s="193"/>
      <c r="U201" s="96"/>
      <c r="V201" s="294"/>
      <c r="W201" s="294" t="str">
        <f t="shared" si="50"/>
        <v/>
      </c>
      <c r="X201" s="93"/>
      <c r="Y201" s="95"/>
      <c r="Z201" s="294"/>
      <c r="AA201" s="66" t="str">
        <f t="shared" si="51"/>
        <v/>
      </c>
      <c r="AB201" s="67" t="str">
        <f t="shared" si="52"/>
        <v>£0.00</v>
      </c>
      <c r="AC201" s="181"/>
      <c r="AD201" s="183"/>
      <c r="AE201" s="183"/>
      <c r="AF201" s="183"/>
      <c r="AG201" s="183"/>
      <c r="AH201" s="183" t="str">
        <f t="shared" si="45"/>
        <v/>
      </c>
      <c r="AI201" s="45">
        <f t="shared" si="53"/>
        <v>0</v>
      </c>
      <c r="AJ201" s="45">
        <f t="shared" si="54"/>
        <v>0</v>
      </c>
      <c r="AK201" s="45">
        <f t="shared" si="55"/>
        <v>0</v>
      </c>
      <c r="AL201" s="183" t="str">
        <f t="shared" si="56"/>
        <v/>
      </c>
      <c r="AM201" s="183" t="str">
        <f t="shared" si="57"/>
        <v/>
      </c>
      <c r="AN201" s="183"/>
    </row>
    <row r="202" spans="1:40" ht="15.5">
      <c r="A202" s="178"/>
      <c r="B202" s="21"/>
      <c r="C202" s="22"/>
      <c r="D202" s="290"/>
      <c r="E202" s="289"/>
      <c r="F202" s="177"/>
      <c r="G202" s="286"/>
      <c r="H202" s="23"/>
      <c r="I202" s="63" t="str">
        <f t="shared" si="46"/>
        <v>£0.00</v>
      </c>
      <c r="J202" s="178"/>
      <c r="K202" s="19"/>
      <c r="L202" s="92"/>
      <c r="M202" s="92"/>
      <c r="N202" s="92" t="str">
        <f t="shared" si="47"/>
        <v/>
      </c>
      <c r="O202" s="95"/>
      <c r="P202" s="28" t="str">
        <f t="shared" si="48"/>
        <v/>
      </c>
      <c r="Q202" s="18" t="str">
        <f t="shared" si="49"/>
        <v>£0.00</v>
      </c>
      <c r="R202" s="92"/>
      <c r="S202" s="192"/>
      <c r="T202" s="193"/>
      <c r="U202" s="96"/>
      <c r="V202" s="294"/>
      <c r="W202" s="294" t="str">
        <f t="shared" si="50"/>
        <v/>
      </c>
      <c r="X202" s="93"/>
      <c r="Y202" s="95"/>
      <c r="Z202" s="294"/>
      <c r="AA202" s="66" t="str">
        <f t="shared" si="51"/>
        <v/>
      </c>
      <c r="AB202" s="67" t="str">
        <f t="shared" si="52"/>
        <v>£0.00</v>
      </c>
      <c r="AC202" s="181"/>
      <c r="AD202" s="183"/>
      <c r="AE202" s="183"/>
      <c r="AF202" s="183"/>
      <c r="AG202" s="183"/>
      <c r="AH202" s="183" t="str">
        <f t="shared" si="45"/>
        <v/>
      </c>
      <c r="AI202" s="45">
        <f t="shared" si="53"/>
        <v>0</v>
      </c>
      <c r="AJ202" s="45">
        <f t="shared" si="54"/>
        <v>0</v>
      </c>
      <c r="AK202" s="45">
        <f t="shared" si="55"/>
        <v>0</v>
      </c>
      <c r="AL202" s="183" t="str">
        <f t="shared" si="56"/>
        <v/>
      </c>
      <c r="AM202" s="183" t="str">
        <f t="shared" si="57"/>
        <v/>
      </c>
      <c r="AN202" s="183"/>
    </row>
    <row r="203" spans="1:40" ht="15.5">
      <c r="A203" s="178"/>
      <c r="B203" s="21"/>
      <c r="C203" s="22"/>
      <c r="D203" s="290"/>
      <c r="E203" s="289"/>
      <c r="F203" s="177"/>
      <c r="G203" s="286"/>
      <c r="H203" s="23"/>
      <c r="I203" s="63" t="str">
        <f t="shared" si="46"/>
        <v>£0.00</v>
      </c>
      <c r="J203" s="178"/>
      <c r="K203" s="19"/>
      <c r="L203" s="92"/>
      <c r="M203" s="92"/>
      <c r="N203" s="92" t="str">
        <f t="shared" si="47"/>
        <v/>
      </c>
      <c r="O203" s="95"/>
      <c r="P203" s="28" t="str">
        <f t="shared" si="48"/>
        <v/>
      </c>
      <c r="Q203" s="18" t="str">
        <f t="shared" si="49"/>
        <v>£0.00</v>
      </c>
      <c r="R203" s="92"/>
      <c r="S203" s="192"/>
      <c r="T203" s="193"/>
      <c r="U203" s="96"/>
      <c r="V203" s="294"/>
      <c r="W203" s="294" t="str">
        <f t="shared" si="50"/>
        <v/>
      </c>
      <c r="X203" s="93"/>
      <c r="Y203" s="95"/>
      <c r="Z203" s="294"/>
      <c r="AA203" s="66" t="str">
        <f t="shared" si="51"/>
        <v/>
      </c>
      <c r="AB203" s="67" t="str">
        <f t="shared" si="52"/>
        <v>£0.00</v>
      </c>
      <c r="AC203" s="181"/>
      <c r="AD203" s="183"/>
      <c r="AE203" s="183"/>
      <c r="AF203" s="183"/>
      <c r="AG203" s="183"/>
      <c r="AH203" s="183" t="str">
        <f t="shared" si="45"/>
        <v/>
      </c>
      <c r="AI203" s="45">
        <f t="shared" si="53"/>
        <v>0</v>
      </c>
      <c r="AJ203" s="45">
        <f t="shared" si="54"/>
        <v>0</v>
      </c>
      <c r="AK203" s="45">
        <f t="shared" si="55"/>
        <v>0</v>
      </c>
      <c r="AL203" s="183" t="str">
        <f t="shared" si="56"/>
        <v/>
      </c>
      <c r="AM203" s="183" t="str">
        <f t="shared" si="57"/>
        <v/>
      </c>
      <c r="AN203" s="183"/>
    </row>
    <row r="204" spans="1:40" ht="15.5">
      <c r="A204" s="178"/>
      <c r="B204" s="21"/>
      <c r="C204" s="22"/>
      <c r="D204" s="290"/>
      <c r="E204" s="289"/>
      <c r="F204" s="177"/>
      <c r="G204" s="286"/>
      <c r="H204" s="23"/>
      <c r="I204" s="63" t="str">
        <f t="shared" si="46"/>
        <v>£0.00</v>
      </c>
      <c r="J204" s="178"/>
      <c r="K204" s="19"/>
      <c r="L204" s="92"/>
      <c r="M204" s="92"/>
      <c r="N204" s="92" t="str">
        <f t="shared" si="47"/>
        <v/>
      </c>
      <c r="O204" s="95"/>
      <c r="P204" s="28" t="str">
        <f t="shared" si="48"/>
        <v/>
      </c>
      <c r="Q204" s="18" t="str">
        <f t="shared" si="49"/>
        <v>£0.00</v>
      </c>
      <c r="R204" s="92"/>
      <c r="S204" s="192"/>
      <c r="T204" s="193"/>
      <c r="U204" s="96"/>
      <c r="V204" s="294"/>
      <c r="W204" s="294" t="str">
        <f t="shared" si="50"/>
        <v/>
      </c>
      <c r="X204" s="93"/>
      <c r="Y204" s="95"/>
      <c r="Z204" s="294"/>
      <c r="AA204" s="66" t="str">
        <f t="shared" si="51"/>
        <v/>
      </c>
      <c r="AB204" s="67" t="str">
        <f t="shared" si="52"/>
        <v>£0.00</v>
      </c>
      <c r="AC204" s="181"/>
      <c r="AD204" s="183"/>
      <c r="AE204" s="183"/>
      <c r="AF204" s="183"/>
      <c r="AG204" s="183"/>
      <c r="AH204" s="183" t="str">
        <f t="shared" si="45"/>
        <v/>
      </c>
      <c r="AI204" s="45">
        <f t="shared" si="53"/>
        <v>0</v>
      </c>
      <c r="AJ204" s="45">
        <f t="shared" si="54"/>
        <v>0</v>
      </c>
      <c r="AK204" s="45">
        <f t="shared" si="55"/>
        <v>0</v>
      </c>
      <c r="AL204" s="183" t="str">
        <f t="shared" si="56"/>
        <v/>
      </c>
      <c r="AM204" s="183" t="str">
        <f t="shared" si="57"/>
        <v/>
      </c>
      <c r="AN204" s="183"/>
    </row>
    <row r="205" spans="1:40" ht="15.5">
      <c r="A205" s="178"/>
      <c r="B205" s="21"/>
      <c r="C205" s="22"/>
      <c r="D205" s="290"/>
      <c r="E205" s="289"/>
      <c r="F205" s="177"/>
      <c r="G205" s="286"/>
      <c r="H205" s="23"/>
      <c r="I205" s="63" t="str">
        <f t="shared" si="46"/>
        <v>£0.00</v>
      </c>
      <c r="J205" s="178"/>
      <c r="K205" s="19"/>
      <c r="L205" s="92"/>
      <c r="M205" s="92"/>
      <c r="N205" s="92" t="str">
        <f t="shared" si="47"/>
        <v/>
      </c>
      <c r="O205" s="95"/>
      <c r="P205" s="28" t="str">
        <f t="shared" si="48"/>
        <v/>
      </c>
      <c r="Q205" s="18" t="str">
        <f t="shared" si="49"/>
        <v>£0.00</v>
      </c>
      <c r="R205" s="92"/>
      <c r="S205" s="192"/>
      <c r="T205" s="193"/>
      <c r="U205" s="96"/>
      <c r="V205" s="294"/>
      <c r="W205" s="294" t="str">
        <f t="shared" si="50"/>
        <v/>
      </c>
      <c r="X205" s="93"/>
      <c r="Y205" s="95"/>
      <c r="Z205" s="294"/>
      <c r="AA205" s="66" t="str">
        <f t="shared" si="51"/>
        <v/>
      </c>
      <c r="AB205" s="67" t="str">
        <f t="shared" si="52"/>
        <v>£0.00</v>
      </c>
      <c r="AC205" s="181"/>
      <c r="AD205" s="183"/>
      <c r="AE205" s="183"/>
      <c r="AF205" s="183"/>
      <c r="AG205" s="183"/>
      <c r="AH205" s="183" t="str">
        <f t="shared" si="45"/>
        <v/>
      </c>
      <c r="AI205" s="45">
        <f t="shared" si="53"/>
        <v>0</v>
      </c>
      <c r="AJ205" s="45">
        <f t="shared" si="54"/>
        <v>0</v>
      </c>
      <c r="AK205" s="45">
        <f t="shared" si="55"/>
        <v>0</v>
      </c>
      <c r="AL205" s="183" t="str">
        <f t="shared" si="56"/>
        <v/>
      </c>
      <c r="AM205" s="183" t="str">
        <f t="shared" si="57"/>
        <v/>
      </c>
      <c r="AN205" s="183"/>
    </row>
    <row r="206" spans="1:40" ht="15.5">
      <c r="A206" s="178"/>
      <c r="B206" s="21"/>
      <c r="C206" s="22"/>
      <c r="D206" s="290"/>
      <c r="E206" s="289"/>
      <c r="F206" s="177"/>
      <c r="G206" s="286"/>
      <c r="H206" s="23"/>
      <c r="I206" s="63" t="str">
        <f t="shared" si="46"/>
        <v>£0.00</v>
      </c>
      <c r="J206" s="178"/>
      <c r="K206" s="19"/>
      <c r="L206" s="92"/>
      <c r="M206" s="92"/>
      <c r="N206" s="92" t="str">
        <f t="shared" si="47"/>
        <v/>
      </c>
      <c r="O206" s="95"/>
      <c r="P206" s="28" t="str">
        <f t="shared" si="48"/>
        <v/>
      </c>
      <c r="Q206" s="18" t="str">
        <f t="shared" si="49"/>
        <v>£0.00</v>
      </c>
      <c r="R206" s="92"/>
      <c r="S206" s="192"/>
      <c r="T206" s="193"/>
      <c r="U206" s="96"/>
      <c r="V206" s="294"/>
      <c r="W206" s="294" t="str">
        <f t="shared" si="50"/>
        <v/>
      </c>
      <c r="X206" s="93"/>
      <c r="Y206" s="95"/>
      <c r="Z206" s="294"/>
      <c r="AA206" s="66" t="str">
        <f t="shared" si="51"/>
        <v/>
      </c>
      <c r="AB206" s="67" t="str">
        <f t="shared" si="52"/>
        <v>£0.00</v>
      </c>
      <c r="AC206" s="181"/>
      <c r="AD206" s="183"/>
      <c r="AE206" s="183"/>
      <c r="AF206" s="183"/>
      <c r="AG206" s="183"/>
      <c r="AH206" s="183" t="str">
        <f t="shared" si="45"/>
        <v/>
      </c>
      <c r="AI206" s="45">
        <f t="shared" si="53"/>
        <v>0</v>
      </c>
      <c r="AJ206" s="45">
        <f t="shared" si="54"/>
        <v>0</v>
      </c>
      <c r="AK206" s="45">
        <f t="shared" si="55"/>
        <v>0</v>
      </c>
      <c r="AL206" s="183" t="str">
        <f t="shared" si="56"/>
        <v/>
      </c>
      <c r="AM206" s="183" t="str">
        <f t="shared" si="57"/>
        <v/>
      </c>
      <c r="AN206" s="183"/>
    </row>
    <row r="207" spans="1:40" ht="15.5">
      <c r="A207" s="178"/>
      <c r="B207" s="21"/>
      <c r="C207" s="22"/>
      <c r="D207" s="290"/>
      <c r="E207" s="289"/>
      <c r="F207" s="177"/>
      <c r="G207" s="286"/>
      <c r="H207" s="23"/>
      <c r="I207" s="63" t="str">
        <f t="shared" si="46"/>
        <v>£0.00</v>
      </c>
      <c r="J207" s="178"/>
      <c r="K207" s="19"/>
      <c r="L207" s="92"/>
      <c r="M207" s="92"/>
      <c r="N207" s="92" t="str">
        <f t="shared" si="47"/>
        <v/>
      </c>
      <c r="O207" s="95"/>
      <c r="P207" s="28" t="str">
        <f t="shared" si="48"/>
        <v/>
      </c>
      <c r="Q207" s="18" t="str">
        <f t="shared" si="49"/>
        <v>£0.00</v>
      </c>
      <c r="R207" s="92"/>
      <c r="S207" s="192"/>
      <c r="T207" s="193"/>
      <c r="U207" s="96"/>
      <c r="V207" s="294"/>
      <c r="W207" s="294" t="str">
        <f t="shared" si="50"/>
        <v/>
      </c>
      <c r="X207" s="93"/>
      <c r="Y207" s="95"/>
      <c r="Z207" s="294"/>
      <c r="AA207" s="66" t="str">
        <f t="shared" si="51"/>
        <v/>
      </c>
      <c r="AB207" s="67" t="str">
        <f t="shared" si="52"/>
        <v>£0.00</v>
      </c>
      <c r="AC207" s="181"/>
      <c r="AD207" s="183"/>
      <c r="AE207" s="183"/>
      <c r="AF207" s="183"/>
      <c r="AG207" s="183"/>
      <c r="AH207" s="183" t="str">
        <f t="shared" si="45"/>
        <v/>
      </c>
      <c r="AI207" s="45">
        <f t="shared" si="53"/>
        <v>0</v>
      </c>
      <c r="AJ207" s="45">
        <f t="shared" si="54"/>
        <v>0</v>
      </c>
      <c r="AK207" s="45">
        <f t="shared" si="55"/>
        <v>0</v>
      </c>
      <c r="AL207" s="183" t="str">
        <f t="shared" si="56"/>
        <v/>
      </c>
      <c r="AM207" s="183" t="str">
        <f t="shared" si="57"/>
        <v/>
      </c>
      <c r="AN207" s="183"/>
    </row>
    <row r="208" spans="1:40" ht="15.5">
      <c r="A208" s="178"/>
      <c r="B208" s="21"/>
      <c r="C208" s="22"/>
      <c r="D208" s="290"/>
      <c r="E208" s="289"/>
      <c r="F208" s="177"/>
      <c r="G208" s="286"/>
      <c r="H208" s="23"/>
      <c r="I208" s="63" t="str">
        <f t="shared" si="46"/>
        <v>£0.00</v>
      </c>
      <c r="J208" s="178"/>
      <c r="K208" s="19"/>
      <c r="L208" s="92"/>
      <c r="M208" s="92"/>
      <c r="N208" s="92" t="str">
        <f t="shared" si="47"/>
        <v/>
      </c>
      <c r="O208" s="95"/>
      <c r="P208" s="28" t="str">
        <f t="shared" si="48"/>
        <v/>
      </c>
      <c r="Q208" s="18" t="str">
        <f t="shared" si="49"/>
        <v>£0.00</v>
      </c>
      <c r="R208" s="92"/>
      <c r="S208" s="192"/>
      <c r="T208" s="193"/>
      <c r="U208" s="96"/>
      <c r="V208" s="294"/>
      <c r="W208" s="294" t="str">
        <f t="shared" si="50"/>
        <v/>
      </c>
      <c r="X208" s="93"/>
      <c r="Y208" s="95"/>
      <c r="Z208" s="294"/>
      <c r="AA208" s="66" t="str">
        <f t="shared" si="51"/>
        <v/>
      </c>
      <c r="AB208" s="67" t="str">
        <f t="shared" si="52"/>
        <v>£0.00</v>
      </c>
      <c r="AC208" s="181"/>
      <c r="AD208" s="183"/>
      <c r="AE208" s="183"/>
      <c r="AF208" s="183"/>
      <c r="AG208" s="183"/>
      <c r="AH208" s="183" t="str">
        <f t="shared" si="45"/>
        <v/>
      </c>
      <c r="AI208" s="45">
        <f t="shared" si="53"/>
        <v>0</v>
      </c>
      <c r="AJ208" s="45">
        <f t="shared" si="54"/>
        <v>0</v>
      </c>
      <c r="AK208" s="45">
        <f t="shared" si="55"/>
        <v>0</v>
      </c>
      <c r="AL208" s="183" t="str">
        <f t="shared" si="56"/>
        <v/>
      </c>
      <c r="AM208" s="183" t="str">
        <f t="shared" si="57"/>
        <v/>
      </c>
      <c r="AN208" s="183"/>
    </row>
    <row r="209" spans="1:40" ht="15.5">
      <c r="A209" s="178"/>
      <c r="B209" s="21"/>
      <c r="C209" s="22"/>
      <c r="D209" s="290"/>
      <c r="E209" s="289"/>
      <c r="F209" s="177"/>
      <c r="G209" s="286"/>
      <c r="H209" s="23"/>
      <c r="I209" s="63" t="str">
        <f t="shared" si="46"/>
        <v>£0.00</v>
      </c>
      <c r="J209" s="178"/>
      <c r="K209" s="19"/>
      <c r="L209" s="92"/>
      <c r="M209" s="92"/>
      <c r="N209" s="92" t="str">
        <f t="shared" si="47"/>
        <v/>
      </c>
      <c r="O209" s="95"/>
      <c r="P209" s="28" t="str">
        <f t="shared" si="48"/>
        <v/>
      </c>
      <c r="Q209" s="18" t="str">
        <f t="shared" si="49"/>
        <v>£0.00</v>
      </c>
      <c r="R209" s="92"/>
      <c r="S209" s="192"/>
      <c r="T209" s="193"/>
      <c r="U209" s="96"/>
      <c r="V209" s="294"/>
      <c r="W209" s="294" t="str">
        <f t="shared" si="50"/>
        <v/>
      </c>
      <c r="X209" s="93"/>
      <c r="Y209" s="95"/>
      <c r="Z209" s="294"/>
      <c r="AA209" s="66" t="str">
        <f t="shared" si="51"/>
        <v/>
      </c>
      <c r="AB209" s="67" t="str">
        <f t="shared" si="52"/>
        <v>£0.00</v>
      </c>
      <c r="AC209" s="181"/>
      <c r="AD209" s="183"/>
      <c r="AE209" s="183"/>
      <c r="AF209" s="183"/>
      <c r="AG209" s="183"/>
      <c r="AH209" s="183" t="str">
        <f t="shared" si="45"/>
        <v/>
      </c>
      <c r="AI209" s="45">
        <f t="shared" si="53"/>
        <v>0</v>
      </c>
      <c r="AJ209" s="45">
        <f t="shared" si="54"/>
        <v>0</v>
      </c>
      <c r="AK209" s="45">
        <f t="shared" si="55"/>
        <v>0</v>
      </c>
      <c r="AL209" s="183" t="str">
        <f t="shared" si="56"/>
        <v/>
      </c>
      <c r="AM209" s="183" t="str">
        <f t="shared" si="57"/>
        <v/>
      </c>
      <c r="AN209" s="183"/>
    </row>
    <row r="210" spans="1:40" ht="15.5">
      <c r="A210" s="178"/>
      <c r="B210" s="21"/>
      <c r="C210" s="22"/>
      <c r="D210" s="290"/>
      <c r="E210" s="289"/>
      <c r="F210" s="177"/>
      <c r="G210" s="286"/>
      <c r="H210" s="23"/>
      <c r="I210" s="63" t="str">
        <f t="shared" si="46"/>
        <v>£0.00</v>
      </c>
      <c r="J210" s="178"/>
      <c r="K210" s="19"/>
      <c r="L210" s="92"/>
      <c r="M210" s="92"/>
      <c r="N210" s="92" t="str">
        <f t="shared" si="47"/>
        <v/>
      </c>
      <c r="O210" s="95"/>
      <c r="P210" s="28" t="str">
        <f t="shared" si="48"/>
        <v/>
      </c>
      <c r="Q210" s="18" t="str">
        <f t="shared" si="49"/>
        <v>£0.00</v>
      </c>
      <c r="R210" s="92"/>
      <c r="S210" s="192"/>
      <c r="T210" s="193"/>
      <c r="U210" s="96"/>
      <c r="V210" s="294"/>
      <c r="W210" s="294" t="str">
        <f t="shared" si="50"/>
        <v/>
      </c>
      <c r="X210" s="93"/>
      <c r="Y210" s="95"/>
      <c r="Z210" s="294"/>
      <c r="AA210" s="66" t="str">
        <f t="shared" si="51"/>
        <v/>
      </c>
      <c r="AB210" s="67" t="str">
        <f t="shared" si="52"/>
        <v>£0.00</v>
      </c>
      <c r="AC210" s="181"/>
      <c r="AD210" s="183"/>
      <c r="AE210" s="183"/>
      <c r="AF210" s="183"/>
      <c r="AG210" s="183"/>
      <c r="AH210" s="183" t="str">
        <f t="shared" si="45"/>
        <v/>
      </c>
      <c r="AI210" s="45">
        <f t="shared" si="53"/>
        <v>0</v>
      </c>
      <c r="AJ210" s="45">
        <f t="shared" si="54"/>
        <v>0</v>
      </c>
      <c r="AK210" s="45">
        <f t="shared" si="55"/>
        <v>0</v>
      </c>
      <c r="AL210" s="183" t="str">
        <f t="shared" si="56"/>
        <v/>
      </c>
      <c r="AM210" s="183" t="str">
        <f t="shared" si="57"/>
        <v/>
      </c>
      <c r="AN210" s="183"/>
    </row>
    <row r="211" spans="1:40" ht="15.5">
      <c r="A211" s="178"/>
      <c r="B211" s="21"/>
      <c r="C211" s="22"/>
      <c r="D211" s="290"/>
      <c r="E211" s="289"/>
      <c r="F211" s="177"/>
      <c r="G211" s="286"/>
      <c r="H211" s="23"/>
      <c r="I211" s="63" t="str">
        <f t="shared" si="46"/>
        <v>£0.00</v>
      </c>
      <c r="J211" s="178"/>
      <c r="K211" s="19"/>
      <c r="L211" s="92"/>
      <c r="M211" s="92"/>
      <c r="N211" s="92" t="str">
        <f t="shared" si="47"/>
        <v/>
      </c>
      <c r="O211" s="95"/>
      <c r="P211" s="28" t="str">
        <f t="shared" si="48"/>
        <v/>
      </c>
      <c r="Q211" s="18" t="str">
        <f t="shared" si="49"/>
        <v>£0.00</v>
      </c>
      <c r="R211" s="92"/>
      <c r="S211" s="192"/>
      <c r="T211" s="193"/>
      <c r="U211" s="96"/>
      <c r="V211" s="294"/>
      <c r="W211" s="294" t="str">
        <f t="shared" si="50"/>
        <v/>
      </c>
      <c r="X211" s="93"/>
      <c r="Y211" s="95"/>
      <c r="Z211" s="294"/>
      <c r="AA211" s="66" t="str">
        <f t="shared" si="51"/>
        <v/>
      </c>
      <c r="AB211" s="67" t="str">
        <f t="shared" si="52"/>
        <v>£0.00</v>
      </c>
      <c r="AC211" s="181"/>
      <c r="AD211" s="183"/>
      <c r="AE211" s="183"/>
      <c r="AF211" s="183"/>
      <c r="AG211" s="183"/>
      <c r="AH211" s="183" t="str">
        <f t="shared" si="45"/>
        <v/>
      </c>
      <c r="AI211" s="45">
        <f t="shared" si="53"/>
        <v>0</v>
      </c>
      <c r="AJ211" s="45">
        <f t="shared" si="54"/>
        <v>0</v>
      </c>
      <c r="AK211" s="45">
        <f t="shared" si="55"/>
        <v>0</v>
      </c>
      <c r="AL211" s="183" t="str">
        <f t="shared" si="56"/>
        <v/>
      </c>
      <c r="AM211" s="183" t="str">
        <f t="shared" si="57"/>
        <v/>
      </c>
      <c r="AN211" s="183"/>
    </row>
    <row r="212" spans="1:40" ht="15.5">
      <c r="A212" s="178"/>
      <c r="B212" s="21"/>
      <c r="C212" s="22"/>
      <c r="D212" s="290"/>
      <c r="E212" s="289"/>
      <c r="F212" s="177"/>
      <c r="G212" s="286"/>
      <c r="H212" s="23"/>
      <c r="I212" s="63" t="str">
        <f t="shared" si="46"/>
        <v>£0.00</v>
      </c>
      <c r="J212" s="178"/>
      <c r="K212" s="19"/>
      <c r="L212" s="92"/>
      <c r="M212" s="92"/>
      <c r="N212" s="92" t="str">
        <f t="shared" si="47"/>
        <v/>
      </c>
      <c r="O212" s="95"/>
      <c r="P212" s="28" t="str">
        <f t="shared" si="48"/>
        <v/>
      </c>
      <c r="Q212" s="18" t="str">
        <f t="shared" si="49"/>
        <v>£0.00</v>
      </c>
      <c r="R212" s="92"/>
      <c r="S212" s="192"/>
      <c r="T212" s="193"/>
      <c r="U212" s="96"/>
      <c r="V212" s="294"/>
      <c r="W212" s="294" t="str">
        <f t="shared" si="50"/>
        <v/>
      </c>
      <c r="X212" s="93"/>
      <c r="Y212" s="95"/>
      <c r="Z212" s="294"/>
      <c r="AA212" s="66" t="str">
        <f t="shared" si="51"/>
        <v/>
      </c>
      <c r="AB212" s="67" t="str">
        <f t="shared" si="52"/>
        <v>£0.00</v>
      </c>
      <c r="AC212" s="181"/>
      <c r="AD212" s="183"/>
      <c r="AE212" s="183"/>
      <c r="AF212" s="183"/>
      <c r="AG212" s="183"/>
      <c r="AH212" s="183" t="str">
        <f t="shared" si="45"/>
        <v/>
      </c>
      <c r="AI212" s="45">
        <f t="shared" si="53"/>
        <v>0</v>
      </c>
      <c r="AJ212" s="45">
        <f t="shared" si="54"/>
        <v>0</v>
      </c>
      <c r="AK212" s="45">
        <f t="shared" si="55"/>
        <v>0</v>
      </c>
      <c r="AL212" s="183" t="str">
        <f t="shared" si="56"/>
        <v/>
      </c>
      <c r="AM212" s="183" t="str">
        <f t="shared" si="57"/>
        <v/>
      </c>
      <c r="AN212" s="183"/>
    </row>
    <row r="213" spans="1:40" ht="15.5">
      <c r="A213" s="178"/>
      <c r="B213" s="21"/>
      <c r="C213" s="22"/>
      <c r="D213" s="290"/>
      <c r="E213" s="289"/>
      <c r="F213" s="177"/>
      <c r="G213" s="286"/>
      <c r="H213" s="23"/>
      <c r="I213" s="63" t="str">
        <f t="shared" si="46"/>
        <v>£0.00</v>
      </c>
      <c r="J213" s="178"/>
      <c r="K213" s="19"/>
      <c r="L213" s="92"/>
      <c r="M213" s="92"/>
      <c r="N213" s="92" t="str">
        <f t="shared" si="47"/>
        <v/>
      </c>
      <c r="O213" s="95"/>
      <c r="P213" s="28" t="str">
        <f t="shared" si="48"/>
        <v/>
      </c>
      <c r="Q213" s="18" t="str">
        <f t="shared" si="49"/>
        <v>£0.00</v>
      </c>
      <c r="R213" s="92"/>
      <c r="S213" s="192"/>
      <c r="T213" s="193"/>
      <c r="U213" s="96"/>
      <c r="V213" s="294"/>
      <c r="W213" s="294" t="str">
        <f t="shared" si="50"/>
        <v/>
      </c>
      <c r="X213" s="93"/>
      <c r="Y213" s="95"/>
      <c r="Z213" s="294"/>
      <c r="AA213" s="66" t="str">
        <f t="shared" si="51"/>
        <v/>
      </c>
      <c r="AB213" s="67" t="str">
        <f t="shared" si="52"/>
        <v>£0.00</v>
      </c>
      <c r="AC213" s="181"/>
      <c r="AD213" s="183"/>
      <c r="AE213" s="183"/>
      <c r="AF213" s="183"/>
      <c r="AG213" s="183"/>
      <c r="AH213" s="183" t="str">
        <f t="shared" si="45"/>
        <v/>
      </c>
      <c r="AI213" s="45">
        <f t="shared" si="53"/>
        <v>0</v>
      </c>
      <c r="AJ213" s="45">
        <f t="shared" si="54"/>
        <v>0</v>
      </c>
      <c r="AK213" s="45">
        <f t="shared" si="55"/>
        <v>0</v>
      </c>
      <c r="AL213" s="183" t="str">
        <f t="shared" si="56"/>
        <v/>
      </c>
      <c r="AM213" s="183" t="str">
        <f t="shared" si="57"/>
        <v/>
      </c>
      <c r="AN213" s="183"/>
    </row>
    <row r="214" spans="1:40" ht="15.5">
      <c r="A214" s="178"/>
      <c r="B214" s="21"/>
      <c r="C214" s="22"/>
      <c r="D214" s="290"/>
      <c r="E214" s="289"/>
      <c r="F214" s="177"/>
      <c r="G214" s="286"/>
      <c r="H214" s="23"/>
      <c r="I214" s="63" t="str">
        <f t="shared" si="46"/>
        <v>£0.00</v>
      </c>
      <c r="J214" s="178"/>
      <c r="K214" s="19"/>
      <c r="L214" s="92"/>
      <c r="M214" s="92"/>
      <c r="N214" s="92" t="str">
        <f t="shared" si="47"/>
        <v/>
      </c>
      <c r="O214" s="95"/>
      <c r="P214" s="28" t="str">
        <f t="shared" si="48"/>
        <v/>
      </c>
      <c r="Q214" s="18" t="str">
        <f t="shared" si="49"/>
        <v>£0.00</v>
      </c>
      <c r="R214" s="92"/>
      <c r="S214" s="192"/>
      <c r="T214" s="193"/>
      <c r="U214" s="96"/>
      <c r="V214" s="294"/>
      <c r="W214" s="294" t="str">
        <f t="shared" si="50"/>
        <v/>
      </c>
      <c r="X214" s="93"/>
      <c r="Y214" s="95"/>
      <c r="Z214" s="294"/>
      <c r="AA214" s="66" t="str">
        <f t="shared" si="51"/>
        <v/>
      </c>
      <c r="AB214" s="67" t="str">
        <f t="shared" si="52"/>
        <v>£0.00</v>
      </c>
      <c r="AC214" s="181"/>
      <c r="AD214" s="183"/>
      <c r="AE214" s="183"/>
      <c r="AF214" s="183"/>
      <c r="AG214" s="183"/>
      <c r="AH214" s="183" t="str">
        <f t="shared" si="45"/>
        <v/>
      </c>
      <c r="AI214" s="45">
        <f t="shared" si="53"/>
        <v>0</v>
      </c>
      <c r="AJ214" s="45">
        <f t="shared" si="54"/>
        <v>0</v>
      </c>
      <c r="AK214" s="45">
        <f t="shared" si="55"/>
        <v>0</v>
      </c>
      <c r="AL214" s="183" t="str">
        <f t="shared" si="56"/>
        <v/>
      </c>
      <c r="AM214" s="183" t="str">
        <f t="shared" si="57"/>
        <v/>
      </c>
      <c r="AN214" s="183"/>
    </row>
    <row r="215" spans="1:40" ht="15.5">
      <c r="A215" s="178"/>
      <c r="B215" s="21"/>
      <c r="C215" s="22"/>
      <c r="D215" s="290"/>
      <c r="E215" s="289"/>
      <c r="F215" s="177"/>
      <c r="G215" s="286"/>
      <c r="H215" s="23"/>
      <c r="I215" s="63" t="str">
        <f t="shared" si="46"/>
        <v>£0.00</v>
      </c>
      <c r="J215" s="178"/>
      <c r="K215" s="19"/>
      <c r="L215" s="92"/>
      <c r="M215" s="92"/>
      <c r="N215" s="92" t="str">
        <f t="shared" si="47"/>
        <v/>
      </c>
      <c r="O215" s="95"/>
      <c r="P215" s="28" t="str">
        <f t="shared" si="48"/>
        <v/>
      </c>
      <c r="Q215" s="18" t="str">
        <f t="shared" si="49"/>
        <v>£0.00</v>
      </c>
      <c r="R215" s="92"/>
      <c r="S215" s="192"/>
      <c r="T215" s="193"/>
      <c r="U215" s="96"/>
      <c r="V215" s="294"/>
      <c r="W215" s="294" t="str">
        <f t="shared" si="50"/>
        <v/>
      </c>
      <c r="X215" s="93"/>
      <c r="Y215" s="95"/>
      <c r="Z215" s="294"/>
      <c r="AA215" s="66" t="str">
        <f t="shared" si="51"/>
        <v/>
      </c>
      <c r="AB215" s="67" t="str">
        <f t="shared" si="52"/>
        <v>£0.00</v>
      </c>
      <c r="AC215" s="181"/>
      <c r="AD215" s="183"/>
      <c r="AE215" s="183"/>
      <c r="AF215" s="183"/>
      <c r="AG215" s="183"/>
      <c r="AH215" s="183" t="str">
        <f t="shared" si="45"/>
        <v/>
      </c>
      <c r="AI215" s="45">
        <f t="shared" si="53"/>
        <v>0</v>
      </c>
      <c r="AJ215" s="45">
        <f t="shared" si="54"/>
        <v>0</v>
      </c>
      <c r="AK215" s="45">
        <f t="shared" si="55"/>
        <v>0</v>
      </c>
      <c r="AL215" s="183" t="str">
        <f t="shared" si="56"/>
        <v/>
      </c>
      <c r="AM215" s="183" t="str">
        <f t="shared" si="57"/>
        <v/>
      </c>
      <c r="AN215" s="183"/>
    </row>
    <row r="216" spans="1:40" ht="15.5">
      <c r="A216" s="178"/>
      <c r="B216" s="21"/>
      <c r="C216" s="22"/>
      <c r="D216" s="290"/>
      <c r="E216" s="289"/>
      <c r="F216" s="177"/>
      <c r="G216" s="286"/>
      <c r="H216" s="23"/>
      <c r="I216" s="63" t="str">
        <f t="shared" si="46"/>
        <v>£0.00</v>
      </c>
      <c r="J216" s="178"/>
      <c r="K216" s="19"/>
      <c r="L216" s="92"/>
      <c r="M216" s="92"/>
      <c r="N216" s="92" t="str">
        <f t="shared" si="47"/>
        <v/>
      </c>
      <c r="O216" s="95"/>
      <c r="P216" s="28" t="str">
        <f t="shared" si="48"/>
        <v/>
      </c>
      <c r="Q216" s="18" t="str">
        <f t="shared" si="49"/>
        <v>£0.00</v>
      </c>
      <c r="R216" s="92"/>
      <c r="S216" s="192"/>
      <c r="T216" s="193"/>
      <c r="U216" s="96"/>
      <c r="V216" s="294"/>
      <c r="W216" s="294" t="str">
        <f t="shared" si="50"/>
        <v/>
      </c>
      <c r="X216" s="93"/>
      <c r="Y216" s="95"/>
      <c r="Z216" s="294"/>
      <c r="AA216" s="66" t="str">
        <f t="shared" si="51"/>
        <v/>
      </c>
      <c r="AB216" s="67" t="str">
        <f t="shared" si="52"/>
        <v>£0.00</v>
      </c>
      <c r="AC216" s="181"/>
      <c r="AD216" s="183"/>
      <c r="AE216" s="183"/>
      <c r="AF216" s="183"/>
      <c r="AG216" s="183"/>
      <c r="AH216" s="183" t="str">
        <f t="shared" si="45"/>
        <v/>
      </c>
      <c r="AI216" s="45">
        <f t="shared" si="53"/>
        <v>0</v>
      </c>
      <c r="AJ216" s="45">
        <f t="shared" si="54"/>
        <v>0</v>
      </c>
      <c r="AK216" s="45">
        <f t="shared" si="55"/>
        <v>0</v>
      </c>
      <c r="AL216" s="183" t="str">
        <f t="shared" si="56"/>
        <v/>
      </c>
      <c r="AM216" s="183" t="str">
        <f t="shared" si="57"/>
        <v/>
      </c>
      <c r="AN216" s="183"/>
    </row>
    <row r="217" spans="1:40" ht="15.5">
      <c r="A217" s="178"/>
      <c r="B217" s="21"/>
      <c r="C217" s="22"/>
      <c r="D217" s="290"/>
      <c r="E217" s="289"/>
      <c r="F217" s="177"/>
      <c r="G217" s="286"/>
      <c r="H217" s="23"/>
      <c r="I217" s="63" t="str">
        <f t="shared" si="46"/>
        <v>£0.00</v>
      </c>
      <c r="J217" s="178"/>
      <c r="K217" s="19"/>
      <c r="L217" s="92"/>
      <c r="M217" s="92"/>
      <c r="N217" s="92" t="str">
        <f t="shared" si="47"/>
        <v/>
      </c>
      <c r="O217" s="95"/>
      <c r="P217" s="28" t="str">
        <f t="shared" si="48"/>
        <v/>
      </c>
      <c r="Q217" s="18" t="str">
        <f t="shared" si="49"/>
        <v>£0.00</v>
      </c>
      <c r="R217" s="92"/>
      <c r="S217" s="192"/>
      <c r="T217" s="193"/>
      <c r="U217" s="96"/>
      <c r="V217" s="294"/>
      <c r="W217" s="294" t="str">
        <f t="shared" si="50"/>
        <v/>
      </c>
      <c r="X217" s="93"/>
      <c r="Y217" s="95"/>
      <c r="Z217" s="294"/>
      <c r="AA217" s="66" t="str">
        <f t="shared" si="51"/>
        <v/>
      </c>
      <c r="AB217" s="67" t="str">
        <f t="shared" si="52"/>
        <v>£0.00</v>
      </c>
      <c r="AC217" s="181"/>
      <c r="AD217" s="183"/>
      <c r="AE217" s="183"/>
      <c r="AF217" s="183"/>
      <c r="AG217" s="183"/>
      <c r="AH217" s="183" t="str">
        <f t="shared" si="45"/>
        <v/>
      </c>
      <c r="AI217" s="45">
        <f t="shared" si="53"/>
        <v>0</v>
      </c>
      <c r="AJ217" s="45">
        <f t="shared" si="54"/>
        <v>0</v>
      </c>
      <c r="AK217" s="45">
        <f t="shared" si="55"/>
        <v>0</v>
      </c>
      <c r="AL217" s="183" t="str">
        <f t="shared" si="56"/>
        <v/>
      </c>
      <c r="AM217" s="183" t="str">
        <f t="shared" si="57"/>
        <v/>
      </c>
      <c r="AN217" s="183"/>
    </row>
    <row r="218" spans="1:40" ht="15.5">
      <c r="A218" s="178"/>
      <c r="B218" s="21"/>
      <c r="C218" s="22"/>
      <c r="D218" s="290"/>
      <c r="E218" s="289"/>
      <c r="F218" s="177"/>
      <c r="G218" s="286"/>
      <c r="H218" s="23"/>
      <c r="I218" s="63" t="str">
        <f t="shared" si="46"/>
        <v>£0.00</v>
      </c>
      <c r="J218" s="178"/>
      <c r="K218" s="19"/>
      <c r="L218" s="92"/>
      <c r="M218" s="92"/>
      <c r="N218" s="92" t="str">
        <f t="shared" si="47"/>
        <v/>
      </c>
      <c r="O218" s="95"/>
      <c r="P218" s="28" t="str">
        <f t="shared" si="48"/>
        <v/>
      </c>
      <c r="Q218" s="18" t="str">
        <f t="shared" si="49"/>
        <v>£0.00</v>
      </c>
      <c r="R218" s="92"/>
      <c r="S218" s="192"/>
      <c r="T218" s="193"/>
      <c r="U218" s="96"/>
      <c r="V218" s="294"/>
      <c r="W218" s="294" t="str">
        <f t="shared" si="50"/>
        <v/>
      </c>
      <c r="X218" s="93"/>
      <c r="Y218" s="95"/>
      <c r="Z218" s="294"/>
      <c r="AA218" s="66" t="str">
        <f t="shared" si="51"/>
        <v/>
      </c>
      <c r="AB218" s="67" t="str">
        <f t="shared" si="52"/>
        <v>£0.00</v>
      </c>
      <c r="AC218" s="181"/>
      <c r="AD218" s="183"/>
      <c r="AE218" s="183"/>
      <c r="AF218" s="183"/>
      <c r="AG218" s="183"/>
      <c r="AH218" s="183" t="str">
        <f t="shared" si="45"/>
        <v/>
      </c>
      <c r="AI218" s="45">
        <f t="shared" si="53"/>
        <v>0</v>
      </c>
      <c r="AJ218" s="45">
        <f t="shared" si="54"/>
        <v>0</v>
      </c>
      <c r="AK218" s="45">
        <f t="shared" si="55"/>
        <v>0</v>
      </c>
      <c r="AL218" s="183" t="str">
        <f t="shared" si="56"/>
        <v/>
      </c>
      <c r="AM218" s="183" t="str">
        <f t="shared" si="57"/>
        <v/>
      </c>
      <c r="AN218" s="183"/>
    </row>
    <row r="219" spans="1:40" ht="15.5">
      <c r="A219" s="178"/>
      <c r="B219" s="21"/>
      <c r="C219" s="22"/>
      <c r="D219" s="290"/>
      <c r="E219" s="289"/>
      <c r="F219" s="177"/>
      <c r="G219" s="286"/>
      <c r="H219" s="23"/>
      <c r="I219" s="63" t="str">
        <f t="shared" si="46"/>
        <v>£0.00</v>
      </c>
      <c r="J219" s="178"/>
      <c r="K219" s="19"/>
      <c r="L219" s="92"/>
      <c r="M219" s="92"/>
      <c r="N219" s="92" t="str">
        <f t="shared" si="47"/>
        <v/>
      </c>
      <c r="O219" s="95"/>
      <c r="P219" s="28" t="str">
        <f t="shared" si="48"/>
        <v/>
      </c>
      <c r="Q219" s="18" t="str">
        <f t="shared" si="49"/>
        <v>£0.00</v>
      </c>
      <c r="R219" s="92"/>
      <c r="S219" s="192"/>
      <c r="T219" s="193"/>
      <c r="U219" s="96"/>
      <c r="V219" s="294"/>
      <c r="W219" s="294" t="str">
        <f t="shared" si="50"/>
        <v/>
      </c>
      <c r="X219" s="93"/>
      <c r="Y219" s="95"/>
      <c r="Z219" s="294"/>
      <c r="AA219" s="66" t="str">
        <f t="shared" si="51"/>
        <v/>
      </c>
      <c r="AB219" s="67" t="str">
        <f t="shared" si="52"/>
        <v>£0.00</v>
      </c>
      <c r="AC219" s="181"/>
      <c r="AD219" s="183"/>
      <c r="AE219" s="183"/>
      <c r="AF219" s="183"/>
      <c r="AG219" s="183"/>
      <c r="AH219" s="183" t="str">
        <f t="shared" si="45"/>
        <v/>
      </c>
      <c r="AI219" s="45">
        <f t="shared" si="53"/>
        <v>0</v>
      </c>
      <c r="AJ219" s="45">
        <f t="shared" si="54"/>
        <v>0</v>
      </c>
      <c r="AK219" s="45">
        <f t="shared" si="55"/>
        <v>0</v>
      </c>
      <c r="AL219" s="183" t="str">
        <f t="shared" si="56"/>
        <v/>
      </c>
      <c r="AM219" s="183" t="str">
        <f t="shared" si="57"/>
        <v/>
      </c>
      <c r="AN219" s="183"/>
    </row>
    <row r="220" spans="1:40" ht="15.5">
      <c r="A220" s="178"/>
      <c r="B220" s="21"/>
      <c r="C220" s="22"/>
      <c r="D220" s="290"/>
      <c r="E220" s="289"/>
      <c r="F220" s="177"/>
      <c r="G220" s="286"/>
      <c r="H220" s="23"/>
      <c r="I220" s="63" t="str">
        <f t="shared" si="46"/>
        <v>£0.00</v>
      </c>
      <c r="J220" s="178"/>
      <c r="K220" s="19"/>
      <c r="L220" s="92"/>
      <c r="M220" s="92"/>
      <c r="N220" s="92" t="str">
        <f t="shared" si="47"/>
        <v/>
      </c>
      <c r="O220" s="95"/>
      <c r="P220" s="28" t="str">
        <f t="shared" si="48"/>
        <v/>
      </c>
      <c r="Q220" s="18" t="str">
        <f t="shared" si="49"/>
        <v>£0.00</v>
      </c>
      <c r="R220" s="92"/>
      <c r="S220" s="192"/>
      <c r="T220" s="193"/>
      <c r="U220" s="96"/>
      <c r="V220" s="294"/>
      <c r="W220" s="294" t="str">
        <f t="shared" si="50"/>
        <v/>
      </c>
      <c r="X220" s="93"/>
      <c r="Y220" s="95"/>
      <c r="Z220" s="294"/>
      <c r="AA220" s="66" t="str">
        <f t="shared" si="51"/>
        <v/>
      </c>
      <c r="AB220" s="67" t="str">
        <f t="shared" si="52"/>
        <v>£0.00</v>
      </c>
      <c r="AC220" s="181"/>
      <c r="AD220" s="183"/>
      <c r="AE220" s="183"/>
      <c r="AF220" s="183"/>
      <c r="AG220" s="183"/>
      <c r="AH220" s="183" t="str">
        <f t="shared" si="45"/>
        <v/>
      </c>
      <c r="AI220" s="45">
        <f t="shared" si="53"/>
        <v>0</v>
      </c>
      <c r="AJ220" s="45">
        <f t="shared" si="54"/>
        <v>0</v>
      </c>
      <c r="AK220" s="45">
        <f t="shared" si="55"/>
        <v>0</v>
      </c>
      <c r="AL220" s="183" t="str">
        <f t="shared" si="56"/>
        <v/>
      </c>
      <c r="AM220" s="183" t="str">
        <f t="shared" si="57"/>
        <v/>
      </c>
      <c r="AN220" s="183"/>
    </row>
    <row r="221" spans="1:40" ht="15.5">
      <c r="A221" s="178"/>
      <c r="B221" s="21"/>
      <c r="C221" s="22"/>
      <c r="D221" s="290"/>
      <c r="E221" s="289"/>
      <c r="F221" s="177"/>
      <c r="G221" s="286"/>
      <c r="H221" s="23"/>
      <c r="I221" s="63" t="str">
        <f t="shared" si="46"/>
        <v>£0.00</v>
      </c>
      <c r="J221" s="178"/>
      <c r="K221" s="19"/>
      <c r="L221" s="92"/>
      <c r="M221" s="92"/>
      <c r="N221" s="92" t="str">
        <f t="shared" si="47"/>
        <v/>
      </c>
      <c r="O221" s="95"/>
      <c r="P221" s="28" t="str">
        <f t="shared" si="48"/>
        <v/>
      </c>
      <c r="Q221" s="18" t="str">
        <f t="shared" si="49"/>
        <v>£0.00</v>
      </c>
      <c r="R221" s="92"/>
      <c r="S221" s="192"/>
      <c r="T221" s="193"/>
      <c r="U221" s="96"/>
      <c r="V221" s="294"/>
      <c r="W221" s="294" t="str">
        <f t="shared" si="50"/>
        <v/>
      </c>
      <c r="X221" s="93"/>
      <c r="Y221" s="95"/>
      <c r="Z221" s="294"/>
      <c r="AA221" s="66" t="str">
        <f t="shared" si="51"/>
        <v/>
      </c>
      <c r="AB221" s="67" t="str">
        <f t="shared" si="52"/>
        <v>£0.00</v>
      </c>
      <c r="AC221" s="181"/>
      <c r="AD221" s="183"/>
      <c r="AE221" s="183"/>
      <c r="AF221" s="183"/>
      <c r="AG221" s="183"/>
      <c r="AH221" s="183" t="str">
        <f t="shared" si="45"/>
        <v/>
      </c>
      <c r="AI221" s="45">
        <f t="shared" si="53"/>
        <v>0</v>
      </c>
      <c r="AJ221" s="45">
        <f t="shared" si="54"/>
        <v>0</v>
      </c>
      <c r="AK221" s="45">
        <f t="shared" si="55"/>
        <v>0</v>
      </c>
      <c r="AL221" s="183" t="str">
        <f t="shared" si="56"/>
        <v/>
      </c>
      <c r="AM221" s="183" t="str">
        <f t="shared" si="57"/>
        <v/>
      </c>
      <c r="AN221" s="183"/>
    </row>
    <row r="222" spans="1:40" ht="15.5">
      <c r="A222" s="178"/>
      <c r="B222" s="21"/>
      <c r="C222" s="22"/>
      <c r="D222" s="290"/>
      <c r="E222" s="289"/>
      <c r="F222" s="177"/>
      <c r="G222" s="286"/>
      <c r="H222" s="23"/>
      <c r="I222" s="63" t="str">
        <f t="shared" si="46"/>
        <v>£0.00</v>
      </c>
      <c r="J222" s="178"/>
      <c r="K222" s="19"/>
      <c r="L222" s="92"/>
      <c r="M222" s="92"/>
      <c r="N222" s="92" t="str">
        <f t="shared" si="47"/>
        <v/>
      </c>
      <c r="O222" s="95"/>
      <c r="P222" s="28" t="str">
        <f t="shared" si="48"/>
        <v/>
      </c>
      <c r="Q222" s="18" t="str">
        <f t="shared" si="49"/>
        <v>£0.00</v>
      </c>
      <c r="R222" s="92"/>
      <c r="S222" s="192"/>
      <c r="T222" s="193"/>
      <c r="U222" s="96"/>
      <c r="V222" s="294"/>
      <c r="W222" s="294" t="str">
        <f t="shared" si="50"/>
        <v/>
      </c>
      <c r="X222" s="93"/>
      <c r="Y222" s="95"/>
      <c r="Z222" s="294"/>
      <c r="AA222" s="66" t="str">
        <f t="shared" si="51"/>
        <v/>
      </c>
      <c r="AB222" s="67" t="str">
        <f t="shared" si="52"/>
        <v>£0.00</v>
      </c>
      <c r="AC222" s="181"/>
      <c r="AD222" s="183"/>
      <c r="AE222" s="183"/>
      <c r="AF222" s="183"/>
      <c r="AG222" s="183"/>
      <c r="AH222" s="183" t="str">
        <f t="shared" si="45"/>
        <v/>
      </c>
      <c r="AI222" s="45">
        <f t="shared" si="53"/>
        <v>0</v>
      </c>
      <c r="AJ222" s="45">
        <f t="shared" si="54"/>
        <v>0</v>
      </c>
      <c r="AK222" s="45">
        <f t="shared" si="55"/>
        <v>0</v>
      </c>
      <c r="AL222" s="183" t="str">
        <f t="shared" si="56"/>
        <v/>
      </c>
      <c r="AM222" s="183" t="str">
        <f t="shared" si="57"/>
        <v/>
      </c>
      <c r="AN222" s="183"/>
    </row>
    <row r="223" spans="1:40" ht="15.5">
      <c r="A223" s="178"/>
      <c r="B223" s="21"/>
      <c r="C223" s="22"/>
      <c r="D223" s="290"/>
      <c r="E223" s="289"/>
      <c r="F223" s="177"/>
      <c r="G223" s="286"/>
      <c r="H223" s="23"/>
      <c r="I223" s="63" t="str">
        <f t="shared" si="46"/>
        <v>£0.00</v>
      </c>
      <c r="J223" s="178"/>
      <c r="K223" s="19"/>
      <c r="L223" s="92"/>
      <c r="M223" s="92"/>
      <c r="N223" s="92" t="str">
        <f t="shared" si="47"/>
        <v/>
      </c>
      <c r="O223" s="95"/>
      <c r="P223" s="28" t="str">
        <f t="shared" si="48"/>
        <v/>
      </c>
      <c r="Q223" s="18" t="str">
        <f t="shared" si="49"/>
        <v>£0.00</v>
      </c>
      <c r="R223" s="92"/>
      <c r="S223" s="192"/>
      <c r="T223" s="193"/>
      <c r="U223" s="96"/>
      <c r="V223" s="294"/>
      <c r="W223" s="294" t="str">
        <f t="shared" si="50"/>
        <v/>
      </c>
      <c r="X223" s="93"/>
      <c r="Y223" s="95"/>
      <c r="Z223" s="294"/>
      <c r="AA223" s="66" t="str">
        <f t="shared" si="51"/>
        <v/>
      </c>
      <c r="AB223" s="67" t="str">
        <f t="shared" si="52"/>
        <v>£0.00</v>
      </c>
      <c r="AC223" s="181"/>
      <c r="AD223" s="183"/>
      <c r="AE223" s="183"/>
      <c r="AF223" s="183"/>
      <c r="AG223" s="183"/>
      <c r="AH223" s="183" t="str">
        <f t="shared" si="45"/>
        <v/>
      </c>
      <c r="AI223" s="45">
        <f t="shared" si="53"/>
        <v>0</v>
      </c>
      <c r="AJ223" s="45">
        <f t="shared" si="54"/>
        <v>0</v>
      </c>
      <c r="AK223" s="45">
        <f t="shared" si="55"/>
        <v>0</v>
      </c>
      <c r="AL223" s="183" t="str">
        <f t="shared" si="56"/>
        <v/>
      </c>
      <c r="AM223" s="183" t="str">
        <f t="shared" si="57"/>
        <v/>
      </c>
      <c r="AN223" s="183"/>
    </row>
    <row r="224" spans="1:40" ht="15.5">
      <c r="A224" s="178"/>
      <c r="B224" s="21"/>
      <c r="C224" s="22"/>
      <c r="D224" s="290"/>
      <c r="E224" s="289"/>
      <c r="F224" s="177"/>
      <c r="G224" s="286"/>
      <c r="H224" s="23"/>
      <c r="I224" s="63" t="str">
        <f t="shared" si="46"/>
        <v>£0.00</v>
      </c>
      <c r="J224" s="178"/>
      <c r="K224" s="19"/>
      <c r="L224" s="92"/>
      <c r="M224" s="92"/>
      <c r="N224" s="92" t="str">
        <f t="shared" si="47"/>
        <v/>
      </c>
      <c r="O224" s="95"/>
      <c r="P224" s="28" t="str">
        <f t="shared" si="48"/>
        <v/>
      </c>
      <c r="Q224" s="18" t="str">
        <f t="shared" si="49"/>
        <v>£0.00</v>
      </c>
      <c r="R224" s="92"/>
      <c r="S224" s="192"/>
      <c r="T224" s="193"/>
      <c r="U224" s="96"/>
      <c r="V224" s="294"/>
      <c r="W224" s="294" t="str">
        <f t="shared" si="50"/>
        <v/>
      </c>
      <c r="X224" s="93"/>
      <c r="Y224" s="95"/>
      <c r="Z224" s="294"/>
      <c r="AA224" s="66" t="str">
        <f t="shared" si="51"/>
        <v/>
      </c>
      <c r="AB224" s="67" t="str">
        <f t="shared" si="52"/>
        <v>£0.00</v>
      </c>
      <c r="AC224" s="181"/>
      <c r="AD224" s="183"/>
      <c r="AE224" s="183"/>
      <c r="AF224" s="183"/>
      <c r="AG224" s="183"/>
      <c r="AH224" s="183" t="str">
        <f t="shared" si="45"/>
        <v/>
      </c>
      <c r="AI224" s="45">
        <f t="shared" si="53"/>
        <v>0</v>
      </c>
      <c r="AJ224" s="45">
        <f t="shared" si="54"/>
        <v>0</v>
      </c>
      <c r="AK224" s="45">
        <f t="shared" si="55"/>
        <v>0</v>
      </c>
      <c r="AL224" s="183" t="str">
        <f t="shared" si="56"/>
        <v/>
      </c>
      <c r="AM224" s="183" t="str">
        <f t="shared" si="57"/>
        <v/>
      </c>
      <c r="AN224" s="183"/>
    </row>
    <row r="225" spans="1:40" ht="15.5">
      <c r="A225" s="178"/>
      <c r="B225" s="21"/>
      <c r="C225" s="22"/>
      <c r="D225" s="290"/>
      <c r="E225" s="289"/>
      <c r="F225" s="177"/>
      <c r="G225" s="286"/>
      <c r="H225" s="23"/>
      <c r="I225" s="63" t="str">
        <f t="shared" si="46"/>
        <v>£0.00</v>
      </c>
      <c r="J225" s="178"/>
      <c r="K225" s="19"/>
      <c r="L225" s="92"/>
      <c r="M225" s="92"/>
      <c r="N225" s="92" t="str">
        <f t="shared" si="47"/>
        <v/>
      </c>
      <c r="O225" s="95"/>
      <c r="P225" s="28" t="str">
        <f t="shared" si="48"/>
        <v/>
      </c>
      <c r="Q225" s="18" t="str">
        <f t="shared" si="49"/>
        <v>£0.00</v>
      </c>
      <c r="R225" s="92"/>
      <c r="S225" s="192"/>
      <c r="T225" s="193"/>
      <c r="U225" s="96"/>
      <c r="V225" s="294"/>
      <c r="W225" s="294" t="str">
        <f t="shared" si="50"/>
        <v/>
      </c>
      <c r="X225" s="93"/>
      <c r="Y225" s="95"/>
      <c r="Z225" s="294"/>
      <c r="AA225" s="66" t="str">
        <f t="shared" si="51"/>
        <v/>
      </c>
      <c r="AB225" s="67" t="str">
        <f t="shared" si="52"/>
        <v>£0.00</v>
      </c>
      <c r="AC225" s="181"/>
      <c r="AD225" s="183"/>
      <c r="AE225" s="183"/>
      <c r="AF225" s="183"/>
      <c r="AG225" s="183"/>
      <c r="AH225" s="183" t="str">
        <f t="shared" si="45"/>
        <v/>
      </c>
      <c r="AI225" s="45">
        <f t="shared" si="53"/>
        <v>0</v>
      </c>
      <c r="AJ225" s="45">
        <f t="shared" si="54"/>
        <v>0</v>
      </c>
      <c r="AK225" s="45">
        <f t="shared" si="55"/>
        <v>0</v>
      </c>
      <c r="AL225" s="183" t="str">
        <f t="shared" si="56"/>
        <v/>
      </c>
      <c r="AM225" s="183" t="str">
        <f t="shared" si="57"/>
        <v/>
      </c>
      <c r="AN225" s="183"/>
    </row>
    <row r="226" spans="1:40" ht="15.5">
      <c r="A226" s="178"/>
      <c r="B226" s="21"/>
      <c r="C226" s="22"/>
      <c r="D226" s="290"/>
      <c r="E226" s="289"/>
      <c r="F226" s="177"/>
      <c r="G226" s="286"/>
      <c r="H226" s="23"/>
      <c r="I226" s="63" t="str">
        <f t="shared" si="46"/>
        <v>£0.00</v>
      </c>
      <c r="J226" s="178"/>
      <c r="K226" s="19"/>
      <c r="L226" s="92"/>
      <c r="M226" s="92"/>
      <c r="N226" s="92" t="str">
        <f t="shared" si="47"/>
        <v/>
      </c>
      <c r="O226" s="95"/>
      <c r="P226" s="28" t="str">
        <f t="shared" si="48"/>
        <v/>
      </c>
      <c r="Q226" s="18" t="str">
        <f t="shared" si="49"/>
        <v>£0.00</v>
      </c>
      <c r="R226" s="92"/>
      <c r="S226" s="192"/>
      <c r="T226" s="193"/>
      <c r="U226" s="96"/>
      <c r="V226" s="294"/>
      <c r="W226" s="294" t="str">
        <f t="shared" si="50"/>
        <v/>
      </c>
      <c r="X226" s="93"/>
      <c r="Y226" s="95"/>
      <c r="Z226" s="294"/>
      <c r="AA226" s="66" t="str">
        <f t="shared" si="51"/>
        <v/>
      </c>
      <c r="AB226" s="67" t="str">
        <f t="shared" si="52"/>
        <v>£0.00</v>
      </c>
      <c r="AC226" s="181"/>
      <c r="AD226" s="183"/>
      <c r="AE226" s="183"/>
      <c r="AF226" s="183"/>
      <c r="AG226" s="183"/>
      <c r="AH226" s="183" t="str">
        <f t="shared" si="45"/>
        <v/>
      </c>
      <c r="AI226" s="45">
        <f t="shared" si="53"/>
        <v>0</v>
      </c>
      <c r="AJ226" s="45">
        <f t="shared" si="54"/>
        <v>0</v>
      </c>
      <c r="AK226" s="45">
        <f t="shared" si="55"/>
        <v>0</v>
      </c>
      <c r="AL226" s="183" t="str">
        <f t="shared" si="56"/>
        <v/>
      </c>
      <c r="AM226" s="183" t="str">
        <f t="shared" si="57"/>
        <v/>
      </c>
      <c r="AN226" s="183"/>
    </row>
    <row r="227" spans="1:40" ht="15.5">
      <c r="A227" s="178"/>
      <c r="B227" s="21"/>
      <c r="C227" s="22"/>
      <c r="D227" s="290"/>
      <c r="E227" s="289"/>
      <c r="F227" s="177"/>
      <c r="G227" s="286"/>
      <c r="H227" s="23"/>
      <c r="I227" s="63" t="str">
        <f t="shared" si="46"/>
        <v>£0.00</v>
      </c>
      <c r="J227" s="178"/>
      <c r="K227" s="19"/>
      <c r="L227" s="92"/>
      <c r="M227" s="92"/>
      <c r="N227" s="92" t="str">
        <f t="shared" si="47"/>
        <v/>
      </c>
      <c r="O227" s="95"/>
      <c r="P227" s="28" t="str">
        <f t="shared" si="48"/>
        <v/>
      </c>
      <c r="Q227" s="18" t="str">
        <f t="shared" si="49"/>
        <v>£0.00</v>
      </c>
      <c r="R227" s="92"/>
      <c r="S227" s="192"/>
      <c r="T227" s="193"/>
      <c r="U227" s="96"/>
      <c r="V227" s="294"/>
      <c r="W227" s="294" t="str">
        <f t="shared" si="50"/>
        <v/>
      </c>
      <c r="X227" s="93"/>
      <c r="Y227" s="95"/>
      <c r="Z227" s="294"/>
      <c r="AA227" s="66" t="str">
        <f t="shared" si="51"/>
        <v/>
      </c>
      <c r="AB227" s="67" t="str">
        <f t="shared" si="52"/>
        <v>£0.00</v>
      </c>
      <c r="AC227" s="181"/>
      <c r="AD227" s="183"/>
      <c r="AE227" s="183"/>
      <c r="AF227" s="183"/>
      <c r="AG227" s="183"/>
      <c r="AH227" s="183" t="str">
        <f t="shared" si="45"/>
        <v/>
      </c>
      <c r="AI227" s="45">
        <f t="shared" si="53"/>
        <v>0</v>
      </c>
      <c r="AJ227" s="45">
        <f t="shared" si="54"/>
        <v>0</v>
      </c>
      <c r="AK227" s="45">
        <f t="shared" si="55"/>
        <v>0</v>
      </c>
      <c r="AL227" s="183" t="str">
        <f t="shared" si="56"/>
        <v/>
      </c>
      <c r="AM227" s="183" t="str">
        <f t="shared" si="57"/>
        <v/>
      </c>
      <c r="AN227" s="183"/>
    </row>
    <row r="228" spans="1:40" ht="15.5">
      <c r="A228" s="178"/>
      <c r="B228" s="21"/>
      <c r="C228" s="22"/>
      <c r="D228" s="290"/>
      <c r="E228" s="289"/>
      <c r="F228" s="177"/>
      <c r="G228" s="286"/>
      <c r="H228" s="23"/>
      <c r="I228" s="63" t="str">
        <f t="shared" si="46"/>
        <v>£0.00</v>
      </c>
      <c r="J228" s="178"/>
      <c r="K228" s="19"/>
      <c r="L228" s="92"/>
      <c r="M228" s="92"/>
      <c r="N228" s="92" t="str">
        <f t="shared" si="47"/>
        <v/>
      </c>
      <c r="O228" s="95"/>
      <c r="P228" s="28" t="str">
        <f t="shared" si="48"/>
        <v/>
      </c>
      <c r="Q228" s="18" t="str">
        <f t="shared" si="49"/>
        <v>£0.00</v>
      </c>
      <c r="R228" s="92"/>
      <c r="S228" s="192"/>
      <c r="T228" s="193"/>
      <c r="U228" s="96"/>
      <c r="V228" s="294"/>
      <c r="W228" s="294" t="str">
        <f t="shared" si="50"/>
        <v/>
      </c>
      <c r="X228" s="93"/>
      <c r="Y228" s="95"/>
      <c r="Z228" s="294"/>
      <c r="AA228" s="66" t="str">
        <f t="shared" si="51"/>
        <v/>
      </c>
      <c r="AB228" s="67" t="str">
        <f t="shared" si="52"/>
        <v>£0.00</v>
      </c>
      <c r="AC228" s="181"/>
      <c r="AD228" s="183"/>
      <c r="AE228" s="183"/>
      <c r="AF228" s="183"/>
      <c r="AG228" s="183"/>
      <c r="AH228" s="183" t="str">
        <f t="shared" si="45"/>
        <v/>
      </c>
      <c r="AI228" s="45">
        <f t="shared" si="53"/>
        <v>0</v>
      </c>
      <c r="AJ228" s="45">
        <f t="shared" si="54"/>
        <v>0</v>
      </c>
      <c r="AK228" s="45">
        <f t="shared" si="55"/>
        <v>0</v>
      </c>
      <c r="AL228" s="183" t="str">
        <f t="shared" si="56"/>
        <v/>
      </c>
      <c r="AM228" s="183" t="str">
        <f t="shared" si="57"/>
        <v/>
      </c>
      <c r="AN228" s="183"/>
    </row>
    <row r="229" spans="1:40" ht="15.5">
      <c r="A229" s="178"/>
      <c r="B229" s="21"/>
      <c r="C229" s="22"/>
      <c r="D229" s="290"/>
      <c r="E229" s="289"/>
      <c r="F229" s="177"/>
      <c r="G229" s="286"/>
      <c r="H229" s="23"/>
      <c r="I229" s="63" t="str">
        <f t="shared" si="46"/>
        <v>£0.00</v>
      </c>
      <c r="J229" s="178"/>
      <c r="K229" s="19"/>
      <c r="L229" s="92"/>
      <c r="M229" s="92"/>
      <c r="N229" s="92" t="str">
        <f t="shared" si="47"/>
        <v/>
      </c>
      <c r="O229" s="95"/>
      <c r="P229" s="28" t="str">
        <f t="shared" si="48"/>
        <v/>
      </c>
      <c r="Q229" s="18" t="str">
        <f t="shared" si="49"/>
        <v>£0.00</v>
      </c>
      <c r="R229" s="92"/>
      <c r="S229" s="192"/>
      <c r="T229" s="193"/>
      <c r="U229" s="96"/>
      <c r="V229" s="294"/>
      <c r="W229" s="294" t="str">
        <f t="shared" si="50"/>
        <v/>
      </c>
      <c r="X229" s="93"/>
      <c r="Y229" s="95"/>
      <c r="Z229" s="294"/>
      <c r="AA229" s="66" t="str">
        <f t="shared" si="51"/>
        <v/>
      </c>
      <c r="AB229" s="67" t="str">
        <f t="shared" si="52"/>
        <v>£0.00</v>
      </c>
      <c r="AC229" s="181"/>
      <c r="AD229" s="183"/>
      <c r="AE229" s="183"/>
      <c r="AF229" s="183"/>
      <c r="AG229" s="183"/>
      <c r="AH229" s="183" t="str">
        <f t="shared" si="45"/>
        <v/>
      </c>
      <c r="AI229" s="45">
        <f t="shared" si="53"/>
        <v>0</v>
      </c>
      <c r="AJ229" s="45">
        <f t="shared" si="54"/>
        <v>0</v>
      </c>
      <c r="AK229" s="45">
        <f t="shared" si="55"/>
        <v>0</v>
      </c>
      <c r="AL229" s="183" t="str">
        <f t="shared" si="56"/>
        <v/>
      </c>
      <c r="AM229" s="183" t="str">
        <f t="shared" si="57"/>
        <v/>
      </c>
      <c r="AN229" s="183"/>
    </row>
    <row r="230" spans="1:40" ht="15.5">
      <c r="A230" s="178"/>
      <c r="B230" s="21"/>
      <c r="C230" s="22"/>
      <c r="D230" s="290"/>
      <c r="E230" s="289"/>
      <c r="F230" s="177"/>
      <c r="G230" s="286"/>
      <c r="H230" s="23"/>
      <c r="I230" s="63" t="str">
        <f t="shared" si="46"/>
        <v>£0.00</v>
      </c>
      <c r="J230" s="178"/>
      <c r="K230" s="19"/>
      <c r="L230" s="92"/>
      <c r="M230" s="92"/>
      <c r="N230" s="92" t="str">
        <f t="shared" si="47"/>
        <v/>
      </c>
      <c r="O230" s="95"/>
      <c r="P230" s="28" t="str">
        <f t="shared" si="48"/>
        <v/>
      </c>
      <c r="Q230" s="18" t="str">
        <f t="shared" si="49"/>
        <v>£0.00</v>
      </c>
      <c r="R230" s="92"/>
      <c r="S230" s="192"/>
      <c r="T230" s="193"/>
      <c r="U230" s="96"/>
      <c r="V230" s="294"/>
      <c r="W230" s="294" t="str">
        <f t="shared" si="50"/>
        <v/>
      </c>
      <c r="X230" s="93"/>
      <c r="Y230" s="95"/>
      <c r="Z230" s="294"/>
      <c r="AA230" s="66" t="str">
        <f t="shared" si="51"/>
        <v/>
      </c>
      <c r="AB230" s="67" t="str">
        <f t="shared" si="52"/>
        <v>£0.00</v>
      </c>
      <c r="AC230" s="181"/>
      <c r="AD230" s="183"/>
      <c r="AE230" s="183"/>
      <c r="AF230" s="183"/>
      <c r="AG230" s="183"/>
      <c r="AH230" s="183" t="str">
        <f t="shared" si="45"/>
        <v/>
      </c>
      <c r="AI230" s="45">
        <f t="shared" si="53"/>
        <v>0</v>
      </c>
      <c r="AJ230" s="45">
        <f t="shared" si="54"/>
        <v>0</v>
      </c>
      <c r="AK230" s="45">
        <f t="shared" si="55"/>
        <v>0</v>
      </c>
      <c r="AL230" s="183" t="str">
        <f t="shared" si="56"/>
        <v/>
      </c>
      <c r="AM230" s="183" t="str">
        <f t="shared" si="57"/>
        <v/>
      </c>
      <c r="AN230" s="183"/>
    </row>
    <row r="231" spans="1:40" ht="15.5">
      <c r="A231" s="178"/>
      <c r="B231" s="21"/>
      <c r="C231" s="22"/>
      <c r="D231" s="290"/>
      <c r="E231" s="289"/>
      <c r="F231" s="177"/>
      <c r="G231" s="286"/>
      <c r="H231" s="23"/>
      <c r="I231" s="63" t="str">
        <f t="shared" si="46"/>
        <v>£0.00</v>
      </c>
      <c r="J231" s="178"/>
      <c r="K231" s="19"/>
      <c r="L231" s="92"/>
      <c r="M231" s="92"/>
      <c r="N231" s="92" t="str">
        <f t="shared" si="47"/>
        <v/>
      </c>
      <c r="O231" s="95"/>
      <c r="P231" s="28" t="str">
        <f t="shared" si="48"/>
        <v/>
      </c>
      <c r="Q231" s="18" t="str">
        <f t="shared" si="49"/>
        <v>£0.00</v>
      </c>
      <c r="R231" s="92"/>
      <c r="S231" s="192"/>
      <c r="T231" s="193"/>
      <c r="U231" s="96"/>
      <c r="V231" s="294"/>
      <c r="W231" s="294" t="str">
        <f t="shared" si="50"/>
        <v/>
      </c>
      <c r="X231" s="93"/>
      <c r="Y231" s="95"/>
      <c r="Z231" s="294"/>
      <c r="AA231" s="66" t="str">
        <f t="shared" si="51"/>
        <v/>
      </c>
      <c r="AB231" s="67" t="str">
        <f t="shared" si="52"/>
        <v>£0.00</v>
      </c>
      <c r="AC231" s="181"/>
      <c r="AD231" s="183"/>
      <c r="AE231" s="183"/>
      <c r="AF231" s="183"/>
      <c r="AG231" s="183"/>
      <c r="AH231" s="183" t="str">
        <f t="shared" si="45"/>
        <v/>
      </c>
      <c r="AI231" s="45">
        <f t="shared" si="53"/>
        <v>0</v>
      </c>
      <c r="AJ231" s="45">
        <f t="shared" si="54"/>
        <v>0</v>
      </c>
      <c r="AK231" s="45">
        <f t="shared" si="55"/>
        <v>0</v>
      </c>
      <c r="AL231" s="183" t="str">
        <f t="shared" si="56"/>
        <v/>
      </c>
      <c r="AM231" s="183" t="str">
        <f t="shared" si="57"/>
        <v/>
      </c>
      <c r="AN231" s="183"/>
    </row>
    <row r="232" spans="1:40" ht="15.5">
      <c r="A232" s="178"/>
      <c r="B232" s="21"/>
      <c r="C232" s="22"/>
      <c r="D232" s="290"/>
      <c r="E232" s="289"/>
      <c r="F232" s="177"/>
      <c r="G232" s="286"/>
      <c r="H232" s="23"/>
      <c r="I232" s="63" t="str">
        <f t="shared" si="46"/>
        <v>£0.00</v>
      </c>
      <c r="J232" s="178"/>
      <c r="K232" s="19"/>
      <c r="L232" s="92"/>
      <c r="M232" s="92"/>
      <c r="N232" s="92" t="str">
        <f t="shared" si="47"/>
        <v/>
      </c>
      <c r="O232" s="95"/>
      <c r="P232" s="28" t="str">
        <f t="shared" si="48"/>
        <v/>
      </c>
      <c r="Q232" s="18" t="str">
        <f t="shared" si="49"/>
        <v>£0.00</v>
      </c>
      <c r="R232" s="92"/>
      <c r="S232" s="192"/>
      <c r="T232" s="193"/>
      <c r="U232" s="96"/>
      <c r="V232" s="294"/>
      <c r="W232" s="294" t="str">
        <f t="shared" si="50"/>
        <v/>
      </c>
      <c r="X232" s="93"/>
      <c r="Y232" s="95"/>
      <c r="Z232" s="294"/>
      <c r="AA232" s="66" t="str">
        <f t="shared" si="51"/>
        <v/>
      </c>
      <c r="AB232" s="67" t="str">
        <f t="shared" si="52"/>
        <v>£0.00</v>
      </c>
      <c r="AC232" s="181"/>
      <c r="AD232" s="183"/>
      <c r="AE232" s="183"/>
      <c r="AF232" s="183"/>
      <c r="AG232" s="183"/>
      <c r="AH232" s="183" t="str">
        <f t="shared" si="45"/>
        <v/>
      </c>
      <c r="AI232" s="45">
        <f t="shared" si="53"/>
        <v>0</v>
      </c>
      <c r="AJ232" s="45">
        <f t="shared" si="54"/>
        <v>0</v>
      </c>
      <c r="AK232" s="45">
        <f t="shared" si="55"/>
        <v>0</v>
      </c>
      <c r="AL232" s="183" t="str">
        <f t="shared" si="56"/>
        <v/>
      </c>
      <c r="AM232" s="183" t="str">
        <f t="shared" si="57"/>
        <v/>
      </c>
      <c r="AN232" s="183"/>
    </row>
    <row r="233" spans="1:40" ht="15.5">
      <c r="A233" s="178"/>
      <c r="B233" s="21"/>
      <c r="C233" s="22"/>
      <c r="D233" s="290"/>
      <c r="E233" s="289"/>
      <c r="F233" s="177"/>
      <c r="G233" s="286"/>
      <c r="H233" s="23"/>
      <c r="I233" s="63" t="str">
        <f t="shared" si="46"/>
        <v>£0.00</v>
      </c>
      <c r="J233" s="178"/>
      <c r="K233" s="19"/>
      <c r="L233" s="92"/>
      <c r="M233" s="92"/>
      <c r="N233" s="92" t="str">
        <f t="shared" si="47"/>
        <v/>
      </c>
      <c r="O233" s="95"/>
      <c r="P233" s="28" t="str">
        <f t="shared" si="48"/>
        <v/>
      </c>
      <c r="Q233" s="18" t="str">
        <f t="shared" si="49"/>
        <v>£0.00</v>
      </c>
      <c r="R233" s="92"/>
      <c r="S233" s="192"/>
      <c r="T233" s="193"/>
      <c r="U233" s="96"/>
      <c r="V233" s="294"/>
      <c r="W233" s="294" t="str">
        <f t="shared" si="50"/>
        <v/>
      </c>
      <c r="X233" s="93"/>
      <c r="Y233" s="95"/>
      <c r="Z233" s="294"/>
      <c r="AA233" s="66" t="str">
        <f t="shared" si="51"/>
        <v/>
      </c>
      <c r="AB233" s="67" t="str">
        <f t="shared" si="52"/>
        <v>£0.00</v>
      </c>
      <c r="AC233" s="181"/>
      <c r="AD233" s="183"/>
      <c r="AE233" s="183"/>
      <c r="AF233" s="183"/>
      <c r="AG233" s="183"/>
      <c r="AH233" s="183" t="str">
        <f t="shared" si="45"/>
        <v/>
      </c>
      <c r="AI233" s="45">
        <f t="shared" si="53"/>
        <v>0</v>
      </c>
      <c r="AJ233" s="45">
        <f t="shared" si="54"/>
        <v>0</v>
      </c>
      <c r="AK233" s="45">
        <f t="shared" si="55"/>
        <v>0</v>
      </c>
      <c r="AL233" s="183" t="str">
        <f t="shared" si="56"/>
        <v/>
      </c>
      <c r="AM233" s="183" t="str">
        <f t="shared" si="57"/>
        <v/>
      </c>
      <c r="AN233" s="183"/>
    </row>
    <row r="234" spans="1:40" ht="15.5">
      <c r="A234" s="178"/>
      <c r="B234" s="21"/>
      <c r="C234" s="22"/>
      <c r="D234" s="290"/>
      <c r="E234" s="289"/>
      <c r="F234" s="177"/>
      <c r="G234" s="286"/>
      <c r="H234" s="23"/>
      <c r="I234" s="63" t="str">
        <f t="shared" si="46"/>
        <v>£0.00</v>
      </c>
      <c r="J234" s="178"/>
      <c r="K234" s="19"/>
      <c r="L234" s="92"/>
      <c r="M234" s="92"/>
      <c r="N234" s="92" t="str">
        <f t="shared" si="47"/>
        <v/>
      </c>
      <c r="O234" s="95"/>
      <c r="P234" s="28" t="str">
        <f t="shared" si="48"/>
        <v/>
      </c>
      <c r="Q234" s="18" t="str">
        <f t="shared" si="49"/>
        <v>£0.00</v>
      </c>
      <c r="R234" s="92"/>
      <c r="S234" s="192"/>
      <c r="T234" s="193"/>
      <c r="U234" s="96"/>
      <c r="V234" s="294"/>
      <c r="W234" s="294" t="str">
        <f t="shared" si="50"/>
        <v/>
      </c>
      <c r="X234" s="93"/>
      <c r="Y234" s="95"/>
      <c r="Z234" s="294"/>
      <c r="AA234" s="66" t="str">
        <f t="shared" si="51"/>
        <v/>
      </c>
      <c r="AB234" s="67" t="str">
        <f t="shared" si="52"/>
        <v>£0.00</v>
      </c>
      <c r="AC234" s="181"/>
      <c r="AD234" s="183"/>
      <c r="AE234" s="183"/>
      <c r="AF234" s="183"/>
      <c r="AG234" s="183"/>
      <c r="AH234" s="183" t="str">
        <f t="shared" si="45"/>
        <v/>
      </c>
      <c r="AI234" s="45">
        <f t="shared" si="53"/>
        <v>0</v>
      </c>
      <c r="AJ234" s="45">
        <f t="shared" si="54"/>
        <v>0</v>
      </c>
      <c r="AK234" s="45">
        <f t="shared" si="55"/>
        <v>0</v>
      </c>
      <c r="AL234" s="183" t="str">
        <f t="shared" si="56"/>
        <v/>
      </c>
      <c r="AM234" s="183" t="str">
        <f t="shared" si="57"/>
        <v/>
      </c>
      <c r="AN234" s="183"/>
    </row>
    <row r="235" spans="1:40" ht="15.5">
      <c r="A235" s="178"/>
      <c r="B235" s="21"/>
      <c r="C235" s="22"/>
      <c r="D235" s="290"/>
      <c r="E235" s="289"/>
      <c r="F235" s="177"/>
      <c r="G235" s="286"/>
      <c r="H235" s="23"/>
      <c r="I235" s="63" t="str">
        <f t="shared" si="46"/>
        <v>£0.00</v>
      </c>
      <c r="J235" s="178"/>
      <c r="K235" s="19"/>
      <c r="L235" s="92"/>
      <c r="M235" s="92"/>
      <c r="N235" s="92" t="str">
        <f t="shared" si="47"/>
        <v/>
      </c>
      <c r="O235" s="95"/>
      <c r="P235" s="28" t="str">
        <f t="shared" si="48"/>
        <v/>
      </c>
      <c r="Q235" s="18" t="str">
        <f t="shared" si="49"/>
        <v>£0.00</v>
      </c>
      <c r="R235" s="92"/>
      <c r="S235" s="192"/>
      <c r="T235" s="193"/>
      <c r="U235" s="96"/>
      <c r="V235" s="294"/>
      <c r="W235" s="294" t="str">
        <f t="shared" si="50"/>
        <v/>
      </c>
      <c r="X235" s="93"/>
      <c r="Y235" s="95"/>
      <c r="Z235" s="294"/>
      <c r="AA235" s="66" t="str">
        <f t="shared" si="51"/>
        <v/>
      </c>
      <c r="AB235" s="67" t="str">
        <f t="shared" si="52"/>
        <v>£0.00</v>
      </c>
      <c r="AC235" s="181"/>
      <c r="AD235" s="183"/>
      <c r="AE235" s="183"/>
      <c r="AF235" s="183"/>
      <c r="AG235" s="183"/>
      <c r="AH235" s="183" t="str">
        <f t="shared" si="45"/>
        <v/>
      </c>
      <c r="AI235" s="45">
        <f t="shared" si="53"/>
        <v>0</v>
      </c>
      <c r="AJ235" s="45">
        <f t="shared" si="54"/>
        <v>0</v>
      </c>
      <c r="AK235" s="45">
        <f t="shared" si="55"/>
        <v>0</v>
      </c>
      <c r="AL235" s="183" t="str">
        <f t="shared" si="56"/>
        <v/>
      </c>
      <c r="AM235" s="183" t="str">
        <f t="shared" si="57"/>
        <v/>
      </c>
      <c r="AN235" s="183"/>
    </row>
    <row r="236" spans="1:40" ht="15.5">
      <c r="A236" s="178"/>
      <c r="B236" s="21"/>
      <c r="C236" s="22"/>
      <c r="D236" s="290"/>
      <c r="E236" s="289"/>
      <c r="F236" s="177"/>
      <c r="G236" s="286"/>
      <c r="H236" s="23"/>
      <c r="I236" s="63" t="str">
        <f t="shared" si="46"/>
        <v>£0.00</v>
      </c>
      <c r="J236" s="178"/>
      <c r="K236" s="19"/>
      <c r="L236" s="92"/>
      <c r="M236" s="92"/>
      <c r="N236" s="92" t="str">
        <f t="shared" si="47"/>
        <v/>
      </c>
      <c r="O236" s="95"/>
      <c r="P236" s="28" t="str">
        <f t="shared" si="48"/>
        <v/>
      </c>
      <c r="Q236" s="18" t="str">
        <f t="shared" si="49"/>
        <v>£0.00</v>
      </c>
      <c r="R236" s="92"/>
      <c r="S236" s="192"/>
      <c r="T236" s="193"/>
      <c r="U236" s="96"/>
      <c r="V236" s="294"/>
      <c r="W236" s="294" t="str">
        <f t="shared" si="50"/>
        <v/>
      </c>
      <c r="X236" s="93"/>
      <c r="Y236" s="95"/>
      <c r="Z236" s="294"/>
      <c r="AA236" s="66" t="str">
        <f t="shared" si="51"/>
        <v/>
      </c>
      <c r="AB236" s="67" t="str">
        <f t="shared" si="52"/>
        <v>£0.00</v>
      </c>
      <c r="AC236" s="181"/>
      <c r="AD236" s="183"/>
      <c r="AE236" s="183"/>
      <c r="AF236" s="183"/>
      <c r="AG236" s="183"/>
      <c r="AH236" s="183" t="str">
        <f t="shared" si="45"/>
        <v/>
      </c>
      <c r="AI236" s="45">
        <f t="shared" si="53"/>
        <v>0</v>
      </c>
      <c r="AJ236" s="45">
        <f t="shared" si="54"/>
        <v>0</v>
      </c>
      <c r="AK236" s="45">
        <f t="shared" si="55"/>
        <v>0</v>
      </c>
      <c r="AL236" s="183" t="str">
        <f t="shared" si="56"/>
        <v/>
      </c>
      <c r="AM236" s="183" t="str">
        <f t="shared" si="57"/>
        <v/>
      </c>
      <c r="AN236" s="183"/>
    </row>
    <row r="237" spans="1:40" ht="15.5">
      <c r="A237" s="178"/>
      <c r="B237" s="21"/>
      <c r="C237" s="22"/>
      <c r="D237" s="290"/>
      <c r="E237" s="289"/>
      <c r="F237" s="177"/>
      <c r="G237" s="286"/>
      <c r="H237" s="23"/>
      <c r="I237" s="63" t="str">
        <f t="shared" si="46"/>
        <v>£0.00</v>
      </c>
      <c r="J237" s="178"/>
      <c r="K237" s="19"/>
      <c r="L237" s="92"/>
      <c r="M237" s="92"/>
      <c r="N237" s="92" t="str">
        <f t="shared" si="47"/>
        <v/>
      </c>
      <c r="O237" s="95"/>
      <c r="P237" s="28" t="str">
        <f t="shared" si="48"/>
        <v/>
      </c>
      <c r="Q237" s="18" t="str">
        <f t="shared" si="49"/>
        <v>£0.00</v>
      </c>
      <c r="R237" s="92"/>
      <c r="S237" s="192"/>
      <c r="T237" s="193"/>
      <c r="U237" s="96"/>
      <c r="V237" s="294"/>
      <c r="W237" s="294" t="str">
        <f t="shared" si="50"/>
        <v/>
      </c>
      <c r="X237" s="93"/>
      <c r="Y237" s="95"/>
      <c r="Z237" s="294"/>
      <c r="AA237" s="66" t="str">
        <f t="shared" si="51"/>
        <v/>
      </c>
      <c r="AB237" s="67" t="str">
        <f t="shared" si="52"/>
        <v>£0.00</v>
      </c>
      <c r="AC237" s="181"/>
      <c r="AD237" s="183"/>
      <c r="AE237" s="183"/>
      <c r="AF237" s="183"/>
      <c r="AG237" s="183"/>
      <c r="AH237" s="183" t="str">
        <f t="shared" si="45"/>
        <v/>
      </c>
      <c r="AI237" s="45">
        <f t="shared" si="53"/>
        <v>0</v>
      </c>
      <c r="AJ237" s="45">
        <f t="shared" si="54"/>
        <v>0</v>
      </c>
      <c r="AK237" s="45">
        <f t="shared" si="55"/>
        <v>0</v>
      </c>
      <c r="AL237" s="183" t="str">
        <f t="shared" si="56"/>
        <v/>
      </c>
      <c r="AM237" s="183" t="str">
        <f t="shared" si="57"/>
        <v/>
      </c>
      <c r="AN237" s="183"/>
    </row>
    <row r="238" spans="1:40" ht="15.5">
      <c r="A238" s="178"/>
      <c r="B238" s="21"/>
      <c r="C238" s="22"/>
      <c r="D238" s="290"/>
      <c r="E238" s="289"/>
      <c r="F238" s="177"/>
      <c r="G238" s="286"/>
      <c r="H238" s="23"/>
      <c r="I238" s="63" t="str">
        <f t="shared" si="46"/>
        <v>£0.00</v>
      </c>
      <c r="J238" s="178"/>
      <c r="K238" s="19"/>
      <c r="L238" s="92"/>
      <c r="M238" s="92"/>
      <c r="N238" s="92" t="str">
        <f t="shared" si="47"/>
        <v/>
      </c>
      <c r="O238" s="95"/>
      <c r="P238" s="28" t="str">
        <f t="shared" si="48"/>
        <v/>
      </c>
      <c r="Q238" s="18" t="str">
        <f t="shared" si="49"/>
        <v>£0.00</v>
      </c>
      <c r="R238" s="92"/>
      <c r="S238" s="192"/>
      <c r="T238" s="193"/>
      <c r="U238" s="96"/>
      <c r="V238" s="294"/>
      <c r="W238" s="294" t="str">
        <f t="shared" si="50"/>
        <v/>
      </c>
      <c r="X238" s="93"/>
      <c r="Y238" s="95"/>
      <c r="Z238" s="294"/>
      <c r="AA238" s="66" t="str">
        <f t="shared" si="51"/>
        <v/>
      </c>
      <c r="AB238" s="67" t="str">
        <f t="shared" si="52"/>
        <v>£0.00</v>
      </c>
      <c r="AC238" s="181"/>
      <c r="AD238" s="183"/>
      <c r="AE238" s="183"/>
      <c r="AF238" s="183"/>
      <c r="AG238" s="183"/>
      <c r="AH238" s="183" t="str">
        <f t="shared" si="45"/>
        <v/>
      </c>
      <c r="AI238" s="45">
        <f t="shared" si="53"/>
        <v>0</v>
      </c>
      <c r="AJ238" s="45">
        <f t="shared" si="54"/>
        <v>0</v>
      </c>
      <c r="AK238" s="45">
        <f t="shared" si="55"/>
        <v>0</v>
      </c>
      <c r="AL238" s="183" t="str">
        <f t="shared" si="56"/>
        <v/>
      </c>
      <c r="AM238" s="183" t="str">
        <f t="shared" si="57"/>
        <v/>
      </c>
      <c r="AN238" s="183"/>
    </row>
    <row r="239" spans="1:40" ht="15.5">
      <c r="A239" s="178"/>
      <c r="B239" s="21"/>
      <c r="C239" s="22"/>
      <c r="D239" s="290"/>
      <c r="E239" s="289"/>
      <c r="F239" s="177"/>
      <c r="G239" s="286"/>
      <c r="H239" s="23"/>
      <c r="I239" s="63" t="str">
        <f t="shared" si="46"/>
        <v>£0.00</v>
      </c>
      <c r="J239" s="178"/>
      <c r="K239" s="19"/>
      <c r="L239" s="92"/>
      <c r="M239" s="92"/>
      <c r="N239" s="92" t="str">
        <f t="shared" si="47"/>
        <v/>
      </c>
      <c r="O239" s="95"/>
      <c r="P239" s="28" t="str">
        <f t="shared" si="48"/>
        <v/>
      </c>
      <c r="Q239" s="18" t="str">
        <f t="shared" si="49"/>
        <v>£0.00</v>
      </c>
      <c r="R239" s="92"/>
      <c r="S239" s="192"/>
      <c r="T239" s="193"/>
      <c r="U239" s="96"/>
      <c r="V239" s="294"/>
      <c r="W239" s="294" t="str">
        <f t="shared" si="50"/>
        <v/>
      </c>
      <c r="X239" s="93"/>
      <c r="Y239" s="95"/>
      <c r="Z239" s="294"/>
      <c r="AA239" s="66" t="str">
        <f t="shared" si="51"/>
        <v/>
      </c>
      <c r="AB239" s="67" t="str">
        <f t="shared" si="52"/>
        <v>£0.00</v>
      </c>
      <c r="AC239" s="181"/>
      <c r="AD239" s="183"/>
      <c r="AE239" s="183"/>
      <c r="AF239" s="183"/>
      <c r="AG239" s="183"/>
      <c r="AH239" s="183" t="str">
        <f t="shared" si="45"/>
        <v/>
      </c>
      <c r="AI239" s="45">
        <f t="shared" si="53"/>
        <v>0</v>
      </c>
      <c r="AJ239" s="45">
        <f t="shared" si="54"/>
        <v>0</v>
      </c>
      <c r="AK239" s="45">
        <f t="shared" si="55"/>
        <v>0</v>
      </c>
      <c r="AL239" s="183" t="str">
        <f t="shared" si="56"/>
        <v/>
      </c>
      <c r="AM239" s="183" t="str">
        <f t="shared" si="57"/>
        <v/>
      </c>
      <c r="AN239" s="183"/>
    </row>
    <row r="240" spans="1:40" ht="15.5">
      <c r="A240" s="178"/>
      <c r="B240" s="21"/>
      <c r="C240" s="22"/>
      <c r="D240" s="290"/>
      <c r="E240" s="289"/>
      <c r="F240" s="177"/>
      <c r="G240" s="286"/>
      <c r="H240" s="23"/>
      <c r="I240" s="63" t="str">
        <f t="shared" si="46"/>
        <v>£0.00</v>
      </c>
      <c r="J240" s="178"/>
      <c r="K240" s="19"/>
      <c r="L240" s="92"/>
      <c r="M240" s="92"/>
      <c r="N240" s="92" t="str">
        <f t="shared" si="47"/>
        <v/>
      </c>
      <c r="O240" s="95"/>
      <c r="P240" s="28" t="str">
        <f t="shared" si="48"/>
        <v/>
      </c>
      <c r="Q240" s="18" t="str">
        <f t="shared" si="49"/>
        <v>£0.00</v>
      </c>
      <c r="R240" s="92"/>
      <c r="S240" s="192"/>
      <c r="T240" s="193"/>
      <c r="U240" s="96"/>
      <c r="V240" s="294"/>
      <c r="W240" s="294" t="str">
        <f t="shared" si="50"/>
        <v/>
      </c>
      <c r="X240" s="93"/>
      <c r="Y240" s="95"/>
      <c r="Z240" s="294"/>
      <c r="AA240" s="66" t="str">
        <f t="shared" si="51"/>
        <v/>
      </c>
      <c r="AB240" s="67" t="str">
        <f t="shared" si="52"/>
        <v>£0.00</v>
      </c>
      <c r="AC240" s="181"/>
      <c r="AD240" s="183"/>
      <c r="AE240" s="183"/>
      <c r="AF240" s="183"/>
      <c r="AG240" s="183"/>
      <c r="AH240" s="183" t="str">
        <f t="shared" si="45"/>
        <v/>
      </c>
      <c r="AI240" s="45">
        <f t="shared" si="53"/>
        <v>0</v>
      </c>
      <c r="AJ240" s="45">
        <f t="shared" si="54"/>
        <v>0</v>
      </c>
      <c r="AK240" s="45">
        <f t="shared" si="55"/>
        <v>0</v>
      </c>
      <c r="AL240" s="183" t="str">
        <f t="shared" si="56"/>
        <v/>
      </c>
      <c r="AM240" s="183" t="str">
        <f t="shared" si="57"/>
        <v/>
      </c>
      <c r="AN240" s="183"/>
    </row>
    <row r="241" spans="1:40" ht="15.5">
      <c r="A241" s="178"/>
      <c r="B241" s="21"/>
      <c r="C241" s="22"/>
      <c r="D241" s="290"/>
      <c r="E241" s="289"/>
      <c r="F241" s="177"/>
      <c r="G241" s="286"/>
      <c r="H241" s="23"/>
      <c r="I241" s="63" t="str">
        <f t="shared" si="46"/>
        <v>£0.00</v>
      </c>
      <c r="J241" s="178"/>
      <c r="K241" s="19"/>
      <c r="L241" s="92"/>
      <c r="M241" s="92"/>
      <c r="N241" s="92" t="str">
        <f t="shared" si="47"/>
        <v/>
      </c>
      <c r="O241" s="95"/>
      <c r="P241" s="28" t="str">
        <f t="shared" si="48"/>
        <v/>
      </c>
      <c r="Q241" s="18" t="str">
        <f t="shared" si="49"/>
        <v>£0.00</v>
      </c>
      <c r="R241" s="92"/>
      <c r="S241" s="192"/>
      <c r="T241" s="193"/>
      <c r="U241" s="96"/>
      <c r="V241" s="294"/>
      <c r="W241" s="294" t="str">
        <f t="shared" si="50"/>
        <v/>
      </c>
      <c r="X241" s="93"/>
      <c r="Y241" s="95"/>
      <c r="Z241" s="294"/>
      <c r="AA241" s="66" t="str">
        <f t="shared" si="51"/>
        <v/>
      </c>
      <c r="AB241" s="67" t="str">
        <f t="shared" si="52"/>
        <v>£0.00</v>
      </c>
      <c r="AC241" s="181"/>
      <c r="AD241" s="183"/>
      <c r="AE241" s="183"/>
      <c r="AF241" s="183"/>
      <c r="AG241" s="183"/>
      <c r="AH241" s="183" t="str">
        <f t="shared" si="45"/>
        <v/>
      </c>
      <c r="AI241" s="45">
        <f t="shared" si="53"/>
        <v>0</v>
      </c>
      <c r="AJ241" s="45">
        <f t="shared" si="54"/>
        <v>0</v>
      </c>
      <c r="AK241" s="45">
        <f t="shared" si="55"/>
        <v>0</v>
      </c>
      <c r="AL241" s="183" t="str">
        <f t="shared" si="56"/>
        <v/>
      </c>
      <c r="AM241" s="183" t="str">
        <f t="shared" si="57"/>
        <v/>
      </c>
      <c r="AN241" s="183"/>
    </row>
    <row r="242" spans="1:40" ht="15.5">
      <c r="A242" s="178"/>
      <c r="B242" s="21"/>
      <c r="C242" s="22"/>
      <c r="D242" s="290"/>
      <c r="E242" s="289"/>
      <c r="F242" s="177"/>
      <c r="G242" s="286"/>
      <c r="H242" s="23"/>
      <c r="I242" s="63" t="str">
        <f t="shared" si="46"/>
        <v>£0.00</v>
      </c>
      <c r="J242" s="178"/>
      <c r="K242" s="19"/>
      <c r="L242" s="92"/>
      <c r="M242" s="92"/>
      <c r="N242" s="92" t="str">
        <f t="shared" si="47"/>
        <v/>
      </c>
      <c r="O242" s="95"/>
      <c r="P242" s="28" t="str">
        <f t="shared" si="48"/>
        <v/>
      </c>
      <c r="Q242" s="18" t="str">
        <f t="shared" si="49"/>
        <v>£0.00</v>
      </c>
      <c r="R242" s="92"/>
      <c r="S242" s="192"/>
      <c r="T242" s="193"/>
      <c r="U242" s="96"/>
      <c r="V242" s="294"/>
      <c r="W242" s="294" t="str">
        <f t="shared" si="50"/>
        <v/>
      </c>
      <c r="X242" s="93"/>
      <c r="Y242" s="95"/>
      <c r="Z242" s="294"/>
      <c r="AA242" s="66" t="str">
        <f t="shared" si="51"/>
        <v/>
      </c>
      <c r="AB242" s="67" t="str">
        <f t="shared" si="52"/>
        <v>£0.00</v>
      </c>
      <c r="AC242" s="181"/>
      <c r="AD242" s="183"/>
      <c r="AE242" s="183"/>
      <c r="AF242" s="183"/>
      <c r="AG242" s="183"/>
      <c r="AH242" s="183" t="str">
        <f t="shared" si="45"/>
        <v/>
      </c>
      <c r="AI242" s="45">
        <f t="shared" si="53"/>
        <v>0</v>
      </c>
      <c r="AJ242" s="45">
        <f t="shared" si="54"/>
        <v>0</v>
      </c>
      <c r="AK242" s="45">
        <f t="shared" si="55"/>
        <v>0</v>
      </c>
      <c r="AL242" s="183" t="str">
        <f t="shared" si="56"/>
        <v/>
      </c>
      <c r="AM242" s="183" t="str">
        <f t="shared" si="57"/>
        <v/>
      </c>
      <c r="AN242" s="183"/>
    </row>
    <row r="243" spans="1:40" ht="15.5">
      <c r="A243" s="178"/>
      <c r="B243" s="21"/>
      <c r="C243" s="22"/>
      <c r="D243" s="290"/>
      <c r="E243" s="289"/>
      <c r="F243" s="177"/>
      <c r="G243" s="286"/>
      <c r="H243" s="23"/>
      <c r="I243" s="63" t="str">
        <f t="shared" si="46"/>
        <v>£0.00</v>
      </c>
      <c r="J243" s="178"/>
      <c r="K243" s="19"/>
      <c r="L243" s="92"/>
      <c r="M243" s="92"/>
      <c r="N243" s="92" t="str">
        <f t="shared" si="47"/>
        <v/>
      </c>
      <c r="O243" s="95"/>
      <c r="P243" s="28" t="str">
        <f t="shared" si="48"/>
        <v/>
      </c>
      <c r="Q243" s="18" t="str">
        <f t="shared" si="49"/>
        <v>£0.00</v>
      </c>
      <c r="R243" s="92"/>
      <c r="S243" s="192"/>
      <c r="T243" s="193"/>
      <c r="U243" s="96"/>
      <c r="V243" s="294"/>
      <c r="W243" s="294" t="str">
        <f t="shared" si="50"/>
        <v/>
      </c>
      <c r="X243" s="93"/>
      <c r="Y243" s="95"/>
      <c r="Z243" s="294"/>
      <c r="AA243" s="66" t="str">
        <f t="shared" si="51"/>
        <v/>
      </c>
      <c r="AB243" s="67" t="str">
        <f t="shared" si="52"/>
        <v>£0.00</v>
      </c>
      <c r="AC243" s="181"/>
      <c r="AD243" s="183"/>
      <c r="AE243" s="183"/>
      <c r="AF243" s="183"/>
      <c r="AG243" s="183"/>
      <c r="AH243" s="183" t="str">
        <f t="shared" si="45"/>
        <v/>
      </c>
      <c r="AI243" s="45">
        <f t="shared" si="53"/>
        <v>0</v>
      </c>
      <c r="AJ243" s="45">
        <f t="shared" si="54"/>
        <v>0</v>
      </c>
      <c r="AK243" s="45">
        <f t="shared" si="55"/>
        <v>0</v>
      </c>
      <c r="AL243" s="183" t="str">
        <f t="shared" si="56"/>
        <v/>
      </c>
      <c r="AM243" s="183" t="str">
        <f t="shared" si="57"/>
        <v/>
      </c>
      <c r="AN243" s="183"/>
    </row>
    <row r="244" spans="1:40" ht="15.5">
      <c r="A244" s="178"/>
      <c r="B244" s="21"/>
      <c r="C244" s="22"/>
      <c r="D244" s="290"/>
      <c r="E244" s="289"/>
      <c r="F244" s="177"/>
      <c r="G244" s="286"/>
      <c r="H244" s="23"/>
      <c r="I244" s="63" t="str">
        <f t="shared" si="46"/>
        <v>£0.00</v>
      </c>
      <c r="J244" s="178"/>
      <c r="K244" s="19"/>
      <c r="L244" s="92"/>
      <c r="M244" s="92"/>
      <c r="N244" s="92" t="str">
        <f t="shared" si="47"/>
        <v/>
      </c>
      <c r="O244" s="95"/>
      <c r="P244" s="28" t="str">
        <f t="shared" si="48"/>
        <v/>
      </c>
      <c r="Q244" s="18" t="str">
        <f t="shared" si="49"/>
        <v>£0.00</v>
      </c>
      <c r="R244" s="92"/>
      <c r="S244" s="192"/>
      <c r="T244" s="193"/>
      <c r="U244" s="96"/>
      <c r="V244" s="294"/>
      <c r="W244" s="294" t="str">
        <f t="shared" si="50"/>
        <v/>
      </c>
      <c r="X244" s="93"/>
      <c r="Y244" s="95"/>
      <c r="Z244" s="294"/>
      <c r="AA244" s="66" t="str">
        <f t="shared" si="51"/>
        <v/>
      </c>
      <c r="AB244" s="67" t="str">
        <f t="shared" si="52"/>
        <v>£0.00</v>
      </c>
      <c r="AC244" s="181"/>
      <c r="AD244" s="183"/>
      <c r="AE244" s="183"/>
      <c r="AF244" s="183"/>
      <c r="AG244" s="183"/>
      <c r="AH244" s="183" t="str">
        <f t="shared" si="45"/>
        <v/>
      </c>
      <c r="AI244" s="45">
        <f t="shared" si="53"/>
        <v>0</v>
      </c>
      <c r="AJ244" s="45">
        <f t="shared" si="54"/>
        <v>0</v>
      </c>
      <c r="AK244" s="45">
        <f t="shared" si="55"/>
        <v>0</v>
      </c>
      <c r="AL244" s="183" t="str">
        <f t="shared" si="56"/>
        <v/>
      </c>
      <c r="AM244" s="183" t="str">
        <f t="shared" si="57"/>
        <v/>
      </c>
      <c r="AN244" s="183"/>
    </row>
    <row r="245" spans="1:40" ht="15.5">
      <c r="A245" s="178"/>
      <c r="B245" s="21"/>
      <c r="C245" s="22"/>
      <c r="D245" s="290"/>
      <c r="E245" s="289"/>
      <c r="F245" s="177"/>
      <c r="G245" s="286"/>
      <c r="H245" s="23"/>
      <c r="I245" s="63" t="str">
        <f t="shared" si="46"/>
        <v>£0.00</v>
      </c>
      <c r="J245" s="178"/>
      <c r="K245" s="19"/>
      <c r="L245" s="92"/>
      <c r="M245" s="92"/>
      <c r="N245" s="92" t="str">
        <f t="shared" si="47"/>
        <v/>
      </c>
      <c r="O245" s="95"/>
      <c r="P245" s="28" t="str">
        <f t="shared" si="48"/>
        <v/>
      </c>
      <c r="Q245" s="18" t="str">
        <f t="shared" si="49"/>
        <v>£0.00</v>
      </c>
      <c r="R245" s="92"/>
      <c r="S245" s="192"/>
      <c r="T245" s="193"/>
      <c r="U245" s="96"/>
      <c r="V245" s="294"/>
      <c r="W245" s="294" t="str">
        <f t="shared" si="50"/>
        <v/>
      </c>
      <c r="X245" s="93"/>
      <c r="Y245" s="95"/>
      <c r="Z245" s="294"/>
      <c r="AA245" s="66" t="str">
        <f t="shared" si="51"/>
        <v/>
      </c>
      <c r="AB245" s="67" t="str">
        <f t="shared" si="52"/>
        <v>£0.00</v>
      </c>
      <c r="AC245" s="181"/>
      <c r="AD245" s="183"/>
      <c r="AE245" s="183"/>
      <c r="AF245" s="183"/>
      <c r="AG245" s="183"/>
      <c r="AH245" s="183" t="str">
        <f t="shared" si="45"/>
        <v/>
      </c>
      <c r="AI245" s="45">
        <f t="shared" si="53"/>
        <v>0</v>
      </c>
      <c r="AJ245" s="45">
        <f t="shared" si="54"/>
        <v>0</v>
      </c>
      <c r="AK245" s="45">
        <f t="shared" si="55"/>
        <v>0</v>
      </c>
      <c r="AL245" s="183" t="str">
        <f t="shared" si="56"/>
        <v/>
      </c>
      <c r="AM245" s="183" t="str">
        <f t="shared" si="57"/>
        <v/>
      </c>
      <c r="AN245" s="183"/>
    </row>
    <row r="246" spans="1:40" ht="15.5">
      <c r="A246" s="178"/>
      <c r="B246" s="21"/>
      <c r="C246" s="22"/>
      <c r="D246" s="290"/>
      <c r="E246" s="289"/>
      <c r="F246" s="177"/>
      <c r="G246" s="286"/>
      <c r="H246" s="23"/>
      <c r="I246" s="63" t="str">
        <f t="shared" si="46"/>
        <v>£0.00</v>
      </c>
      <c r="J246" s="178"/>
      <c r="K246" s="19"/>
      <c r="L246" s="92"/>
      <c r="M246" s="92"/>
      <c r="N246" s="92" t="str">
        <f t="shared" si="47"/>
        <v/>
      </c>
      <c r="O246" s="95"/>
      <c r="P246" s="28" t="str">
        <f t="shared" si="48"/>
        <v/>
      </c>
      <c r="Q246" s="18" t="str">
        <f t="shared" si="49"/>
        <v>£0.00</v>
      </c>
      <c r="R246" s="92"/>
      <c r="S246" s="192"/>
      <c r="T246" s="193"/>
      <c r="U246" s="96"/>
      <c r="V246" s="294"/>
      <c r="W246" s="294" t="str">
        <f t="shared" si="50"/>
        <v/>
      </c>
      <c r="X246" s="93"/>
      <c r="Y246" s="95"/>
      <c r="Z246" s="294"/>
      <c r="AA246" s="66" t="str">
        <f t="shared" si="51"/>
        <v/>
      </c>
      <c r="AB246" s="67" t="str">
        <f t="shared" si="52"/>
        <v>£0.00</v>
      </c>
      <c r="AC246" s="181"/>
      <c r="AD246" s="183"/>
      <c r="AE246" s="183"/>
      <c r="AF246" s="183"/>
      <c r="AG246" s="183"/>
      <c r="AH246" s="183" t="str">
        <f t="shared" si="45"/>
        <v/>
      </c>
      <c r="AI246" s="45">
        <f t="shared" si="53"/>
        <v>0</v>
      </c>
      <c r="AJ246" s="45">
        <f t="shared" si="54"/>
        <v>0</v>
      </c>
      <c r="AK246" s="45">
        <f t="shared" si="55"/>
        <v>0</v>
      </c>
      <c r="AL246" s="183" t="str">
        <f t="shared" si="56"/>
        <v/>
      </c>
      <c r="AM246" s="183" t="str">
        <f t="shared" si="57"/>
        <v/>
      </c>
      <c r="AN246" s="183"/>
    </row>
    <row r="247" spans="1:40" ht="15.5">
      <c r="A247" s="178"/>
      <c r="B247" s="21"/>
      <c r="C247" s="22"/>
      <c r="D247" s="290"/>
      <c r="E247" s="289"/>
      <c r="F247" s="177"/>
      <c r="G247" s="286"/>
      <c r="H247" s="23"/>
      <c r="I247" s="63" t="str">
        <f t="shared" si="46"/>
        <v>£0.00</v>
      </c>
      <c r="J247" s="178"/>
      <c r="K247" s="19"/>
      <c r="L247" s="92"/>
      <c r="M247" s="92"/>
      <c r="N247" s="92" t="str">
        <f t="shared" si="47"/>
        <v/>
      </c>
      <c r="O247" s="95"/>
      <c r="P247" s="28" t="str">
        <f t="shared" si="48"/>
        <v/>
      </c>
      <c r="Q247" s="18" t="str">
        <f t="shared" si="49"/>
        <v>£0.00</v>
      </c>
      <c r="R247" s="92"/>
      <c r="S247" s="192"/>
      <c r="T247" s="193"/>
      <c r="U247" s="96"/>
      <c r="V247" s="294"/>
      <c r="W247" s="294" t="str">
        <f t="shared" si="50"/>
        <v/>
      </c>
      <c r="X247" s="93"/>
      <c r="Y247" s="95"/>
      <c r="Z247" s="294"/>
      <c r="AA247" s="66" t="str">
        <f t="shared" si="51"/>
        <v/>
      </c>
      <c r="AB247" s="67" t="str">
        <f t="shared" si="52"/>
        <v>£0.00</v>
      </c>
      <c r="AC247" s="181"/>
      <c r="AD247" s="183"/>
      <c r="AE247" s="183"/>
      <c r="AF247" s="183"/>
      <c r="AG247" s="183"/>
      <c r="AH247" s="183" t="str">
        <f t="shared" si="45"/>
        <v/>
      </c>
      <c r="AI247" s="45">
        <f t="shared" si="53"/>
        <v>0</v>
      </c>
      <c r="AJ247" s="45">
        <f t="shared" si="54"/>
        <v>0</v>
      </c>
      <c r="AK247" s="45">
        <f t="shared" si="55"/>
        <v>0</v>
      </c>
      <c r="AL247" s="183" t="str">
        <f t="shared" si="56"/>
        <v/>
      </c>
      <c r="AM247" s="183" t="str">
        <f t="shared" si="57"/>
        <v/>
      </c>
      <c r="AN247" s="183"/>
    </row>
    <row r="248" spans="1:40" ht="15.5">
      <c r="A248" s="178"/>
      <c r="B248" s="21"/>
      <c r="C248" s="22"/>
      <c r="D248" s="290"/>
      <c r="E248" s="289"/>
      <c r="F248" s="177"/>
      <c r="G248" s="286"/>
      <c r="H248" s="23"/>
      <c r="I248" s="63" t="str">
        <f t="shared" si="46"/>
        <v>£0.00</v>
      </c>
      <c r="J248" s="178"/>
      <c r="K248" s="19"/>
      <c r="L248" s="92"/>
      <c r="M248" s="92"/>
      <c r="N248" s="92" t="str">
        <f t="shared" si="47"/>
        <v/>
      </c>
      <c r="O248" s="95"/>
      <c r="P248" s="28" t="str">
        <f t="shared" si="48"/>
        <v/>
      </c>
      <c r="Q248" s="18" t="str">
        <f t="shared" si="49"/>
        <v>£0.00</v>
      </c>
      <c r="R248" s="92"/>
      <c r="S248" s="192"/>
      <c r="T248" s="193"/>
      <c r="U248" s="96"/>
      <c r="V248" s="294"/>
      <c r="W248" s="294" t="str">
        <f t="shared" si="50"/>
        <v/>
      </c>
      <c r="X248" s="93"/>
      <c r="Y248" s="95"/>
      <c r="Z248" s="294"/>
      <c r="AA248" s="66" t="str">
        <f t="shared" si="51"/>
        <v/>
      </c>
      <c r="AB248" s="67" t="str">
        <f t="shared" si="52"/>
        <v>£0.00</v>
      </c>
      <c r="AC248" s="181"/>
      <c r="AD248" s="183"/>
      <c r="AE248" s="183"/>
      <c r="AF248" s="183"/>
      <c r="AG248" s="183"/>
      <c r="AH248" s="183" t="str">
        <f t="shared" si="45"/>
        <v/>
      </c>
      <c r="AI248" s="45">
        <f t="shared" si="53"/>
        <v>0</v>
      </c>
      <c r="AJ248" s="45">
        <f t="shared" si="54"/>
        <v>0</v>
      </c>
      <c r="AK248" s="45">
        <f t="shared" si="55"/>
        <v>0</v>
      </c>
      <c r="AL248" s="183" t="str">
        <f t="shared" si="56"/>
        <v/>
      </c>
      <c r="AM248" s="183" t="str">
        <f t="shared" si="57"/>
        <v/>
      </c>
      <c r="AN248" s="183"/>
    </row>
    <row r="249" spans="1:40" ht="15.5">
      <c r="A249" s="178"/>
      <c r="B249" s="21"/>
      <c r="C249" s="22"/>
      <c r="D249" s="290"/>
      <c r="E249" s="289"/>
      <c r="F249" s="177"/>
      <c r="G249" s="286"/>
      <c r="H249" s="23"/>
      <c r="I249" s="63" t="str">
        <f t="shared" si="46"/>
        <v>£0.00</v>
      </c>
      <c r="J249" s="178"/>
      <c r="K249" s="19"/>
      <c r="L249" s="92"/>
      <c r="M249" s="92"/>
      <c r="N249" s="92" t="str">
        <f t="shared" si="47"/>
        <v/>
      </c>
      <c r="O249" s="95"/>
      <c r="P249" s="28" t="str">
        <f t="shared" si="48"/>
        <v/>
      </c>
      <c r="Q249" s="18" t="str">
        <f t="shared" si="49"/>
        <v>£0.00</v>
      </c>
      <c r="R249" s="92"/>
      <c r="S249" s="192"/>
      <c r="T249" s="193"/>
      <c r="U249" s="96"/>
      <c r="V249" s="294"/>
      <c r="W249" s="294" t="str">
        <f t="shared" si="50"/>
        <v/>
      </c>
      <c r="X249" s="93"/>
      <c r="Y249" s="95"/>
      <c r="Z249" s="294"/>
      <c r="AA249" s="66" t="str">
        <f t="shared" si="51"/>
        <v/>
      </c>
      <c r="AB249" s="67" t="str">
        <f t="shared" si="52"/>
        <v>£0.00</v>
      </c>
      <c r="AC249" s="181"/>
      <c r="AD249" s="183"/>
      <c r="AE249" s="183"/>
      <c r="AF249" s="183"/>
      <c r="AG249" s="183"/>
      <c r="AH249" s="183" t="str">
        <f t="shared" si="45"/>
        <v/>
      </c>
      <c r="AI249" s="45">
        <f t="shared" si="53"/>
        <v>0</v>
      </c>
      <c r="AJ249" s="45">
        <f t="shared" si="54"/>
        <v>0</v>
      </c>
      <c r="AK249" s="45">
        <f t="shared" si="55"/>
        <v>0</v>
      </c>
      <c r="AL249" s="183" t="str">
        <f t="shared" si="56"/>
        <v/>
      </c>
      <c r="AM249" s="183" t="str">
        <f t="shared" si="57"/>
        <v/>
      </c>
      <c r="AN249" s="183"/>
    </row>
    <row r="250" spans="1:40" ht="15.5">
      <c r="A250" s="178"/>
      <c r="B250" s="21"/>
      <c r="C250" s="22"/>
      <c r="D250" s="290"/>
      <c r="E250" s="289"/>
      <c r="F250" s="177"/>
      <c r="G250" s="286"/>
      <c r="H250" s="23"/>
      <c r="I250" s="63" t="str">
        <f t="shared" si="46"/>
        <v>£0.00</v>
      </c>
      <c r="J250" s="178"/>
      <c r="K250" s="19"/>
      <c r="L250" s="92"/>
      <c r="M250" s="92"/>
      <c r="N250" s="92" t="str">
        <f t="shared" si="47"/>
        <v/>
      </c>
      <c r="O250" s="95"/>
      <c r="P250" s="28" t="str">
        <f t="shared" si="48"/>
        <v/>
      </c>
      <c r="Q250" s="18" t="str">
        <f t="shared" si="49"/>
        <v>£0.00</v>
      </c>
      <c r="R250" s="92"/>
      <c r="S250" s="192"/>
      <c r="T250" s="193"/>
      <c r="U250" s="96"/>
      <c r="V250" s="294"/>
      <c r="W250" s="294" t="str">
        <f t="shared" si="50"/>
        <v/>
      </c>
      <c r="X250" s="93"/>
      <c r="Y250" s="95"/>
      <c r="Z250" s="294"/>
      <c r="AA250" s="66" t="str">
        <f t="shared" si="51"/>
        <v/>
      </c>
      <c r="AB250" s="67" t="str">
        <f t="shared" si="52"/>
        <v>£0.00</v>
      </c>
      <c r="AC250" s="181"/>
      <c r="AD250" s="183"/>
      <c r="AE250" s="183"/>
      <c r="AF250" s="183"/>
      <c r="AG250" s="183"/>
      <c r="AH250" s="183" t="str">
        <f t="shared" si="45"/>
        <v/>
      </c>
      <c r="AI250" s="45">
        <f t="shared" si="53"/>
        <v>0</v>
      </c>
      <c r="AJ250" s="45">
        <f t="shared" si="54"/>
        <v>0</v>
      </c>
      <c r="AK250" s="45">
        <f t="shared" si="55"/>
        <v>0</v>
      </c>
      <c r="AL250" s="183" t="str">
        <f t="shared" si="56"/>
        <v/>
      </c>
      <c r="AM250" s="183" t="str">
        <f t="shared" si="57"/>
        <v/>
      </c>
      <c r="AN250" s="183"/>
    </row>
    <row r="251" spans="1:40" ht="15.5">
      <c r="A251" s="178"/>
      <c r="B251" s="21"/>
      <c r="C251" s="22"/>
      <c r="D251" s="290"/>
      <c r="E251" s="289"/>
      <c r="F251" s="177"/>
      <c r="G251" s="286"/>
      <c r="H251" s="23"/>
      <c r="I251" s="63" t="str">
        <f t="shared" si="46"/>
        <v>£0.00</v>
      </c>
      <c r="J251" s="178"/>
      <c r="K251" s="19"/>
      <c r="L251" s="92"/>
      <c r="M251" s="92"/>
      <c r="N251" s="92" t="str">
        <f t="shared" si="47"/>
        <v/>
      </c>
      <c r="O251" s="95"/>
      <c r="P251" s="28" t="str">
        <f t="shared" si="48"/>
        <v/>
      </c>
      <c r="Q251" s="18" t="str">
        <f t="shared" si="49"/>
        <v>£0.00</v>
      </c>
      <c r="R251" s="92"/>
      <c r="S251" s="192"/>
      <c r="T251" s="193"/>
      <c r="U251" s="96"/>
      <c r="V251" s="294"/>
      <c r="W251" s="294" t="str">
        <f t="shared" si="50"/>
        <v/>
      </c>
      <c r="X251" s="93"/>
      <c r="Y251" s="95"/>
      <c r="Z251" s="294"/>
      <c r="AA251" s="66" t="str">
        <f t="shared" si="51"/>
        <v/>
      </c>
      <c r="AB251" s="67" t="str">
        <f t="shared" si="52"/>
        <v>£0.00</v>
      </c>
      <c r="AC251" s="181"/>
      <c r="AD251" s="183"/>
      <c r="AE251" s="183"/>
      <c r="AF251" s="183"/>
      <c r="AG251" s="183"/>
      <c r="AH251" s="183" t="str">
        <f t="shared" si="45"/>
        <v/>
      </c>
      <c r="AI251" s="45">
        <f t="shared" si="53"/>
        <v>0</v>
      </c>
      <c r="AJ251" s="45">
        <f t="shared" si="54"/>
        <v>0</v>
      </c>
      <c r="AK251" s="45">
        <f t="shared" si="55"/>
        <v>0</v>
      </c>
      <c r="AL251" s="183" t="str">
        <f t="shared" si="56"/>
        <v/>
      </c>
      <c r="AM251" s="183" t="str">
        <f t="shared" si="57"/>
        <v/>
      </c>
      <c r="AN251" s="183"/>
    </row>
    <row r="252" spans="1:40" ht="15.5">
      <c r="A252" s="178"/>
      <c r="B252" s="21"/>
      <c r="C252" s="22"/>
      <c r="D252" s="290"/>
      <c r="E252" s="289"/>
      <c r="F252" s="177"/>
      <c r="G252" s="286"/>
      <c r="H252" s="23"/>
      <c r="I252" s="63" t="str">
        <f t="shared" si="46"/>
        <v>£0.00</v>
      </c>
      <c r="J252" s="178"/>
      <c r="K252" s="19"/>
      <c r="L252" s="92"/>
      <c r="M252" s="92"/>
      <c r="N252" s="92" t="str">
        <f t="shared" si="47"/>
        <v/>
      </c>
      <c r="O252" s="95"/>
      <c r="P252" s="28" t="str">
        <f t="shared" si="48"/>
        <v/>
      </c>
      <c r="Q252" s="18" t="str">
        <f t="shared" si="49"/>
        <v>£0.00</v>
      </c>
      <c r="R252" s="92"/>
      <c r="S252" s="192"/>
      <c r="T252" s="193"/>
      <c r="U252" s="96"/>
      <c r="V252" s="294"/>
      <c r="W252" s="294" t="str">
        <f t="shared" si="50"/>
        <v/>
      </c>
      <c r="X252" s="93"/>
      <c r="Y252" s="95"/>
      <c r="Z252" s="294"/>
      <c r="AA252" s="66" t="str">
        <f t="shared" si="51"/>
        <v/>
      </c>
      <c r="AB252" s="67" t="str">
        <f t="shared" si="52"/>
        <v>£0.00</v>
      </c>
      <c r="AC252" s="181"/>
      <c r="AD252" s="183"/>
      <c r="AE252" s="183"/>
      <c r="AF252" s="183"/>
      <c r="AG252" s="183"/>
      <c r="AH252" s="183" t="str">
        <f t="shared" si="45"/>
        <v/>
      </c>
      <c r="AI252" s="45">
        <f t="shared" si="53"/>
        <v>0</v>
      </c>
      <c r="AJ252" s="45">
        <f t="shared" si="54"/>
        <v>0</v>
      </c>
      <c r="AK252" s="45">
        <f t="shared" si="55"/>
        <v>0</v>
      </c>
      <c r="AL252" s="183" t="str">
        <f t="shared" si="56"/>
        <v/>
      </c>
      <c r="AM252" s="183" t="str">
        <f t="shared" si="57"/>
        <v/>
      </c>
      <c r="AN252" s="183"/>
    </row>
    <row r="253" spans="1:40" ht="15.5">
      <c r="A253" s="178"/>
      <c r="B253" s="21"/>
      <c r="C253" s="22"/>
      <c r="D253" s="290"/>
      <c r="E253" s="289"/>
      <c r="F253" s="177"/>
      <c r="G253" s="286"/>
      <c r="H253" s="23"/>
      <c r="I253" s="63" t="str">
        <f t="shared" si="46"/>
        <v>£0.00</v>
      </c>
      <c r="J253" s="178"/>
      <c r="K253" s="19"/>
      <c r="L253" s="92"/>
      <c r="M253" s="92"/>
      <c r="N253" s="92" t="str">
        <f t="shared" si="47"/>
        <v/>
      </c>
      <c r="O253" s="95"/>
      <c r="P253" s="28" t="str">
        <f t="shared" si="48"/>
        <v/>
      </c>
      <c r="Q253" s="18" t="str">
        <f t="shared" si="49"/>
        <v>£0.00</v>
      </c>
      <c r="R253" s="92"/>
      <c r="S253" s="192"/>
      <c r="T253" s="193"/>
      <c r="U253" s="96"/>
      <c r="V253" s="294"/>
      <c r="W253" s="294" t="str">
        <f t="shared" si="50"/>
        <v/>
      </c>
      <c r="X253" s="93"/>
      <c r="Y253" s="95"/>
      <c r="Z253" s="294"/>
      <c r="AA253" s="66" t="str">
        <f t="shared" si="51"/>
        <v/>
      </c>
      <c r="AB253" s="67" t="str">
        <f t="shared" si="52"/>
        <v>£0.00</v>
      </c>
      <c r="AC253" s="181"/>
      <c r="AD253" s="183"/>
      <c r="AE253" s="183"/>
      <c r="AF253" s="183"/>
      <c r="AG253" s="183"/>
      <c r="AH253" s="183" t="str">
        <f t="shared" si="45"/>
        <v/>
      </c>
      <c r="AI253" s="45">
        <f t="shared" si="53"/>
        <v>0</v>
      </c>
      <c r="AJ253" s="45">
        <f t="shared" si="54"/>
        <v>0</v>
      </c>
      <c r="AK253" s="45">
        <f t="shared" si="55"/>
        <v>0</v>
      </c>
      <c r="AL253" s="183" t="str">
        <f t="shared" si="56"/>
        <v/>
      </c>
      <c r="AM253" s="183" t="str">
        <f t="shared" si="57"/>
        <v/>
      </c>
      <c r="AN253" s="183"/>
    </row>
    <row r="254" spans="1:40" ht="15.5">
      <c r="A254" s="178"/>
      <c r="B254" s="21"/>
      <c r="C254" s="22"/>
      <c r="D254" s="290"/>
      <c r="E254" s="289"/>
      <c r="F254" s="177"/>
      <c r="G254" s="286"/>
      <c r="H254" s="23"/>
      <c r="I254" s="63" t="str">
        <f t="shared" si="46"/>
        <v>£0.00</v>
      </c>
      <c r="J254" s="178"/>
      <c r="K254" s="19"/>
      <c r="L254" s="92"/>
      <c r="M254" s="92"/>
      <c r="N254" s="92" t="str">
        <f t="shared" si="47"/>
        <v/>
      </c>
      <c r="O254" s="95"/>
      <c r="P254" s="28" t="str">
        <f t="shared" si="48"/>
        <v/>
      </c>
      <c r="Q254" s="18" t="str">
        <f t="shared" si="49"/>
        <v>£0.00</v>
      </c>
      <c r="R254" s="92"/>
      <c r="S254" s="192"/>
      <c r="T254" s="193"/>
      <c r="U254" s="96"/>
      <c r="V254" s="294"/>
      <c r="W254" s="294" t="str">
        <f t="shared" si="50"/>
        <v/>
      </c>
      <c r="X254" s="93"/>
      <c r="Y254" s="95"/>
      <c r="Z254" s="294"/>
      <c r="AA254" s="66" t="str">
        <f t="shared" si="51"/>
        <v/>
      </c>
      <c r="AB254" s="67" t="str">
        <f t="shared" si="52"/>
        <v>£0.00</v>
      </c>
      <c r="AC254" s="181"/>
      <c r="AD254" s="183"/>
      <c r="AE254" s="183"/>
      <c r="AF254" s="183"/>
      <c r="AG254" s="183"/>
      <c r="AH254" s="183" t="str">
        <f t="shared" si="45"/>
        <v/>
      </c>
      <c r="AI254" s="45">
        <f t="shared" si="53"/>
        <v>0</v>
      </c>
      <c r="AJ254" s="45">
        <f t="shared" si="54"/>
        <v>0</v>
      </c>
      <c r="AK254" s="45">
        <f t="shared" si="55"/>
        <v>0</v>
      </c>
      <c r="AL254" s="183" t="str">
        <f t="shared" si="56"/>
        <v/>
      </c>
      <c r="AM254" s="183" t="str">
        <f t="shared" si="57"/>
        <v/>
      </c>
      <c r="AN254" s="183"/>
    </row>
    <row r="255" spans="1:40" ht="15.5">
      <c r="A255" s="178"/>
      <c r="B255" s="21"/>
      <c r="C255" s="22"/>
      <c r="D255" s="290"/>
      <c r="E255" s="289"/>
      <c r="F255" s="177"/>
      <c r="G255" s="286"/>
      <c r="H255" s="23"/>
      <c r="I255" s="63" t="str">
        <f t="shared" si="46"/>
        <v>£0.00</v>
      </c>
      <c r="J255" s="178"/>
      <c r="K255" s="19"/>
      <c r="L255" s="92"/>
      <c r="M255" s="92"/>
      <c r="N255" s="92" t="str">
        <f t="shared" si="47"/>
        <v/>
      </c>
      <c r="O255" s="95"/>
      <c r="P255" s="28" t="str">
        <f t="shared" si="48"/>
        <v/>
      </c>
      <c r="Q255" s="18" t="str">
        <f t="shared" si="49"/>
        <v>£0.00</v>
      </c>
      <c r="R255" s="92"/>
      <c r="S255" s="192"/>
      <c r="T255" s="193"/>
      <c r="U255" s="96"/>
      <c r="V255" s="294"/>
      <c r="W255" s="294" t="str">
        <f t="shared" si="50"/>
        <v/>
      </c>
      <c r="X255" s="93"/>
      <c r="Y255" s="95"/>
      <c r="Z255" s="294"/>
      <c r="AA255" s="66" t="str">
        <f t="shared" si="51"/>
        <v/>
      </c>
      <c r="AB255" s="67" t="str">
        <f t="shared" si="52"/>
        <v>£0.00</v>
      </c>
      <c r="AC255" s="181"/>
      <c r="AD255" s="183"/>
      <c r="AE255" s="183"/>
      <c r="AF255" s="183"/>
      <c r="AG255" s="183"/>
      <c r="AH255" s="183" t="str">
        <f t="shared" si="45"/>
        <v/>
      </c>
      <c r="AI255" s="45">
        <f t="shared" si="53"/>
        <v>0</v>
      </c>
      <c r="AJ255" s="45">
        <f t="shared" si="54"/>
        <v>0</v>
      </c>
      <c r="AK255" s="45">
        <f t="shared" si="55"/>
        <v>0</v>
      </c>
      <c r="AL255" s="183" t="str">
        <f t="shared" si="56"/>
        <v/>
      </c>
      <c r="AM255" s="183" t="str">
        <f t="shared" si="57"/>
        <v/>
      </c>
      <c r="AN255" s="183"/>
    </row>
    <row r="256" spans="1:40" ht="15.5">
      <c r="A256" s="178"/>
      <c r="B256" s="21"/>
      <c r="C256" s="22"/>
      <c r="D256" s="290"/>
      <c r="E256" s="289"/>
      <c r="F256" s="177"/>
      <c r="G256" s="286"/>
      <c r="H256" s="23"/>
      <c r="I256" s="63" t="str">
        <f t="shared" si="46"/>
        <v>£0.00</v>
      </c>
      <c r="J256" s="178"/>
      <c r="K256" s="19"/>
      <c r="L256" s="92"/>
      <c r="M256" s="92"/>
      <c r="N256" s="92" t="str">
        <f t="shared" si="47"/>
        <v/>
      </c>
      <c r="O256" s="95"/>
      <c r="P256" s="28" t="str">
        <f t="shared" si="48"/>
        <v/>
      </c>
      <c r="Q256" s="18" t="str">
        <f t="shared" si="49"/>
        <v>£0.00</v>
      </c>
      <c r="R256" s="92"/>
      <c r="S256" s="192"/>
      <c r="T256" s="193"/>
      <c r="U256" s="96"/>
      <c r="V256" s="294"/>
      <c r="W256" s="294" t="str">
        <f t="shared" si="50"/>
        <v/>
      </c>
      <c r="X256" s="93"/>
      <c r="Y256" s="95"/>
      <c r="Z256" s="294"/>
      <c r="AA256" s="66" t="str">
        <f t="shared" si="51"/>
        <v/>
      </c>
      <c r="AB256" s="67" t="str">
        <f t="shared" si="52"/>
        <v>£0.00</v>
      </c>
      <c r="AC256" s="181"/>
      <c r="AD256" s="183"/>
      <c r="AE256" s="183"/>
      <c r="AF256" s="183"/>
      <c r="AG256" s="183"/>
      <c r="AH256" s="183" t="str">
        <f t="shared" si="45"/>
        <v/>
      </c>
      <c r="AI256" s="45">
        <f t="shared" si="53"/>
        <v>0</v>
      </c>
      <c r="AJ256" s="45">
        <f t="shared" si="54"/>
        <v>0</v>
      </c>
      <c r="AK256" s="45">
        <f t="shared" si="55"/>
        <v>0</v>
      </c>
      <c r="AL256" s="183" t="str">
        <f t="shared" si="56"/>
        <v/>
      </c>
      <c r="AM256" s="183" t="str">
        <f t="shared" si="57"/>
        <v/>
      </c>
      <c r="AN256" s="183"/>
    </row>
    <row r="257" spans="1:40" ht="15.5">
      <c r="A257" s="178"/>
      <c r="B257" s="21"/>
      <c r="C257" s="22"/>
      <c r="D257" s="290"/>
      <c r="E257" s="289"/>
      <c r="F257" s="177"/>
      <c r="G257" s="286"/>
      <c r="H257" s="23"/>
      <c r="I257" s="63" t="str">
        <f t="shared" si="46"/>
        <v>£0.00</v>
      </c>
      <c r="J257" s="178"/>
      <c r="K257" s="19"/>
      <c r="L257" s="92"/>
      <c r="M257" s="92"/>
      <c r="N257" s="92" t="str">
        <f t="shared" si="47"/>
        <v/>
      </c>
      <c r="O257" s="95"/>
      <c r="P257" s="28" t="str">
        <f t="shared" si="48"/>
        <v/>
      </c>
      <c r="Q257" s="18" t="str">
        <f t="shared" si="49"/>
        <v>£0.00</v>
      </c>
      <c r="R257" s="92"/>
      <c r="S257" s="192"/>
      <c r="T257" s="193"/>
      <c r="U257" s="96"/>
      <c r="V257" s="294"/>
      <c r="W257" s="294" t="str">
        <f t="shared" si="50"/>
        <v/>
      </c>
      <c r="X257" s="93"/>
      <c r="Y257" s="95"/>
      <c r="Z257" s="294"/>
      <c r="AA257" s="66" t="str">
        <f t="shared" si="51"/>
        <v/>
      </c>
      <c r="AB257" s="67" t="str">
        <f t="shared" si="52"/>
        <v>£0.00</v>
      </c>
      <c r="AC257" s="181"/>
      <c r="AD257" s="183"/>
      <c r="AE257" s="183"/>
      <c r="AF257" s="183"/>
      <c r="AG257" s="183"/>
      <c r="AH257" s="183" t="str">
        <f t="shared" si="45"/>
        <v/>
      </c>
      <c r="AI257" s="45">
        <f t="shared" si="53"/>
        <v>0</v>
      </c>
      <c r="AJ257" s="45">
        <f t="shared" si="54"/>
        <v>0</v>
      </c>
      <c r="AK257" s="45">
        <f t="shared" si="55"/>
        <v>0</v>
      </c>
      <c r="AL257" s="183" t="str">
        <f t="shared" si="56"/>
        <v/>
      </c>
      <c r="AM257" s="183" t="str">
        <f t="shared" si="57"/>
        <v/>
      </c>
      <c r="AN257" s="183"/>
    </row>
    <row r="258" spans="1:40" ht="15.5">
      <c r="A258" s="178"/>
      <c r="B258" s="21"/>
      <c r="C258" s="22"/>
      <c r="D258" s="290"/>
      <c r="E258" s="289"/>
      <c r="F258" s="177"/>
      <c r="G258" s="286"/>
      <c r="H258" s="23"/>
      <c r="I258" s="63" t="str">
        <f t="shared" si="46"/>
        <v>£0.00</v>
      </c>
      <c r="J258" s="178"/>
      <c r="K258" s="19"/>
      <c r="L258" s="92"/>
      <c r="M258" s="92"/>
      <c r="N258" s="92" t="str">
        <f t="shared" si="47"/>
        <v/>
      </c>
      <c r="O258" s="95"/>
      <c r="P258" s="28" t="str">
        <f t="shared" si="48"/>
        <v/>
      </c>
      <c r="Q258" s="18" t="str">
        <f t="shared" si="49"/>
        <v>£0.00</v>
      </c>
      <c r="R258" s="92"/>
      <c r="S258" s="192"/>
      <c r="T258" s="193"/>
      <c r="U258" s="96"/>
      <c r="V258" s="294"/>
      <c r="W258" s="294" t="str">
        <f t="shared" si="50"/>
        <v/>
      </c>
      <c r="X258" s="93"/>
      <c r="Y258" s="95"/>
      <c r="Z258" s="294"/>
      <c r="AA258" s="66" t="str">
        <f t="shared" si="51"/>
        <v/>
      </c>
      <c r="AB258" s="67" t="str">
        <f t="shared" si="52"/>
        <v>£0.00</v>
      </c>
      <c r="AC258" s="181"/>
      <c r="AD258" s="183"/>
      <c r="AE258" s="183"/>
      <c r="AF258" s="183"/>
      <c r="AG258" s="183"/>
      <c r="AH258" s="183" t="str">
        <f t="shared" si="45"/>
        <v/>
      </c>
      <c r="AI258" s="45">
        <f t="shared" si="53"/>
        <v>0</v>
      </c>
      <c r="AJ258" s="45">
        <f t="shared" si="54"/>
        <v>0</v>
      </c>
      <c r="AK258" s="45">
        <f t="shared" si="55"/>
        <v>0</v>
      </c>
      <c r="AL258" s="183" t="str">
        <f t="shared" si="56"/>
        <v/>
      </c>
      <c r="AM258" s="183" t="str">
        <f t="shared" si="57"/>
        <v/>
      </c>
      <c r="AN258" s="183"/>
    </row>
    <row r="259" spans="1:40" ht="15.5">
      <c r="A259" s="178"/>
      <c r="B259" s="21"/>
      <c r="C259" s="22"/>
      <c r="D259" s="290"/>
      <c r="E259" s="289"/>
      <c r="F259" s="177"/>
      <c r="G259" s="286"/>
      <c r="H259" s="23"/>
      <c r="I259" s="63" t="str">
        <f t="shared" si="46"/>
        <v>£0.00</v>
      </c>
      <c r="J259" s="178"/>
      <c r="K259" s="19"/>
      <c r="L259" s="92"/>
      <c r="M259" s="92"/>
      <c r="N259" s="92" t="str">
        <f t="shared" si="47"/>
        <v/>
      </c>
      <c r="O259" s="95"/>
      <c r="P259" s="28" t="str">
        <f t="shared" si="48"/>
        <v/>
      </c>
      <c r="Q259" s="18" t="str">
        <f t="shared" si="49"/>
        <v>£0.00</v>
      </c>
      <c r="R259" s="92"/>
      <c r="S259" s="192"/>
      <c r="T259" s="193"/>
      <c r="U259" s="96"/>
      <c r="V259" s="294"/>
      <c r="W259" s="294" t="str">
        <f t="shared" si="50"/>
        <v/>
      </c>
      <c r="X259" s="93"/>
      <c r="Y259" s="95"/>
      <c r="Z259" s="294"/>
      <c r="AA259" s="66" t="str">
        <f t="shared" si="51"/>
        <v/>
      </c>
      <c r="AB259" s="67" t="str">
        <f t="shared" si="52"/>
        <v>£0.00</v>
      </c>
      <c r="AC259" s="181"/>
      <c r="AD259" s="183"/>
      <c r="AE259" s="183"/>
      <c r="AF259" s="183"/>
      <c r="AG259" s="183"/>
      <c r="AH259" s="183" t="str">
        <f t="shared" si="45"/>
        <v/>
      </c>
      <c r="AI259" s="45">
        <f t="shared" si="53"/>
        <v>0</v>
      </c>
      <c r="AJ259" s="45">
        <f t="shared" si="54"/>
        <v>0</v>
      </c>
      <c r="AK259" s="45">
        <f t="shared" si="55"/>
        <v>0</v>
      </c>
      <c r="AL259" s="183" t="str">
        <f t="shared" si="56"/>
        <v/>
      </c>
      <c r="AM259" s="183" t="str">
        <f t="shared" si="57"/>
        <v/>
      </c>
      <c r="AN259" s="183"/>
    </row>
    <row r="260" spans="1:40" ht="15.5">
      <c r="A260" s="178"/>
      <c r="B260" s="21"/>
      <c r="C260" s="22"/>
      <c r="D260" s="290"/>
      <c r="E260" s="289"/>
      <c r="F260" s="177"/>
      <c r="G260" s="286"/>
      <c r="H260" s="23"/>
      <c r="I260" s="63" t="str">
        <f t="shared" si="46"/>
        <v>£0.00</v>
      </c>
      <c r="J260" s="178"/>
      <c r="K260" s="19"/>
      <c r="L260" s="92"/>
      <c r="M260" s="92"/>
      <c r="N260" s="92" t="str">
        <f t="shared" si="47"/>
        <v/>
      </c>
      <c r="O260" s="95"/>
      <c r="P260" s="28" t="str">
        <f t="shared" si="48"/>
        <v/>
      </c>
      <c r="Q260" s="18" t="str">
        <f t="shared" si="49"/>
        <v>£0.00</v>
      </c>
      <c r="R260" s="92"/>
      <c r="S260" s="192"/>
      <c r="T260" s="193"/>
      <c r="U260" s="96"/>
      <c r="V260" s="294"/>
      <c r="W260" s="294" t="str">
        <f t="shared" si="50"/>
        <v/>
      </c>
      <c r="X260" s="93"/>
      <c r="Y260" s="95"/>
      <c r="Z260" s="294"/>
      <c r="AA260" s="66" t="str">
        <f t="shared" si="51"/>
        <v/>
      </c>
      <c r="AB260" s="67" t="str">
        <f t="shared" si="52"/>
        <v>£0.00</v>
      </c>
      <c r="AC260" s="181"/>
      <c r="AD260" s="183"/>
      <c r="AE260" s="183"/>
      <c r="AF260" s="183"/>
      <c r="AG260" s="183"/>
      <c r="AH260" s="183" t="str">
        <f t="shared" si="45"/>
        <v/>
      </c>
      <c r="AI260" s="45">
        <f t="shared" si="53"/>
        <v>0</v>
      </c>
      <c r="AJ260" s="45">
        <f t="shared" si="54"/>
        <v>0</v>
      </c>
      <c r="AK260" s="45">
        <f t="shared" si="55"/>
        <v>0</v>
      </c>
      <c r="AL260" s="183" t="str">
        <f t="shared" si="56"/>
        <v/>
      </c>
      <c r="AM260" s="183" t="str">
        <f t="shared" si="57"/>
        <v/>
      </c>
      <c r="AN260" s="183"/>
    </row>
    <row r="261" spans="1:40" ht="15.5">
      <c r="A261" s="178"/>
      <c r="B261" s="21"/>
      <c r="C261" s="22"/>
      <c r="D261" s="290"/>
      <c r="E261" s="289"/>
      <c r="F261" s="177"/>
      <c r="G261" s="286"/>
      <c r="H261" s="23"/>
      <c r="I261" s="63" t="str">
        <f t="shared" si="46"/>
        <v>£0.00</v>
      </c>
      <c r="J261" s="178"/>
      <c r="K261" s="19"/>
      <c r="L261" s="92"/>
      <c r="M261" s="92"/>
      <c r="N261" s="92" t="str">
        <f t="shared" si="47"/>
        <v/>
      </c>
      <c r="O261" s="95"/>
      <c r="P261" s="28" t="str">
        <f t="shared" si="48"/>
        <v/>
      </c>
      <c r="Q261" s="18" t="str">
        <f t="shared" si="49"/>
        <v>£0.00</v>
      </c>
      <c r="R261" s="92"/>
      <c r="S261" s="192"/>
      <c r="T261" s="193"/>
      <c r="U261" s="96"/>
      <c r="V261" s="294"/>
      <c r="W261" s="294" t="str">
        <f t="shared" si="50"/>
        <v/>
      </c>
      <c r="X261" s="93"/>
      <c r="Y261" s="95"/>
      <c r="Z261" s="294"/>
      <c r="AA261" s="66" t="str">
        <f t="shared" si="51"/>
        <v/>
      </c>
      <c r="AB261" s="67" t="str">
        <f t="shared" si="52"/>
        <v>£0.00</v>
      </c>
      <c r="AC261" s="181"/>
      <c r="AD261" s="183"/>
      <c r="AE261" s="183"/>
      <c r="AF261" s="183"/>
      <c r="AG261" s="183"/>
      <c r="AH261" s="183" t="str">
        <f t="shared" ref="AH261:AH324" si="58">IF(D261="","",IF(D261="Travel","1",IF(D261="Waiting","1",IF(D261="Advocacy","2",IF(D261="Attend: Court hearing","3","4")))))</f>
        <v/>
      </c>
      <c r="AI261" s="45">
        <f t="shared" si="53"/>
        <v>0</v>
      </c>
      <c r="AJ261" s="45">
        <f t="shared" si="54"/>
        <v>0</v>
      </c>
      <c r="AK261" s="45">
        <f t="shared" si="55"/>
        <v>0</v>
      </c>
      <c r="AL261" s="183" t="str">
        <f t="shared" si="56"/>
        <v/>
      </c>
      <c r="AM261" s="183" t="str">
        <f t="shared" si="57"/>
        <v/>
      </c>
      <c r="AN261" s="183"/>
    </row>
    <row r="262" spans="1:40" ht="15.5">
      <c r="A262" s="178"/>
      <c r="B262" s="21"/>
      <c r="C262" s="22"/>
      <c r="D262" s="290"/>
      <c r="E262" s="289"/>
      <c r="F262" s="177"/>
      <c r="G262" s="286"/>
      <c r="H262" s="23"/>
      <c r="I262" s="63" t="str">
        <f t="shared" ref="I262:I325" si="59">IF(H262="","£0.00",(AI262*G262))</f>
        <v>£0.00</v>
      </c>
      <c r="J262" s="178"/>
      <c r="K262" s="19"/>
      <c r="L262" s="92"/>
      <c r="M262" s="92"/>
      <c r="N262" s="92" t="str">
        <f t="shared" ref="N262:N325" si="60">IF(D262="", "", D262)</f>
        <v/>
      </c>
      <c r="O262" s="95"/>
      <c r="P262" s="28" t="str">
        <f t="shared" ref="P262:P325" si="61">IF(L262="Yes",G262,IF(L262="Part Pay",M262, IF(L262="No", "£0.00","")))</f>
        <v/>
      </c>
      <c r="Q262" s="18" t="str">
        <f t="shared" ref="Q262:Q325" si="62">IF(G262="","£0.00",IF(L262="Yes", (P262*AJ262), IF(L262="No", "£0.00", IF(L262="Part Pay",(M262*AJ262), 0))))</f>
        <v>£0.00</v>
      </c>
      <c r="R262" s="92"/>
      <c r="S262" s="192"/>
      <c r="T262" s="193"/>
      <c r="U262" s="96"/>
      <c r="V262" s="294"/>
      <c r="W262" s="294" t="str">
        <f t="shared" ref="W262:W325" si="63">IF(N262="", "", N262)</f>
        <v/>
      </c>
      <c r="X262" s="93"/>
      <c r="Y262" s="95"/>
      <c r="Z262" s="294"/>
      <c r="AA262" s="66" t="str">
        <f t="shared" ref="AA262:AA325" si="64">IF(X262="",P262,IF(P262="",X262,X262+P262))</f>
        <v/>
      </c>
      <c r="AB262" s="67" t="str">
        <f t="shared" ref="AB262:AB325" si="65">IF(G262="", "£0.00", (AA262*AK262))</f>
        <v>£0.00</v>
      </c>
      <c r="AC262" s="181"/>
      <c r="AD262" s="183"/>
      <c r="AE262" s="183"/>
      <c r="AF262" s="183"/>
      <c r="AG262" s="183"/>
      <c r="AH262" s="183" t="str">
        <f t="shared" si="58"/>
        <v/>
      </c>
      <c r="AI262" s="45">
        <f t="shared" ref="AI262:AI325" si="66" xml:space="preserve"> MIN(H262)</f>
        <v>0</v>
      </c>
      <c r="AJ262" s="45">
        <f t="shared" ref="AJ262:AJ325" si="67">IF(O262&gt;0,MIN(O262,H262),MIN(H262))</f>
        <v>0</v>
      </c>
      <c r="AK262" s="45">
        <f t="shared" ref="AK262:AK325" si="68">IF(Y262="",MIN(O262,H262),MIN(Y262))</f>
        <v>0</v>
      </c>
      <c r="AL262" s="183" t="str">
        <f t="shared" ref="AL262:AL325" si="69">IF($N262="","",IF($N262="Travel","1",IF($N262="Waiting","1",IF($N262="Advocacy","2",IF($N262="Attend: Court hearing","3","4")))))</f>
        <v/>
      </c>
      <c r="AM262" s="183" t="str">
        <f t="shared" ref="AM262:AM325" si="70">IF($W262="","",IF($W262="Travel","1",IF($W262="Waiting","1",IF($W262="Advocacy","2",IF($W262="Attend: Court hearing","3","4")))))</f>
        <v/>
      </c>
      <c r="AN262" s="183"/>
    </row>
    <row r="263" spans="1:40" ht="15.5">
      <c r="A263" s="178"/>
      <c r="B263" s="21"/>
      <c r="C263" s="22"/>
      <c r="D263" s="290"/>
      <c r="E263" s="289"/>
      <c r="F263" s="177"/>
      <c r="G263" s="286"/>
      <c r="H263" s="23"/>
      <c r="I263" s="63" t="str">
        <f t="shared" si="59"/>
        <v>£0.00</v>
      </c>
      <c r="J263" s="178"/>
      <c r="K263" s="19"/>
      <c r="L263" s="92"/>
      <c r="M263" s="92"/>
      <c r="N263" s="92" t="str">
        <f t="shared" si="60"/>
        <v/>
      </c>
      <c r="O263" s="95"/>
      <c r="P263" s="28" t="str">
        <f t="shared" si="61"/>
        <v/>
      </c>
      <c r="Q263" s="18" t="str">
        <f t="shared" si="62"/>
        <v>£0.00</v>
      </c>
      <c r="R263" s="92"/>
      <c r="S263" s="192"/>
      <c r="T263" s="193"/>
      <c r="U263" s="96"/>
      <c r="V263" s="294"/>
      <c r="W263" s="294" t="str">
        <f t="shared" si="63"/>
        <v/>
      </c>
      <c r="X263" s="93"/>
      <c r="Y263" s="95"/>
      <c r="Z263" s="294"/>
      <c r="AA263" s="66" t="str">
        <f t="shared" si="64"/>
        <v/>
      </c>
      <c r="AB263" s="67" t="str">
        <f t="shared" si="65"/>
        <v>£0.00</v>
      </c>
      <c r="AC263" s="181"/>
      <c r="AD263" s="183"/>
      <c r="AE263" s="183"/>
      <c r="AF263" s="183"/>
      <c r="AG263" s="183"/>
      <c r="AH263" s="183" t="str">
        <f t="shared" si="58"/>
        <v/>
      </c>
      <c r="AI263" s="45">
        <f t="shared" si="66"/>
        <v>0</v>
      </c>
      <c r="AJ263" s="45">
        <f t="shared" si="67"/>
        <v>0</v>
      </c>
      <c r="AK263" s="45">
        <f t="shared" si="68"/>
        <v>0</v>
      </c>
      <c r="AL263" s="183" t="str">
        <f t="shared" si="69"/>
        <v/>
      </c>
      <c r="AM263" s="183" t="str">
        <f t="shared" si="70"/>
        <v/>
      </c>
      <c r="AN263" s="183"/>
    </row>
    <row r="264" spans="1:40" ht="15.5">
      <c r="A264" s="178"/>
      <c r="B264" s="21"/>
      <c r="C264" s="22"/>
      <c r="D264" s="290"/>
      <c r="E264" s="289"/>
      <c r="F264" s="177"/>
      <c r="G264" s="286"/>
      <c r="H264" s="23"/>
      <c r="I264" s="63" t="str">
        <f t="shared" si="59"/>
        <v>£0.00</v>
      </c>
      <c r="J264" s="178"/>
      <c r="K264" s="19"/>
      <c r="L264" s="92"/>
      <c r="M264" s="92"/>
      <c r="N264" s="92" t="str">
        <f t="shared" si="60"/>
        <v/>
      </c>
      <c r="O264" s="95"/>
      <c r="P264" s="28" t="str">
        <f t="shared" si="61"/>
        <v/>
      </c>
      <c r="Q264" s="18" t="str">
        <f t="shared" si="62"/>
        <v>£0.00</v>
      </c>
      <c r="R264" s="92"/>
      <c r="S264" s="192"/>
      <c r="T264" s="193"/>
      <c r="U264" s="96"/>
      <c r="V264" s="294"/>
      <c r="W264" s="294" t="str">
        <f t="shared" si="63"/>
        <v/>
      </c>
      <c r="X264" s="93"/>
      <c r="Y264" s="95"/>
      <c r="Z264" s="294"/>
      <c r="AA264" s="66" t="str">
        <f t="shared" si="64"/>
        <v/>
      </c>
      <c r="AB264" s="67" t="str">
        <f t="shared" si="65"/>
        <v>£0.00</v>
      </c>
      <c r="AC264" s="181"/>
      <c r="AD264" s="183"/>
      <c r="AE264" s="183"/>
      <c r="AF264" s="183"/>
      <c r="AG264" s="183"/>
      <c r="AH264" s="183" t="str">
        <f t="shared" si="58"/>
        <v/>
      </c>
      <c r="AI264" s="45">
        <f t="shared" si="66"/>
        <v>0</v>
      </c>
      <c r="AJ264" s="45">
        <f t="shared" si="67"/>
        <v>0</v>
      </c>
      <c r="AK264" s="45">
        <f t="shared" si="68"/>
        <v>0</v>
      </c>
      <c r="AL264" s="183" t="str">
        <f t="shared" si="69"/>
        <v/>
      </c>
      <c r="AM264" s="183" t="str">
        <f t="shared" si="70"/>
        <v/>
      </c>
      <c r="AN264" s="183"/>
    </row>
    <row r="265" spans="1:40" ht="15.5">
      <c r="A265" s="178"/>
      <c r="B265" s="21"/>
      <c r="C265" s="22"/>
      <c r="D265" s="290"/>
      <c r="E265" s="289"/>
      <c r="F265" s="177"/>
      <c r="G265" s="286"/>
      <c r="H265" s="23"/>
      <c r="I265" s="63" t="str">
        <f t="shared" si="59"/>
        <v>£0.00</v>
      </c>
      <c r="J265" s="178"/>
      <c r="K265" s="19"/>
      <c r="L265" s="92"/>
      <c r="M265" s="92"/>
      <c r="N265" s="92" t="str">
        <f t="shared" si="60"/>
        <v/>
      </c>
      <c r="O265" s="95"/>
      <c r="P265" s="28" t="str">
        <f t="shared" si="61"/>
        <v/>
      </c>
      <c r="Q265" s="18" t="str">
        <f t="shared" si="62"/>
        <v>£0.00</v>
      </c>
      <c r="R265" s="92"/>
      <c r="S265" s="192"/>
      <c r="T265" s="193"/>
      <c r="U265" s="96"/>
      <c r="V265" s="294"/>
      <c r="W265" s="294" t="str">
        <f t="shared" si="63"/>
        <v/>
      </c>
      <c r="X265" s="93"/>
      <c r="Y265" s="95"/>
      <c r="Z265" s="294"/>
      <c r="AA265" s="66" t="str">
        <f t="shared" si="64"/>
        <v/>
      </c>
      <c r="AB265" s="67" t="str">
        <f t="shared" si="65"/>
        <v>£0.00</v>
      </c>
      <c r="AC265" s="181"/>
      <c r="AD265" s="183"/>
      <c r="AE265" s="183"/>
      <c r="AF265" s="183"/>
      <c r="AG265" s="183"/>
      <c r="AH265" s="183" t="str">
        <f t="shared" si="58"/>
        <v/>
      </c>
      <c r="AI265" s="45">
        <f t="shared" si="66"/>
        <v>0</v>
      </c>
      <c r="AJ265" s="45">
        <f t="shared" si="67"/>
        <v>0</v>
      </c>
      <c r="AK265" s="45">
        <f t="shared" si="68"/>
        <v>0</v>
      </c>
      <c r="AL265" s="183" t="str">
        <f t="shared" si="69"/>
        <v/>
      </c>
      <c r="AM265" s="183" t="str">
        <f t="shared" si="70"/>
        <v/>
      </c>
      <c r="AN265" s="183"/>
    </row>
    <row r="266" spans="1:40" ht="15.5">
      <c r="A266" s="178"/>
      <c r="B266" s="21"/>
      <c r="C266" s="22"/>
      <c r="D266" s="290"/>
      <c r="E266" s="289"/>
      <c r="F266" s="177"/>
      <c r="G266" s="286"/>
      <c r="H266" s="23"/>
      <c r="I266" s="63" t="str">
        <f t="shared" si="59"/>
        <v>£0.00</v>
      </c>
      <c r="J266" s="178"/>
      <c r="K266" s="19"/>
      <c r="L266" s="92"/>
      <c r="M266" s="92"/>
      <c r="N266" s="92" t="str">
        <f t="shared" si="60"/>
        <v/>
      </c>
      <c r="O266" s="95"/>
      <c r="P266" s="28" t="str">
        <f t="shared" si="61"/>
        <v/>
      </c>
      <c r="Q266" s="18" t="str">
        <f t="shared" si="62"/>
        <v>£0.00</v>
      </c>
      <c r="R266" s="92"/>
      <c r="S266" s="192"/>
      <c r="T266" s="193"/>
      <c r="U266" s="96"/>
      <c r="V266" s="294"/>
      <c r="W266" s="294" t="str">
        <f t="shared" si="63"/>
        <v/>
      </c>
      <c r="X266" s="93"/>
      <c r="Y266" s="95"/>
      <c r="Z266" s="294"/>
      <c r="AA266" s="66" t="str">
        <f t="shared" si="64"/>
        <v/>
      </c>
      <c r="AB266" s="67" t="str">
        <f t="shared" si="65"/>
        <v>£0.00</v>
      </c>
      <c r="AC266" s="181"/>
      <c r="AD266" s="183"/>
      <c r="AE266" s="183"/>
      <c r="AF266" s="183"/>
      <c r="AG266" s="183"/>
      <c r="AH266" s="183" t="str">
        <f t="shared" si="58"/>
        <v/>
      </c>
      <c r="AI266" s="45">
        <f t="shared" si="66"/>
        <v>0</v>
      </c>
      <c r="AJ266" s="45">
        <f t="shared" si="67"/>
        <v>0</v>
      </c>
      <c r="AK266" s="45">
        <f t="shared" si="68"/>
        <v>0</v>
      </c>
      <c r="AL266" s="183" t="str">
        <f t="shared" si="69"/>
        <v/>
      </c>
      <c r="AM266" s="183" t="str">
        <f t="shared" si="70"/>
        <v/>
      </c>
      <c r="AN266" s="183"/>
    </row>
    <row r="267" spans="1:40" ht="15.5">
      <c r="A267" s="178"/>
      <c r="B267" s="21"/>
      <c r="C267" s="22"/>
      <c r="D267" s="290"/>
      <c r="E267" s="289"/>
      <c r="F267" s="177"/>
      <c r="G267" s="286"/>
      <c r="H267" s="23"/>
      <c r="I267" s="63" t="str">
        <f t="shared" si="59"/>
        <v>£0.00</v>
      </c>
      <c r="J267" s="178"/>
      <c r="K267" s="19"/>
      <c r="L267" s="92"/>
      <c r="M267" s="92"/>
      <c r="N267" s="92" t="str">
        <f t="shared" si="60"/>
        <v/>
      </c>
      <c r="O267" s="95"/>
      <c r="P267" s="28" t="str">
        <f t="shared" si="61"/>
        <v/>
      </c>
      <c r="Q267" s="18" t="str">
        <f t="shared" si="62"/>
        <v>£0.00</v>
      </c>
      <c r="R267" s="92"/>
      <c r="S267" s="192"/>
      <c r="T267" s="193"/>
      <c r="U267" s="96"/>
      <c r="V267" s="294"/>
      <c r="W267" s="294" t="str">
        <f t="shared" si="63"/>
        <v/>
      </c>
      <c r="X267" s="93"/>
      <c r="Y267" s="95"/>
      <c r="Z267" s="294"/>
      <c r="AA267" s="66" t="str">
        <f t="shared" si="64"/>
        <v/>
      </c>
      <c r="AB267" s="67" t="str">
        <f t="shared" si="65"/>
        <v>£0.00</v>
      </c>
      <c r="AC267" s="181"/>
      <c r="AD267" s="183"/>
      <c r="AE267" s="183"/>
      <c r="AF267" s="183"/>
      <c r="AG267" s="183"/>
      <c r="AH267" s="183" t="str">
        <f t="shared" si="58"/>
        <v/>
      </c>
      <c r="AI267" s="45">
        <f t="shared" si="66"/>
        <v>0</v>
      </c>
      <c r="AJ267" s="45">
        <f t="shared" si="67"/>
        <v>0</v>
      </c>
      <c r="AK267" s="45">
        <f t="shared" si="68"/>
        <v>0</v>
      </c>
      <c r="AL267" s="183" t="str">
        <f t="shared" si="69"/>
        <v/>
      </c>
      <c r="AM267" s="183" t="str">
        <f t="shared" si="70"/>
        <v/>
      </c>
      <c r="AN267" s="183"/>
    </row>
    <row r="268" spans="1:40" ht="15.5">
      <c r="A268" s="178"/>
      <c r="B268" s="21"/>
      <c r="C268" s="22"/>
      <c r="D268" s="290"/>
      <c r="E268" s="289"/>
      <c r="F268" s="177"/>
      <c r="G268" s="286"/>
      <c r="H268" s="23"/>
      <c r="I268" s="63" t="str">
        <f t="shared" si="59"/>
        <v>£0.00</v>
      </c>
      <c r="J268" s="178"/>
      <c r="K268" s="19"/>
      <c r="L268" s="92"/>
      <c r="M268" s="92"/>
      <c r="N268" s="92" t="str">
        <f t="shared" si="60"/>
        <v/>
      </c>
      <c r="O268" s="95"/>
      <c r="P268" s="28" t="str">
        <f t="shared" si="61"/>
        <v/>
      </c>
      <c r="Q268" s="18" t="str">
        <f t="shared" si="62"/>
        <v>£0.00</v>
      </c>
      <c r="R268" s="92"/>
      <c r="S268" s="192"/>
      <c r="T268" s="193"/>
      <c r="U268" s="96"/>
      <c r="V268" s="294"/>
      <c r="W268" s="294" t="str">
        <f t="shared" si="63"/>
        <v/>
      </c>
      <c r="X268" s="93"/>
      <c r="Y268" s="95"/>
      <c r="Z268" s="294"/>
      <c r="AA268" s="66" t="str">
        <f t="shared" si="64"/>
        <v/>
      </c>
      <c r="AB268" s="67" t="str">
        <f t="shared" si="65"/>
        <v>£0.00</v>
      </c>
      <c r="AC268" s="181"/>
      <c r="AD268" s="183"/>
      <c r="AE268" s="183"/>
      <c r="AF268" s="183"/>
      <c r="AG268" s="183"/>
      <c r="AH268" s="183" t="str">
        <f t="shared" si="58"/>
        <v/>
      </c>
      <c r="AI268" s="45">
        <f t="shared" si="66"/>
        <v>0</v>
      </c>
      <c r="AJ268" s="45">
        <f t="shared" si="67"/>
        <v>0</v>
      </c>
      <c r="AK268" s="45">
        <f t="shared" si="68"/>
        <v>0</v>
      </c>
      <c r="AL268" s="183" t="str">
        <f t="shared" si="69"/>
        <v/>
      </c>
      <c r="AM268" s="183" t="str">
        <f t="shared" si="70"/>
        <v/>
      </c>
      <c r="AN268" s="183"/>
    </row>
    <row r="269" spans="1:40" ht="15.5">
      <c r="A269" s="178"/>
      <c r="B269" s="21"/>
      <c r="C269" s="22"/>
      <c r="D269" s="290"/>
      <c r="E269" s="289"/>
      <c r="F269" s="177"/>
      <c r="G269" s="286"/>
      <c r="H269" s="23"/>
      <c r="I269" s="63" t="str">
        <f t="shared" si="59"/>
        <v>£0.00</v>
      </c>
      <c r="J269" s="178"/>
      <c r="K269" s="19"/>
      <c r="L269" s="92"/>
      <c r="M269" s="92"/>
      <c r="N269" s="92" t="str">
        <f t="shared" si="60"/>
        <v/>
      </c>
      <c r="O269" s="95"/>
      <c r="P269" s="28" t="str">
        <f t="shared" si="61"/>
        <v/>
      </c>
      <c r="Q269" s="18" t="str">
        <f t="shared" si="62"/>
        <v>£0.00</v>
      </c>
      <c r="R269" s="92"/>
      <c r="S269" s="192"/>
      <c r="T269" s="193"/>
      <c r="U269" s="96"/>
      <c r="V269" s="294"/>
      <c r="W269" s="294" t="str">
        <f t="shared" si="63"/>
        <v/>
      </c>
      <c r="X269" s="93"/>
      <c r="Y269" s="95"/>
      <c r="Z269" s="294"/>
      <c r="AA269" s="66" t="str">
        <f t="shared" si="64"/>
        <v/>
      </c>
      <c r="AB269" s="67" t="str">
        <f t="shared" si="65"/>
        <v>£0.00</v>
      </c>
      <c r="AC269" s="181"/>
      <c r="AD269" s="183"/>
      <c r="AE269" s="183"/>
      <c r="AF269" s="183"/>
      <c r="AG269" s="183"/>
      <c r="AH269" s="183" t="str">
        <f t="shared" si="58"/>
        <v/>
      </c>
      <c r="AI269" s="45">
        <f t="shared" si="66"/>
        <v>0</v>
      </c>
      <c r="AJ269" s="45">
        <f t="shared" si="67"/>
        <v>0</v>
      </c>
      <c r="AK269" s="45">
        <f t="shared" si="68"/>
        <v>0</v>
      </c>
      <c r="AL269" s="183" t="str">
        <f t="shared" si="69"/>
        <v/>
      </c>
      <c r="AM269" s="183" t="str">
        <f t="shared" si="70"/>
        <v/>
      </c>
      <c r="AN269" s="183"/>
    </row>
    <row r="270" spans="1:40" ht="15.5">
      <c r="A270" s="178"/>
      <c r="B270" s="21"/>
      <c r="C270" s="22"/>
      <c r="D270" s="290"/>
      <c r="E270" s="289"/>
      <c r="F270" s="177"/>
      <c r="G270" s="286"/>
      <c r="H270" s="23"/>
      <c r="I270" s="63" t="str">
        <f t="shared" si="59"/>
        <v>£0.00</v>
      </c>
      <c r="J270" s="178"/>
      <c r="K270" s="19"/>
      <c r="L270" s="92"/>
      <c r="M270" s="92"/>
      <c r="N270" s="92" t="str">
        <f t="shared" si="60"/>
        <v/>
      </c>
      <c r="O270" s="95"/>
      <c r="P270" s="28" t="str">
        <f t="shared" si="61"/>
        <v/>
      </c>
      <c r="Q270" s="18" t="str">
        <f t="shared" si="62"/>
        <v>£0.00</v>
      </c>
      <c r="R270" s="92"/>
      <c r="S270" s="192"/>
      <c r="T270" s="193"/>
      <c r="U270" s="96"/>
      <c r="V270" s="294"/>
      <c r="W270" s="294" t="str">
        <f t="shared" si="63"/>
        <v/>
      </c>
      <c r="X270" s="93"/>
      <c r="Y270" s="95"/>
      <c r="Z270" s="294"/>
      <c r="AA270" s="66" t="str">
        <f t="shared" si="64"/>
        <v/>
      </c>
      <c r="AB270" s="67" t="str">
        <f t="shared" si="65"/>
        <v>£0.00</v>
      </c>
      <c r="AC270" s="181"/>
      <c r="AD270" s="183"/>
      <c r="AE270" s="183"/>
      <c r="AF270" s="183"/>
      <c r="AG270" s="183"/>
      <c r="AH270" s="183" t="str">
        <f t="shared" si="58"/>
        <v/>
      </c>
      <c r="AI270" s="45">
        <f t="shared" si="66"/>
        <v>0</v>
      </c>
      <c r="AJ270" s="45">
        <f t="shared" si="67"/>
        <v>0</v>
      </c>
      <c r="AK270" s="45">
        <f t="shared" si="68"/>
        <v>0</v>
      </c>
      <c r="AL270" s="183" t="str">
        <f t="shared" si="69"/>
        <v/>
      </c>
      <c r="AM270" s="183" t="str">
        <f t="shared" si="70"/>
        <v/>
      </c>
      <c r="AN270" s="183"/>
    </row>
    <row r="271" spans="1:40" ht="15.5">
      <c r="A271" s="178"/>
      <c r="B271" s="21"/>
      <c r="C271" s="22"/>
      <c r="D271" s="290"/>
      <c r="E271" s="289"/>
      <c r="F271" s="177"/>
      <c r="G271" s="286"/>
      <c r="H271" s="23"/>
      <c r="I271" s="63" t="str">
        <f t="shared" si="59"/>
        <v>£0.00</v>
      </c>
      <c r="J271" s="178"/>
      <c r="K271" s="19"/>
      <c r="L271" s="92"/>
      <c r="M271" s="92"/>
      <c r="N271" s="92" t="str">
        <f t="shared" si="60"/>
        <v/>
      </c>
      <c r="O271" s="95"/>
      <c r="P271" s="28" t="str">
        <f t="shared" si="61"/>
        <v/>
      </c>
      <c r="Q271" s="18" t="str">
        <f t="shared" si="62"/>
        <v>£0.00</v>
      </c>
      <c r="R271" s="92"/>
      <c r="S271" s="192"/>
      <c r="T271" s="193"/>
      <c r="U271" s="96"/>
      <c r="V271" s="294"/>
      <c r="W271" s="294" t="str">
        <f t="shared" si="63"/>
        <v/>
      </c>
      <c r="X271" s="93"/>
      <c r="Y271" s="95"/>
      <c r="Z271" s="294"/>
      <c r="AA271" s="66" t="str">
        <f t="shared" si="64"/>
        <v/>
      </c>
      <c r="AB271" s="67" t="str">
        <f t="shared" si="65"/>
        <v>£0.00</v>
      </c>
      <c r="AC271" s="181"/>
      <c r="AD271" s="183"/>
      <c r="AE271" s="183"/>
      <c r="AF271" s="183"/>
      <c r="AG271" s="183"/>
      <c r="AH271" s="183" t="str">
        <f t="shared" si="58"/>
        <v/>
      </c>
      <c r="AI271" s="45">
        <f t="shared" si="66"/>
        <v>0</v>
      </c>
      <c r="AJ271" s="45">
        <f t="shared" si="67"/>
        <v>0</v>
      </c>
      <c r="AK271" s="45">
        <f t="shared" si="68"/>
        <v>0</v>
      </c>
      <c r="AL271" s="183" t="str">
        <f t="shared" si="69"/>
        <v/>
      </c>
      <c r="AM271" s="183" t="str">
        <f t="shared" si="70"/>
        <v/>
      </c>
      <c r="AN271" s="183"/>
    </row>
    <row r="272" spans="1:40" ht="15.5">
      <c r="A272" s="178"/>
      <c r="B272" s="21"/>
      <c r="C272" s="22"/>
      <c r="D272" s="290"/>
      <c r="E272" s="289"/>
      <c r="F272" s="177"/>
      <c r="G272" s="286"/>
      <c r="H272" s="23"/>
      <c r="I272" s="63" t="str">
        <f t="shared" si="59"/>
        <v>£0.00</v>
      </c>
      <c r="J272" s="178"/>
      <c r="K272" s="19"/>
      <c r="L272" s="92"/>
      <c r="M272" s="92"/>
      <c r="N272" s="92" t="str">
        <f t="shared" si="60"/>
        <v/>
      </c>
      <c r="O272" s="95"/>
      <c r="P272" s="28" t="str">
        <f t="shared" si="61"/>
        <v/>
      </c>
      <c r="Q272" s="18" t="str">
        <f t="shared" si="62"/>
        <v>£0.00</v>
      </c>
      <c r="R272" s="92"/>
      <c r="S272" s="192"/>
      <c r="T272" s="193"/>
      <c r="U272" s="96"/>
      <c r="V272" s="294"/>
      <c r="W272" s="294" t="str">
        <f t="shared" si="63"/>
        <v/>
      </c>
      <c r="X272" s="93"/>
      <c r="Y272" s="95"/>
      <c r="Z272" s="294"/>
      <c r="AA272" s="66" t="str">
        <f t="shared" si="64"/>
        <v/>
      </c>
      <c r="AB272" s="67" t="str">
        <f t="shared" si="65"/>
        <v>£0.00</v>
      </c>
      <c r="AC272" s="181"/>
      <c r="AD272" s="183"/>
      <c r="AE272" s="183"/>
      <c r="AF272" s="183"/>
      <c r="AG272" s="183"/>
      <c r="AH272" s="183" t="str">
        <f t="shared" si="58"/>
        <v/>
      </c>
      <c r="AI272" s="45">
        <f t="shared" si="66"/>
        <v>0</v>
      </c>
      <c r="AJ272" s="45">
        <f t="shared" si="67"/>
        <v>0</v>
      </c>
      <c r="AK272" s="45">
        <f t="shared" si="68"/>
        <v>0</v>
      </c>
      <c r="AL272" s="183" t="str">
        <f t="shared" si="69"/>
        <v/>
      </c>
      <c r="AM272" s="183" t="str">
        <f t="shared" si="70"/>
        <v/>
      </c>
      <c r="AN272" s="183"/>
    </row>
    <row r="273" spans="1:40" ht="15.5">
      <c r="A273" s="178"/>
      <c r="B273" s="21"/>
      <c r="C273" s="22"/>
      <c r="D273" s="290"/>
      <c r="E273" s="289"/>
      <c r="F273" s="177"/>
      <c r="G273" s="286"/>
      <c r="H273" s="23"/>
      <c r="I273" s="63" t="str">
        <f t="shared" si="59"/>
        <v>£0.00</v>
      </c>
      <c r="J273" s="178"/>
      <c r="K273" s="19"/>
      <c r="L273" s="92"/>
      <c r="M273" s="92"/>
      <c r="N273" s="92" t="str">
        <f t="shared" si="60"/>
        <v/>
      </c>
      <c r="O273" s="95"/>
      <c r="P273" s="28" t="str">
        <f t="shared" si="61"/>
        <v/>
      </c>
      <c r="Q273" s="18" t="str">
        <f t="shared" si="62"/>
        <v>£0.00</v>
      </c>
      <c r="R273" s="92"/>
      <c r="S273" s="192"/>
      <c r="T273" s="193"/>
      <c r="U273" s="96"/>
      <c r="V273" s="294"/>
      <c r="W273" s="294" t="str">
        <f t="shared" si="63"/>
        <v/>
      </c>
      <c r="X273" s="93"/>
      <c r="Y273" s="95"/>
      <c r="Z273" s="294"/>
      <c r="AA273" s="66" t="str">
        <f t="shared" si="64"/>
        <v/>
      </c>
      <c r="AB273" s="67" t="str">
        <f t="shared" si="65"/>
        <v>£0.00</v>
      </c>
      <c r="AC273" s="181"/>
      <c r="AD273" s="183"/>
      <c r="AE273" s="183"/>
      <c r="AF273" s="183"/>
      <c r="AG273" s="183"/>
      <c r="AH273" s="183" t="str">
        <f t="shared" si="58"/>
        <v/>
      </c>
      <c r="AI273" s="45">
        <f t="shared" si="66"/>
        <v>0</v>
      </c>
      <c r="AJ273" s="45">
        <f t="shared" si="67"/>
        <v>0</v>
      </c>
      <c r="AK273" s="45">
        <f t="shared" si="68"/>
        <v>0</v>
      </c>
      <c r="AL273" s="183" t="str">
        <f t="shared" si="69"/>
        <v/>
      </c>
      <c r="AM273" s="183" t="str">
        <f t="shared" si="70"/>
        <v/>
      </c>
      <c r="AN273" s="183"/>
    </row>
    <row r="274" spans="1:40" ht="15.5">
      <c r="A274" s="178"/>
      <c r="B274" s="21"/>
      <c r="C274" s="22"/>
      <c r="D274" s="290"/>
      <c r="E274" s="289"/>
      <c r="F274" s="177"/>
      <c r="G274" s="286"/>
      <c r="H274" s="23"/>
      <c r="I274" s="63" t="str">
        <f t="shared" si="59"/>
        <v>£0.00</v>
      </c>
      <c r="J274" s="178"/>
      <c r="K274" s="19"/>
      <c r="L274" s="92"/>
      <c r="M274" s="92"/>
      <c r="N274" s="92" t="str">
        <f t="shared" si="60"/>
        <v/>
      </c>
      <c r="O274" s="95"/>
      <c r="P274" s="28" t="str">
        <f t="shared" si="61"/>
        <v/>
      </c>
      <c r="Q274" s="18" t="str">
        <f t="shared" si="62"/>
        <v>£0.00</v>
      </c>
      <c r="R274" s="92"/>
      <c r="S274" s="192"/>
      <c r="T274" s="193"/>
      <c r="U274" s="96"/>
      <c r="V274" s="294"/>
      <c r="W274" s="294" t="str">
        <f t="shared" si="63"/>
        <v/>
      </c>
      <c r="X274" s="93"/>
      <c r="Y274" s="95"/>
      <c r="Z274" s="294"/>
      <c r="AA274" s="66" t="str">
        <f t="shared" si="64"/>
        <v/>
      </c>
      <c r="AB274" s="67" t="str">
        <f t="shared" si="65"/>
        <v>£0.00</v>
      </c>
      <c r="AC274" s="181"/>
      <c r="AD274" s="183"/>
      <c r="AE274" s="183"/>
      <c r="AF274" s="183"/>
      <c r="AG274" s="183"/>
      <c r="AH274" s="183" t="str">
        <f t="shared" si="58"/>
        <v/>
      </c>
      <c r="AI274" s="45">
        <f t="shared" si="66"/>
        <v>0</v>
      </c>
      <c r="AJ274" s="45">
        <f t="shared" si="67"/>
        <v>0</v>
      </c>
      <c r="AK274" s="45">
        <f t="shared" si="68"/>
        <v>0</v>
      </c>
      <c r="AL274" s="183" t="str">
        <f t="shared" si="69"/>
        <v/>
      </c>
      <c r="AM274" s="183" t="str">
        <f t="shared" si="70"/>
        <v/>
      </c>
      <c r="AN274" s="183"/>
    </row>
    <row r="275" spans="1:40" ht="15.5">
      <c r="A275" s="178"/>
      <c r="B275" s="21"/>
      <c r="C275" s="22"/>
      <c r="D275" s="290"/>
      <c r="E275" s="289"/>
      <c r="F275" s="177"/>
      <c r="G275" s="286"/>
      <c r="H275" s="23"/>
      <c r="I275" s="63" t="str">
        <f t="shared" si="59"/>
        <v>£0.00</v>
      </c>
      <c r="J275" s="178"/>
      <c r="K275" s="19"/>
      <c r="L275" s="92"/>
      <c r="M275" s="92"/>
      <c r="N275" s="92" t="str">
        <f t="shared" si="60"/>
        <v/>
      </c>
      <c r="O275" s="95"/>
      <c r="P275" s="28" t="str">
        <f t="shared" si="61"/>
        <v/>
      </c>
      <c r="Q275" s="18" t="str">
        <f t="shared" si="62"/>
        <v>£0.00</v>
      </c>
      <c r="R275" s="92"/>
      <c r="S275" s="192"/>
      <c r="T275" s="193"/>
      <c r="U275" s="96"/>
      <c r="V275" s="294"/>
      <c r="W275" s="294" t="str">
        <f t="shared" si="63"/>
        <v/>
      </c>
      <c r="X275" s="93"/>
      <c r="Y275" s="95"/>
      <c r="Z275" s="294"/>
      <c r="AA275" s="66" t="str">
        <f t="shared" si="64"/>
        <v/>
      </c>
      <c r="AB275" s="67" t="str">
        <f t="shared" si="65"/>
        <v>£0.00</v>
      </c>
      <c r="AC275" s="181"/>
      <c r="AD275" s="183"/>
      <c r="AE275" s="183"/>
      <c r="AF275" s="183"/>
      <c r="AG275" s="183"/>
      <c r="AH275" s="183" t="str">
        <f t="shared" si="58"/>
        <v/>
      </c>
      <c r="AI275" s="45">
        <f t="shared" si="66"/>
        <v>0</v>
      </c>
      <c r="AJ275" s="45">
        <f t="shared" si="67"/>
        <v>0</v>
      </c>
      <c r="AK275" s="45">
        <f t="shared" si="68"/>
        <v>0</v>
      </c>
      <c r="AL275" s="183" t="str">
        <f t="shared" si="69"/>
        <v/>
      </c>
      <c r="AM275" s="183" t="str">
        <f t="shared" si="70"/>
        <v/>
      </c>
      <c r="AN275" s="183"/>
    </row>
    <row r="276" spans="1:40" ht="15.5">
      <c r="A276" s="178"/>
      <c r="B276" s="21"/>
      <c r="C276" s="22"/>
      <c r="D276" s="290"/>
      <c r="E276" s="289"/>
      <c r="F276" s="177"/>
      <c r="G276" s="286"/>
      <c r="H276" s="23"/>
      <c r="I276" s="63" t="str">
        <f t="shared" si="59"/>
        <v>£0.00</v>
      </c>
      <c r="J276" s="178"/>
      <c r="K276" s="19"/>
      <c r="L276" s="92"/>
      <c r="M276" s="92"/>
      <c r="N276" s="92" t="str">
        <f t="shared" si="60"/>
        <v/>
      </c>
      <c r="O276" s="95"/>
      <c r="P276" s="28" t="str">
        <f t="shared" si="61"/>
        <v/>
      </c>
      <c r="Q276" s="18" t="str">
        <f t="shared" si="62"/>
        <v>£0.00</v>
      </c>
      <c r="R276" s="92"/>
      <c r="S276" s="192"/>
      <c r="T276" s="193"/>
      <c r="U276" s="96"/>
      <c r="V276" s="294"/>
      <c r="W276" s="294" t="str">
        <f t="shared" si="63"/>
        <v/>
      </c>
      <c r="X276" s="93"/>
      <c r="Y276" s="95"/>
      <c r="Z276" s="294"/>
      <c r="AA276" s="66" t="str">
        <f t="shared" si="64"/>
        <v/>
      </c>
      <c r="AB276" s="67" t="str">
        <f t="shared" si="65"/>
        <v>£0.00</v>
      </c>
      <c r="AC276" s="181"/>
      <c r="AD276" s="183"/>
      <c r="AE276" s="183"/>
      <c r="AF276" s="183"/>
      <c r="AG276" s="183"/>
      <c r="AH276" s="183" t="str">
        <f t="shared" si="58"/>
        <v/>
      </c>
      <c r="AI276" s="45">
        <f t="shared" si="66"/>
        <v>0</v>
      </c>
      <c r="AJ276" s="45">
        <f t="shared" si="67"/>
        <v>0</v>
      </c>
      <c r="AK276" s="45">
        <f t="shared" si="68"/>
        <v>0</v>
      </c>
      <c r="AL276" s="183" t="str">
        <f t="shared" si="69"/>
        <v/>
      </c>
      <c r="AM276" s="183" t="str">
        <f t="shared" si="70"/>
        <v/>
      </c>
      <c r="AN276" s="183"/>
    </row>
    <row r="277" spans="1:40" ht="15.5">
      <c r="A277" s="178"/>
      <c r="B277" s="21"/>
      <c r="C277" s="22"/>
      <c r="D277" s="290"/>
      <c r="E277" s="289"/>
      <c r="F277" s="177"/>
      <c r="G277" s="286"/>
      <c r="H277" s="23"/>
      <c r="I277" s="63" t="str">
        <f t="shared" si="59"/>
        <v>£0.00</v>
      </c>
      <c r="J277" s="178"/>
      <c r="K277" s="19"/>
      <c r="L277" s="92"/>
      <c r="M277" s="92"/>
      <c r="N277" s="92" t="str">
        <f t="shared" si="60"/>
        <v/>
      </c>
      <c r="O277" s="95"/>
      <c r="P277" s="28" t="str">
        <f t="shared" si="61"/>
        <v/>
      </c>
      <c r="Q277" s="18" t="str">
        <f t="shared" si="62"/>
        <v>£0.00</v>
      </c>
      <c r="R277" s="92"/>
      <c r="S277" s="192"/>
      <c r="T277" s="193"/>
      <c r="U277" s="96"/>
      <c r="V277" s="294"/>
      <c r="W277" s="294" t="str">
        <f t="shared" si="63"/>
        <v/>
      </c>
      <c r="X277" s="93"/>
      <c r="Y277" s="95"/>
      <c r="Z277" s="294"/>
      <c r="AA277" s="66" t="str">
        <f t="shared" si="64"/>
        <v/>
      </c>
      <c r="AB277" s="67" t="str">
        <f t="shared" si="65"/>
        <v>£0.00</v>
      </c>
      <c r="AC277" s="181"/>
      <c r="AD277" s="183"/>
      <c r="AE277" s="183"/>
      <c r="AF277" s="183"/>
      <c r="AG277" s="183"/>
      <c r="AH277" s="183" t="str">
        <f t="shared" si="58"/>
        <v/>
      </c>
      <c r="AI277" s="45">
        <f t="shared" si="66"/>
        <v>0</v>
      </c>
      <c r="AJ277" s="45">
        <f t="shared" si="67"/>
        <v>0</v>
      </c>
      <c r="AK277" s="45">
        <f t="shared" si="68"/>
        <v>0</v>
      </c>
      <c r="AL277" s="183" t="str">
        <f t="shared" si="69"/>
        <v/>
      </c>
      <c r="AM277" s="183" t="str">
        <f t="shared" si="70"/>
        <v/>
      </c>
      <c r="AN277" s="183"/>
    </row>
    <row r="278" spans="1:40" ht="15.5">
      <c r="A278" s="178"/>
      <c r="B278" s="21"/>
      <c r="C278" s="22"/>
      <c r="D278" s="290"/>
      <c r="E278" s="289"/>
      <c r="F278" s="177"/>
      <c r="G278" s="286"/>
      <c r="H278" s="23"/>
      <c r="I278" s="63" t="str">
        <f t="shared" si="59"/>
        <v>£0.00</v>
      </c>
      <c r="J278" s="178"/>
      <c r="K278" s="19"/>
      <c r="L278" s="92"/>
      <c r="M278" s="92"/>
      <c r="N278" s="92" t="str">
        <f t="shared" si="60"/>
        <v/>
      </c>
      <c r="O278" s="95"/>
      <c r="P278" s="28" t="str">
        <f t="shared" si="61"/>
        <v/>
      </c>
      <c r="Q278" s="18" t="str">
        <f t="shared" si="62"/>
        <v>£0.00</v>
      </c>
      <c r="R278" s="92"/>
      <c r="S278" s="192"/>
      <c r="T278" s="193"/>
      <c r="U278" s="96"/>
      <c r="V278" s="294"/>
      <c r="W278" s="294" t="str">
        <f t="shared" si="63"/>
        <v/>
      </c>
      <c r="X278" s="93"/>
      <c r="Y278" s="95"/>
      <c r="Z278" s="294"/>
      <c r="AA278" s="66" t="str">
        <f t="shared" si="64"/>
        <v/>
      </c>
      <c r="AB278" s="67" t="str">
        <f t="shared" si="65"/>
        <v>£0.00</v>
      </c>
      <c r="AC278" s="181"/>
      <c r="AD278" s="183"/>
      <c r="AE278" s="183"/>
      <c r="AF278" s="183"/>
      <c r="AG278" s="183"/>
      <c r="AH278" s="183" t="str">
        <f t="shared" si="58"/>
        <v/>
      </c>
      <c r="AI278" s="45">
        <f t="shared" si="66"/>
        <v>0</v>
      </c>
      <c r="AJ278" s="45">
        <f t="shared" si="67"/>
        <v>0</v>
      </c>
      <c r="AK278" s="45">
        <f t="shared" si="68"/>
        <v>0</v>
      </c>
      <c r="AL278" s="183" t="str">
        <f t="shared" si="69"/>
        <v/>
      </c>
      <c r="AM278" s="183" t="str">
        <f t="shared" si="70"/>
        <v/>
      </c>
      <c r="AN278" s="183"/>
    </row>
    <row r="279" spans="1:40" ht="15.5">
      <c r="A279" s="178"/>
      <c r="B279" s="21"/>
      <c r="C279" s="22"/>
      <c r="D279" s="290"/>
      <c r="E279" s="289"/>
      <c r="F279" s="177"/>
      <c r="G279" s="286"/>
      <c r="H279" s="23"/>
      <c r="I279" s="63" t="str">
        <f t="shared" si="59"/>
        <v>£0.00</v>
      </c>
      <c r="J279" s="178"/>
      <c r="K279" s="19"/>
      <c r="L279" s="92"/>
      <c r="M279" s="92"/>
      <c r="N279" s="92" t="str">
        <f t="shared" si="60"/>
        <v/>
      </c>
      <c r="O279" s="95"/>
      <c r="P279" s="28" t="str">
        <f t="shared" si="61"/>
        <v/>
      </c>
      <c r="Q279" s="18" t="str">
        <f t="shared" si="62"/>
        <v>£0.00</v>
      </c>
      <c r="R279" s="92"/>
      <c r="S279" s="192"/>
      <c r="T279" s="193"/>
      <c r="U279" s="96"/>
      <c r="V279" s="294"/>
      <c r="W279" s="294" t="str">
        <f t="shared" si="63"/>
        <v/>
      </c>
      <c r="X279" s="93"/>
      <c r="Y279" s="95"/>
      <c r="Z279" s="294"/>
      <c r="AA279" s="66" t="str">
        <f t="shared" si="64"/>
        <v/>
      </c>
      <c r="AB279" s="67" t="str">
        <f t="shared" si="65"/>
        <v>£0.00</v>
      </c>
      <c r="AC279" s="181"/>
      <c r="AD279" s="183"/>
      <c r="AE279" s="183"/>
      <c r="AF279" s="183"/>
      <c r="AG279" s="183"/>
      <c r="AH279" s="183" t="str">
        <f t="shared" si="58"/>
        <v/>
      </c>
      <c r="AI279" s="45">
        <f t="shared" si="66"/>
        <v>0</v>
      </c>
      <c r="AJ279" s="45">
        <f t="shared" si="67"/>
        <v>0</v>
      </c>
      <c r="AK279" s="45">
        <f t="shared" si="68"/>
        <v>0</v>
      </c>
      <c r="AL279" s="183" t="str">
        <f t="shared" si="69"/>
        <v/>
      </c>
      <c r="AM279" s="183" t="str">
        <f t="shared" si="70"/>
        <v/>
      </c>
      <c r="AN279" s="183"/>
    </row>
    <row r="280" spans="1:40" ht="15.5">
      <c r="A280" s="178"/>
      <c r="B280" s="21"/>
      <c r="C280" s="22"/>
      <c r="D280" s="290"/>
      <c r="E280" s="289"/>
      <c r="F280" s="177"/>
      <c r="G280" s="286"/>
      <c r="H280" s="23"/>
      <c r="I280" s="63" t="str">
        <f t="shared" si="59"/>
        <v>£0.00</v>
      </c>
      <c r="J280" s="178"/>
      <c r="K280" s="19"/>
      <c r="L280" s="92"/>
      <c r="M280" s="92"/>
      <c r="N280" s="92" t="str">
        <f t="shared" si="60"/>
        <v/>
      </c>
      <c r="O280" s="95"/>
      <c r="P280" s="28" t="str">
        <f t="shared" si="61"/>
        <v/>
      </c>
      <c r="Q280" s="18" t="str">
        <f t="shared" si="62"/>
        <v>£0.00</v>
      </c>
      <c r="R280" s="92"/>
      <c r="S280" s="192"/>
      <c r="T280" s="193"/>
      <c r="U280" s="96"/>
      <c r="V280" s="294"/>
      <c r="W280" s="294" t="str">
        <f t="shared" si="63"/>
        <v/>
      </c>
      <c r="X280" s="93"/>
      <c r="Y280" s="95"/>
      <c r="Z280" s="294"/>
      <c r="AA280" s="66" t="str">
        <f t="shared" si="64"/>
        <v/>
      </c>
      <c r="AB280" s="67" t="str">
        <f t="shared" si="65"/>
        <v>£0.00</v>
      </c>
      <c r="AC280" s="181"/>
      <c r="AD280" s="183"/>
      <c r="AE280" s="183"/>
      <c r="AF280" s="183"/>
      <c r="AG280" s="183"/>
      <c r="AH280" s="183" t="str">
        <f t="shared" si="58"/>
        <v/>
      </c>
      <c r="AI280" s="45">
        <f t="shared" si="66"/>
        <v>0</v>
      </c>
      <c r="AJ280" s="45">
        <f t="shared" si="67"/>
        <v>0</v>
      </c>
      <c r="AK280" s="45">
        <f t="shared" si="68"/>
        <v>0</v>
      </c>
      <c r="AL280" s="183" t="str">
        <f t="shared" si="69"/>
        <v/>
      </c>
      <c r="AM280" s="183" t="str">
        <f t="shared" si="70"/>
        <v/>
      </c>
      <c r="AN280" s="183"/>
    </row>
    <row r="281" spans="1:40" ht="15.5">
      <c r="A281" s="178"/>
      <c r="B281" s="21"/>
      <c r="C281" s="22"/>
      <c r="D281" s="290"/>
      <c r="E281" s="289"/>
      <c r="F281" s="177"/>
      <c r="G281" s="286"/>
      <c r="H281" s="23"/>
      <c r="I281" s="63" t="str">
        <f t="shared" si="59"/>
        <v>£0.00</v>
      </c>
      <c r="J281" s="178"/>
      <c r="K281" s="19"/>
      <c r="L281" s="92"/>
      <c r="M281" s="92"/>
      <c r="N281" s="92" t="str">
        <f t="shared" si="60"/>
        <v/>
      </c>
      <c r="O281" s="95"/>
      <c r="P281" s="28" t="str">
        <f t="shared" si="61"/>
        <v/>
      </c>
      <c r="Q281" s="18" t="str">
        <f t="shared" si="62"/>
        <v>£0.00</v>
      </c>
      <c r="R281" s="92"/>
      <c r="S281" s="192"/>
      <c r="T281" s="193"/>
      <c r="U281" s="96"/>
      <c r="V281" s="294"/>
      <c r="W281" s="294" t="str">
        <f t="shared" si="63"/>
        <v/>
      </c>
      <c r="X281" s="93"/>
      <c r="Y281" s="95"/>
      <c r="Z281" s="294"/>
      <c r="AA281" s="66" t="str">
        <f t="shared" si="64"/>
        <v/>
      </c>
      <c r="AB281" s="67" t="str">
        <f t="shared" si="65"/>
        <v>£0.00</v>
      </c>
      <c r="AC281" s="181"/>
      <c r="AD281" s="183"/>
      <c r="AE281" s="183"/>
      <c r="AF281" s="183"/>
      <c r="AG281" s="183"/>
      <c r="AH281" s="183" t="str">
        <f t="shared" si="58"/>
        <v/>
      </c>
      <c r="AI281" s="45">
        <f t="shared" si="66"/>
        <v>0</v>
      </c>
      <c r="AJ281" s="45">
        <f t="shared" si="67"/>
        <v>0</v>
      </c>
      <c r="AK281" s="45">
        <f t="shared" si="68"/>
        <v>0</v>
      </c>
      <c r="AL281" s="183" t="str">
        <f t="shared" si="69"/>
        <v/>
      </c>
      <c r="AM281" s="183" t="str">
        <f t="shared" si="70"/>
        <v/>
      </c>
      <c r="AN281" s="183"/>
    </row>
    <row r="282" spans="1:40" ht="15.5">
      <c r="A282" s="178"/>
      <c r="B282" s="21"/>
      <c r="C282" s="22"/>
      <c r="D282" s="290"/>
      <c r="E282" s="289"/>
      <c r="F282" s="177"/>
      <c r="G282" s="286"/>
      <c r="H282" s="23"/>
      <c r="I282" s="63" t="str">
        <f t="shared" si="59"/>
        <v>£0.00</v>
      </c>
      <c r="J282" s="178"/>
      <c r="K282" s="19"/>
      <c r="L282" s="92"/>
      <c r="M282" s="92"/>
      <c r="N282" s="92" t="str">
        <f t="shared" si="60"/>
        <v/>
      </c>
      <c r="O282" s="95"/>
      <c r="P282" s="28" t="str">
        <f t="shared" si="61"/>
        <v/>
      </c>
      <c r="Q282" s="18" t="str">
        <f t="shared" si="62"/>
        <v>£0.00</v>
      </c>
      <c r="R282" s="92"/>
      <c r="S282" s="192"/>
      <c r="T282" s="193"/>
      <c r="U282" s="96"/>
      <c r="V282" s="294"/>
      <c r="W282" s="294" t="str">
        <f t="shared" si="63"/>
        <v/>
      </c>
      <c r="X282" s="93"/>
      <c r="Y282" s="95"/>
      <c r="Z282" s="294"/>
      <c r="AA282" s="66" t="str">
        <f t="shared" si="64"/>
        <v/>
      </c>
      <c r="AB282" s="67" t="str">
        <f t="shared" si="65"/>
        <v>£0.00</v>
      </c>
      <c r="AC282" s="181"/>
      <c r="AD282" s="183"/>
      <c r="AE282" s="183"/>
      <c r="AF282" s="183"/>
      <c r="AG282" s="183"/>
      <c r="AH282" s="183" t="str">
        <f t="shared" si="58"/>
        <v/>
      </c>
      <c r="AI282" s="45">
        <f t="shared" si="66"/>
        <v>0</v>
      </c>
      <c r="AJ282" s="45">
        <f t="shared" si="67"/>
        <v>0</v>
      </c>
      <c r="AK282" s="45">
        <f t="shared" si="68"/>
        <v>0</v>
      </c>
      <c r="AL282" s="183" t="str">
        <f t="shared" si="69"/>
        <v/>
      </c>
      <c r="AM282" s="183" t="str">
        <f t="shared" si="70"/>
        <v/>
      </c>
      <c r="AN282" s="183"/>
    </row>
    <row r="283" spans="1:40" ht="15.5">
      <c r="A283" s="178"/>
      <c r="B283" s="21"/>
      <c r="C283" s="22"/>
      <c r="D283" s="290"/>
      <c r="E283" s="289"/>
      <c r="F283" s="177"/>
      <c r="G283" s="286"/>
      <c r="H283" s="23"/>
      <c r="I283" s="63" t="str">
        <f t="shared" si="59"/>
        <v>£0.00</v>
      </c>
      <c r="J283" s="178"/>
      <c r="K283" s="19"/>
      <c r="L283" s="92"/>
      <c r="M283" s="92"/>
      <c r="N283" s="92" t="str">
        <f t="shared" si="60"/>
        <v/>
      </c>
      <c r="O283" s="95"/>
      <c r="P283" s="28" t="str">
        <f t="shared" si="61"/>
        <v/>
      </c>
      <c r="Q283" s="18" t="str">
        <f t="shared" si="62"/>
        <v>£0.00</v>
      </c>
      <c r="R283" s="92"/>
      <c r="S283" s="192"/>
      <c r="T283" s="193"/>
      <c r="U283" s="96"/>
      <c r="V283" s="294"/>
      <c r="W283" s="294" t="str">
        <f t="shared" si="63"/>
        <v/>
      </c>
      <c r="X283" s="93"/>
      <c r="Y283" s="95"/>
      <c r="Z283" s="294"/>
      <c r="AA283" s="66" t="str">
        <f t="shared" si="64"/>
        <v/>
      </c>
      <c r="AB283" s="67" t="str">
        <f t="shared" si="65"/>
        <v>£0.00</v>
      </c>
      <c r="AC283" s="181"/>
      <c r="AD283" s="183"/>
      <c r="AE283" s="183"/>
      <c r="AF283" s="183"/>
      <c r="AG283" s="183"/>
      <c r="AH283" s="183" t="str">
        <f t="shared" si="58"/>
        <v/>
      </c>
      <c r="AI283" s="45">
        <f t="shared" si="66"/>
        <v>0</v>
      </c>
      <c r="AJ283" s="45">
        <f t="shared" si="67"/>
        <v>0</v>
      </c>
      <c r="AK283" s="45">
        <f t="shared" si="68"/>
        <v>0</v>
      </c>
      <c r="AL283" s="183" t="str">
        <f t="shared" si="69"/>
        <v/>
      </c>
      <c r="AM283" s="183" t="str">
        <f t="shared" si="70"/>
        <v/>
      </c>
      <c r="AN283" s="183"/>
    </row>
    <row r="284" spans="1:40" ht="15.5">
      <c r="A284" s="178"/>
      <c r="B284" s="21"/>
      <c r="C284" s="22"/>
      <c r="D284" s="290"/>
      <c r="E284" s="289"/>
      <c r="F284" s="177"/>
      <c r="G284" s="286"/>
      <c r="H284" s="23"/>
      <c r="I284" s="63" t="str">
        <f t="shared" si="59"/>
        <v>£0.00</v>
      </c>
      <c r="J284" s="178"/>
      <c r="K284" s="19"/>
      <c r="L284" s="92"/>
      <c r="M284" s="92"/>
      <c r="N284" s="92" t="str">
        <f t="shared" si="60"/>
        <v/>
      </c>
      <c r="O284" s="95"/>
      <c r="P284" s="28" t="str">
        <f t="shared" si="61"/>
        <v/>
      </c>
      <c r="Q284" s="18" t="str">
        <f t="shared" si="62"/>
        <v>£0.00</v>
      </c>
      <c r="R284" s="92"/>
      <c r="S284" s="192"/>
      <c r="T284" s="193"/>
      <c r="U284" s="96"/>
      <c r="V284" s="294"/>
      <c r="W284" s="294" t="str">
        <f t="shared" si="63"/>
        <v/>
      </c>
      <c r="X284" s="93"/>
      <c r="Y284" s="95"/>
      <c r="Z284" s="294"/>
      <c r="AA284" s="66" t="str">
        <f t="shared" si="64"/>
        <v/>
      </c>
      <c r="AB284" s="67" t="str">
        <f t="shared" si="65"/>
        <v>£0.00</v>
      </c>
      <c r="AC284" s="181"/>
      <c r="AD284" s="183"/>
      <c r="AE284" s="183"/>
      <c r="AF284" s="183"/>
      <c r="AG284" s="183"/>
      <c r="AH284" s="183" t="str">
        <f t="shared" si="58"/>
        <v/>
      </c>
      <c r="AI284" s="45">
        <f t="shared" si="66"/>
        <v>0</v>
      </c>
      <c r="AJ284" s="45">
        <f t="shared" si="67"/>
        <v>0</v>
      </c>
      <c r="AK284" s="45">
        <f t="shared" si="68"/>
        <v>0</v>
      </c>
      <c r="AL284" s="183" t="str">
        <f t="shared" si="69"/>
        <v/>
      </c>
      <c r="AM284" s="183" t="str">
        <f t="shared" si="70"/>
        <v/>
      </c>
      <c r="AN284" s="183"/>
    </row>
    <row r="285" spans="1:40" ht="15.5">
      <c r="A285" s="178"/>
      <c r="B285" s="21"/>
      <c r="C285" s="22"/>
      <c r="D285" s="290"/>
      <c r="E285" s="289"/>
      <c r="F285" s="177"/>
      <c r="G285" s="286"/>
      <c r="H285" s="23"/>
      <c r="I285" s="63" t="str">
        <f t="shared" si="59"/>
        <v>£0.00</v>
      </c>
      <c r="J285" s="178"/>
      <c r="K285" s="19"/>
      <c r="L285" s="92"/>
      <c r="M285" s="92"/>
      <c r="N285" s="92" t="str">
        <f t="shared" si="60"/>
        <v/>
      </c>
      <c r="O285" s="95"/>
      <c r="P285" s="28" t="str">
        <f t="shared" si="61"/>
        <v/>
      </c>
      <c r="Q285" s="18" t="str">
        <f t="shared" si="62"/>
        <v>£0.00</v>
      </c>
      <c r="R285" s="92"/>
      <c r="S285" s="192"/>
      <c r="T285" s="193"/>
      <c r="U285" s="96"/>
      <c r="V285" s="294"/>
      <c r="W285" s="294" t="str">
        <f t="shared" si="63"/>
        <v/>
      </c>
      <c r="X285" s="93"/>
      <c r="Y285" s="95"/>
      <c r="Z285" s="294"/>
      <c r="AA285" s="66" t="str">
        <f t="shared" si="64"/>
        <v/>
      </c>
      <c r="AB285" s="67" t="str">
        <f t="shared" si="65"/>
        <v>£0.00</v>
      </c>
      <c r="AC285" s="181"/>
      <c r="AD285" s="183"/>
      <c r="AE285" s="183"/>
      <c r="AF285" s="183"/>
      <c r="AG285" s="183"/>
      <c r="AH285" s="183" t="str">
        <f t="shared" si="58"/>
        <v/>
      </c>
      <c r="AI285" s="45">
        <f t="shared" si="66"/>
        <v>0</v>
      </c>
      <c r="AJ285" s="45">
        <f t="shared" si="67"/>
        <v>0</v>
      </c>
      <c r="AK285" s="45">
        <f t="shared" si="68"/>
        <v>0</v>
      </c>
      <c r="AL285" s="183" t="str">
        <f t="shared" si="69"/>
        <v/>
      </c>
      <c r="AM285" s="183" t="str">
        <f t="shared" si="70"/>
        <v/>
      </c>
      <c r="AN285" s="183"/>
    </row>
    <row r="286" spans="1:40" ht="15.5">
      <c r="A286" s="178"/>
      <c r="B286" s="21"/>
      <c r="C286" s="22"/>
      <c r="D286" s="290"/>
      <c r="E286" s="289"/>
      <c r="F286" s="177"/>
      <c r="G286" s="286"/>
      <c r="H286" s="23"/>
      <c r="I286" s="63" t="str">
        <f t="shared" si="59"/>
        <v>£0.00</v>
      </c>
      <c r="J286" s="178"/>
      <c r="K286" s="19"/>
      <c r="L286" s="92"/>
      <c r="M286" s="92"/>
      <c r="N286" s="92" t="str">
        <f t="shared" si="60"/>
        <v/>
      </c>
      <c r="O286" s="95"/>
      <c r="P286" s="28" t="str">
        <f t="shared" si="61"/>
        <v/>
      </c>
      <c r="Q286" s="18" t="str">
        <f t="shared" si="62"/>
        <v>£0.00</v>
      </c>
      <c r="R286" s="92"/>
      <c r="S286" s="192"/>
      <c r="T286" s="193"/>
      <c r="U286" s="96"/>
      <c r="V286" s="294"/>
      <c r="W286" s="294" t="str">
        <f t="shared" si="63"/>
        <v/>
      </c>
      <c r="X286" s="93"/>
      <c r="Y286" s="95"/>
      <c r="Z286" s="294"/>
      <c r="AA286" s="66" t="str">
        <f t="shared" si="64"/>
        <v/>
      </c>
      <c r="AB286" s="67" t="str">
        <f t="shared" si="65"/>
        <v>£0.00</v>
      </c>
      <c r="AC286" s="181"/>
      <c r="AD286" s="183"/>
      <c r="AE286" s="183"/>
      <c r="AF286" s="183"/>
      <c r="AG286" s="183"/>
      <c r="AH286" s="183" t="str">
        <f t="shared" si="58"/>
        <v/>
      </c>
      <c r="AI286" s="45">
        <f t="shared" si="66"/>
        <v>0</v>
      </c>
      <c r="AJ286" s="45">
        <f t="shared" si="67"/>
        <v>0</v>
      </c>
      <c r="AK286" s="45">
        <f t="shared" si="68"/>
        <v>0</v>
      </c>
      <c r="AL286" s="183" t="str">
        <f t="shared" si="69"/>
        <v/>
      </c>
      <c r="AM286" s="183" t="str">
        <f t="shared" si="70"/>
        <v/>
      </c>
      <c r="AN286" s="183"/>
    </row>
    <row r="287" spans="1:40" ht="15.5">
      <c r="A287" s="178"/>
      <c r="B287" s="21"/>
      <c r="C287" s="22"/>
      <c r="D287" s="290"/>
      <c r="E287" s="289"/>
      <c r="F287" s="177"/>
      <c r="G287" s="286"/>
      <c r="H287" s="23"/>
      <c r="I287" s="63" t="str">
        <f t="shared" si="59"/>
        <v>£0.00</v>
      </c>
      <c r="J287" s="178"/>
      <c r="K287" s="19"/>
      <c r="L287" s="92"/>
      <c r="M287" s="92"/>
      <c r="N287" s="92" t="str">
        <f t="shared" si="60"/>
        <v/>
      </c>
      <c r="O287" s="95"/>
      <c r="P287" s="28" t="str">
        <f t="shared" si="61"/>
        <v/>
      </c>
      <c r="Q287" s="18" t="str">
        <f t="shared" si="62"/>
        <v>£0.00</v>
      </c>
      <c r="R287" s="92"/>
      <c r="S287" s="192"/>
      <c r="T287" s="193"/>
      <c r="U287" s="96"/>
      <c r="V287" s="294"/>
      <c r="W287" s="294" t="str">
        <f t="shared" si="63"/>
        <v/>
      </c>
      <c r="X287" s="93"/>
      <c r="Y287" s="95"/>
      <c r="Z287" s="294"/>
      <c r="AA287" s="66" t="str">
        <f t="shared" si="64"/>
        <v/>
      </c>
      <c r="AB287" s="67" t="str">
        <f t="shared" si="65"/>
        <v>£0.00</v>
      </c>
      <c r="AC287" s="181"/>
      <c r="AD287" s="183"/>
      <c r="AE287" s="183"/>
      <c r="AF287" s="183"/>
      <c r="AG287" s="183"/>
      <c r="AH287" s="183" t="str">
        <f t="shared" si="58"/>
        <v/>
      </c>
      <c r="AI287" s="45">
        <f t="shared" si="66"/>
        <v>0</v>
      </c>
      <c r="AJ287" s="45">
        <f t="shared" si="67"/>
        <v>0</v>
      </c>
      <c r="AK287" s="45">
        <f t="shared" si="68"/>
        <v>0</v>
      </c>
      <c r="AL287" s="183" t="str">
        <f t="shared" si="69"/>
        <v/>
      </c>
      <c r="AM287" s="183" t="str">
        <f t="shared" si="70"/>
        <v/>
      </c>
      <c r="AN287" s="183"/>
    </row>
    <row r="288" spans="1:40" ht="15.5">
      <c r="A288" s="178"/>
      <c r="B288" s="21"/>
      <c r="C288" s="22"/>
      <c r="D288" s="290"/>
      <c r="E288" s="289"/>
      <c r="F288" s="177"/>
      <c r="G288" s="286"/>
      <c r="H288" s="23"/>
      <c r="I288" s="63" t="str">
        <f t="shared" si="59"/>
        <v>£0.00</v>
      </c>
      <c r="J288" s="178"/>
      <c r="K288" s="19"/>
      <c r="L288" s="92"/>
      <c r="M288" s="92"/>
      <c r="N288" s="92" t="str">
        <f t="shared" si="60"/>
        <v/>
      </c>
      <c r="O288" s="95"/>
      <c r="P288" s="28" t="str">
        <f t="shared" si="61"/>
        <v/>
      </c>
      <c r="Q288" s="18" t="str">
        <f t="shared" si="62"/>
        <v>£0.00</v>
      </c>
      <c r="R288" s="92"/>
      <c r="S288" s="192"/>
      <c r="T288" s="193"/>
      <c r="U288" s="96"/>
      <c r="V288" s="294"/>
      <c r="W288" s="294" t="str">
        <f t="shared" si="63"/>
        <v/>
      </c>
      <c r="X288" s="93"/>
      <c r="Y288" s="95"/>
      <c r="Z288" s="294"/>
      <c r="AA288" s="66" t="str">
        <f t="shared" si="64"/>
        <v/>
      </c>
      <c r="AB288" s="67" t="str">
        <f t="shared" si="65"/>
        <v>£0.00</v>
      </c>
      <c r="AC288" s="181"/>
      <c r="AD288" s="183"/>
      <c r="AE288" s="183"/>
      <c r="AF288" s="183"/>
      <c r="AG288" s="183"/>
      <c r="AH288" s="183" t="str">
        <f t="shared" si="58"/>
        <v/>
      </c>
      <c r="AI288" s="45">
        <f t="shared" si="66"/>
        <v>0</v>
      </c>
      <c r="AJ288" s="45">
        <f t="shared" si="67"/>
        <v>0</v>
      </c>
      <c r="AK288" s="45">
        <f t="shared" si="68"/>
        <v>0</v>
      </c>
      <c r="AL288" s="183" t="str">
        <f t="shared" si="69"/>
        <v/>
      </c>
      <c r="AM288" s="183" t="str">
        <f t="shared" si="70"/>
        <v/>
      </c>
      <c r="AN288" s="183"/>
    </row>
    <row r="289" spans="1:40" ht="15.5">
      <c r="A289" s="178"/>
      <c r="B289" s="21"/>
      <c r="C289" s="22"/>
      <c r="D289" s="290"/>
      <c r="E289" s="289"/>
      <c r="F289" s="177"/>
      <c r="G289" s="286"/>
      <c r="H289" s="23"/>
      <c r="I289" s="63" t="str">
        <f t="shared" si="59"/>
        <v>£0.00</v>
      </c>
      <c r="J289" s="178"/>
      <c r="K289" s="19"/>
      <c r="L289" s="92"/>
      <c r="M289" s="92"/>
      <c r="N289" s="92" t="str">
        <f t="shared" si="60"/>
        <v/>
      </c>
      <c r="O289" s="95"/>
      <c r="P289" s="28" t="str">
        <f t="shared" si="61"/>
        <v/>
      </c>
      <c r="Q289" s="18" t="str">
        <f t="shared" si="62"/>
        <v>£0.00</v>
      </c>
      <c r="R289" s="92"/>
      <c r="S289" s="192"/>
      <c r="T289" s="193"/>
      <c r="U289" s="96"/>
      <c r="V289" s="294"/>
      <c r="W289" s="294" t="str">
        <f t="shared" si="63"/>
        <v/>
      </c>
      <c r="X289" s="93"/>
      <c r="Y289" s="95"/>
      <c r="Z289" s="294"/>
      <c r="AA289" s="66" t="str">
        <f t="shared" si="64"/>
        <v/>
      </c>
      <c r="AB289" s="67" t="str">
        <f t="shared" si="65"/>
        <v>£0.00</v>
      </c>
      <c r="AC289" s="181"/>
      <c r="AD289" s="183"/>
      <c r="AE289" s="183"/>
      <c r="AF289" s="183"/>
      <c r="AG289" s="183"/>
      <c r="AH289" s="183" t="str">
        <f t="shared" si="58"/>
        <v/>
      </c>
      <c r="AI289" s="45">
        <f t="shared" si="66"/>
        <v>0</v>
      </c>
      <c r="AJ289" s="45">
        <f t="shared" si="67"/>
        <v>0</v>
      </c>
      <c r="AK289" s="45">
        <f t="shared" si="68"/>
        <v>0</v>
      </c>
      <c r="AL289" s="183" t="str">
        <f t="shared" si="69"/>
        <v/>
      </c>
      <c r="AM289" s="183" t="str">
        <f t="shared" si="70"/>
        <v/>
      </c>
      <c r="AN289" s="183"/>
    </row>
    <row r="290" spans="1:40" ht="15.5">
      <c r="A290" s="178"/>
      <c r="B290" s="21"/>
      <c r="C290" s="22"/>
      <c r="D290" s="290"/>
      <c r="E290" s="289"/>
      <c r="F290" s="177"/>
      <c r="G290" s="286"/>
      <c r="H290" s="23"/>
      <c r="I290" s="63" t="str">
        <f t="shared" si="59"/>
        <v>£0.00</v>
      </c>
      <c r="J290" s="178"/>
      <c r="K290" s="19"/>
      <c r="L290" s="92"/>
      <c r="M290" s="92"/>
      <c r="N290" s="92" t="str">
        <f t="shared" si="60"/>
        <v/>
      </c>
      <c r="O290" s="95"/>
      <c r="P290" s="28" t="str">
        <f t="shared" si="61"/>
        <v/>
      </c>
      <c r="Q290" s="18" t="str">
        <f t="shared" si="62"/>
        <v>£0.00</v>
      </c>
      <c r="R290" s="92"/>
      <c r="S290" s="192"/>
      <c r="T290" s="193"/>
      <c r="U290" s="96"/>
      <c r="V290" s="294"/>
      <c r="W290" s="294" t="str">
        <f t="shared" si="63"/>
        <v/>
      </c>
      <c r="X290" s="93"/>
      <c r="Y290" s="95"/>
      <c r="Z290" s="294"/>
      <c r="AA290" s="66" t="str">
        <f t="shared" si="64"/>
        <v/>
      </c>
      <c r="AB290" s="67" t="str">
        <f t="shared" si="65"/>
        <v>£0.00</v>
      </c>
      <c r="AC290" s="181"/>
      <c r="AD290" s="183"/>
      <c r="AE290" s="183"/>
      <c r="AF290" s="183"/>
      <c r="AG290" s="183"/>
      <c r="AH290" s="183" t="str">
        <f t="shared" si="58"/>
        <v/>
      </c>
      <c r="AI290" s="45">
        <f t="shared" si="66"/>
        <v>0</v>
      </c>
      <c r="AJ290" s="45">
        <f t="shared" si="67"/>
        <v>0</v>
      </c>
      <c r="AK290" s="45">
        <f t="shared" si="68"/>
        <v>0</v>
      </c>
      <c r="AL290" s="183" t="str">
        <f t="shared" si="69"/>
        <v/>
      </c>
      <c r="AM290" s="183" t="str">
        <f t="shared" si="70"/>
        <v/>
      </c>
      <c r="AN290" s="183"/>
    </row>
    <row r="291" spans="1:40" ht="15.5">
      <c r="A291" s="178"/>
      <c r="B291" s="21"/>
      <c r="C291" s="22"/>
      <c r="D291" s="290"/>
      <c r="E291" s="289"/>
      <c r="F291" s="177"/>
      <c r="G291" s="286"/>
      <c r="H291" s="23"/>
      <c r="I291" s="63" t="str">
        <f t="shared" si="59"/>
        <v>£0.00</v>
      </c>
      <c r="J291" s="178"/>
      <c r="K291" s="19"/>
      <c r="L291" s="92"/>
      <c r="M291" s="92"/>
      <c r="N291" s="92" t="str">
        <f t="shared" si="60"/>
        <v/>
      </c>
      <c r="O291" s="95"/>
      <c r="P291" s="28" t="str">
        <f t="shared" si="61"/>
        <v/>
      </c>
      <c r="Q291" s="18" t="str">
        <f t="shared" si="62"/>
        <v>£0.00</v>
      </c>
      <c r="R291" s="92"/>
      <c r="S291" s="192"/>
      <c r="T291" s="193"/>
      <c r="U291" s="96"/>
      <c r="V291" s="294"/>
      <c r="W291" s="294" t="str">
        <f t="shared" si="63"/>
        <v/>
      </c>
      <c r="X291" s="93"/>
      <c r="Y291" s="95"/>
      <c r="Z291" s="294"/>
      <c r="AA291" s="66" t="str">
        <f t="shared" si="64"/>
        <v/>
      </c>
      <c r="AB291" s="67" t="str">
        <f t="shared" si="65"/>
        <v>£0.00</v>
      </c>
      <c r="AC291" s="181"/>
      <c r="AD291" s="183"/>
      <c r="AE291" s="183"/>
      <c r="AF291" s="183"/>
      <c r="AG291" s="183"/>
      <c r="AH291" s="183" t="str">
        <f t="shared" si="58"/>
        <v/>
      </c>
      <c r="AI291" s="45">
        <f t="shared" si="66"/>
        <v>0</v>
      </c>
      <c r="AJ291" s="45">
        <f t="shared" si="67"/>
        <v>0</v>
      </c>
      <c r="AK291" s="45">
        <f t="shared" si="68"/>
        <v>0</v>
      </c>
      <c r="AL291" s="183" t="str">
        <f t="shared" si="69"/>
        <v/>
      </c>
      <c r="AM291" s="183" t="str">
        <f t="shared" si="70"/>
        <v/>
      </c>
      <c r="AN291" s="183"/>
    </row>
    <row r="292" spans="1:40" ht="15.5">
      <c r="A292" s="178"/>
      <c r="B292" s="21"/>
      <c r="C292" s="22"/>
      <c r="D292" s="290"/>
      <c r="E292" s="289"/>
      <c r="F292" s="177"/>
      <c r="G292" s="286"/>
      <c r="H292" s="23"/>
      <c r="I292" s="63" t="str">
        <f t="shared" si="59"/>
        <v>£0.00</v>
      </c>
      <c r="J292" s="178"/>
      <c r="K292" s="19"/>
      <c r="L292" s="92"/>
      <c r="M292" s="92"/>
      <c r="N292" s="92" t="str">
        <f t="shared" si="60"/>
        <v/>
      </c>
      <c r="O292" s="95"/>
      <c r="P292" s="28" t="str">
        <f t="shared" si="61"/>
        <v/>
      </c>
      <c r="Q292" s="18" t="str">
        <f t="shared" si="62"/>
        <v>£0.00</v>
      </c>
      <c r="R292" s="92"/>
      <c r="S292" s="192"/>
      <c r="T292" s="193"/>
      <c r="U292" s="96"/>
      <c r="V292" s="294"/>
      <c r="W292" s="294" t="str">
        <f t="shared" si="63"/>
        <v/>
      </c>
      <c r="X292" s="93"/>
      <c r="Y292" s="95"/>
      <c r="Z292" s="294"/>
      <c r="AA292" s="66" t="str">
        <f t="shared" si="64"/>
        <v/>
      </c>
      <c r="AB292" s="67" t="str">
        <f t="shared" si="65"/>
        <v>£0.00</v>
      </c>
      <c r="AC292" s="181"/>
      <c r="AD292" s="183"/>
      <c r="AE292" s="183"/>
      <c r="AF292" s="183"/>
      <c r="AG292" s="183"/>
      <c r="AH292" s="183" t="str">
        <f t="shared" si="58"/>
        <v/>
      </c>
      <c r="AI292" s="45">
        <f t="shared" si="66"/>
        <v>0</v>
      </c>
      <c r="AJ292" s="45">
        <f t="shared" si="67"/>
        <v>0</v>
      </c>
      <c r="AK292" s="45">
        <f t="shared" si="68"/>
        <v>0</v>
      </c>
      <c r="AL292" s="183" t="str">
        <f t="shared" si="69"/>
        <v/>
      </c>
      <c r="AM292" s="183" t="str">
        <f t="shared" si="70"/>
        <v/>
      </c>
      <c r="AN292" s="183"/>
    </row>
    <row r="293" spans="1:40" ht="15.5">
      <c r="A293" s="178"/>
      <c r="B293" s="21"/>
      <c r="C293" s="22"/>
      <c r="D293" s="290"/>
      <c r="E293" s="289"/>
      <c r="F293" s="177"/>
      <c r="G293" s="286"/>
      <c r="H293" s="23"/>
      <c r="I293" s="63" t="str">
        <f t="shared" si="59"/>
        <v>£0.00</v>
      </c>
      <c r="J293" s="178"/>
      <c r="K293" s="19"/>
      <c r="L293" s="92"/>
      <c r="M293" s="92"/>
      <c r="N293" s="92" t="str">
        <f t="shared" si="60"/>
        <v/>
      </c>
      <c r="O293" s="95"/>
      <c r="P293" s="28" t="str">
        <f t="shared" si="61"/>
        <v/>
      </c>
      <c r="Q293" s="18" t="str">
        <f t="shared" si="62"/>
        <v>£0.00</v>
      </c>
      <c r="R293" s="92"/>
      <c r="S293" s="192"/>
      <c r="T293" s="193"/>
      <c r="U293" s="96"/>
      <c r="V293" s="294"/>
      <c r="W293" s="294" t="str">
        <f t="shared" si="63"/>
        <v/>
      </c>
      <c r="X293" s="93"/>
      <c r="Y293" s="95"/>
      <c r="Z293" s="294"/>
      <c r="AA293" s="66" t="str">
        <f t="shared" si="64"/>
        <v/>
      </c>
      <c r="AB293" s="67" t="str">
        <f t="shared" si="65"/>
        <v>£0.00</v>
      </c>
      <c r="AC293" s="181"/>
      <c r="AD293" s="183"/>
      <c r="AE293" s="183"/>
      <c r="AF293" s="183"/>
      <c r="AG293" s="183"/>
      <c r="AH293" s="183" t="str">
        <f t="shared" si="58"/>
        <v/>
      </c>
      <c r="AI293" s="45">
        <f t="shared" si="66"/>
        <v>0</v>
      </c>
      <c r="AJ293" s="45">
        <f t="shared" si="67"/>
        <v>0</v>
      </c>
      <c r="AK293" s="45">
        <f t="shared" si="68"/>
        <v>0</v>
      </c>
      <c r="AL293" s="183" t="str">
        <f t="shared" si="69"/>
        <v/>
      </c>
      <c r="AM293" s="183" t="str">
        <f t="shared" si="70"/>
        <v/>
      </c>
      <c r="AN293" s="183"/>
    </row>
    <row r="294" spans="1:40" ht="15.5">
      <c r="A294" s="178"/>
      <c r="B294" s="21"/>
      <c r="C294" s="22"/>
      <c r="D294" s="290"/>
      <c r="E294" s="289"/>
      <c r="F294" s="177"/>
      <c r="G294" s="286"/>
      <c r="H294" s="23"/>
      <c r="I294" s="63" t="str">
        <f t="shared" si="59"/>
        <v>£0.00</v>
      </c>
      <c r="J294" s="178"/>
      <c r="K294" s="19"/>
      <c r="L294" s="92"/>
      <c r="M294" s="92"/>
      <c r="N294" s="92" t="str">
        <f t="shared" si="60"/>
        <v/>
      </c>
      <c r="O294" s="95"/>
      <c r="P294" s="28" t="str">
        <f t="shared" si="61"/>
        <v/>
      </c>
      <c r="Q294" s="18" t="str">
        <f t="shared" si="62"/>
        <v>£0.00</v>
      </c>
      <c r="R294" s="92"/>
      <c r="S294" s="192"/>
      <c r="T294" s="193"/>
      <c r="U294" s="96"/>
      <c r="V294" s="294"/>
      <c r="W294" s="294" t="str">
        <f t="shared" si="63"/>
        <v/>
      </c>
      <c r="X294" s="93"/>
      <c r="Y294" s="95"/>
      <c r="Z294" s="294"/>
      <c r="AA294" s="66" t="str">
        <f t="shared" si="64"/>
        <v/>
      </c>
      <c r="AB294" s="67" t="str">
        <f t="shared" si="65"/>
        <v>£0.00</v>
      </c>
      <c r="AC294" s="181"/>
      <c r="AD294" s="183"/>
      <c r="AE294" s="183"/>
      <c r="AF294" s="183"/>
      <c r="AG294" s="183"/>
      <c r="AH294" s="183" t="str">
        <f t="shared" si="58"/>
        <v/>
      </c>
      <c r="AI294" s="45">
        <f t="shared" si="66"/>
        <v>0</v>
      </c>
      <c r="AJ294" s="45">
        <f t="shared" si="67"/>
        <v>0</v>
      </c>
      <c r="AK294" s="45">
        <f t="shared" si="68"/>
        <v>0</v>
      </c>
      <c r="AL294" s="183" t="str">
        <f t="shared" si="69"/>
        <v/>
      </c>
      <c r="AM294" s="183" t="str">
        <f t="shared" si="70"/>
        <v/>
      </c>
      <c r="AN294" s="183"/>
    </row>
    <row r="295" spans="1:40" ht="15.5">
      <c r="A295" s="178"/>
      <c r="B295" s="21"/>
      <c r="C295" s="22"/>
      <c r="D295" s="290"/>
      <c r="E295" s="289"/>
      <c r="F295" s="177"/>
      <c r="G295" s="286"/>
      <c r="H295" s="23"/>
      <c r="I295" s="63" t="str">
        <f t="shared" si="59"/>
        <v>£0.00</v>
      </c>
      <c r="J295" s="178"/>
      <c r="K295" s="19"/>
      <c r="L295" s="92"/>
      <c r="M295" s="92"/>
      <c r="N295" s="92" t="str">
        <f t="shared" si="60"/>
        <v/>
      </c>
      <c r="O295" s="95"/>
      <c r="P295" s="28" t="str">
        <f t="shared" si="61"/>
        <v/>
      </c>
      <c r="Q295" s="18" t="str">
        <f t="shared" si="62"/>
        <v>£0.00</v>
      </c>
      <c r="R295" s="92"/>
      <c r="S295" s="192"/>
      <c r="T295" s="193"/>
      <c r="U295" s="96"/>
      <c r="V295" s="294"/>
      <c r="W295" s="294" t="str">
        <f t="shared" si="63"/>
        <v/>
      </c>
      <c r="X295" s="93"/>
      <c r="Y295" s="95"/>
      <c r="Z295" s="294"/>
      <c r="AA295" s="66" t="str">
        <f t="shared" si="64"/>
        <v/>
      </c>
      <c r="AB295" s="67" t="str">
        <f t="shared" si="65"/>
        <v>£0.00</v>
      </c>
      <c r="AC295" s="181"/>
      <c r="AD295" s="183"/>
      <c r="AE295" s="183"/>
      <c r="AF295" s="183"/>
      <c r="AG295" s="183"/>
      <c r="AH295" s="183" t="str">
        <f t="shared" si="58"/>
        <v/>
      </c>
      <c r="AI295" s="45">
        <f t="shared" si="66"/>
        <v>0</v>
      </c>
      <c r="AJ295" s="45">
        <f t="shared" si="67"/>
        <v>0</v>
      </c>
      <c r="AK295" s="45">
        <f t="shared" si="68"/>
        <v>0</v>
      </c>
      <c r="AL295" s="183" t="str">
        <f t="shared" si="69"/>
        <v/>
      </c>
      <c r="AM295" s="183" t="str">
        <f t="shared" si="70"/>
        <v/>
      </c>
      <c r="AN295" s="183"/>
    </row>
    <row r="296" spans="1:40" ht="15.5">
      <c r="A296" s="178"/>
      <c r="B296" s="21"/>
      <c r="C296" s="22"/>
      <c r="D296" s="290"/>
      <c r="E296" s="289"/>
      <c r="F296" s="177"/>
      <c r="G296" s="286"/>
      <c r="H296" s="23"/>
      <c r="I296" s="63" t="str">
        <f t="shared" si="59"/>
        <v>£0.00</v>
      </c>
      <c r="J296" s="178"/>
      <c r="K296" s="19"/>
      <c r="L296" s="92"/>
      <c r="M296" s="92"/>
      <c r="N296" s="92" t="str">
        <f t="shared" si="60"/>
        <v/>
      </c>
      <c r="O296" s="95"/>
      <c r="P296" s="28" t="str">
        <f t="shared" si="61"/>
        <v/>
      </c>
      <c r="Q296" s="18" t="str">
        <f t="shared" si="62"/>
        <v>£0.00</v>
      </c>
      <c r="R296" s="92"/>
      <c r="S296" s="192"/>
      <c r="T296" s="193"/>
      <c r="U296" s="96"/>
      <c r="V296" s="294"/>
      <c r="W296" s="294" t="str">
        <f t="shared" si="63"/>
        <v/>
      </c>
      <c r="X296" s="93"/>
      <c r="Y296" s="95"/>
      <c r="Z296" s="294"/>
      <c r="AA296" s="66" t="str">
        <f t="shared" si="64"/>
        <v/>
      </c>
      <c r="AB296" s="67" t="str">
        <f t="shared" si="65"/>
        <v>£0.00</v>
      </c>
      <c r="AC296" s="181"/>
      <c r="AD296" s="183"/>
      <c r="AE296" s="183"/>
      <c r="AF296" s="183"/>
      <c r="AG296" s="183"/>
      <c r="AH296" s="183" t="str">
        <f t="shared" si="58"/>
        <v/>
      </c>
      <c r="AI296" s="45">
        <f t="shared" si="66"/>
        <v>0</v>
      </c>
      <c r="AJ296" s="45">
        <f t="shared" si="67"/>
        <v>0</v>
      </c>
      <c r="AK296" s="45">
        <f t="shared" si="68"/>
        <v>0</v>
      </c>
      <c r="AL296" s="183" t="str">
        <f t="shared" si="69"/>
        <v/>
      </c>
      <c r="AM296" s="183" t="str">
        <f t="shared" si="70"/>
        <v/>
      </c>
      <c r="AN296" s="183"/>
    </row>
    <row r="297" spans="1:40" ht="15.5">
      <c r="A297" s="178"/>
      <c r="B297" s="21"/>
      <c r="C297" s="22"/>
      <c r="D297" s="290"/>
      <c r="E297" s="289"/>
      <c r="F297" s="177"/>
      <c r="G297" s="286"/>
      <c r="H297" s="23"/>
      <c r="I297" s="63" t="str">
        <f t="shared" si="59"/>
        <v>£0.00</v>
      </c>
      <c r="J297" s="178"/>
      <c r="K297" s="19"/>
      <c r="L297" s="92"/>
      <c r="M297" s="92"/>
      <c r="N297" s="92" t="str">
        <f t="shared" si="60"/>
        <v/>
      </c>
      <c r="O297" s="95"/>
      <c r="P297" s="28" t="str">
        <f t="shared" si="61"/>
        <v/>
      </c>
      <c r="Q297" s="18" t="str">
        <f t="shared" si="62"/>
        <v>£0.00</v>
      </c>
      <c r="R297" s="92"/>
      <c r="S297" s="192"/>
      <c r="T297" s="193"/>
      <c r="U297" s="96"/>
      <c r="V297" s="294"/>
      <c r="W297" s="294" t="str">
        <f t="shared" si="63"/>
        <v/>
      </c>
      <c r="X297" s="93"/>
      <c r="Y297" s="95"/>
      <c r="Z297" s="294"/>
      <c r="AA297" s="66" t="str">
        <f t="shared" si="64"/>
        <v/>
      </c>
      <c r="AB297" s="67" t="str">
        <f t="shared" si="65"/>
        <v>£0.00</v>
      </c>
      <c r="AC297" s="181"/>
      <c r="AD297" s="183"/>
      <c r="AE297" s="183"/>
      <c r="AF297" s="183"/>
      <c r="AG297" s="183"/>
      <c r="AH297" s="183" t="str">
        <f t="shared" si="58"/>
        <v/>
      </c>
      <c r="AI297" s="45">
        <f t="shared" si="66"/>
        <v>0</v>
      </c>
      <c r="AJ297" s="45">
        <f t="shared" si="67"/>
        <v>0</v>
      </c>
      <c r="AK297" s="45">
        <f t="shared" si="68"/>
        <v>0</v>
      </c>
      <c r="AL297" s="183" t="str">
        <f t="shared" si="69"/>
        <v/>
      </c>
      <c r="AM297" s="183" t="str">
        <f t="shared" si="70"/>
        <v/>
      </c>
      <c r="AN297" s="183"/>
    </row>
    <row r="298" spans="1:40" ht="15.5">
      <c r="A298" s="178"/>
      <c r="B298" s="21"/>
      <c r="C298" s="22"/>
      <c r="D298" s="290"/>
      <c r="E298" s="289"/>
      <c r="F298" s="177"/>
      <c r="G298" s="286"/>
      <c r="H298" s="23"/>
      <c r="I298" s="63" t="str">
        <f t="shared" si="59"/>
        <v>£0.00</v>
      </c>
      <c r="J298" s="178"/>
      <c r="K298" s="19"/>
      <c r="L298" s="92"/>
      <c r="M298" s="92"/>
      <c r="N298" s="92" t="str">
        <f t="shared" si="60"/>
        <v/>
      </c>
      <c r="O298" s="95"/>
      <c r="P298" s="28" t="str">
        <f t="shared" si="61"/>
        <v/>
      </c>
      <c r="Q298" s="18" t="str">
        <f t="shared" si="62"/>
        <v>£0.00</v>
      </c>
      <c r="R298" s="92"/>
      <c r="S298" s="192"/>
      <c r="T298" s="193"/>
      <c r="U298" s="96"/>
      <c r="V298" s="294"/>
      <c r="W298" s="294" t="str">
        <f t="shared" si="63"/>
        <v/>
      </c>
      <c r="X298" s="93"/>
      <c r="Y298" s="95"/>
      <c r="Z298" s="294"/>
      <c r="AA298" s="66" t="str">
        <f t="shared" si="64"/>
        <v/>
      </c>
      <c r="AB298" s="67" t="str">
        <f t="shared" si="65"/>
        <v>£0.00</v>
      </c>
      <c r="AC298" s="181"/>
      <c r="AD298" s="183"/>
      <c r="AE298" s="183"/>
      <c r="AF298" s="183"/>
      <c r="AG298" s="183"/>
      <c r="AH298" s="183" t="str">
        <f t="shared" si="58"/>
        <v/>
      </c>
      <c r="AI298" s="45">
        <f t="shared" si="66"/>
        <v>0</v>
      </c>
      <c r="AJ298" s="45">
        <f t="shared" si="67"/>
        <v>0</v>
      </c>
      <c r="AK298" s="45">
        <f t="shared" si="68"/>
        <v>0</v>
      </c>
      <c r="AL298" s="183" t="str">
        <f t="shared" si="69"/>
        <v/>
      </c>
      <c r="AM298" s="183" t="str">
        <f t="shared" si="70"/>
        <v/>
      </c>
      <c r="AN298" s="183"/>
    </row>
    <row r="299" spans="1:40" ht="15.5">
      <c r="A299" s="178"/>
      <c r="B299" s="21"/>
      <c r="C299" s="22"/>
      <c r="D299" s="290"/>
      <c r="E299" s="289"/>
      <c r="F299" s="177"/>
      <c r="G299" s="286"/>
      <c r="H299" s="23"/>
      <c r="I299" s="63" t="str">
        <f t="shared" si="59"/>
        <v>£0.00</v>
      </c>
      <c r="J299" s="178"/>
      <c r="K299" s="19"/>
      <c r="L299" s="92"/>
      <c r="M299" s="92"/>
      <c r="N299" s="92" t="str">
        <f t="shared" si="60"/>
        <v/>
      </c>
      <c r="O299" s="95"/>
      <c r="P299" s="28" t="str">
        <f t="shared" si="61"/>
        <v/>
      </c>
      <c r="Q299" s="18" t="str">
        <f t="shared" si="62"/>
        <v>£0.00</v>
      </c>
      <c r="R299" s="92"/>
      <c r="S299" s="192"/>
      <c r="T299" s="193"/>
      <c r="U299" s="96"/>
      <c r="V299" s="294"/>
      <c r="W299" s="294" t="str">
        <f t="shared" si="63"/>
        <v/>
      </c>
      <c r="X299" s="93"/>
      <c r="Y299" s="95"/>
      <c r="Z299" s="294"/>
      <c r="AA299" s="66" t="str">
        <f t="shared" si="64"/>
        <v/>
      </c>
      <c r="AB299" s="67" t="str">
        <f t="shared" si="65"/>
        <v>£0.00</v>
      </c>
      <c r="AC299" s="181"/>
      <c r="AD299" s="183"/>
      <c r="AE299" s="183"/>
      <c r="AF299" s="183"/>
      <c r="AG299" s="183"/>
      <c r="AH299" s="183" t="str">
        <f t="shared" si="58"/>
        <v/>
      </c>
      <c r="AI299" s="45">
        <f t="shared" si="66"/>
        <v>0</v>
      </c>
      <c r="AJ299" s="45">
        <f t="shared" si="67"/>
        <v>0</v>
      </c>
      <c r="AK299" s="45">
        <f t="shared" si="68"/>
        <v>0</v>
      </c>
      <c r="AL299" s="183" t="str">
        <f t="shared" si="69"/>
        <v/>
      </c>
      <c r="AM299" s="183" t="str">
        <f t="shared" si="70"/>
        <v/>
      </c>
      <c r="AN299" s="183"/>
    </row>
    <row r="300" spans="1:40" ht="15.5">
      <c r="A300" s="178"/>
      <c r="B300" s="21"/>
      <c r="C300" s="22"/>
      <c r="D300" s="290"/>
      <c r="E300" s="289"/>
      <c r="F300" s="177"/>
      <c r="G300" s="286"/>
      <c r="H300" s="23"/>
      <c r="I300" s="63" t="str">
        <f t="shared" si="59"/>
        <v>£0.00</v>
      </c>
      <c r="J300" s="178"/>
      <c r="K300" s="19"/>
      <c r="L300" s="92"/>
      <c r="M300" s="92"/>
      <c r="N300" s="92" t="str">
        <f t="shared" si="60"/>
        <v/>
      </c>
      <c r="O300" s="95"/>
      <c r="P300" s="28" t="str">
        <f t="shared" si="61"/>
        <v/>
      </c>
      <c r="Q300" s="18" t="str">
        <f t="shared" si="62"/>
        <v>£0.00</v>
      </c>
      <c r="R300" s="92"/>
      <c r="S300" s="192"/>
      <c r="T300" s="193"/>
      <c r="U300" s="96"/>
      <c r="V300" s="294"/>
      <c r="W300" s="294" t="str">
        <f t="shared" si="63"/>
        <v/>
      </c>
      <c r="X300" s="93"/>
      <c r="Y300" s="95"/>
      <c r="Z300" s="294"/>
      <c r="AA300" s="66" t="str">
        <f t="shared" si="64"/>
        <v/>
      </c>
      <c r="AB300" s="67" t="str">
        <f t="shared" si="65"/>
        <v>£0.00</v>
      </c>
      <c r="AC300" s="181"/>
      <c r="AD300" s="183"/>
      <c r="AE300" s="183"/>
      <c r="AF300" s="183"/>
      <c r="AG300" s="183"/>
      <c r="AH300" s="183" t="str">
        <f t="shared" si="58"/>
        <v/>
      </c>
      <c r="AI300" s="45">
        <f t="shared" si="66"/>
        <v>0</v>
      </c>
      <c r="AJ300" s="45">
        <f t="shared" si="67"/>
        <v>0</v>
      </c>
      <c r="AK300" s="45">
        <f t="shared" si="68"/>
        <v>0</v>
      </c>
      <c r="AL300" s="183" t="str">
        <f t="shared" si="69"/>
        <v/>
      </c>
      <c r="AM300" s="183" t="str">
        <f t="shared" si="70"/>
        <v/>
      </c>
      <c r="AN300" s="183"/>
    </row>
    <row r="301" spans="1:40" ht="15.5">
      <c r="A301" s="178"/>
      <c r="B301" s="21"/>
      <c r="C301" s="22"/>
      <c r="D301" s="290"/>
      <c r="E301" s="289"/>
      <c r="F301" s="177"/>
      <c r="G301" s="286"/>
      <c r="H301" s="23"/>
      <c r="I301" s="63" t="str">
        <f t="shared" si="59"/>
        <v>£0.00</v>
      </c>
      <c r="J301" s="178"/>
      <c r="K301" s="19"/>
      <c r="L301" s="92"/>
      <c r="M301" s="92"/>
      <c r="N301" s="92" t="str">
        <f t="shared" si="60"/>
        <v/>
      </c>
      <c r="O301" s="95"/>
      <c r="P301" s="28" t="str">
        <f t="shared" si="61"/>
        <v/>
      </c>
      <c r="Q301" s="18" t="str">
        <f t="shared" si="62"/>
        <v>£0.00</v>
      </c>
      <c r="R301" s="92"/>
      <c r="S301" s="192"/>
      <c r="T301" s="193"/>
      <c r="U301" s="96"/>
      <c r="V301" s="294"/>
      <c r="W301" s="294" t="str">
        <f t="shared" si="63"/>
        <v/>
      </c>
      <c r="X301" s="93"/>
      <c r="Y301" s="95"/>
      <c r="Z301" s="294"/>
      <c r="AA301" s="66" t="str">
        <f t="shared" si="64"/>
        <v/>
      </c>
      <c r="AB301" s="67" t="str">
        <f t="shared" si="65"/>
        <v>£0.00</v>
      </c>
      <c r="AC301" s="181"/>
      <c r="AD301" s="183"/>
      <c r="AE301" s="183"/>
      <c r="AF301" s="183"/>
      <c r="AG301" s="183"/>
      <c r="AH301" s="183" t="str">
        <f t="shared" si="58"/>
        <v/>
      </c>
      <c r="AI301" s="45">
        <f t="shared" si="66"/>
        <v>0</v>
      </c>
      <c r="AJ301" s="45">
        <f t="shared" si="67"/>
        <v>0</v>
      </c>
      <c r="AK301" s="45">
        <f t="shared" si="68"/>
        <v>0</v>
      </c>
      <c r="AL301" s="183" t="str">
        <f t="shared" si="69"/>
        <v/>
      </c>
      <c r="AM301" s="183" t="str">
        <f t="shared" si="70"/>
        <v/>
      </c>
      <c r="AN301" s="183"/>
    </row>
    <row r="302" spans="1:40" ht="15.5">
      <c r="A302" s="178"/>
      <c r="B302" s="21"/>
      <c r="C302" s="22"/>
      <c r="D302" s="290"/>
      <c r="E302" s="289"/>
      <c r="F302" s="177"/>
      <c r="G302" s="286"/>
      <c r="H302" s="23"/>
      <c r="I302" s="63" t="str">
        <f t="shared" si="59"/>
        <v>£0.00</v>
      </c>
      <c r="J302" s="178"/>
      <c r="K302" s="19"/>
      <c r="L302" s="92"/>
      <c r="M302" s="92"/>
      <c r="N302" s="92" t="str">
        <f t="shared" si="60"/>
        <v/>
      </c>
      <c r="O302" s="95"/>
      <c r="P302" s="28" t="str">
        <f t="shared" si="61"/>
        <v/>
      </c>
      <c r="Q302" s="18" t="str">
        <f t="shared" si="62"/>
        <v>£0.00</v>
      </c>
      <c r="R302" s="92"/>
      <c r="S302" s="192"/>
      <c r="T302" s="193"/>
      <c r="U302" s="96"/>
      <c r="V302" s="294"/>
      <c r="W302" s="294" t="str">
        <f t="shared" si="63"/>
        <v/>
      </c>
      <c r="X302" s="93"/>
      <c r="Y302" s="95"/>
      <c r="Z302" s="294"/>
      <c r="AA302" s="66" t="str">
        <f t="shared" si="64"/>
        <v/>
      </c>
      <c r="AB302" s="67" t="str">
        <f t="shared" si="65"/>
        <v>£0.00</v>
      </c>
      <c r="AC302" s="181"/>
      <c r="AD302" s="183"/>
      <c r="AE302" s="183"/>
      <c r="AF302" s="183"/>
      <c r="AG302" s="183"/>
      <c r="AH302" s="183" t="str">
        <f t="shared" si="58"/>
        <v/>
      </c>
      <c r="AI302" s="45">
        <f t="shared" si="66"/>
        <v>0</v>
      </c>
      <c r="AJ302" s="45">
        <f t="shared" si="67"/>
        <v>0</v>
      </c>
      <c r="AK302" s="45">
        <f t="shared" si="68"/>
        <v>0</v>
      </c>
      <c r="AL302" s="183" t="str">
        <f t="shared" si="69"/>
        <v/>
      </c>
      <c r="AM302" s="183" t="str">
        <f t="shared" si="70"/>
        <v/>
      </c>
      <c r="AN302" s="183"/>
    </row>
    <row r="303" spans="1:40" ht="15.5">
      <c r="A303" s="178"/>
      <c r="B303" s="21"/>
      <c r="C303" s="22"/>
      <c r="D303" s="290"/>
      <c r="E303" s="289"/>
      <c r="F303" s="177"/>
      <c r="G303" s="286"/>
      <c r="H303" s="23"/>
      <c r="I303" s="63" t="str">
        <f t="shared" si="59"/>
        <v>£0.00</v>
      </c>
      <c r="J303" s="178"/>
      <c r="K303" s="19"/>
      <c r="L303" s="92"/>
      <c r="M303" s="92"/>
      <c r="N303" s="92" t="str">
        <f t="shared" si="60"/>
        <v/>
      </c>
      <c r="O303" s="95"/>
      <c r="P303" s="28" t="str">
        <f t="shared" si="61"/>
        <v/>
      </c>
      <c r="Q303" s="18" t="str">
        <f t="shared" si="62"/>
        <v>£0.00</v>
      </c>
      <c r="R303" s="92"/>
      <c r="S303" s="192"/>
      <c r="T303" s="193"/>
      <c r="U303" s="96"/>
      <c r="V303" s="294"/>
      <c r="W303" s="294" t="str">
        <f t="shared" si="63"/>
        <v/>
      </c>
      <c r="X303" s="93"/>
      <c r="Y303" s="95"/>
      <c r="Z303" s="294"/>
      <c r="AA303" s="66" t="str">
        <f t="shared" si="64"/>
        <v/>
      </c>
      <c r="AB303" s="67" t="str">
        <f t="shared" si="65"/>
        <v>£0.00</v>
      </c>
      <c r="AC303" s="181"/>
      <c r="AD303" s="183"/>
      <c r="AE303" s="183"/>
      <c r="AF303" s="183"/>
      <c r="AG303" s="183"/>
      <c r="AH303" s="183" t="str">
        <f t="shared" si="58"/>
        <v/>
      </c>
      <c r="AI303" s="45">
        <f t="shared" si="66"/>
        <v>0</v>
      </c>
      <c r="AJ303" s="45">
        <f t="shared" si="67"/>
        <v>0</v>
      </c>
      <c r="AK303" s="45">
        <f t="shared" si="68"/>
        <v>0</v>
      </c>
      <c r="AL303" s="183" t="str">
        <f t="shared" si="69"/>
        <v/>
      </c>
      <c r="AM303" s="183" t="str">
        <f t="shared" si="70"/>
        <v/>
      </c>
      <c r="AN303" s="183"/>
    </row>
    <row r="304" spans="1:40" ht="15.5">
      <c r="A304" s="178"/>
      <c r="B304" s="21"/>
      <c r="C304" s="22"/>
      <c r="D304" s="290"/>
      <c r="E304" s="289"/>
      <c r="F304" s="177"/>
      <c r="G304" s="286"/>
      <c r="H304" s="23"/>
      <c r="I304" s="63" t="str">
        <f t="shared" si="59"/>
        <v>£0.00</v>
      </c>
      <c r="J304" s="178"/>
      <c r="K304" s="19"/>
      <c r="L304" s="92"/>
      <c r="M304" s="92"/>
      <c r="N304" s="92" t="str">
        <f t="shared" si="60"/>
        <v/>
      </c>
      <c r="O304" s="95"/>
      <c r="P304" s="28" t="str">
        <f t="shared" si="61"/>
        <v/>
      </c>
      <c r="Q304" s="18" t="str">
        <f t="shared" si="62"/>
        <v>£0.00</v>
      </c>
      <c r="R304" s="92"/>
      <c r="S304" s="192"/>
      <c r="T304" s="193"/>
      <c r="U304" s="96"/>
      <c r="V304" s="294"/>
      <c r="W304" s="294" t="str">
        <f t="shared" si="63"/>
        <v/>
      </c>
      <c r="X304" s="93"/>
      <c r="Y304" s="95"/>
      <c r="Z304" s="294"/>
      <c r="AA304" s="66" t="str">
        <f t="shared" si="64"/>
        <v/>
      </c>
      <c r="AB304" s="67" t="str">
        <f t="shared" si="65"/>
        <v>£0.00</v>
      </c>
      <c r="AC304" s="181"/>
      <c r="AD304" s="183"/>
      <c r="AE304" s="183"/>
      <c r="AF304" s="183"/>
      <c r="AG304" s="183"/>
      <c r="AH304" s="183" t="str">
        <f t="shared" si="58"/>
        <v/>
      </c>
      <c r="AI304" s="45">
        <f t="shared" si="66"/>
        <v>0</v>
      </c>
      <c r="AJ304" s="45">
        <f t="shared" si="67"/>
        <v>0</v>
      </c>
      <c r="AK304" s="45">
        <f t="shared" si="68"/>
        <v>0</v>
      </c>
      <c r="AL304" s="183" t="str">
        <f t="shared" si="69"/>
        <v/>
      </c>
      <c r="AM304" s="183" t="str">
        <f t="shared" si="70"/>
        <v/>
      </c>
      <c r="AN304" s="183"/>
    </row>
    <row r="305" spans="1:40" ht="15.5">
      <c r="A305" s="178"/>
      <c r="B305" s="21"/>
      <c r="C305" s="22"/>
      <c r="D305" s="290"/>
      <c r="E305" s="289"/>
      <c r="F305" s="177"/>
      <c r="G305" s="286"/>
      <c r="H305" s="23"/>
      <c r="I305" s="63" t="str">
        <f t="shared" si="59"/>
        <v>£0.00</v>
      </c>
      <c r="J305" s="178"/>
      <c r="K305" s="19"/>
      <c r="L305" s="92"/>
      <c r="M305" s="92"/>
      <c r="N305" s="92" t="str">
        <f t="shared" si="60"/>
        <v/>
      </c>
      <c r="O305" s="95"/>
      <c r="P305" s="28" t="str">
        <f t="shared" si="61"/>
        <v/>
      </c>
      <c r="Q305" s="18" t="str">
        <f t="shared" si="62"/>
        <v>£0.00</v>
      </c>
      <c r="R305" s="92"/>
      <c r="S305" s="192"/>
      <c r="T305" s="193"/>
      <c r="U305" s="96"/>
      <c r="V305" s="294"/>
      <c r="W305" s="294" t="str">
        <f t="shared" si="63"/>
        <v/>
      </c>
      <c r="X305" s="93"/>
      <c r="Y305" s="95"/>
      <c r="Z305" s="294"/>
      <c r="AA305" s="66" t="str">
        <f t="shared" si="64"/>
        <v/>
      </c>
      <c r="AB305" s="67" t="str">
        <f t="shared" si="65"/>
        <v>£0.00</v>
      </c>
      <c r="AC305" s="181"/>
      <c r="AD305" s="183"/>
      <c r="AE305" s="183"/>
      <c r="AF305" s="183"/>
      <c r="AG305" s="183"/>
      <c r="AH305" s="183" t="str">
        <f t="shared" si="58"/>
        <v/>
      </c>
      <c r="AI305" s="45">
        <f t="shared" si="66"/>
        <v>0</v>
      </c>
      <c r="AJ305" s="45">
        <f t="shared" si="67"/>
        <v>0</v>
      </c>
      <c r="AK305" s="45">
        <f t="shared" si="68"/>
        <v>0</v>
      </c>
      <c r="AL305" s="183" t="str">
        <f t="shared" si="69"/>
        <v/>
      </c>
      <c r="AM305" s="183" t="str">
        <f t="shared" si="70"/>
        <v/>
      </c>
      <c r="AN305" s="183"/>
    </row>
    <row r="306" spans="1:40" ht="15.5">
      <c r="A306" s="178"/>
      <c r="B306" s="21"/>
      <c r="C306" s="22"/>
      <c r="D306" s="290"/>
      <c r="E306" s="289"/>
      <c r="F306" s="177"/>
      <c r="G306" s="286"/>
      <c r="H306" s="23"/>
      <c r="I306" s="63" t="str">
        <f t="shared" si="59"/>
        <v>£0.00</v>
      </c>
      <c r="J306" s="178"/>
      <c r="K306" s="19"/>
      <c r="L306" s="92"/>
      <c r="M306" s="92"/>
      <c r="N306" s="92" t="str">
        <f t="shared" si="60"/>
        <v/>
      </c>
      <c r="O306" s="95"/>
      <c r="P306" s="28" t="str">
        <f t="shared" si="61"/>
        <v/>
      </c>
      <c r="Q306" s="18" t="str">
        <f t="shared" si="62"/>
        <v>£0.00</v>
      </c>
      <c r="R306" s="92"/>
      <c r="S306" s="192"/>
      <c r="T306" s="193"/>
      <c r="U306" s="96"/>
      <c r="V306" s="294"/>
      <c r="W306" s="294" t="str">
        <f t="shared" si="63"/>
        <v/>
      </c>
      <c r="X306" s="93"/>
      <c r="Y306" s="95"/>
      <c r="Z306" s="294"/>
      <c r="AA306" s="66" t="str">
        <f t="shared" si="64"/>
        <v/>
      </c>
      <c r="AB306" s="67" t="str">
        <f t="shared" si="65"/>
        <v>£0.00</v>
      </c>
      <c r="AC306" s="181"/>
      <c r="AD306" s="183"/>
      <c r="AE306" s="183"/>
      <c r="AF306" s="183"/>
      <c r="AG306" s="183"/>
      <c r="AH306" s="183" t="str">
        <f t="shared" si="58"/>
        <v/>
      </c>
      <c r="AI306" s="45">
        <f t="shared" si="66"/>
        <v>0</v>
      </c>
      <c r="AJ306" s="45">
        <f t="shared" si="67"/>
        <v>0</v>
      </c>
      <c r="AK306" s="45">
        <f t="shared" si="68"/>
        <v>0</v>
      </c>
      <c r="AL306" s="183" t="str">
        <f t="shared" si="69"/>
        <v/>
      </c>
      <c r="AM306" s="183" t="str">
        <f t="shared" si="70"/>
        <v/>
      </c>
      <c r="AN306" s="183"/>
    </row>
    <row r="307" spans="1:40" ht="15.5">
      <c r="A307" s="178"/>
      <c r="B307" s="21"/>
      <c r="C307" s="22"/>
      <c r="D307" s="290"/>
      <c r="E307" s="289"/>
      <c r="F307" s="177"/>
      <c r="G307" s="286"/>
      <c r="H307" s="23"/>
      <c r="I307" s="63" t="str">
        <f t="shared" si="59"/>
        <v>£0.00</v>
      </c>
      <c r="J307" s="178"/>
      <c r="K307" s="19"/>
      <c r="L307" s="92"/>
      <c r="M307" s="92"/>
      <c r="N307" s="92" t="str">
        <f t="shared" si="60"/>
        <v/>
      </c>
      <c r="O307" s="95"/>
      <c r="P307" s="28" t="str">
        <f t="shared" si="61"/>
        <v/>
      </c>
      <c r="Q307" s="18" t="str">
        <f t="shared" si="62"/>
        <v>£0.00</v>
      </c>
      <c r="R307" s="92"/>
      <c r="S307" s="192"/>
      <c r="T307" s="193"/>
      <c r="U307" s="96"/>
      <c r="V307" s="294"/>
      <c r="W307" s="294" t="str">
        <f t="shared" si="63"/>
        <v/>
      </c>
      <c r="X307" s="93"/>
      <c r="Y307" s="95"/>
      <c r="Z307" s="294"/>
      <c r="AA307" s="66" t="str">
        <f t="shared" si="64"/>
        <v/>
      </c>
      <c r="AB307" s="67" t="str">
        <f t="shared" si="65"/>
        <v>£0.00</v>
      </c>
      <c r="AC307" s="181"/>
      <c r="AD307" s="183"/>
      <c r="AE307" s="183"/>
      <c r="AF307" s="183"/>
      <c r="AG307" s="183"/>
      <c r="AH307" s="183" t="str">
        <f t="shared" si="58"/>
        <v/>
      </c>
      <c r="AI307" s="45">
        <f t="shared" si="66"/>
        <v>0</v>
      </c>
      <c r="AJ307" s="45">
        <f t="shared" si="67"/>
        <v>0</v>
      </c>
      <c r="AK307" s="45">
        <f t="shared" si="68"/>
        <v>0</v>
      </c>
      <c r="AL307" s="183" t="str">
        <f t="shared" si="69"/>
        <v/>
      </c>
      <c r="AM307" s="183" t="str">
        <f t="shared" si="70"/>
        <v/>
      </c>
      <c r="AN307" s="183"/>
    </row>
    <row r="308" spans="1:40" ht="15.5">
      <c r="A308" s="178"/>
      <c r="B308" s="21"/>
      <c r="C308" s="22"/>
      <c r="D308" s="290"/>
      <c r="E308" s="289"/>
      <c r="F308" s="177"/>
      <c r="G308" s="286"/>
      <c r="H308" s="23"/>
      <c r="I308" s="63" t="str">
        <f t="shared" si="59"/>
        <v>£0.00</v>
      </c>
      <c r="J308" s="178"/>
      <c r="K308" s="19"/>
      <c r="L308" s="92"/>
      <c r="M308" s="92"/>
      <c r="N308" s="92" t="str">
        <f t="shared" si="60"/>
        <v/>
      </c>
      <c r="O308" s="95"/>
      <c r="P308" s="28" t="str">
        <f t="shared" si="61"/>
        <v/>
      </c>
      <c r="Q308" s="18" t="str">
        <f t="shared" si="62"/>
        <v>£0.00</v>
      </c>
      <c r="R308" s="92"/>
      <c r="S308" s="192"/>
      <c r="T308" s="193"/>
      <c r="U308" s="96"/>
      <c r="V308" s="294"/>
      <c r="W308" s="294" t="str">
        <f t="shared" si="63"/>
        <v/>
      </c>
      <c r="X308" s="93"/>
      <c r="Y308" s="95"/>
      <c r="Z308" s="294"/>
      <c r="AA308" s="66" t="str">
        <f t="shared" si="64"/>
        <v/>
      </c>
      <c r="AB308" s="67" t="str">
        <f t="shared" si="65"/>
        <v>£0.00</v>
      </c>
      <c r="AC308" s="181"/>
      <c r="AD308" s="183"/>
      <c r="AE308" s="183"/>
      <c r="AF308" s="183"/>
      <c r="AG308" s="183"/>
      <c r="AH308" s="183" t="str">
        <f t="shared" si="58"/>
        <v/>
      </c>
      <c r="AI308" s="45">
        <f t="shared" si="66"/>
        <v>0</v>
      </c>
      <c r="AJ308" s="45">
        <f t="shared" si="67"/>
        <v>0</v>
      </c>
      <c r="AK308" s="45">
        <f t="shared" si="68"/>
        <v>0</v>
      </c>
      <c r="AL308" s="183" t="str">
        <f t="shared" si="69"/>
        <v/>
      </c>
      <c r="AM308" s="183" t="str">
        <f t="shared" si="70"/>
        <v/>
      </c>
      <c r="AN308" s="183"/>
    </row>
    <row r="309" spans="1:40" ht="15.5">
      <c r="A309" s="178"/>
      <c r="B309" s="21"/>
      <c r="C309" s="22"/>
      <c r="D309" s="290"/>
      <c r="E309" s="289"/>
      <c r="F309" s="177"/>
      <c r="G309" s="286"/>
      <c r="H309" s="23"/>
      <c r="I309" s="63" t="str">
        <f t="shared" si="59"/>
        <v>£0.00</v>
      </c>
      <c r="J309" s="178"/>
      <c r="K309" s="19"/>
      <c r="L309" s="92"/>
      <c r="M309" s="92"/>
      <c r="N309" s="92" t="str">
        <f t="shared" si="60"/>
        <v/>
      </c>
      <c r="O309" s="95"/>
      <c r="P309" s="28" t="str">
        <f t="shared" si="61"/>
        <v/>
      </c>
      <c r="Q309" s="18" t="str">
        <f t="shared" si="62"/>
        <v>£0.00</v>
      </c>
      <c r="R309" s="92"/>
      <c r="S309" s="192"/>
      <c r="T309" s="193"/>
      <c r="U309" s="96"/>
      <c r="V309" s="294"/>
      <c r="W309" s="294" t="str">
        <f t="shared" si="63"/>
        <v/>
      </c>
      <c r="X309" s="93"/>
      <c r="Y309" s="95"/>
      <c r="Z309" s="294"/>
      <c r="AA309" s="66" t="str">
        <f t="shared" si="64"/>
        <v/>
      </c>
      <c r="AB309" s="67" t="str">
        <f t="shared" si="65"/>
        <v>£0.00</v>
      </c>
      <c r="AC309" s="181"/>
      <c r="AD309" s="183"/>
      <c r="AE309" s="183"/>
      <c r="AF309" s="183"/>
      <c r="AG309" s="183"/>
      <c r="AH309" s="183" t="str">
        <f t="shared" si="58"/>
        <v/>
      </c>
      <c r="AI309" s="45">
        <f t="shared" si="66"/>
        <v>0</v>
      </c>
      <c r="AJ309" s="45">
        <f t="shared" si="67"/>
        <v>0</v>
      </c>
      <c r="AK309" s="45">
        <f t="shared" si="68"/>
        <v>0</v>
      </c>
      <c r="AL309" s="183" t="str">
        <f t="shared" si="69"/>
        <v/>
      </c>
      <c r="AM309" s="183" t="str">
        <f t="shared" si="70"/>
        <v/>
      </c>
      <c r="AN309" s="183"/>
    </row>
    <row r="310" spans="1:40" ht="15.5">
      <c r="A310" s="178"/>
      <c r="B310" s="21"/>
      <c r="C310" s="22"/>
      <c r="D310" s="290"/>
      <c r="E310" s="289"/>
      <c r="F310" s="177"/>
      <c r="G310" s="286"/>
      <c r="H310" s="23"/>
      <c r="I310" s="63" t="str">
        <f t="shared" si="59"/>
        <v>£0.00</v>
      </c>
      <c r="J310" s="178"/>
      <c r="K310" s="19"/>
      <c r="L310" s="92"/>
      <c r="M310" s="92"/>
      <c r="N310" s="92" t="str">
        <f t="shared" si="60"/>
        <v/>
      </c>
      <c r="O310" s="95"/>
      <c r="P310" s="28" t="str">
        <f t="shared" si="61"/>
        <v/>
      </c>
      <c r="Q310" s="18" t="str">
        <f t="shared" si="62"/>
        <v>£0.00</v>
      </c>
      <c r="R310" s="92"/>
      <c r="S310" s="192"/>
      <c r="T310" s="193"/>
      <c r="U310" s="96"/>
      <c r="V310" s="294"/>
      <c r="W310" s="294" t="str">
        <f t="shared" si="63"/>
        <v/>
      </c>
      <c r="X310" s="93"/>
      <c r="Y310" s="95"/>
      <c r="Z310" s="294"/>
      <c r="AA310" s="66" t="str">
        <f t="shared" si="64"/>
        <v/>
      </c>
      <c r="AB310" s="67" t="str">
        <f t="shared" si="65"/>
        <v>£0.00</v>
      </c>
      <c r="AC310" s="181"/>
      <c r="AD310" s="183"/>
      <c r="AE310" s="183"/>
      <c r="AF310" s="183"/>
      <c r="AG310" s="183"/>
      <c r="AH310" s="183" t="str">
        <f t="shared" si="58"/>
        <v/>
      </c>
      <c r="AI310" s="45">
        <f t="shared" si="66"/>
        <v>0</v>
      </c>
      <c r="AJ310" s="45">
        <f t="shared" si="67"/>
        <v>0</v>
      </c>
      <c r="AK310" s="45">
        <f t="shared" si="68"/>
        <v>0</v>
      </c>
      <c r="AL310" s="183" t="str">
        <f t="shared" si="69"/>
        <v/>
      </c>
      <c r="AM310" s="183" t="str">
        <f t="shared" si="70"/>
        <v/>
      </c>
      <c r="AN310" s="183"/>
    </row>
    <row r="311" spans="1:40" ht="15.5">
      <c r="A311" s="178"/>
      <c r="B311" s="21"/>
      <c r="C311" s="22"/>
      <c r="D311" s="290"/>
      <c r="E311" s="289"/>
      <c r="F311" s="177"/>
      <c r="G311" s="286"/>
      <c r="H311" s="23"/>
      <c r="I311" s="63" t="str">
        <f t="shared" si="59"/>
        <v>£0.00</v>
      </c>
      <c r="J311" s="178"/>
      <c r="K311" s="19"/>
      <c r="L311" s="92"/>
      <c r="M311" s="92"/>
      <c r="N311" s="92" t="str">
        <f t="shared" si="60"/>
        <v/>
      </c>
      <c r="O311" s="95"/>
      <c r="P311" s="28" t="str">
        <f t="shared" si="61"/>
        <v/>
      </c>
      <c r="Q311" s="18" t="str">
        <f t="shared" si="62"/>
        <v>£0.00</v>
      </c>
      <c r="R311" s="92"/>
      <c r="S311" s="192"/>
      <c r="T311" s="193"/>
      <c r="U311" s="96"/>
      <c r="V311" s="294"/>
      <c r="W311" s="294" t="str">
        <f t="shared" si="63"/>
        <v/>
      </c>
      <c r="X311" s="93"/>
      <c r="Y311" s="95"/>
      <c r="Z311" s="294"/>
      <c r="AA311" s="66" t="str">
        <f t="shared" si="64"/>
        <v/>
      </c>
      <c r="AB311" s="67" t="str">
        <f t="shared" si="65"/>
        <v>£0.00</v>
      </c>
      <c r="AC311" s="181"/>
      <c r="AD311" s="183"/>
      <c r="AE311" s="183"/>
      <c r="AF311" s="183"/>
      <c r="AG311" s="183"/>
      <c r="AH311" s="183" t="str">
        <f t="shared" si="58"/>
        <v/>
      </c>
      <c r="AI311" s="45">
        <f t="shared" si="66"/>
        <v>0</v>
      </c>
      <c r="AJ311" s="45">
        <f t="shared" si="67"/>
        <v>0</v>
      </c>
      <c r="AK311" s="45">
        <f t="shared" si="68"/>
        <v>0</v>
      </c>
      <c r="AL311" s="183" t="str">
        <f t="shared" si="69"/>
        <v/>
      </c>
      <c r="AM311" s="183" t="str">
        <f t="shared" si="70"/>
        <v/>
      </c>
      <c r="AN311" s="183"/>
    </row>
    <row r="312" spans="1:40" ht="15.5">
      <c r="A312" s="178"/>
      <c r="B312" s="21"/>
      <c r="C312" s="22"/>
      <c r="D312" s="290"/>
      <c r="E312" s="289"/>
      <c r="F312" s="177"/>
      <c r="G312" s="286"/>
      <c r="H312" s="23"/>
      <c r="I312" s="63" t="str">
        <f t="shared" si="59"/>
        <v>£0.00</v>
      </c>
      <c r="J312" s="178"/>
      <c r="K312" s="19"/>
      <c r="L312" s="92"/>
      <c r="M312" s="92"/>
      <c r="N312" s="92" t="str">
        <f t="shared" si="60"/>
        <v/>
      </c>
      <c r="O312" s="95"/>
      <c r="P312" s="28" t="str">
        <f t="shared" si="61"/>
        <v/>
      </c>
      <c r="Q312" s="18" t="str">
        <f t="shared" si="62"/>
        <v>£0.00</v>
      </c>
      <c r="R312" s="92"/>
      <c r="S312" s="192"/>
      <c r="T312" s="193"/>
      <c r="U312" s="96"/>
      <c r="V312" s="294"/>
      <c r="W312" s="294" t="str">
        <f t="shared" si="63"/>
        <v/>
      </c>
      <c r="X312" s="93"/>
      <c r="Y312" s="95"/>
      <c r="Z312" s="294"/>
      <c r="AA312" s="66" t="str">
        <f t="shared" si="64"/>
        <v/>
      </c>
      <c r="AB312" s="67" t="str">
        <f t="shared" si="65"/>
        <v>£0.00</v>
      </c>
      <c r="AC312" s="181"/>
      <c r="AD312" s="183"/>
      <c r="AE312" s="183"/>
      <c r="AF312" s="183"/>
      <c r="AG312" s="183"/>
      <c r="AH312" s="183" t="str">
        <f t="shared" si="58"/>
        <v/>
      </c>
      <c r="AI312" s="45">
        <f t="shared" si="66"/>
        <v>0</v>
      </c>
      <c r="AJ312" s="45">
        <f t="shared" si="67"/>
        <v>0</v>
      </c>
      <c r="AK312" s="45">
        <f t="shared" si="68"/>
        <v>0</v>
      </c>
      <c r="AL312" s="183" t="str">
        <f t="shared" si="69"/>
        <v/>
      </c>
      <c r="AM312" s="183" t="str">
        <f t="shared" si="70"/>
        <v/>
      </c>
      <c r="AN312" s="183"/>
    </row>
    <row r="313" spans="1:40" ht="15.5">
      <c r="A313" s="178"/>
      <c r="B313" s="21"/>
      <c r="C313" s="22"/>
      <c r="D313" s="290"/>
      <c r="E313" s="289"/>
      <c r="F313" s="177"/>
      <c r="G313" s="286"/>
      <c r="H313" s="23"/>
      <c r="I313" s="63" t="str">
        <f t="shared" si="59"/>
        <v>£0.00</v>
      </c>
      <c r="J313" s="178"/>
      <c r="K313" s="19"/>
      <c r="L313" s="92"/>
      <c r="M313" s="92"/>
      <c r="N313" s="92" t="str">
        <f t="shared" si="60"/>
        <v/>
      </c>
      <c r="O313" s="95"/>
      <c r="P313" s="28" t="str">
        <f t="shared" si="61"/>
        <v/>
      </c>
      <c r="Q313" s="18" t="str">
        <f t="shared" si="62"/>
        <v>£0.00</v>
      </c>
      <c r="R313" s="92"/>
      <c r="S313" s="192"/>
      <c r="T313" s="193"/>
      <c r="U313" s="96"/>
      <c r="V313" s="294"/>
      <c r="W313" s="294" t="str">
        <f t="shared" si="63"/>
        <v/>
      </c>
      <c r="X313" s="93"/>
      <c r="Y313" s="95"/>
      <c r="Z313" s="294"/>
      <c r="AA313" s="66" t="str">
        <f t="shared" si="64"/>
        <v/>
      </c>
      <c r="AB313" s="67" t="str">
        <f t="shared" si="65"/>
        <v>£0.00</v>
      </c>
      <c r="AC313" s="181"/>
      <c r="AD313" s="183"/>
      <c r="AE313" s="183"/>
      <c r="AF313" s="183"/>
      <c r="AG313" s="183"/>
      <c r="AH313" s="183" t="str">
        <f t="shared" si="58"/>
        <v/>
      </c>
      <c r="AI313" s="45">
        <f t="shared" si="66"/>
        <v>0</v>
      </c>
      <c r="AJ313" s="45">
        <f t="shared" si="67"/>
        <v>0</v>
      </c>
      <c r="AK313" s="45">
        <f t="shared" si="68"/>
        <v>0</v>
      </c>
      <c r="AL313" s="183" t="str">
        <f t="shared" si="69"/>
        <v/>
      </c>
      <c r="AM313" s="183" t="str">
        <f t="shared" si="70"/>
        <v/>
      </c>
      <c r="AN313" s="183"/>
    </row>
    <row r="314" spans="1:40" ht="15.5">
      <c r="A314" s="178"/>
      <c r="B314" s="21"/>
      <c r="C314" s="22"/>
      <c r="D314" s="290"/>
      <c r="E314" s="289"/>
      <c r="F314" s="177"/>
      <c r="G314" s="286"/>
      <c r="H314" s="23"/>
      <c r="I314" s="63" t="str">
        <f t="shared" si="59"/>
        <v>£0.00</v>
      </c>
      <c r="J314" s="178"/>
      <c r="K314" s="19"/>
      <c r="L314" s="92"/>
      <c r="M314" s="92"/>
      <c r="N314" s="92" t="str">
        <f t="shared" si="60"/>
        <v/>
      </c>
      <c r="O314" s="95"/>
      <c r="P314" s="28" t="str">
        <f t="shared" si="61"/>
        <v/>
      </c>
      <c r="Q314" s="18" t="str">
        <f t="shared" si="62"/>
        <v>£0.00</v>
      </c>
      <c r="R314" s="92"/>
      <c r="S314" s="192"/>
      <c r="T314" s="193"/>
      <c r="U314" s="96"/>
      <c r="V314" s="294"/>
      <c r="W314" s="294" t="str">
        <f t="shared" si="63"/>
        <v/>
      </c>
      <c r="X314" s="93"/>
      <c r="Y314" s="95"/>
      <c r="Z314" s="294"/>
      <c r="AA314" s="66" t="str">
        <f t="shared" si="64"/>
        <v/>
      </c>
      <c r="AB314" s="67" t="str">
        <f t="shared" si="65"/>
        <v>£0.00</v>
      </c>
      <c r="AC314" s="181"/>
      <c r="AD314" s="183"/>
      <c r="AE314" s="183"/>
      <c r="AF314" s="183"/>
      <c r="AG314" s="183"/>
      <c r="AH314" s="183" t="str">
        <f t="shared" si="58"/>
        <v/>
      </c>
      <c r="AI314" s="45">
        <f t="shared" si="66"/>
        <v>0</v>
      </c>
      <c r="AJ314" s="45">
        <f t="shared" si="67"/>
        <v>0</v>
      </c>
      <c r="AK314" s="45">
        <f t="shared" si="68"/>
        <v>0</v>
      </c>
      <c r="AL314" s="183" t="str">
        <f t="shared" si="69"/>
        <v/>
      </c>
      <c r="AM314" s="183" t="str">
        <f t="shared" si="70"/>
        <v/>
      </c>
      <c r="AN314" s="183"/>
    </row>
    <row r="315" spans="1:40" ht="15.5">
      <c r="A315" s="178"/>
      <c r="B315" s="21"/>
      <c r="C315" s="22"/>
      <c r="D315" s="290"/>
      <c r="E315" s="289"/>
      <c r="F315" s="177"/>
      <c r="G315" s="286"/>
      <c r="H315" s="23"/>
      <c r="I315" s="63" t="str">
        <f t="shared" si="59"/>
        <v>£0.00</v>
      </c>
      <c r="J315" s="178"/>
      <c r="K315" s="19"/>
      <c r="L315" s="92"/>
      <c r="M315" s="92"/>
      <c r="N315" s="92" t="str">
        <f t="shared" si="60"/>
        <v/>
      </c>
      <c r="O315" s="95"/>
      <c r="P315" s="28" t="str">
        <f t="shared" si="61"/>
        <v/>
      </c>
      <c r="Q315" s="18" t="str">
        <f t="shared" si="62"/>
        <v>£0.00</v>
      </c>
      <c r="R315" s="92"/>
      <c r="S315" s="192"/>
      <c r="T315" s="193"/>
      <c r="U315" s="96"/>
      <c r="V315" s="294"/>
      <c r="W315" s="294" t="str">
        <f t="shared" si="63"/>
        <v/>
      </c>
      <c r="X315" s="93"/>
      <c r="Y315" s="95"/>
      <c r="Z315" s="294"/>
      <c r="AA315" s="66" t="str">
        <f t="shared" si="64"/>
        <v/>
      </c>
      <c r="AB315" s="67" t="str">
        <f t="shared" si="65"/>
        <v>£0.00</v>
      </c>
      <c r="AC315" s="181"/>
      <c r="AD315" s="183"/>
      <c r="AE315" s="183"/>
      <c r="AF315" s="183"/>
      <c r="AG315" s="183"/>
      <c r="AH315" s="183" t="str">
        <f t="shared" si="58"/>
        <v/>
      </c>
      <c r="AI315" s="45">
        <f t="shared" si="66"/>
        <v>0</v>
      </c>
      <c r="AJ315" s="45">
        <f t="shared" si="67"/>
        <v>0</v>
      </c>
      <c r="AK315" s="45">
        <f t="shared" si="68"/>
        <v>0</v>
      </c>
      <c r="AL315" s="183" t="str">
        <f t="shared" si="69"/>
        <v/>
      </c>
      <c r="AM315" s="183" t="str">
        <f t="shared" si="70"/>
        <v/>
      </c>
      <c r="AN315" s="183"/>
    </row>
    <row r="316" spans="1:40" ht="15.5">
      <c r="A316" s="178"/>
      <c r="B316" s="21"/>
      <c r="C316" s="22"/>
      <c r="D316" s="290"/>
      <c r="E316" s="289"/>
      <c r="F316" s="177"/>
      <c r="G316" s="286"/>
      <c r="H316" s="23"/>
      <c r="I316" s="63" t="str">
        <f t="shared" si="59"/>
        <v>£0.00</v>
      </c>
      <c r="J316" s="178"/>
      <c r="K316" s="19"/>
      <c r="L316" s="92"/>
      <c r="M316" s="92"/>
      <c r="N316" s="92" t="str">
        <f t="shared" si="60"/>
        <v/>
      </c>
      <c r="O316" s="95"/>
      <c r="P316" s="28" t="str">
        <f t="shared" si="61"/>
        <v/>
      </c>
      <c r="Q316" s="18" t="str">
        <f t="shared" si="62"/>
        <v>£0.00</v>
      </c>
      <c r="R316" s="92"/>
      <c r="S316" s="192"/>
      <c r="T316" s="193"/>
      <c r="U316" s="96"/>
      <c r="V316" s="294"/>
      <c r="W316" s="294" t="str">
        <f t="shared" si="63"/>
        <v/>
      </c>
      <c r="X316" s="93"/>
      <c r="Y316" s="95"/>
      <c r="Z316" s="294"/>
      <c r="AA316" s="66" t="str">
        <f t="shared" si="64"/>
        <v/>
      </c>
      <c r="AB316" s="67" t="str">
        <f t="shared" si="65"/>
        <v>£0.00</v>
      </c>
      <c r="AC316" s="181"/>
      <c r="AD316" s="183"/>
      <c r="AE316" s="183"/>
      <c r="AF316" s="183"/>
      <c r="AG316" s="183"/>
      <c r="AH316" s="183" t="str">
        <f t="shared" si="58"/>
        <v/>
      </c>
      <c r="AI316" s="45">
        <f t="shared" si="66"/>
        <v>0</v>
      </c>
      <c r="AJ316" s="45">
        <f t="shared" si="67"/>
        <v>0</v>
      </c>
      <c r="AK316" s="45">
        <f t="shared" si="68"/>
        <v>0</v>
      </c>
      <c r="AL316" s="183" t="str">
        <f t="shared" si="69"/>
        <v/>
      </c>
      <c r="AM316" s="183" t="str">
        <f t="shared" si="70"/>
        <v/>
      </c>
      <c r="AN316" s="183"/>
    </row>
    <row r="317" spans="1:40" ht="15.5">
      <c r="A317" s="178"/>
      <c r="B317" s="21"/>
      <c r="C317" s="22"/>
      <c r="D317" s="290"/>
      <c r="E317" s="289"/>
      <c r="F317" s="177"/>
      <c r="G317" s="286"/>
      <c r="H317" s="23"/>
      <c r="I317" s="63" t="str">
        <f t="shared" si="59"/>
        <v>£0.00</v>
      </c>
      <c r="J317" s="178"/>
      <c r="K317" s="19"/>
      <c r="L317" s="92"/>
      <c r="M317" s="92"/>
      <c r="N317" s="92" t="str">
        <f t="shared" si="60"/>
        <v/>
      </c>
      <c r="O317" s="95"/>
      <c r="P317" s="28" t="str">
        <f t="shared" si="61"/>
        <v/>
      </c>
      <c r="Q317" s="18" t="str">
        <f t="shared" si="62"/>
        <v>£0.00</v>
      </c>
      <c r="R317" s="92"/>
      <c r="S317" s="192"/>
      <c r="T317" s="193"/>
      <c r="U317" s="96"/>
      <c r="V317" s="294"/>
      <c r="W317" s="294" t="str">
        <f t="shared" si="63"/>
        <v/>
      </c>
      <c r="X317" s="93"/>
      <c r="Y317" s="95"/>
      <c r="Z317" s="294"/>
      <c r="AA317" s="66" t="str">
        <f t="shared" si="64"/>
        <v/>
      </c>
      <c r="AB317" s="67" t="str">
        <f t="shared" si="65"/>
        <v>£0.00</v>
      </c>
      <c r="AC317" s="181"/>
      <c r="AD317" s="183"/>
      <c r="AE317" s="183"/>
      <c r="AF317" s="183"/>
      <c r="AG317" s="183"/>
      <c r="AH317" s="183" t="str">
        <f t="shared" si="58"/>
        <v/>
      </c>
      <c r="AI317" s="45">
        <f t="shared" si="66"/>
        <v>0</v>
      </c>
      <c r="AJ317" s="45">
        <f t="shared" si="67"/>
        <v>0</v>
      </c>
      <c r="AK317" s="45">
        <f t="shared" si="68"/>
        <v>0</v>
      </c>
      <c r="AL317" s="183" t="str">
        <f t="shared" si="69"/>
        <v/>
      </c>
      <c r="AM317" s="183" t="str">
        <f t="shared" si="70"/>
        <v/>
      </c>
      <c r="AN317" s="183"/>
    </row>
    <row r="318" spans="1:40" ht="15.5">
      <c r="A318" s="178"/>
      <c r="B318" s="21"/>
      <c r="C318" s="22"/>
      <c r="D318" s="290"/>
      <c r="E318" s="289"/>
      <c r="F318" s="177"/>
      <c r="G318" s="286"/>
      <c r="H318" s="23"/>
      <c r="I318" s="63" t="str">
        <f t="shared" si="59"/>
        <v>£0.00</v>
      </c>
      <c r="J318" s="178"/>
      <c r="K318" s="19"/>
      <c r="L318" s="92"/>
      <c r="M318" s="92"/>
      <c r="N318" s="92" t="str">
        <f t="shared" si="60"/>
        <v/>
      </c>
      <c r="O318" s="95"/>
      <c r="P318" s="28" t="str">
        <f t="shared" si="61"/>
        <v/>
      </c>
      <c r="Q318" s="18" t="str">
        <f t="shared" si="62"/>
        <v>£0.00</v>
      </c>
      <c r="R318" s="92"/>
      <c r="S318" s="192"/>
      <c r="T318" s="193"/>
      <c r="U318" s="96"/>
      <c r="V318" s="294"/>
      <c r="W318" s="294" t="str">
        <f t="shared" si="63"/>
        <v/>
      </c>
      <c r="X318" s="93"/>
      <c r="Y318" s="95"/>
      <c r="Z318" s="294"/>
      <c r="AA318" s="66" t="str">
        <f t="shared" si="64"/>
        <v/>
      </c>
      <c r="AB318" s="67" t="str">
        <f t="shared" si="65"/>
        <v>£0.00</v>
      </c>
      <c r="AC318" s="181"/>
      <c r="AD318" s="183"/>
      <c r="AE318" s="183"/>
      <c r="AF318" s="183"/>
      <c r="AG318" s="183"/>
      <c r="AH318" s="183" t="str">
        <f t="shared" si="58"/>
        <v/>
      </c>
      <c r="AI318" s="45">
        <f t="shared" si="66"/>
        <v>0</v>
      </c>
      <c r="AJ318" s="45">
        <f t="shared" si="67"/>
        <v>0</v>
      </c>
      <c r="AK318" s="45">
        <f t="shared" si="68"/>
        <v>0</v>
      </c>
      <c r="AL318" s="183" t="str">
        <f t="shared" si="69"/>
        <v/>
      </c>
      <c r="AM318" s="183" t="str">
        <f t="shared" si="70"/>
        <v/>
      </c>
      <c r="AN318" s="183"/>
    </row>
    <row r="319" spans="1:40" ht="15.5">
      <c r="A319" s="178"/>
      <c r="B319" s="21"/>
      <c r="C319" s="22"/>
      <c r="D319" s="290"/>
      <c r="E319" s="289"/>
      <c r="F319" s="177"/>
      <c r="G319" s="286"/>
      <c r="H319" s="23"/>
      <c r="I319" s="63" t="str">
        <f t="shared" si="59"/>
        <v>£0.00</v>
      </c>
      <c r="J319" s="178"/>
      <c r="K319" s="19"/>
      <c r="L319" s="92"/>
      <c r="M319" s="92"/>
      <c r="N319" s="92" t="str">
        <f t="shared" si="60"/>
        <v/>
      </c>
      <c r="O319" s="95"/>
      <c r="P319" s="28" t="str">
        <f t="shared" si="61"/>
        <v/>
      </c>
      <c r="Q319" s="18" t="str">
        <f t="shared" si="62"/>
        <v>£0.00</v>
      </c>
      <c r="R319" s="92"/>
      <c r="S319" s="192"/>
      <c r="T319" s="193"/>
      <c r="U319" s="96"/>
      <c r="V319" s="294"/>
      <c r="W319" s="294" t="str">
        <f t="shared" si="63"/>
        <v/>
      </c>
      <c r="X319" s="93"/>
      <c r="Y319" s="95"/>
      <c r="Z319" s="294"/>
      <c r="AA319" s="66" t="str">
        <f t="shared" si="64"/>
        <v/>
      </c>
      <c r="AB319" s="67" t="str">
        <f t="shared" si="65"/>
        <v>£0.00</v>
      </c>
      <c r="AC319" s="181"/>
      <c r="AD319" s="183"/>
      <c r="AE319" s="183"/>
      <c r="AF319" s="183"/>
      <c r="AG319" s="183"/>
      <c r="AH319" s="183" t="str">
        <f t="shared" si="58"/>
        <v/>
      </c>
      <c r="AI319" s="45">
        <f t="shared" si="66"/>
        <v>0</v>
      </c>
      <c r="AJ319" s="45">
        <f t="shared" si="67"/>
        <v>0</v>
      </c>
      <c r="AK319" s="45">
        <f t="shared" si="68"/>
        <v>0</v>
      </c>
      <c r="AL319" s="183" t="str">
        <f t="shared" si="69"/>
        <v/>
      </c>
      <c r="AM319" s="183" t="str">
        <f t="shared" si="70"/>
        <v/>
      </c>
      <c r="AN319" s="183"/>
    </row>
    <row r="320" spans="1:40" ht="15.5">
      <c r="A320" s="178"/>
      <c r="B320" s="21"/>
      <c r="C320" s="22"/>
      <c r="D320" s="290"/>
      <c r="E320" s="289"/>
      <c r="F320" s="177"/>
      <c r="G320" s="286"/>
      <c r="H320" s="23"/>
      <c r="I320" s="63" t="str">
        <f t="shared" si="59"/>
        <v>£0.00</v>
      </c>
      <c r="J320" s="178"/>
      <c r="K320" s="19"/>
      <c r="L320" s="92"/>
      <c r="M320" s="92"/>
      <c r="N320" s="92" t="str">
        <f t="shared" si="60"/>
        <v/>
      </c>
      <c r="O320" s="95"/>
      <c r="P320" s="28" t="str">
        <f t="shared" si="61"/>
        <v/>
      </c>
      <c r="Q320" s="18" t="str">
        <f t="shared" si="62"/>
        <v>£0.00</v>
      </c>
      <c r="R320" s="92"/>
      <c r="S320" s="192"/>
      <c r="T320" s="193"/>
      <c r="U320" s="96"/>
      <c r="V320" s="294"/>
      <c r="W320" s="294" t="str">
        <f t="shared" si="63"/>
        <v/>
      </c>
      <c r="X320" s="93"/>
      <c r="Y320" s="95"/>
      <c r="Z320" s="294"/>
      <c r="AA320" s="66" t="str">
        <f t="shared" si="64"/>
        <v/>
      </c>
      <c r="AB320" s="67" t="str">
        <f t="shared" si="65"/>
        <v>£0.00</v>
      </c>
      <c r="AC320" s="181"/>
      <c r="AD320" s="183"/>
      <c r="AE320" s="183"/>
      <c r="AF320" s="183"/>
      <c r="AG320" s="183"/>
      <c r="AH320" s="183" t="str">
        <f t="shared" si="58"/>
        <v/>
      </c>
      <c r="AI320" s="45">
        <f t="shared" si="66"/>
        <v>0</v>
      </c>
      <c r="AJ320" s="45">
        <f t="shared" si="67"/>
        <v>0</v>
      </c>
      <c r="AK320" s="45">
        <f t="shared" si="68"/>
        <v>0</v>
      </c>
      <c r="AL320" s="183" t="str">
        <f t="shared" si="69"/>
        <v/>
      </c>
      <c r="AM320" s="183" t="str">
        <f t="shared" si="70"/>
        <v/>
      </c>
      <c r="AN320" s="183"/>
    </row>
    <row r="321" spans="1:40" ht="15.5">
      <c r="A321" s="178"/>
      <c r="B321" s="21"/>
      <c r="C321" s="22"/>
      <c r="D321" s="290"/>
      <c r="E321" s="289"/>
      <c r="F321" s="177"/>
      <c r="G321" s="286"/>
      <c r="H321" s="23"/>
      <c r="I321" s="63" t="str">
        <f t="shared" si="59"/>
        <v>£0.00</v>
      </c>
      <c r="J321" s="178"/>
      <c r="K321" s="19"/>
      <c r="L321" s="92"/>
      <c r="M321" s="92"/>
      <c r="N321" s="92" t="str">
        <f t="shared" si="60"/>
        <v/>
      </c>
      <c r="O321" s="95"/>
      <c r="P321" s="28" t="str">
        <f t="shared" si="61"/>
        <v/>
      </c>
      <c r="Q321" s="18" t="str">
        <f t="shared" si="62"/>
        <v>£0.00</v>
      </c>
      <c r="R321" s="92"/>
      <c r="S321" s="192"/>
      <c r="T321" s="193"/>
      <c r="U321" s="96"/>
      <c r="V321" s="294"/>
      <c r="W321" s="294" t="str">
        <f t="shared" si="63"/>
        <v/>
      </c>
      <c r="X321" s="93"/>
      <c r="Y321" s="95"/>
      <c r="Z321" s="294"/>
      <c r="AA321" s="66" t="str">
        <f t="shared" si="64"/>
        <v/>
      </c>
      <c r="AB321" s="67" t="str">
        <f t="shared" si="65"/>
        <v>£0.00</v>
      </c>
      <c r="AC321" s="181"/>
      <c r="AD321" s="183"/>
      <c r="AE321" s="183"/>
      <c r="AF321" s="183"/>
      <c r="AG321" s="183"/>
      <c r="AH321" s="183" t="str">
        <f t="shared" si="58"/>
        <v/>
      </c>
      <c r="AI321" s="45">
        <f t="shared" si="66"/>
        <v>0</v>
      </c>
      <c r="AJ321" s="45">
        <f t="shared" si="67"/>
        <v>0</v>
      </c>
      <c r="AK321" s="45">
        <f t="shared" si="68"/>
        <v>0</v>
      </c>
      <c r="AL321" s="183" t="str">
        <f t="shared" si="69"/>
        <v/>
      </c>
      <c r="AM321" s="183" t="str">
        <f t="shared" si="70"/>
        <v/>
      </c>
      <c r="AN321" s="183"/>
    </row>
    <row r="322" spans="1:40" ht="15.5">
      <c r="A322" s="178"/>
      <c r="B322" s="21"/>
      <c r="C322" s="22"/>
      <c r="D322" s="290"/>
      <c r="E322" s="289"/>
      <c r="F322" s="177"/>
      <c r="G322" s="286"/>
      <c r="H322" s="23"/>
      <c r="I322" s="63" t="str">
        <f t="shared" si="59"/>
        <v>£0.00</v>
      </c>
      <c r="J322" s="178"/>
      <c r="K322" s="19"/>
      <c r="L322" s="92"/>
      <c r="M322" s="92"/>
      <c r="N322" s="92" t="str">
        <f t="shared" si="60"/>
        <v/>
      </c>
      <c r="O322" s="95"/>
      <c r="P322" s="28" t="str">
        <f t="shared" si="61"/>
        <v/>
      </c>
      <c r="Q322" s="18" t="str">
        <f t="shared" si="62"/>
        <v>£0.00</v>
      </c>
      <c r="R322" s="92"/>
      <c r="S322" s="192"/>
      <c r="T322" s="193"/>
      <c r="U322" s="96"/>
      <c r="V322" s="294"/>
      <c r="W322" s="294" t="str">
        <f t="shared" si="63"/>
        <v/>
      </c>
      <c r="X322" s="93"/>
      <c r="Y322" s="95"/>
      <c r="Z322" s="294"/>
      <c r="AA322" s="66" t="str">
        <f t="shared" si="64"/>
        <v/>
      </c>
      <c r="AB322" s="67" t="str">
        <f t="shared" si="65"/>
        <v>£0.00</v>
      </c>
      <c r="AC322" s="181"/>
      <c r="AD322" s="183"/>
      <c r="AE322" s="183"/>
      <c r="AF322" s="183"/>
      <c r="AG322" s="183"/>
      <c r="AH322" s="183" t="str">
        <f t="shared" si="58"/>
        <v/>
      </c>
      <c r="AI322" s="45">
        <f t="shared" si="66"/>
        <v>0</v>
      </c>
      <c r="AJ322" s="45">
        <f t="shared" si="67"/>
        <v>0</v>
      </c>
      <c r="AK322" s="45">
        <f t="shared" si="68"/>
        <v>0</v>
      </c>
      <c r="AL322" s="183" t="str">
        <f t="shared" si="69"/>
        <v/>
      </c>
      <c r="AM322" s="183" t="str">
        <f t="shared" si="70"/>
        <v/>
      </c>
      <c r="AN322" s="183"/>
    </row>
    <row r="323" spans="1:40" ht="15.5">
      <c r="A323" s="178"/>
      <c r="B323" s="21"/>
      <c r="C323" s="22"/>
      <c r="D323" s="290"/>
      <c r="E323" s="289"/>
      <c r="F323" s="177"/>
      <c r="G323" s="286"/>
      <c r="H323" s="23"/>
      <c r="I323" s="63" t="str">
        <f t="shared" si="59"/>
        <v>£0.00</v>
      </c>
      <c r="J323" s="178"/>
      <c r="K323" s="19"/>
      <c r="L323" s="92"/>
      <c r="M323" s="92"/>
      <c r="N323" s="92" t="str">
        <f t="shared" si="60"/>
        <v/>
      </c>
      <c r="O323" s="95"/>
      <c r="P323" s="28" t="str">
        <f t="shared" si="61"/>
        <v/>
      </c>
      <c r="Q323" s="18" t="str">
        <f t="shared" si="62"/>
        <v>£0.00</v>
      </c>
      <c r="R323" s="92"/>
      <c r="S323" s="192"/>
      <c r="T323" s="193"/>
      <c r="U323" s="96"/>
      <c r="V323" s="294"/>
      <c r="W323" s="294" t="str">
        <f t="shared" si="63"/>
        <v/>
      </c>
      <c r="X323" s="93"/>
      <c r="Y323" s="95"/>
      <c r="Z323" s="294"/>
      <c r="AA323" s="66" t="str">
        <f t="shared" si="64"/>
        <v/>
      </c>
      <c r="AB323" s="67" t="str">
        <f t="shared" si="65"/>
        <v>£0.00</v>
      </c>
      <c r="AC323" s="181"/>
      <c r="AD323" s="183"/>
      <c r="AE323" s="183"/>
      <c r="AF323" s="183"/>
      <c r="AG323" s="183"/>
      <c r="AH323" s="183" t="str">
        <f t="shared" si="58"/>
        <v/>
      </c>
      <c r="AI323" s="45">
        <f t="shared" si="66"/>
        <v>0</v>
      </c>
      <c r="AJ323" s="45">
        <f t="shared" si="67"/>
        <v>0</v>
      </c>
      <c r="AK323" s="45">
        <f t="shared" si="68"/>
        <v>0</v>
      </c>
      <c r="AL323" s="183" t="str">
        <f t="shared" si="69"/>
        <v/>
      </c>
      <c r="AM323" s="183" t="str">
        <f t="shared" si="70"/>
        <v/>
      </c>
      <c r="AN323" s="183"/>
    </row>
    <row r="324" spans="1:40" ht="15.5">
      <c r="A324" s="178"/>
      <c r="B324" s="21"/>
      <c r="C324" s="22"/>
      <c r="D324" s="290"/>
      <c r="E324" s="289"/>
      <c r="F324" s="177"/>
      <c r="G324" s="286"/>
      <c r="H324" s="23"/>
      <c r="I324" s="63" t="str">
        <f t="shared" si="59"/>
        <v>£0.00</v>
      </c>
      <c r="J324" s="178"/>
      <c r="K324" s="19"/>
      <c r="L324" s="92"/>
      <c r="M324" s="92"/>
      <c r="N324" s="92" t="str">
        <f t="shared" si="60"/>
        <v/>
      </c>
      <c r="O324" s="95"/>
      <c r="P324" s="28" t="str">
        <f t="shared" si="61"/>
        <v/>
      </c>
      <c r="Q324" s="18" t="str">
        <f t="shared" si="62"/>
        <v>£0.00</v>
      </c>
      <c r="R324" s="92"/>
      <c r="S324" s="192"/>
      <c r="T324" s="193"/>
      <c r="U324" s="96"/>
      <c r="V324" s="294"/>
      <c r="W324" s="294" t="str">
        <f t="shared" si="63"/>
        <v/>
      </c>
      <c r="X324" s="93"/>
      <c r="Y324" s="95"/>
      <c r="Z324" s="294"/>
      <c r="AA324" s="66" t="str">
        <f t="shared" si="64"/>
        <v/>
      </c>
      <c r="AB324" s="67" t="str">
        <f t="shared" si="65"/>
        <v>£0.00</v>
      </c>
      <c r="AC324" s="181"/>
      <c r="AD324" s="183"/>
      <c r="AE324" s="183"/>
      <c r="AF324" s="183"/>
      <c r="AG324" s="183"/>
      <c r="AH324" s="183" t="str">
        <f t="shared" si="58"/>
        <v/>
      </c>
      <c r="AI324" s="45">
        <f t="shared" si="66"/>
        <v>0</v>
      </c>
      <c r="AJ324" s="45">
        <f t="shared" si="67"/>
        <v>0</v>
      </c>
      <c r="AK324" s="45">
        <f t="shared" si="68"/>
        <v>0</v>
      </c>
      <c r="AL324" s="183" t="str">
        <f t="shared" si="69"/>
        <v/>
      </c>
      <c r="AM324" s="183" t="str">
        <f t="shared" si="70"/>
        <v/>
      </c>
      <c r="AN324" s="183"/>
    </row>
    <row r="325" spans="1:40" ht="15.5">
      <c r="A325" s="178"/>
      <c r="B325" s="21"/>
      <c r="C325" s="22"/>
      <c r="D325" s="290"/>
      <c r="E325" s="289"/>
      <c r="F325" s="177"/>
      <c r="G325" s="286"/>
      <c r="H325" s="23"/>
      <c r="I325" s="63" t="str">
        <f t="shared" si="59"/>
        <v>£0.00</v>
      </c>
      <c r="J325" s="178"/>
      <c r="K325" s="19"/>
      <c r="L325" s="92"/>
      <c r="M325" s="92"/>
      <c r="N325" s="92" t="str">
        <f t="shared" si="60"/>
        <v/>
      </c>
      <c r="O325" s="95"/>
      <c r="P325" s="28" t="str">
        <f t="shared" si="61"/>
        <v/>
      </c>
      <c r="Q325" s="18" t="str">
        <f t="shared" si="62"/>
        <v>£0.00</v>
      </c>
      <c r="R325" s="92"/>
      <c r="S325" s="192"/>
      <c r="T325" s="193"/>
      <c r="U325" s="96"/>
      <c r="V325" s="294"/>
      <c r="W325" s="294" t="str">
        <f t="shared" si="63"/>
        <v/>
      </c>
      <c r="X325" s="93"/>
      <c r="Y325" s="95"/>
      <c r="Z325" s="294"/>
      <c r="AA325" s="66" t="str">
        <f t="shared" si="64"/>
        <v/>
      </c>
      <c r="AB325" s="67" t="str">
        <f t="shared" si="65"/>
        <v>£0.00</v>
      </c>
      <c r="AC325" s="181"/>
      <c r="AD325" s="183"/>
      <c r="AE325" s="183"/>
      <c r="AF325" s="183"/>
      <c r="AG325" s="183"/>
      <c r="AH325" s="183" t="str">
        <f t="shared" ref="AH325:AH388" si="71">IF(D325="","",IF(D325="Travel","1",IF(D325="Waiting","1",IF(D325="Advocacy","2",IF(D325="Attend: Court hearing","3","4")))))</f>
        <v/>
      </c>
      <c r="AI325" s="45">
        <f t="shared" si="66"/>
        <v>0</v>
      </c>
      <c r="AJ325" s="45">
        <f t="shared" si="67"/>
        <v>0</v>
      </c>
      <c r="AK325" s="45">
        <f t="shared" si="68"/>
        <v>0</v>
      </c>
      <c r="AL325" s="183" t="str">
        <f t="shared" si="69"/>
        <v/>
      </c>
      <c r="AM325" s="183" t="str">
        <f t="shared" si="70"/>
        <v/>
      </c>
      <c r="AN325" s="183"/>
    </row>
    <row r="326" spans="1:40" ht="15.5">
      <c r="A326" s="178"/>
      <c r="B326" s="21"/>
      <c r="C326" s="22"/>
      <c r="D326" s="290"/>
      <c r="E326" s="289"/>
      <c r="F326" s="177"/>
      <c r="G326" s="286"/>
      <c r="H326" s="23"/>
      <c r="I326" s="63" t="str">
        <f t="shared" ref="I326:I389" si="72">IF(H326="","£0.00",(AI326*G326))</f>
        <v>£0.00</v>
      </c>
      <c r="J326" s="178"/>
      <c r="K326" s="19"/>
      <c r="L326" s="92"/>
      <c r="M326" s="92"/>
      <c r="N326" s="92" t="str">
        <f t="shared" ref="N326:N389" si="73">IF(D326="", "", D326)</f>
        <v/>
      </c>
      <c r="O326" s="95"/>
      <c r="P326" s="28" t="str">
        <f t="shared" ref="P326:P389" si="74">IF(L326="Yes",G326,IF(L326="Part Pay",M326, IF(L326="No", "£0.00","")))</f>
        <v/>
      </c>
      <c r="Q326" s="18" t="str">
        <f t="shared" ref="Q326:Q389" si="75">IF(G326="","£0.00",IF(L326="Yes", (P326*AJ326), IF(L326="No", "£0.00", IF(L326="Part Pay",(M326*AJ326), 0))))</f>
        <v>£0.00</v>
      </c>
      <c r="R326" s="92"/>
      <c r="S326" s="192"/>
      <c r="T326" s="193"/>
      <c r="U326" s="96"/>
      <c r="V326" s="294"/>
      <c r="W326" s="294" t="str">
        <f t="shared" ref="W326:W389" si="76">IF(N326="", "", N326)</f>
        <v/>
      </c>
      <c r="X326" s="93"/>
      <c r="Y326" s="95"/>
      <c r="Z326" s="294"/>
      <c r="AA326" s="66" t="str">
        <f t="shared" ref="AA326:AA389" si="77">IF(X326="",P326,IF(P326="",X326,X326+P326))</f>
        <v/>
      </c>
      <c r="AB326" s="67" t="str">
        <f t="shared" ref="AB326:AB389" si="78">IF(G326="", "£0.00", (AA326*AK326))</f>
        <v>£0.00</v>
      </c>
      <c r="AC326" s="181"/>
      <c r="AD326" s="183"/>
      <c r="AE326" s="183"/>
      <c r="AF326" s="183"/>
      <c r="AG326" s="183"/>
      <c r="AH326" s="183" t="str">
        <f t="shared" si="71"/>
        <v/>
      </c>
      <c r="AI326" s="45">
        <f t="shared" ref="AI326:AI389" si="79" xml:space="preserve"> MIN(H326)</f>
        <v>0</v>
      </c>
      <c r="AJ326" s="45">
        <f t="shared" ref="AJ326:AJ389" si="80">IF(O326&gt;0,MIN(O326,H326),MIN(H326))</f>
        <v>0</v>
      </c>
      <c r="AK326" s="45">
        <f t="shared" ref="AK326:AK389" si="81">IF(Y326="",MIN(O326,H326),MIN(Y326))</f>
        <v>0</v>
      </c>
      <c r="AL326" s="183" t="str">
        <f t="shared" ref="AL326:AL389" si="82">IF($N326="","",IF($N326="Travel","1",IF($N326="Waiting","1",IF($N326="Advocacy","2",IF($N326="Attend: Court hearing","3","4")))))</f>
        <v/>
      </c>
      <c r="AM326" s="183" t="str">
        <f t="shared" ref="AM326:AM389" si="83">IF($W326="","",IF($W326="Travel","1",IF($W326="Waiting","1",IF($W326="Advocacy","2",IF($W326="Attend: Court hearing","3","4")))))</f>
        <v/>
      </c>
      <c r="AN326" s="183"/>
    </row>
    <row r="327" spans="1:40" ht="15.5">
      <c r="A327" s="178"/>
      <c r="B327" s="21"/>
      <c r="C327" s="22"/>
      <c r="D327" s="290"/>
      <c r="E327" s="289"/>
      <c r="F327" s="177"/>
      <c r="G327" s="286"/>
      <c r="H327" s="23"/>
      <c r="I327" s="63" t="str">
        <f t="shared" si="72"/>
        <v>£0.00</v>
      </c>
      <c r="J327" s="178"/>
      <c r="K327" s="19"/>
      <c r="L327" s="92"/>
      <c r="M327" s="92"/>
      <c r="N327" s="92" t="str">
        <f t="shared" si="73"/>
        <v/>
      </c>
      <c r="O327" s="95"/>
      <c r="P327" s="28" t="str">
        <f t="shared" si="74"/>
        <v/>
      </c>
      <c r="Q327" s="18" t="str">
        <f t="shared" si="75"/>
        <v>£0.00</v>
      </c>
      <c r="R327" s="92"/>
      <c r="S327" s="192"/>
      <c r="T327" s="193"/>
      <c r="U327" s="96"/>
      <c r="V327" s="294"/>
      <c r="W327" s="294" t="str">
        <f t="shared" si="76"/>
        <v/>
      </c>
      <c r="X327" s="93"/>
      <c r="Y327" s="95"/>
      <c r="Z327" s="294"/>
      <c r="AA327" s="66" t="str">
        <f t="shared" si="77"/>
        <v/>
      </c>
      <c r="AB327" s="67" t="str">
        <f t="shared" si="78"/>
        <v>£0.00</v>
      </c>
      <c r="AC327" s="181"/>
      <c r="AD327" s="183"/>
      <c r="AE327" s="183"/>
      <c r="AF327" s="183"/>
      <c r="AG327" s="183"/>
      <c r="AH327" s="183" t="str">
        <f t="shared" si="71"/>
        <v/>
      </c>
      <c r="AI327" s="45">
        <f t="shared" si="79"/>
        <v>0</v>
      </c>
      <c r="AJ327" s="45">
        <f t="shared" si="80"/>
        <v>0</v>
      </c>
      <c r="AK327" s="45">
        <f t="shared" si="81"/>
        <v>0</v>
      </c>
      <c r="AL327" s="183" t="str">
        <f t="shared" si="82"/>
        <v/>
      </c>
      <c r="AM327" s="183" t="str">
        <f t="shared" si="83"/>
        <v/>
      </c>
      <c r="AN327" s="183"/>
    </row>
    <row r="328" spans="1:40" ht="15.5">
      <c r="A328" s="178"/>
      <c r="B328" s="21"/>
      <c r="C328" s="22"/>
      <c r="D328" s="290"/>
      <c r="E328" s="289"/>
      <c r="F328" s="177"/>
      <c r="G328" s="286"/>
      <c r="H328" s="23"/>
      <c r="I328" s="63" t="str">
        <f t="shared" si="72"/>
        <v>£0.00</v>
      </c>
      <c r="J328" s="178"/>
      <c r="K328" s="19"/>
      <c r="L328" s="92"/>
      <c r="M328" s="92"/>
      <c r="N328" s="92" t="str">
        <f t="shared" si="73"/>
        <v/>
      </c>
      <c r="O328" s="95"/>
      <c r="P328" s="28" t="str">
        <f t="shared" si="74"/>
        <v/>
      </c>
      <c r="Q328" s="18" t="str">
        <f t="shared" si="75"/>
        <v>£0.00</v>
      </c>
      <c r="R328" s="92"/>
      <c r="S328" s="192"/>
      <c r="T328" s="193"/>
      <c r="U328" s="96"/>
      <c r="V328" s="294"/>
      <c r="W328" s="294" t="str">
        <f t="shared" si="76"/>
        <v/>
      </c>
      <c r="X328" s="93"/>
      <c r="Y328" s="95"/>
      <c r="Z328" s="294"/>
      <c r="AA328" s="66" t="str">
        <f t="shared" si="77"/>
        <v/>
      </c>
      <c r="AB328" s="67" t="str">
        <f t="shared" si="78"/>
        <v>£0.00</v>
      </c>
      <c r="AC328" s="181"/>
      <c r="AD328" s="183"/>
      <c r="AE328" s="183"/>
      <c r="AF328" s="183"/>
      <c r="AG328" s="183"/>
      <c r="AH328" s="183" t="str">
        <f t="shared" si="71"/>
        <v/>
      </c>
      <c r="AI328" s="45">
        <f t="shared" si="79"/>
        <v>0</v>
      </c>
      <c r="AJ328" s="45">
        <f t="shared" si="80"/>
        <v>0</v>
      </c>
      <c r="AK328" s="45">
        <f t="shared" si="81"/>
        <v>0</v>
      </c>
      <c r="AL328" s="183" t="str">
        <f t="shared" si="82"/>
        <v/>
      </c>
      <c r="AM328" s="183" t="str">
        <f t="shared" si="83"/>
        <v/>
      </c>
      <c r="AN328" s="183"/>
    </row>
    <row r="329" spans="1:40" ht="15.5">
      <c r="A329" s="178"/>
      <c r="B329" s="21"/>
      <c r="C329" s="22"/>
      <c r="D329" s="290"/>
      <c r="E329" s="289"/>
      <c r="F329" s="177"/>
      <c r="G329" s="286"/>
      <c r="H329" s="23"/>
      <c r="I329" s="63" t="str">
        <f t="shared" si="72"/>
        <v>£0.00</v>
      </c>
      <c r="J329" s="178"/>
      <c r="K329" s="19"/>
      <c r="L329" s="92"/>
      <c r="M329" s="92"/>
      <c r="N329" s="92" t="str">
        <f t="shared" si="73"/>
        <v/>
      </c>
      <c r="O329" s="95"/>
      <c r="P329" s="28" t="str">
        <f t="shared" si="74"/>
        <v/>
      </c>
      <c r="Q329" s="18" t="str">
        <f t="shared" si="75"/>
        <v>£0.00</v>
      </c>
      <c r="R329" s="92"/>
      <c r="S329" s="192"/>
      <c r="T329" s="193"/>
      <c r="U329" s="96"/>
      <c r="V329" s="294"/>
      <c r="W329" s="294" t="str">
        <f t="shared" si="76"/>
        <v/>
      </c>
      <c r="X329" s="93"/>
      <c r="Y329" s="95"/>
      <c r="Z329" s="294"/>
      <c r="AA329" s="66" t="str">
        <f t="shared" si="77"/>
        <v/>
      </c>
      <c r="AB329" s="67" t="str">
        <f t="shared" si="78"/>
        <v>£0.00</v>
      </c>
      <c r="AC329" s="181"/>
      <c r="AD329" s="183"/>
      <c r="AE329" s="183"/>
      <c r="AF329" s="183"/>
      <c r="AG329" s="183"/>
      <c r="AH329" s="183" t="str">
        <f t="shared" si="71"/>
        <v/>
      </c>
      <c r="AI329" s="45">
        <f t="shared" si="79"/>
        <v>0</v>
      </c>
      <c r="AJ329" s="45">
        <f t="shared" si="80"/>
        <v>0</v>
      </c>
      <c r="AK329" s="45">
        <f t="shared" si="81"/>
        <v>0</v>
      </c>
      <c r="AL329" s="183" t="str">
        <f t="shared" si="82"/>
        <v/>
      </c>
      <c r="AM329" s="183" t="str">
        <f t="shared" si="83"/>
        <v/>
      </c>
      <c r="AN329" s="183"/>
    </row>
    <row r="330" spans="1:40" ht="15.5">
      <c r="A330" s="178"/>
      <c r="B330" s="21"/>
      <c r="C330" s="22"/>
      <c r="D330" s="290"/>
      <c r="E330" s="289"/>
      <c r="F330" s="177"/>
      <c r="G330" s="286"/>
      <c r="H330" s="23"/>
      <c r="I330" s="63" t="str">
        <f t="shared" si="72"/>
        <v>£0.00</v>
      </c>
      <c r="J330" s="178"/>
      <c r="K330" s="19"/>
      <c r="L330" s="92"/>
      <c r="M330" s="92"/>
      <c r="N330" s="92" t="str">
        <f t="shared" si="73"/>
        <v/>
      </c>
      <c r="O330" s="95"/>
      <c r="P330" s="28" t="str">
        <f t="shared" si="74"/>
        <v/>
      </c>
      <c r="Q330" s="18" t="str">
        <f t="shared" si="75"/>
        <v>£0.00</v>
      </c>
      <c r="R330" s="92"/>
      <c r="S330" s="192"/>
      <c r="T330" s="193"/>
      <c r="U330" s="96"/>
      <c r="V330" s="294"/>
      <c r="W330" s="294" t="str">
        <f t="shared" si="76"/>
        <v/>
      </c>
      <c r="X330" s="93"/>
      <c r="Y330" s="95"/>
      <c r="Z330" s="294"/>
      <c r="AA330" s="66" t="str">
        <f t="shared" si="77"/>
        <v/>
      </c>
      <c r="AB330" s="67" t="str">
        <f t="shared" si="78"/>
        <v>£0.00</v>
      </c>
      <c r="AC330" s="181"/>
      <c r="AD330" s="183"/>
      <c r="AE330" s="183"/>
      <c r="AF330" s="183"/>
      <c r="AG330" s="183"/>
      <c r="AH330" s="183" t="str">
        <f t="shared" si="71"/>
        <v/>
      </c>
      <c r="AI330" s="45">
        <f t="shared" si="79"/>
        <v>0</v>
      </c>
      <c r="AJ330" s="45">
        <f t="shared" si="80"/>
        <v>0</v>
      </c>
      <c r="AK330" s="45">
        <f t="shared" si="81"/>
        <v>0</v>
      </c>
      <c r="AL330" s="183" t="str">
        <f t="shared" si="82"/>
        <v/>
      </c>
      <c r="AM330" s="183" t="str">
        <f t="shared" si="83"/>
        <v/>
      </c>
      <c r="AN330" s="183"/>
    </row>
    <row r="331" spans="1:40" ht="15.5">
      <c r="A331" s="178"/>
      <c r="B331" s="21"/>
      <c r="C331" s="22"/>
      <c r="D331" s="290"/>
      <c r="E331" s="289"/>
      <c r="F331" s="177"/>
      <c r="G331" s="286"/>
      <c r="H331" s="23"/>
      <c r="I331" s="63" t="str">
        <f t="shared" si="72"/>
        <v>£0.00</v>
      </c>
      <c r="J331" s="178"/>
      <c r="K331" s="19"/>
      <c r="L331" s="92"/>
      <c r="M331" s="92"/>
      <c r="N331" s="92" t="str">
        <f t="shared" si="73"/>
        <v/>
      </c>
      <c r="O331" s="95"/>
      <c r="P331" s="28" t="str">
        <f t="shared" si="74"/>
        <v/>
      </c>
      <c r="Q331" s="18" t="str">
        <f t="shared" si="75"/>
        <v>£0.00</v>
      </c>
      <c r="R331" s="92"/>
      <c r="S331" s="192"/>
      <c r="T331" s="193"/>
      <c r="U331" s="96"/>
      <c r="V331" s="294"/>
      <c r="W331" s="294" t="str">
        <f t="shared" si="76"/>
        <v/>
      </c>
      <c r="X331" s="93"/>
      <c r="Y331" s="95"/>
      <c r="Z331" s="294"/>
      <c r="AA331" s="66" t="str">
        <f t="shared" si="77"/>
        <v/>
      </c>
      <c r="AB331" s="67" t="str">
        <f t="shared" si="78"/>
        <v>£0.00</v>
      </c>
      <c r="AC331" s="181"/>
      <c r="AD331" s="183"/>
      <c r="AE331" s="183"/>
      <c r="AF331" s="183"/>
      <c r="AG331" s="183"/>
      <c r="AH331" s="183" t="str">
        <f t="shared" si="71"/>
        <v/>
      </c>
      <c r="AI331" s="45">
        <f t="shared" si="79"/>
        <v>0</v>
      </c>
      <c r="AJ331" s="45">
        <f t="shared" si="80"/>
        <v>0</v>
      </c>
      <c r="AK331" s="45">
        <f t="shared" si="81"/>
        <v>0</v>
      </c>
      <c r="AL331" s="183" t="str">
        <f t="shared" si="82"/>
        <v/>
      </c>
      <c r="AM331" s="183" t="str">
        <f t="shared" si="83"/>
        <v/>
      </c>
      <c r="AN331" s="183"/>
    </row>
    <row r="332" spans="1:40" ht="15.5">
      <c r="A332" s="178"/>
      <c r="B332" s="21"/>
      <c r="C332" s="22"/>
      <c r="D332" s="290"/>
      <c r="E332" s="289"/>
      <c r="F332" s="177"/>
      <c r="G332" s="286"/>
      <c r="H332" s="23"/>
      <c r="I332" s="63" t="str">
        <f t="shared" si="72"/>
        <v>£0.00</v>
      </c>
      <c r="J332" s="178"/>
      <c r="K332" s="19"/>
      <c r="L332" s="92"/>
      <c r="M332" s="92"/>
      <c r="N332" s="92" t="str">
        <f t="shared" si="73"/>
        <v/>
      </c>
      <c r="O332" s="95"/>
      <c r="P332" s="28" t="str">
        <f t="shared" si="74"/>
        <v/>
      </c>
      <c r="Q332" s="18" t="str">
        <f t="shared" si="75"/>
        <v>£0.00</v>
      </c>
      <c r="R332" s="92"/>
      <c r="S332" s="192"/>
      <c r="T332" s="193"/>
      <c r="U332" s="96"/>
      <c r="V332" s="294"/>
      <c r="W332" s="294" t="str">
        <f t="shared" si="76"/>
        <v/>
      </c>
      <c r="X332" s="93"/>
      <c r="Y332" s="95"/>
      <c r="Z332" s="294"/>
      <c r="AA332" s="66" t="str">
        <f t="shared" si="77"/>
        <v/>
      </c>
      <c r="AB332" s="67" t="str">
        <f t="shared" si="78"/>
        <v>£0.00</v>
      </c>
      <c r="AC332" s="181"/>
      <c r="AD332" s="183"/>
      <c r="AE332" s="183"/>
      <c r="AF332" s="183"/>
      <c r="AG332" s="183"/>
      <c r="AH332" s="183" t="str">
        <f t="shared" si="71"/>
        <v/>
      </c>
      <c r="AI332" s="45">
        <f t="shared" si="79"/>
        <v>0</v>
      </c>
      <c r="AJ332" s="45">
        <f t="shared" si="80"/>
        <v>0</v>
      </c>
      <c r="AK332" s="45">
        <f t="shared" si="81"/>
        <v>0</v>
      </c>
      <c r="AL332" s="183" t="str">
        <f t="shared" si="82"/>
        <v/>
      </c>
      <c r="AM332" s="183" t="str">
        <f t="shared" si="83"/>
        <v/>
      </c>
      <c r="AN332" s="183"/>
    </row>
    <row r="333" spans="1:40" ht="15.5">
      <c r="A333" s="178"/>
      <c r="B333" s="21"/>
      <c r="C333" s="22"/>
      <c r="D333" s="290"/>
      <c r="E333" s="289"/>
      <c r="F333" s="177"/>
      <c r="G333" s="286"/>
      <c r="H333" s="23"/>
      <c r="I333" s="63" t="str">
        <f t="shared" si="72"/>
        <v>£0.00</v>
      </c>
      <c r="J333" s="178"/>
      <c r="K333" s="19"/>
      <c r="L333" s="92"/>
      <c r="M333" s="92"/>
      <c r="N333" s="92" t="str">
        <f t="shared" si="73"/>
        <v/>
      </c>
      <c r="O333" s="95"/>
      <c r="P333" s="28" t="str">
        <f t="shared" si="74"/>
        <v/>
      </c>
      <c r="Q333" s="18" t="str">
        <f t="shared" si="75"/>
        <v>£0.00</v>
      </c>
      <c r="R333" s="92"/>
      <c r="S333" s="192"/>
      <c r="T333" s="193"/>
      <c r="U333" s="96"/>
      <c r="V333" s="294"/>
      <c r="W333" s="294" t="str">
        <f t="shared" si="76"/>
        <v/>
      </c>
      <c r="X333" s="93"/>
      <c r="Y333" s="95"/>
      <c r="Z333" s="294"/>
      <c r="AA333" s="66" t="str">
        <f t="shared" si="77"/>
        <v/>
      </c>
      <c r="AB333" s="67" t="str">
        <f t="shared" si="78"/>
        <v>£0.00</v>
      </c>
      <c r="AC333" s="181"/>
      <c r="AD333" s="183"/>
      <c r="AE333" s="183"/>
      <c r="AF333" s="183"/>
      <c r="AG333" s="183"/>
      <c r="AH333" s="183" t="str">
        <f t="shared" si="71"/>
        <v/>
      </c>
      <c r="AI333" s="45">
        <f t="shared" si="79"/>
        <v>0</v>
      </c>
      <c r="AJ333" s="45">
        <f t="shared" si="80"/>
        <v>0</v>
      </c>
      <c r="AK333" s="45">
        <f t="shared" si="81"/>
        <v>0</v>
      </c>
      <c r="AL333" s="183" t="str">
        <f t="shared" si="82"/>
        <v/>
      </c>
      <c r="AM333" s="183" t="str">
        <f t="shared" si="83"/>
        <v/>
      </c>
      <c r="AN333" s="183"/>
    </row>
    <row r="334" spans="1:40" ht="15.5">
      <c r="A334" s="178"/>
      <c r="B334" s="21"/>
      <c r="C334" s="22"/>
      <c r="D334" s="290"/>
      <c r="E334" s="289"/>
      <c r="F334" s="177"/>
      <c r="G334" s="286"/>
      <c r="H334" s="23"/>
      <c r="I334" s="63" t="str">
        <f t="shared" si="72"/>
        <v>£0.00</v>
      </c>
      <c r="J334" s="178"/>
      <c r="K334" s="19"/>
      <c r="L334" s="92"/>
      <c r="M334" s="92"/>
      <c r="N334" s="92" t="str">
        <f t="shared" si="73"/>
        <v/>
      </c>
      <c r="O334" s="95"/>
      <c r="P334" s="28" t="str">
        <f t="shared" si="74"/>
        <v/>
      </c>
      <c r="Q334" s="18" t="str">
        <f t="shared" si="75"/>
        <v>£0.00</v>
      </c>
      <c r="R334" s="92"/>
      <c r="S334" s="192"/>
      <c r="T334" s="193"/>
      <c r="U334" s="96"/>
      <c r="V334" s="294"/>
      <c r="W334" s="294" t="str">
        <f t="shared" si="76"/>
        <v/>
      </c>
      <c r="X334" s="93"/>
      <c r="Y334" s="95"/>
      <c r="Z334" s="294"/>
      <c r="AA334" s="66" t="str">
        <f t="shared" si="77"/>
        <v/>
      </c>
      <c r="AB334" s="67" t="str">
        <f t="shared" si="78"/>
        <v>£0.00</v>
      </c>
      <c r="AC334" s="181"/>
      <c r="AD334" s="183"/>
      <c r="AE334" s="183"/>
      <c r="AF334" s="183"/>
      <c r="AG334" s="183"/>
      <c r="AH334" s="183" t="str">
        <f t="shared" si="71"/>
        <v/>
      </c>
      <c r="AI334" s="45">
        <f t="shared" si="79"/>
        <v>0</v>
      </c>
      <c r="AJ334" s="45">
        <f t="shared" si="80"/>
        <v>0</v>
      </c>
      <c r="AK334" s="45">
        <f t="shared" si="81"/>
        <v>0</v>
      </c>
      <c r="AL334" s="183" t="str">
        <f t="shared" si="82"/>
        <v/>
      </c>
      <c r="AM334" s="183" t="str">
        <f t="shared" si="83"/>
        <v/>
      </c>
      <c r="AN334" s="183"/>
    </row>
    <row r="335" spans="1:40" ht="15.5">
      <c r="A335" s="178"/>
      <c r="B335" s="21"/>
      <c r="C335" s="22"/>
      <c r="D335" s="290"/>
      <c r="E335" s="289"/>
      <c r="F335" s="177"/>
      <c r="G335" s="286"/>
      <c r="H335" s="23"/>
      <c r="I335" s="63" t="str">
        <f t="shared" si="72"/>
        <v>£0.00</v>
      </c>
      <c r="J335" s="178"/>
      <c r="K335" s="19"/>
      <c r="L335" s="92"/>
      <c r="M335" s="92"/>
      <c r="N335" s="92" t="str">
        <f t="shared" si="73"/>
        <v/>
      </c>
      <c r="O335" s="95"/>
      <c r="P335" s="28" t="str">
        <f t="shared" si="74"/>
        <v/>
      </c>
      <c r="Q335" s="18" t="str">
        <f t="shared" si="75"/>
        <v>£0.00</v>
      </c>
      <c r="R335" s="92"/>
      <c r="S335" s="192"/>
      <c r="T335" s="193"/>
      <c r="U335" s="96"/>
      <c r="V335" s="294"/>
      <c r="W335" s="294" t="str">
        <f t="shared" si="76"/>
        <v/>
      </c>
      <c r="X335" s="93"/>
      <c r="Y335" s="95"/>
      <c r="Z335" s="294"/>
      <c r="AA335" s="66" t="str">
        <f t="shared" si="77"/>
        <v/>
      </c>
      <c r="AB335" s="67" t="str">
        <f t="shared" si="78"/>
        <v>£0.00</v>
      </c>
      <c r="AC335" s="181"/>
      <c r="AD335" s="183"/>
      <c r="AE335" s="183"/>
      <c r="AF335" s="183"/>
      <c r="AG335" s="183"/>
      <c r="AH335" s="183" t="str">
        <f t="shared" si="71"/>
        <v/>
      </c>
      <c r="AI335" s="45">
        <f t="shared" si="79"/>
        <v>0</v>
      </c>
      <c r="AJ335" s="45">
        <f t="shared" si="80"/>
        <v>0</v>
      </c>
      <c r="AK335" s="45">
        <f t="shared" si="81"/>
        <v>0</v>
      </c>
      <c r="AL335" s="183" t="str">
        <f t="shared" si="82"/>
        <v/>
      </c>
      <c r="AM335" s="183" t="str">
        <f t="shared" si="83"/>
        <v/>
      </c>
      <c r="AN335" s="183"/>
    </row>
    <row r="336" spans="1:40" ht="15.5">
      <c r="A336" s="178"/>
      <c r="B336" s="21"/>
      <c r="C336" s="22"/>
      <c r="D336" s="290"/>
      <c r="E336" s="289"/>
      <c r="F336" s="177"/>
      <c r="G336" s="286"/>
      <c r="H336" s="23"/>
      <c r="I336" s="63" t="str">
        <f t="shared" si="72"/>
        <v>£0.00</v>
      </c>
      <c r="J336" s="178"/>
      <c r="K336" s="19"/>
      <c r="L336" s="92"/>
      <c r="M336" s="92"/>
      <c r="N336" s="92" t="str">
        <f t="shared" si="73"/>
        <v/>
      </c>
      <c r="O336" s="95"/>
      <c r="P336" s="28" t="str">
        <f t="shared" si="74"/>
        <v/>
      </c>
      <c r="Q336" s="18" t="str">
        <f t="shared" si="75"/>
        <v>£0.00</v>
      </c>
      <c r="R336" s="92"/>
      <c r="S336" s="192"/>
      <c r="T336" s="193"/>
      <c r="U336" s="96"/>
      <c r="V336" s="294"/>
      <c r="W336" s="294" t="str">
        <f t="shared" si="76"/>
        <v/>
      </c>
      <c r="X336" s="93"/>
      <c r="Y336" s="95"/>
      <c r="Z336" s="294"/>
      <c r="AA336" s="66" t="str">
        <f t="shared" si="77"/>
        <v/>
      </c>
      <c r="AB336" s="67" t="str">
        <f t="shared" si="78"/>
        <v>£0.00</v>
      </c>
      <c r="AC336" s="181"/>
      <c r="AD336" s="183"/>
      <c r="AE336" s="183"/>
      <c r="AF336" s="183"/>
      <c r="AG336" s="183"/>
      <c r="AH336" s="183" t="str">
        <f t="shared" si="71"/>
        <v/>
      </c>
      <c r="AI336" s="45">
        <f t="shared" si="79"/>
        <v>0</v>
      </c>
      <c r="AJ336" s="45">
        <f t="shared" si="80"/>
        <v>0</v>
      </c>
      <c r="AK336" s="45">
        <f t="shared" si="81"/>
        <v>0</v>
      </c>
      <c r="AL336" s="183" t="str">
        <f t="shared" si="82"/>
        <v/>
      </c>
      <c r="AM336" s="183" t="str">
        <f t="shared" si="83"/>
        <v/>
      </c>
      <c r="AN336" s="183"/>
    </row>
    <row r="337" spans="1:40" ht="15.5">
      <c r="A337" s="178"/>
      <c r="B337" s="21"/>
      <c r="C337" s="22"/>
      <c r="D337" s="290"/>
      <c r="E337" s="289"/>
      <c r="F337" s="177"/>
      <c r="G337" s="286"/>
      <c r="H337" s="23"/>
      <c r="I337" s="63" t="str">
        <f t="shared" si="72"/>
        <v>£0.00</v>
      </c>
      <c r="J337" s="178"/>
      <c r="K337" s="19"/>
      <c r="L337" s="92"/>
      <c r="M337" s="92"/>
      <c r="N337" s="92" t="str">
        <f t="shared" si="73"/>
        <v/>
      </c>
      <c r="O337" s="95"/>
      <c r="P337" s="28" t="str">
        <f t="shared" si="74"/>
        <v/>
      </c>
      <c r="Q337" s="18" t="str">
        <f t="shared" si="75"/>
        <v>£0.00</v>
      </c>
      <c r="R337" s="92"/>
      <c r="S337" s="192"/>
      <c r="T337" s="193"/>
      <c r="U337" s="96"/>
      <c r="V337" s="294"/>
      <c r="W337" s="294" t="str">
        <f t="shared" si="76"/>
        <v/>
      </c>
      <c r="X337" s="93"/>
      <c r="Y337" s="95"/>
      <c r="Z337" s="294"/>
      <c r="AA337" s="66" t="str">
        <f t="shared" si="77"/>
        <v/>
      </c>
      <c r="AB337" s="67" t="str">
        <f t="shared" si="78"/>
        <v>£0.00</v>
      </c>
      <c r="AC337" s="181"/>
      <c r="AD337" s="183"/>
      <c r="AE337" s="183"/>
      <c r="AF337" s="183"/>
      <c r="AG337" s="183"/>
      <c r="AH337" s="183" t="str">
        <f t="shared" si="71"/>
        <v/>
      </c>
      <c r="AI337" s="45">
        <f t="shared" si="79"/>
        <v>0</v>
      </c>
      <c r="AJ337" s="45">
        <f t="shared" si="80"/>
        <v>0</v>
      </c>
      <c r="AK337" s="45">
        <f t="shared" si="81"/>
        <v>0</v>
      </c>
      <c r="AL337" s="183" t="str">
        <f t="shared" si="82"/>
        <v/>
      </c>
      <c r="AM337" s="183" t="str">
        <f t="shared" si="83"/>
        <v/>
      </c>
      <c r="AN337" s="183"/>
    </row>
    <row r="338" spans="1:40" ht="15.5">
      <c r="A338" s="178"/>
      <c r="B338" s="21"/>
      <c r="C338" s="22"/>
      <c r="D338" s="290"/>
      <c r="E338" s="289"/>
      <c r="F338" s="177"/>
      <c r="G338" s="286"/>
      <c r="H338" s="23"/>
      <c r="I338" s="63" t="str">
        <f t="shared" si="72"/>
        <v>£0.00</v>
      </c>
      <c r="J338" s="178"/>
      <c r="K338" s="19"/>
      <c r="L338" s="92"/>
      <c r="M338" s="92"/>
      <c r="N338" s="92" t="str">
        <f t="shared" si="73"/>
        <v/>
      </c>
      <c r="O338" s="95"/>
      <c r="P338" s="28" t="str">
        <f t="shared" si="74"/>
        <v/>
      </c>
      <c r="Q338" s="18" t="str">
        <f t="shared" si="75"/>
        <v>£0.00</v>
      </c>
      <c r="R338" s="92"/>
      <c r="S338" s="192"/>
      <c r="T338" s="193"/>
      <c r="U338" s="96"/>
      <c r="V338" s="294"/>
      <c r="W338" s="294" t="str">
        <f t="shared" si="76"/>
        <v/>
      </c>
      <c r="X338" s="93"/>
      <c r="Y338" s="95"/>
      <c r="Z338" s="294"/>
      <c r="AA338" s="66" t="str">
        <f t="shared" si="77"/>
        <v/>
      </c>
      <c r="AB338" s="67" t="str">
        <f t="shared" si="78"/>
        <v>£0.00</v>
      </c>
      <c r="AC338" s="181"/>
      <c r="AD338" s="183"/>
      <c r="AE338" s="183"/>
      <c r="AF338" s="183"/>
      <c r="AG338" s="183"/>
      <c r="AH338" s="183" t="str">
        <f t="shared" si="71"/>
        <v/>
      </c>
      <c r="AI338" s="45">
        <f t="shared" si="79"/>
        <v>0</v>
      </c>
      <c r="AJ338" s="45">
        <f t="shared" si="80"/>
        <v>0</v>
      </c>
      <c r="AK338" s="45">
        <f t="shared" si="81"/>
        <v>0</v>
      </c>
      <c r="AL338" s="183" t="str">
        <f t="shared" si="82"/>
        <v/>
      </c>
      <c r="AM338" s="183" t="str">
        <f t="shared" si="83"/>
        <v/>
      </c>
      <c r="AN338" s="183"/>
    </row>
    <row r="339" spans="1:40" ht="15.5">
      <c r="A339" s="178"/>
      <c r="B339" s="21"/>
      <c r="C339" s="22"/>
      <c r="D339" s="290"/>
      <c r="E339" s="289"/>
      <c r="F339" s="177"/>
      <c r="G339" s="286"/>
      <c r="H339" s="23"/>
      <c r="I339" s="63" t="str">
        <f t="shared" si="72"/>
        <v>£0.00</v>
      </c>
      <c r="J339" s="178"/>
      <c r="K339" s="19"/>
      <c r="L339" s="92"/>
      <c r="M339" s="92"/>
      <c r="N339" s="92" t="str">
        <f t="shared" si="73"/>
        <v/>
      </c>
      <c r="O339" s="95"/>
      <c r="P339" s="28" t="str">
        <f t="shared" si="74"/>
        <v/>
      </c>
      <c r="Q339" s="18" t="str">
        <f t="shared" si="75"/>
        <v>£0.00</v>
      </c>
      <c r="R339" s="92"/>
      <c r="S339" s="192"/>
      <c r="T339" s="193"/>
      <c r="U339" s="96"/>
      <c r="V339" s="294"/>
      <c r="W339" s="294" t="str">
        <f t="shared" si="76"/>
        <v/>
      </c>
      <c r="X339" s="93"/>
      <c r="Y339" s="95"/>
      <c r="Z339" s="294"/>
      <c r="AA339" s="66" t="str">
        <f t="shared" si="77"/>
        <v/>
      </c>
      <c r="AB339" s="67" t="str">
        <f t="shared" si="78"/>
        <v>£0.00</v>
      </c>
      <c r="AC339" s="181"/>
      <c r="AD339" s="183"/>
      <c r="AE339" s="183"/>
      <c r="AF339" s="183"/>
      <c r="AG339" s="183"/>
      <c r="AH339" s="183" t="str">
        <f t="shared" si="71"/>
        <v/>
      </c>
      <c r="AI339" s="45">
        <f t="shared" si="79"/>
        <v>0</v>
      </c>
      <c r="AJ339" s="45">
        <f t="shared" si="80"/>
        <v>0</v>
      </c>
      <c r="AK339" s="45">
        <f t="shared" si="81"/>
        <v>0</v>
      </c>
      <c r="AL339" s="183" t="str">
        <f t="shared" si="82"/>
        <v/>
      </c>
      <c r="AM339" s="183" t="str">
        <f t="shared" si="83"/>
        <v/>
      </c>
      <c r="AN339" s="183"/>
    </row>
    <row r="340" spans="1:40" ht="15.5">
      <c r="A340" s="178"/>
      <c r="B340" s="21"/>
      <c r="C340" s="22"/>
      <c r="D340" s="290"/>
      <c r="E340" s="289"/>
      <c r="F340" s="177"/>
      <c r="G340" s="286"/>
      <c r="H340" s="23"/>
      <c r="I340" s="63" t="str">
        <f t="shared" si="72"/>
        <v>£0.00</v>
      </c>
      <c r="J340" s="178"/>
      <c r="K340" s="19"/>
      <c r="L340" s="92"/>
      <c r="M340" s="92"/>
      <c r="N340" s="92" t="str">
        <f t="shared" si="73"/>
        <v/>
      </c>
      <c r="O340" s="95"/>
      <c r="P340" s="28" t="str">
        <f t="shared" si="74"/>
        <v/>
      </c>
      <c r="Q340" s="18" t="str">
        <f t="shared" si="75"/>
        <v>£0.00</v>
      </c>
      <c r="R340" s="92"/>
      <c r="S340" s="192"/>
      <c r="T340" s="193"/>
      <c r="U340" s="96"/>
      <c r="V340" s="294"/>
      <c r="W340" s="294" t="str">
        <f t="shared" si="76"/>
        <v/>
      </c>
      <c r="X340" s="93"/>
      <c r="Y340" s="95"/>
      <c r="Z340" s="294"/>
      <c r="AA340" s="66" t="str">
        <f t="shared" si="77"/>
        <v/>
      </c>
      <c r="AB340" s="67" t="str">
        <f t="shared" si="78"/>
        <v>£0.00</v>
      </c>
      <c r="AC340" s="181"/>
      <c r="AD340" s="183"/>
      <c r="AE340" s="183"/>
      <c r="AF340" s="183"/>
      <c r="AG340" s="183"/>
      <c r="AH340" s="183" t="str">
        <f t="shared" si="71"/>
        <v/>
      </c>
      <c r="AI340" s="45">
        <f t="shared" si="79"/>
        <v>0</v>
      </c>
      <c r="AJ340" s="45">
        <f t="shared" si="80"/>
        <v>0</v>
      </c>
      <c r="AK340" s="45">
        <f t="shared" si="81"/>
        <v>0</v>
      </c>
      <c r="AL340" s="183" t="str">
        <f t="shared" si="82"/>
        <v/>
      </c>
      <c r="AM340" s="183" t="str">
        <f t="shared" si="83"/>
        <v/>
      </c>
      <c r="AN340" s="183"/>
    </row>
    <row r="341" spans="1:40" ht="15.5">
      <c r="A341" s="178"/>
      <c r="B341" s="21"/>
      <c r="C341" s="22"/>
      <c r="D341" s="290"/>
      <c r="E341" s="289"/>
      <c r="F341" s="177"/>
      <c r="G341" s="286"/>
      <c r="H341" s="23"/>
      <c r="I341" s="63" t="str">
        <f t="shared" si="72"/>
        <v>£0.00</v>
      </c>
      <c r="J341" s="178"/>
      <c r="K341" s="19"/>
      <c r="L341" s="92"/>
      <c r="M341" s="92"/>
      <c r="N341" s="92" t="str">
        <f t="shared" si="73"/>
        <v/>
      </c>
      <c r="O341" s="95"/>
      <c r="P341" s="28" t="str">
        <f t="shared" si="74"/>
        <v/>
      </c>
      <c r="Q341" s="18" t="str">
        <f t="shared" si="75"/>
        <v>£0.00</v>
      </c>
      <c r="R341" s="92"/>
      <c r="S341" s="192"/>
      <c r="T341" s="193"/>
      <c r="U341" s="96"/>
      <c r="V341" s="294"/>
      <c r="W341" s="294" t="str">
        <f t="shared" si="76"/>
        <v/>
      </c>
      <c r="X341" s="93"/>
      <c r="Y341" s="95"/>
      <c r="Z341" s="294"/>
      <c r="AA341" s="66" t="str">
        <f t="shared" si="77"/>
        <v/>
      </c>
      <c r="AB341" s="67" t="str">
        <f t="shared" si="78"/>
        <v>£0.00</v>
      </c>
      <c r="AC341" s="181"/>
      <c r="AD341" s="183"/>
      <c r="AE341" s="183"/>
      <c r="AF341" s="183"/>
      <c r="AG341" s="183"/>
      <c r="AH341" s="183" t="str">
        <f t="shared" si="71"/>
        <v/>
      </c>
      <c r="AI341" s="45">
        <f t="shared" si="79"/>
        <v>0</v>
      </c>
      <c r="AJ341" s="45">
        <f t="shared" si="80"/>
        <v>0</v>
      </c>
      <c r="AK341" s="45">
        <f t="shared" si="81"/>
        <v>0</v>
      </c>
      <c r="AL341" s="183" t="str">
        <f t="shared" si="82"/>
        <v/>
      </c>
      <c r="AM341" s="183" t="str">
        <f t="shared" si="83"/>
        <v/>
      </c>
      <c r="AN341" s="183"/>
    </row>
    <row r="342" spans="1:40" ht="15.5">
      <c r="A342" s="178"/>
      <c r="B342" s="21"/>
      <c r="C342" s="22"/>
      <c r="D342" s="290"/>
      <c r="E342" s="289"/>
      <c r="F342" s="177"/>
      <c r="G342" s="286"/>
      <c r="H342" s="23"/>
      <c r="I342" s="63" t="str">
        <f t="shared" si="72"/>
        <v>£0.00</v>
      </c>
      <c r="J342" s="178"/>
      <c r="K342" s="19"/>
      <c r="L342" s="92"/>
      <c r="M342" s="92"/>
      <c r="N342" s="92" t="str">
        <f t="shared" si="73"/>
        <v/>
      </c>
      <c r="O342" s="95"/>
      <c r="P342" s="28" t="str">
        <f t="shared" si="74"/>
        <v/>
      </c>
      <c r="Q342" s="18" t="str">
        <f t="shared" si="75"/>
        <v>£0.00</v>
      </c>
      <c r="R342" s="92"/>
      <c r="S342" s="192"/>
      <c r="T342" s="193"/>
      <c r="U342" s="96"/>
      <c r="V342" s="294"/>
      <c r="W342" s="294" t="str">
        <f t="shared" si="76"/>
        <v/>
      </c>
      <c r="X342" s="93"/>
      <c r="Y342" s="95"/>
      <c r="Z342" s="294"/>
      <c r="AA342" s="66" t="str">
        <f t="shared" si="77"/>
        <v/>
      </c>
      <c r="AB342" s="67" t="str">
        <f t="shared" si="78"/>
        <v>£0.00</v>
      </c>
      <c r="AC342" s="181"/>
      <c r="AD342" s="183"/>
      <c r="AE342" s="183"/>
      <c r="AF342" s="183"/>
      <c r="AG342" s="183"/>
      <c r="AH342" s="183" t="str">
        <f t="shared" si="71"/>
        <v/>
      </c>
      <c r="AI342" s="45">
        <f t="shared" si="79"/>
        <v>0</v>
      </c>
      <c r="AJ342" s="45">
        <f t="shared" si="80"/>
        <v>0</v>
      </c>
      <c r="AK342" s="45">
        <f t="shared" si="81"/>
        <v>0</v>
      </c>
      <c r="AL342" s="183" t="str">
        <f t="shared" si="82"/>
        <v/>
      </c>
      <c r="AM342" s="183" t="str">
        <f t="shared" si="83"/>
        <v/>
      </c>
      <c r="AN342" s="183"/>
    </row>
    <row r="343" spans="1:40" ht="15.5">
      <c r="A343" s="178"/>
      <c r="B343" s="21"/>
      <c r="C343" s="22"/>
      <c r="D343" s="290"/>
      <c r="E343" s="289"/>
      <c r="F343" s="177"/>
      <c r="G343" s="286"/>
      <c r="H343" s="23"/>
      <c r="I343" s="63" t="str">
        <f t="shared" si="72"/>
        <v>£0.00</v>
      </c>
      <c r="J343" s="178"/>
      <c r="K343" s="19"/>
      <c r="L343" s="92"/>
      <c r="M343" s="92"/>
      <c r="N343" s="92" t="str">
        <f t="shared" si="73"/>
        <v/>
      </c>
      <c r="O343" s="95"/>
      <c r="P343" s="28" t="str">
        <f t="shared" si="74"/>
        <v/>
      </c>
      <c r="Q343" s="18" t="str">
        <f t="shared" si="75"/>
        <v>£0.00</v>
      </c>
      <c r="R343" s="92"/>
      <c r="S343" s="192"/>
      <c r="T343" s="193"/>
      <c r="U343" s="96"/>
      <c r="V343" s="294"/>
      <c r="W343" s="294" t="str">
        <f t="shared" si="76"/>
        <v/>
      </c>
      <c r="X343" s="93"/>
      <c r="Y343" s="95"/>
      <c r="Z343" s="294"/>
      <c r="AA343" s="66" t="str">
        <f t="shared" si="77"/>
        <v/>
      </c>
      <c r="AB343" s="67" t="str">
        <f t="shared" si="78"/>
        <v>£0.00</v>
      </c>
      <c r="AC343" s="181"/>
      <c r="AD343" s="183"/>
      <c r="AE343" s="183"/>
      <c r="AF343" s="183"/>
      <c r="AG343" s="183"/>
      <c r="AH343" s="183" t="str">
        <f t="shared" si="71"/>
        <v/>
      </c>
      <c r="AI343" s="45">
        <f t="shared" si="79"/>
        <v>0</v>
      </c>
      <c r="AJ343" s="45">
        <f t="shared" si="80"/>
        <v>0</v>
      </c>
      <c r="AK343" s="45">
        <f t="shared" si="81"/>
        <v>0</v>
      </c>
      <c r="AL343" s="183" t="str">
        <f t="shared" si="82"/>
        <v/>
      </c>
      <c r="AM343" s="183" t="str">
        <f t="shared" si="83"/>
        <v/>
      </c>
      <c r="AN343" s="183"/>
    </row>
    <row r="344" spans="1:40" ht="15.5">
      <c r="A344" s="178"/>
      <c r="B344" s="21"/>
      <c r="C344" s="22"/>
      <c r="D344" s="290"/>
      <c r="E344" s="289"/>
      <c r="F344" s="177"/>
      <c r="G344" s="286"/>
      <c r="H344" s="23"/>
      <c r="I344" s="63" t="str">
        <f t="shared" si="72"/>
        <v>£0.00</v>
      </c>
      <c r="J344" s="178"/>
      <c r="K344" s="19"/>
      <c r="L344" s="92"/>
      <c r="M344" s="92"/>
      <c r="N344" s="92" t="str">
        <f t="shared" si="73"/>
        <v/>
      </c>
      <c r="O344" s="95"/>
      <c r="P344" s="28" t="str">
        <f t="shared" si="74"/>
        <v/>
      </c>
      <c r="Q344" s="18" t="str">
        <f t="shared" si="75"/>
        <v>£0.00</v>
      </c>
      <c r="R344" s="92"/>
      <c r="S344" s="192"/>
      <c r="T344" s="193"/>
      <c r="U344" s="96"/>
      <c r="V344" s="294"/>
      <c r="W344" s="294" t="str">
        <f t="shared" si="76"/>
        <v/>
      </c>
      <c r="X344" s="93"/>
      <c r="Y344" s="95"/>
      <c r="Z344" s="294"/>
      <c r="AA344" s="66" t="str">
        <f t="shared" si="77"/>
        <v/>
      </c>
      <c r="AB344" s="67" t="str">
        <f t="shared" si="78"/>
        <v>£0.00</v>
      </c>
      <c r="AC344" s="181"/>
      <c r="AD344" s="183"/>
      <c r="AE344" s="183"/>
      <c r="AF344" s="183"/>
      <c r="AG344" s="183"/>
      <c r="AH344" s="183" t="str">
        <f t="shared" si="71"/>
        <v/>
      </c>
      <c r="AI344" s="45">
        <f t="shared" si="79"/>
        <v>0</v>
      </c>
      <c r="AJ344" s="45">
        <f t="shared" si="80"/>
        <v>0</v>
      </c>
      <c r="AK344" s="45">
        <f t="shared" si="81"/>
        <v>0</v>
      </c>
      <c r="AL344" s="183" t="str">
        <f t="shared" si="82"/>
        <v/>
      </c>
      <c r="AM344" s="183" t="str">
        <f t="shared" si="83"/>
        <v/>
      </c>
      <c r="AN344" s="183"/>
    </row>
    <row r="345" spans="1:40" ht="15.5">
      <c r="A345" s="178"/>
      <c r="B345" s="21"/>
      <c r="C345" s="22"/>
      <c r="D345" s="290"/>
      <c r="E345" s="289"/>
      <c r="F345" s="177"/>
      <c r="G345" s="286"/>
      <c r="H345" s="23"/>
      <c r="I345" s="63" t="str">
        <f t="shared" si="72"/>
        <v>£0.00</v>
      </c>
      <c r="J345" s="178"/>
      <c r="K345" s="19"/>
      <c r="L345" s="92"/>
      <c r="M345" s="92"/>
      <c r="N345" s="92" t="str">
        <f t="shared" si="73"/>
        <v/>
      </c>
      <c r="O345" s="95"/>
      <c r="P345" s="28" t="str">
        <f t="shared" si="74"/>
        <v/>
      </c>
      <c r="Q345" s="18" t="str">
        <f t="shared" si="75"/>
        <v>£0.00</v>
      </c>
      <c r="R345" s="92"/>
      <c r="S345" s="192"/>
      <c r="T345" s="193"/>
      <c r="U345" s="96"/>
      <c r="V345" s="294"/>
      <c r="W345" s="294" t="str">
        <f t="shared" si="76"/>
        <v/>
      </c>
      <c r="X345" s="93"/>
      <c r="Y345" s="95"/>
      <c r="Z345" s="294"/>
      <c r="AA345" s="66" t="str">
        <f t="shared" si="77"/>
        <v/>
      </c>
      <c r="AB345" s="67" t="str">
        <f t="shared" si="78"/>
        <v>£0.00</v>
      </c>
      <c r="AC345" s="181"/>
      <c r="AD345" s="183"/>
      <c r="AE345" s="183"/>
      <c r="AF345" s="183"/>
      <c r="AG345" s="183"/>
      <c r="AH345" s="183" t="str">
        <f t="shared" si="71"/>
        <v/>
      </c>
      <c r="AI345" s="45">
        <f t="shared" si="79"/>
        <v>0</v>
      </c>
      <c r="AJ345" s="45">
        <f t="shared" si="80"/>
        <v>0</v>
      </c>
      <c r="AK345" s="45">
        <f t="shared" si="81"/>
        <v>0</v>
      </c>
      <c r="AL345" s="183" t="str">
        <f t="shared" si="82"/>
        <v/>
      </c>
      <c r="AM345" s="183" t="str">
        <f t="shared" si="83"/>
        <v/>
      </c>
      <c r="AN345" s="183"/>
    </row>
    <row r="346" spans="1:40" ht="15.5">
      <c r="A346" s="178"/>
      <c r="B346" s="21"/>
      <c r="C346" s="22"/>
      <c r="D346" s="290"/>
      <c r="E346" s="289"/>
      <c r="F346" s="177"/>
      <c r="G346" s="286"/>
      <c r="H346" s="23"/>
      <c r="I346" s="63" t="str">
        <f t="shared" si="72"/>
        <v>£0.00</v>
      </c>
      <c r="J346" s="178"/>
      <c r="K346" s="19"/>
      <c r="L346" s="92"/>
      <c r="M346" s="92"/>
      <c r="N346" s="92" t="str">
        <f t="shared" si="73"/>
        <v/>
      </c>
      <c r="O346" s="95"/>
      <c r="P346" s="28" t="str">
        <f t="shared" si="74"/>
        <v/>
      </c>
      <c r="Q346" s="18" t="str">
        <f t="shared" si="75"/>
        <v>£0.00</v>
      </c>
      <c r="R346" s="92"/>
      <c r="S346" s="192"/>
      <c r="T346" s="193"/>
      <c r="U346" s="96"/>
      <c r="V346" s="294"/>
      <c r="W346" s="294" t="str">
        <f t="shared" si="76"/>
        <v/>
      </c>
      <c r="X346" s="93"/>
      <c r="Y346" s="95"/>
      <c r="Z346" s="294"/>
      <c r="AA346" s="66" t="str">
        <f t="shared" si="77"/>
        <v/>
      </c>
      <c r="AB346" s="67" t="str">
        <f t="shared" si="78"/>
        <v>£0.00</v>
      </c>
      <c r="AC346" s="181"/>
      <c r="AD346" s="183"/>
      <c r="AE346" s="183"/>
      <c r="AF346" s="183"/>
      <c r="AG346" s="183"/>
      <c r="AH346" s="183" t="str">
        <f t="shared" si="71"/>
        <v/>
      </c>
      <c r="AI346" s="45">
        <f t="shared" si="79"/>
        <v>0</v>
      </c>
      <c r="AJ346" s="45">
        <f t="shared" si="80"/>
        <v>0</v>
      </c>
      <c r="AK346" s="45">
        <f t="shared" si="81"/>
        <v>0</v>
      </c>
      <c r="AL346" s="183" t="str">
        <f t="shared" si="82"/>
        <v/>
      </c>
      <c r="AM346" s="183" t="str">
        <f t="shared" si="83"/>
        <v/>
      </c>
      <c r="AN346" s="183"/>
    </row>
    <row r="347" spans="1:40" ht="15.5">
      <c r="A347" s="178"/>
      <c r="B347" s="21"/>
      <c r="C347" s="22"/>
      <c r="D347" s="290"/>
      <c r="E347" s="289"/>
      <c r="F347" s="177"/>
      <c r="G347" s="286"/>
      <c r="H347" s="23"/>
      <c r="I347" s="63" t="str">
        <f t="shared" si="72"/>
        <v>£0.00</v>
      </c>
      <c r="J347" s="178"/>
      <c r="K347" s="19"/>
      <c r="L347" s="92"/>
      <c r="M347" s="92"/>
      <c r="N347" s="92" t="str">
        <f t="shared" si="73"/>
        <v/>
      </c>
      <c r="O347" s="95"/>
      <c r="P347" s="28" t="str">
        <f t="shared" si="74"/>
        <v/>
      </c>
      <c r="Q347" s="18" t="str">
        <f t="shared" si="75"/>
        <v>£0.00</v>
      </c>
      <c r="R347" s="92"/>
      <c r="S347" s="192"/>
      <c r="T347" s="193"/>
      <c r="U347" s="96"/>
      <c r="V347" s="294"/>
      <c r="W347" s="294" t="str">
        <f t="shared" si="76"/>
        <v/>
      </c>
      <c r="X347" s="93"/>
      <c r="Y347" s="95"/>
      <c r="Z347" s="294"/>
      <c r="AA347" s="66" t="str">
        <f t="shared" si="77"/>
        <v/>
      </c>
      <c r="AB347" s="67" t="str">
        <f t="shared" si="78"/>
        <v>£0.00</v>
      </c>
      <c r="AC347" s="181"/>
      <c r="AD347" s="183"/>
      <c r="AE347" s="183"/>
      <c r="AF347" s="183"/>
      <c r="AG347" s="183"/>
      <c r="AH347" s="183" t="str">
        <f t="shared" si="71"/>
        <v/>
      </c>
      <c r="AI347" s="45">
        <f t="shared" si="79"/>
        <v>0</v>
      </c>
      <c r="AJ347" s="45">
        <f t="shared" si="80"/>
        <v>0</v>
      </c>
      <c r="AK347" s="45">
        <f t="shared" si="81"/>
        <v>0</v>
      </c>
      <c r="AL347" s="183" t="str">
        <f t="shared" si="82"/>
        <v/>
      </c>
      <c r="AM347" s="183" t="str">
        <f t="shared" si="83"/>
        <v/>
      </c>
      <c r="AN347" s="183"/>
    </row>
    <row r="348" spans="1:40" ht="15.5">
      <c r="A348" s="178"/>
      <c r="B348" s="21"/>
      <c r="C348" s="22"/>
      <c r="D348" s="290"/>
      <c r="E348" s="289"/>
      <c r="F348" s="177"/>
      <c r="G348" s="286"/>
      <c r="H348" s="23"/>
      <c r="I348" s="63" t="str">
        <f t="shared" si="72"/>
        <v>£0.00</v>
      </c>
      <c r="J348" s="178"/>
      <c r="K348" s="19"/>
      <c r="L348" s="92"/>
      <c r="M348" s="92"/>
      <c r="N348" s="92" t="str">
        <f t="shared" si="73"/>
        <v/>
      </c>
      <c r="O348" s="95"/>
      <c r="P348" s="28" t="str">
        <f t="shared" si="74"/>
        <v/>
      </c>
      <c r="Q348" s="18" t="str">
        <f t="shared" si="75"/>
        <v>£0.00</v>
      </c>
      <c r="R348" s="92"/>
      <c r="S348" s="192"/>
      <c r="T348" s="193"/>
      <c r="U348" s="96"/>
      <c r="V348" s="294"/>
      <c r="W348" s="294" t="str">
        <f t="shared" si="76"/>
        <v/>
      </c>
      <c r="X348" s="93"/>
      <c r="Y348" s="95"/>
      <c r="Z348" s="294"/>
      <c r="AA348" s="66" t="str">
        <f t="shared" si="77"/>
        <v/>
      </c>
      <c r="AB348" s="67" t="str">
        <f t="shared" si="78"/>
        <v>£0.00</v>
      </c>
      <c r="AC348" s="181"/>
      <c r="AD348" s="183"/>
      <c r="AE348" s="183"/>
      <c r="AF348" s="183"/>
      <c r="AG348" s="183"/>
      <c r="AH348" s="183" t="str">
        <f t="shared" si="71"/>
        <v/>
      </c>
      <c r="AI348" s="45">
        <f t="shared" si="79"/>
        <v>0</v>
      </c>
      <c r="AJ348" s="45">
        <f t="shared" si="80"/>
        <v>0</v>
      </c>
      <c r="AK348" s="45">
        <f t="shared" si="81"/>
        <v>0</v>
      </c>
      <c r="AL348" s="183" t="str">
        <f t="shared" si="82"/>
        <v/>
      </c>
      <c r="AM348" s="183" t="str">
        <f t="shared" si="83"/>
        <v/>
      </c>
      <c r="AN348" s="183"/>
    </row>
    <row r="349" spans="1:40" ht="15.5">
      <c r="A349" s="178"/>
      <c r="B349" s="21"/>
      <c r="C349" s="22"/>
      <c r="D349" s="290"/>
      <c r="E349" s="289"/>
      <c r="F349" s="177"/>
      <c r="G349" s="286"/>
      <c r="H349" s="23"/>
      <c r="I349" s="63" t="str">
        <f t="shared" si="72"/>
        <v>£0.00</v>
      </c>
      <c r="J349" s="178"/>
      <c r="K349" s="19"/>
      <c r="L349" s="92"/>
      <c r="M349" s="92"/>
      <c r="N349" s="92" t="str">
        <f t="shared" si="73"/>
        <v/>
      </c>
      <c r="O349" s="95"/>
      <c r="P349" s="28" t="str">
        <f t="shared" si="74"/>
        <v/>
      </c>
      <c r="Q349" s="18" t="str">
        <f t="shared" si="75"/>
        <v>£0.00</v>
      </c>
      <c r="R349" s="92"/>
      <c r="S349" s="192"/>
      <c r="T349" s="193"/>
      <c r="U349" s="96"/>
      <c r="V349" s="294"/>
      <c r="W349" s="294" t="str">
        <f t="shared" si="76"/>
        <v/>
      </c>
      <c r="X349" s="93"/>
      <c r="Y349" s="95"/>
      <c r="Z349" s="294"/>
      <c r="AA349" s="66" t="str">
        <f t="shared" si="77"/>
        <v/>
      </c>
      <c r="AB349" s="67" t="str">
        <f t="shared" si="78"/>
        <v>£0.00</v>
      </c>
      <c r="AC349" s="181"/>
      <c r="AD349" s="183"/>
      <c r="AE349" s="183"/>
      <c r="AF349" s="183"/>
      <c r="AG349" s="183"/>
      <c r="AH349" s="183" t="str">
        <f t="shared" si="71"/>
        <v/>
      </c>
      <c r="AI349" s="45">
        <f t="shared" si="79"/>
        <v>0</v>
      </c>
      <c r="AJ349" s="45">
        <f t="shared" si="80"/>
        <v>0</v>
      </c>
      <c r="AK349" s="45">
        <f t="shared" si="81"/>
        <v>0</v>
      </c>
      <c r="AL349" s="183" t="str">
        <f t="shared" si="82"/>
        <v/>
      </c>
      <c r="AM349" s="183" t="str">
        <f t="shared" si="83"/>
        <v/>
      </c>
      <c r="AN349" s="183"/>
    </row>
    <row r="350" spans="1:40" ht="15.5">
      <c r="A350" s="178"/>
      <c r="B350" s="21"/>
      <c r="C350" s="22"/>
      <c r="D350" s="290"/>
      <c r="E350" s="289"/>
      <c r="F350" s="177"/>
      <c r="G350" s="286"/>
      <c r="H350" s="23"/>
      <c r="I350" s="63" t="str">
        <f t="shared" si="72"/>
        <v>£0.00</v>
      </c>
      <c r="J350" s="178"/>
      <c r="K350" s="19"/>
      <c r="L350" s="92"/>
      <c r="M350" s="92"/>
      <c r="N350" s="92" t="str">
        <f t="shared" si="73"/>
        <v/>
      </c>
      <c r="O350" s="95"/>
      <c r="P350" s="28" t="str">
        <f t="shared" si="74"/>
        <v/>
      </c>
      <c r="Q350" s="18" t="str">
        <f t="shared" si="75"/>
        <v>£0.00</v>
      </c>
      <c r="R350" s="92"/>
      <c r="S350" s="192"/>
      <c r="T350" s="193"/>
      <c r="U350" s="96"/>
      <c r="V350" s="294"/>
      <c r="W350" s="294" t="str">
        <f t="shared" si="76"/>
        <v/>
      </c>
      <c r="X350" s="93"/>
      <c r="Y350" s="95"/>
      <c r="Z350" s="294"/>
      <c r="AA350" s="66" t="str">
        <f t="shared" si="77"/>
        <v/>
      </c>
      <c r="AB350" s="67" t="str">
        <f t="shared" si="78"/>
        <v>£0.00</v>
      </c>
      <c r="AC350" s="181"/>
      <c r="AD350" s="183"/>
      <c r="AE350" s="183"/>
      <c r="AF350" s="183"/>
      <c r="AG350" s="183"/>
      <c r="AH350" s="183" t="str">
        <f t="shared" si="71"/>
        <v/>
      </c>
      <c r="AI350" s="45">
        <f t="shared" si="79"/>
        <v>0</v>
      </c>
      <c r="AJ350" s="45">
        <f t="shared" si="80"/>
        <v>0</v>
      </c>
      <c r="AK350" s="45">
        <f t="shared" si="81"/>
        <v>0</v>
      </c>
      <c r="AL350" s="183" t="str">
        <f t="shared" si="82"/>
        <v/>
      </c>
      <c r="AM350" s="183" t="str">
        <f t="shared" si="83"/>
        <v/>
      </c>
      <c r="AN350" s="183"/>
    </row>
    <row r="351" spans="1:40" ht="15.5">
      <c r="A351" s="178"/>
      <c r="B351" s="21"/>
      <c r="C351" s="22"/>
      <c r="D351" s="290"/>
      <c r="E351" s="289"/>
      <c r="F351" s="177"/>
      <c r="G351" s="286"/>
      <c r="H351" s="23"/>
      <c r="I351" s="63" t="str">
        <f t="shared" si="72"/>
        <v>£0.00</v>
      </c>
      <c r="J351" s="178"/>
      <c r="K351" s="19"/>
      <c r="L351" s="92"/>
      <c r="M351" s="92"/>
      <c r="N351" s="92" t="str">
        <f t="shared" si="73"/>
        <v/>
      </c>
      <c r="O351" s="95"/>
      <c r="P351" s="28" t="str">
        <f t="shared" si="74"/>
        <v/>
      </c>
      <c r="Q351" s="18" t="str">
        <f t="shared" si="75"/>
        <v>£0.00</v>
      </c>
      <c r="R351" s="92"/>
      <c r="S351" s="192"/>
      <c r="T351" s="193"/>
      <c r="U351" s="96"/>
      <c r="V351" s="294"/>
      <c r="W351" s="294" t="str">
        <f t="shared" si="76"/>
        <v/>
      </c>
      <c r="X351" s="93"/>
      <c r="Y351" s="95"/>
      <c r="Z351" s="294"/>
      <c r="AA351" s="66" t="str">
        <f t="shared" si="77"/>
        <v/>
      </c>
      <c r="AB351" s="67" t="str">
        <f t="shared" si="78"/>
        <v>£0.00</v>
      </c>
      <c r="AC351" s="181"/>
      <c r="AD351" s="183"/>
      <c r="AE351" s="183"/>
      <c r="AF351" s="183"/>
      <c r="AG351" s="183"/>
      <c r="AH351" s="183" t="str">
        <f t="shared" si="71"/>
        <v/>
      </c>
      <c r="AI351" s="45">
        <f t="shared" si="79"/>
        <v>0</v>
      </c>
      <c r="AJ351" s="45">
        <f t="shared" si="80"/>
        <v>0</v>
      </c>
      <c r="AK351" s="45">
        <f t="shared" si="81"/>
        <v>0</v>
      </c>
      <c r="AL351" s="183" t="str">
        <f t="shared" si="82"/>
        <v/>
      </c>
      <c r="AM351" s="183" t="str">
        <f t="shared" si="83"/>
        <v/>
      </c>
      <c r="AN351" s="183"/>
    </row>
    <row r="352" spans="1:40" ht="15.5">
      <c r="A352" s="178"/>
      <c r="B352" s="21"/>
      <c r="C352" s="22"/>
      <c r="D352" s="290"/>
      <c r="E352" s="289"/>
      <c r="F352" s="177"/>
      <c r="G352" s="286"/>
      <c r="H352" s="23"/>
      <c r="I352" s="63" t="str">
        <f t="shared" si="72"/>
        <v>£0.00</v>
      </c>
      <c r="J352" s="178"/>
      <c r="K352" s="19"/>
      <c r="L352" s="92"/>
      <c r="M352" s="92"/>
      <c r="N352" s="92" t="str">
        <f t="shared" si="73"/>
        <v/>
      </c>
      <c r="O352" s="95"/>
      <c r="P352" s="28" t="str">
        <f t="shared" si="74"/>
        <v/>
      </c>
      <c r="Q352" s="18" t="str">
        <f t="shared" si="75"/>
        <v>£0.00</v>
      </c>
      <c r="R352" s="92"/>
      <c r="S352" s="192"/>
      <c r="T352" s="193"/>
      <c r="U352" s="96"/>
      <c r="V352" s="294"/>
      <c r="W352" s="294" t="str">
        <f t="shared" si="76"/>
        <v/>
      </c>
      <c r="X352" s="93"/>
      <c r="Y352" s="95"/>
      <c r="Z352" s="294"/>
      <c r="AA352" s="66" t="str">
        <f t="shared" si="77"/>
        <v/>
      </c>
      <c r="AB352" s="67" t="str">
        <f t="shared" si="78"/>
        <v>£0.00</v>
      </c>
      <c r="AC352" s="181"/>
      <c r="AD352" s="183"/>
      <c r="AE352" s="183"/>
      <c r="AF352" s="183"/>
      <c r="AG352" s="183"/>
      <c r="AH352" s="183" t="str">
        <f t="shared" si="71"/>
        <v/>
      </c>
      <c r="AI352" s="45">
        <f t="shared" si="79"/>
        <v>0</v>
      </c>
      <c r="AJ352" s="45">
        <f t="shared" si="80"/>
        <v>0</v>
      </c>
      <c r="AK352" s="45">
        <f t="shared" si="81"/>
        <v>0</v>
      </c>
      <c r="AL352" s="183" t="str">
        <f t="shared" si="82"/>
        <v/>
      </c>
      <c r="AM352" s="183" t="str">
        <f t="shared" si="83"/>
        <v/>
      </c>
      <c r="AN352" s="183"/>
    </row>
    <row r="353" spans="1:40" ht="15.5">
      <c r="A353" s="178"/>
      <c r="B353" s="21"/>
      <c r="C353" s="22"/>
      <c r="D353" s="290"/>
      <c r="E353" s="289"/>
      <c r="F353" s="177"/>
      <c r="G353" s="286"/>
      <c r="H353" s="23"/>
      <c r="I353" s="63" t="str">
        <f t="shared" si="72"/>
        <v>£0.00</v>
      </c>
      <c r="J353" s="178"/>
      <c r="K353" s="19"/>
      <c r="L353" s="92"/>
      <c r="M353" s="92"/>
      <c r="N353" s="92" t="str">
        <f t="shared" si="73"/>
        <v/>
      </c>
      <c r="O353" s="95"/>
      <c r="P353" s="28" t="str">
        <f t="shared" si="74"/>
        <v/>
      </c>
      <c r="Q353" s="18" t="str">
        <f t="shared" si="75"/>
        <v>£0.00</v>
      </c>
      <c r="R353" s="92"/>
      <c r="S353" s="192"/>
      <c r="T353" s="193"/>
      <c r="U353" s="96"/>
      <c r="V353" s="294"/>
      <c r="W353" s="294" t="str">
        <f t="shared" si="76"/>
        <v/>
      </c>
      <c r="X353" s="93"/>
      <c r="Y353" s="95"/>
      <c r="Z353" s="294"/>
      <c r="AA353" s="66" t="str">
        <f t="shared" si="77"/>
        <v/>
      </c>
      <c r="AB353" s="67" t="str">
        <f t="shared" si="78"/>
        <v>£0.00</v>
      </c>
      <c r="AC353" s="181"/>
      <c r="AD353" s="183"/>
      <c r="AE353" s="183"/>
      <c r="AF353" s="183"/>
      <c r="AG353" s="183"/>
      <c r="AH353" s="183" t="str">
        <f t="shared" si="71"/>
        <v/>
      </c>
      <c r="AI353" s="45">
        <f t="shared" si="79"/>
        <v>0</v>
      </c>
      <c r="AJ353" s="45">
        <f t="shared" si="80"/>
        <v>0</v>
      </c>
      <c r="AK353" s="45">
        <f t="shared" si="81"/>
        <v>0</v>
      </c>
      <c r="AL353" s="183" t="str">
        <f t="shared" si="82"/>
        <v/>
      </c>
      <c r="AM353" s="183" t="str">
        <f t="shared" si="83"/>
        <v/>
      </c>
      <c r="AN353" s="183"/>
    </row>
    <row r="354" spans="1:40" ht="15.5">
      <c r="A354" s="178"/>
      <c r="B354" s="21"/>
      <c r="C354" s="22"/>
      <c r="D354" s="290"/>
      <c r="E354" s="289"/>
      <c r="F354" s="177"/>
      <c r="G354" s="286"/>
      <c r="H354" s="23"/>
      <c r="I354" s="63" t="str">
        <f t="shared" si="72"/>
        <v>£0.00</v>
      </c>
      <c r="J354" s="178"/>
      <c r="K354" s="19"/>
      <c r="L354" s="92"/>
      <c r="M354" s="92"/>
      <c r="N354" s="92" t="str">
        <f t="shared" si="73"/>
        <v/>
      </c>
      <c r="O354" s="95"/>
      <c r="P354" s="28" t="str">
        <f t="shared" si="74"/>
        <v/>
      </c>
      <c r="Q354" s="18" t="str">
        <f t="shared" si="75"/>
        <v>£0.00</v>
      </c>
      <c r="R354" s="92"/>
      <c r="S354" s="192"/>
      <c r="T354" s="193"/>
      <c r="U354" s="96"/>
      <c r="V354" s="294"/>
      <c r="W354" s="294" t="str">
        <f t="shared" si="76"/>
        <v/>
      </c>
      <c r="X354" s="93"/>
      <c r="Y354" s="95"/>
      <c r="Z354" s="294"/>
      <c r="AA354" s="66" t="str">
        <f t="shared" si="77"/>
        <v/>
      </c>
      <c r="AB354" s="67" t="str">
        <f t="shared" si="78"/>
        <v>£0.00</v>
      </c>
      <c r="AC354" s="181"/>
      <c r="AD354" s="183"/>
      <c r="AE354" s="183"/>
      <c r="AF354" s="183"/>
      <c r="AG354" s="183"/>
      <c r="AH354" s="183" t="str">
        <f t="shared" si="71"/>
        <v/>
      </c>
      <c r="AI354" s="45">
        <f t="shared" si="79"/>
        <v>0</v>
      </c>
      <c r="AJ354" s="45">
        <f t="shared" si="80"/>
        <v>0</v>
      </c>
      <c r="AK354" s="45">
        <f t="shared" si="81"/>
        <v>0</v>
      </c>
      <c r="AL354" s="183" t="str">
        <f t="shared" si="82"/>
        <v/>
      </c>
      <c r="AM354" s="183" t="str">
        <f t="shared" si="83"/>
        <v/>
      </c>
      <c r="AN354" s="183"/>
    </row>
    <row r="355" spans="1:40" ht="15.5">
      <c r="A355" s="178"/>
      <c r="B355" s="21"/>
      <c r="C355" s="22"/>
      <c r="D355" s="290"/>
      <c r="E355" s="289"/>
      <c r="F355" s="177"/>
      <c r="G355" s="286"/>
      <c r="H355" s="23"/>
      <c r="I355" s="63" t="str">
        <f t="shared" si="72"/>
        <v>£0.00</v>
      </c>
      <c r="J355" s="178"/>
      <c r="K355" s="19"/>
      <c r="L355" s="92"/>
      <c r="M355" s="92"/>
      <c r="N355" s="92" t="str">
        <f t="shared" si="73"/>
        <v/>
      </c>
      <c r="O355" s="95"/>
      <c r="P355" s="28" t="str">
        <f t="shared" si="74"/>
        <v/>
      </c>
      <c r="Q355" s="18" t="str">
        <f t="shared" si="75"/>
        <v>£0.00</v>
      </c>
      <c r="R355" s="92"/>
      <c r="S355" s="192"/>
      <c r="T355" s="193"/>
      <c r="U355" s="96"/>
      <c r="V355" s="294"/>
      <c r="W355" s="294" t="str">
        <f t="shared" si="76"/>
        <v/>
      </c>
      <c r="X355" s="93"/>
      <c r="Y355" s="95"/>
      <c r="Z355" s="294"/>
      <c r="AA355" s="66" t="str">
        <f t="shared" si="77"/>
        <v/>
      </c>
      <c r="AB355" s="67" t="str">
        <f t="shared" si="78"/>
        <v>£0.00</v>
      </c>
      <c r="AC355" s="181"/>
      <c r="AD355" s="183"/>
      <c r="AE355" s="183"/>
      <c r="AF355" s="183"/>
      <c r="AG355" s="183"/>
      <c r="AH355" s="183" t="str">
        <f t="shared" si="71"/>
        <v/>
      </c>
      <c r="AI355" s="45">
        <f t="shared" si="79"/>
        <v>0</v>
      </c>
      <c r="AJ355" s="45">
        <f t="shared" si="80"/>
        <v>0</v>
      </c>
      <c r="AK355" s="45">
        <f t="shared" si="81"/>
        <v>0</v>
      </c>
      <c r="AL355" s="183" t="str">
        <f t="shared" si="82"/>
        <v/>
      </c>
      <c r="AM355" s="183" t="str">
        <f t="shared" si="83"/>
        <v/>
      </c>
      <c r="AN355" s="183"/>
    </row>
    <row r="356" spans="1:40" ht="15.5">
      <c r="A356" s="178"/>
      <c r="B356" s="21"/>
      <c r="C356" s="22"/>
      <c r="D356" s="290"/>
      <c r="E356" s="289"/>
      <c r="F356" s="177"/>
      <c r="G356" s="286"/>
      <c r="H356" s="23"/>
      <c r="I356" s="63" t="str">
        <f t="shared" si="72"/>
        <v>£0.00</v>
      </c>
      <c r="J356" s="178"/>
      <c r="K356" s="19"/>
      <c r="L356" s="92"/>
      <c r="M356" s="92"/>
      <c r="N356" s="92" t="str">
        <f t="shared" si="73"/>
        <v/>
      </c>
      <c r="O356" s="95"/>
      <c r="P356" s="28" t="str">
        <f t="shared" si="74"/>
        <v/>
      </c>
      <c r="Q356" s="18" t="str">
        <f t="shared" si="75"/>
        <v>£0.00</v>
      </c>
      <c r="R356" s="92"/>
      <c r="S356" s="192"/>
      <c r="T356" s="193"/>
      <c r="U356" s="96"/>
      <c r="V356" s="294"/>
      <c r="W356" s="294" t="str">
        <f t="shared" si="76"/>
        <v/>
      </c>
      <c r="X356" s="93"/>
      <c r="Y356" s="95"/>
      <c r="Z356" s="294"/>
      <c r="AA356" s="66" t="str">
        <f t="shared" si="77"/>
        <v/>
      </c>
      <c r="AB356" s="67" t="str">
        <f t="shared" si="78"/>
        <v>£0.00</v>
      </c>
      <c r="AC356" s="181"/>
      <c r="AD356" s="183"/>
      <c r="AE356" s="183"/>
      <c r="AF356" s="183"/>
      <c r="AG356" s="183"/>
      <c r="AH356" s="183" t="str">
        <f t="shared" si="71"/>
        <v/>
      </c>
      <c r="AI356" s="45">
        <f t="shared" si="79"/>
        <v>0</v>
      </c>
      <c r="AJ356" s="45">
        <f t="shared" si="80"/>
        <v>0</v>
      </c>
      <c r="AK356" s="45">
        <f t="shared" si="81"/>
        <v>0</v>
      </c>
      <c r="AL356" s="183" t="str">
        <f t="shared" si="82"/>
        <v/>
      </c>
      <c r="AM356" s="183" t="str">
        <f t="shared" si="83"/>
        <v/>
      </c>
      <c r="AN356" s="183"/>
    </row>
    <row r="357" spans="1:40" ht="15.5">
      <c r="A357" s="178"/>
      <c r="B357" s="21"/>
      <c r="C357" s="22"/>
      <c r="D357" s="290"/>
      <c r="E357" s="289"/>
      <c r="F357" s="177"/>
      <c r="G357" s="286"/>
      <c r="H357" s="23"/>
      <c r="I357" s="63" t="str">
        <f t="shared" si="72"/>
        <v>£0.00</v>
      </c>
      <c r="J357" s="178"/>
      <c r="K357" s="19"/>
      <c r="L357" s="92"/>
      <c r="M357" s="92"/>
      <c r="N357" s="92" t="str">
        <f t="shared" si="73"/>
        <v/>
      </c>
      <c r="O357" s="95"/>
      <c r="P357" s="28" t="str">
        <f t="shared" si="74"/>
        <v/>
      </c>
      <c r="Q357" s="18" t="str">
        <f t="shared" si="75"/>
        <v>£0.00</v>
      </c>
      <c r="R357" s="92"/>
      <c r="S357" s="192"/>
      <c r="T357" s="193"/>
      <c r="U357" s="96"/>
      <c r="V357" s="294"/>
      <c r="W357" s="294" t="str">
        <f t="shared" si="76"/>
        <v/>
      </c>
      <c r="X357" s="93"/>
      <c r="Y357" s="95"/>
      <c r="Z357" s="294"/>
      <c r="AA357" s="66" t="str">
        <f t="shared" si="77"/>
        <v/>
      </c>
      <c r="AB357" s="67" t="str">
        <f t="shared" si="78"/>
        <v>£0.00</v>
      </c>
      <c r="AC357" s="181"/>
      <c r="AD357" s="183"/>
      <c r="AE357" s="183"/>
      <c r="AF357" s="183"/>
      <c r="AG357" s="183"/>
      <c r="AH357" s="183" t="str">
        <f t="shared" si="71"/>
        <v/>
      </c>
      <c r="AI357" s="45">
        <f t="shared" si="79"/>
        <v>0</v>
      </c>
      <c r="AJ357" s="45">
        <f t="shared" si="80"/>
        <v>0</v>
      </c>
      <c r="AK357" s="45">
        <f t="shared" si="81"/>
        <v>0</v>
      </c>
      <c r="AL357" s="183" t="str">
        <f t="shared" si="82"/>
        <v/>
      </c>
      <c r="AM357" s="183" t="str">
        <f t="shared" si="83"/>
        <v/>
      </c>
      <c r="AN357" s="183"/>
    </row>
    <row r="358" spans="1:40" ht="15.5">
      <c r="A358" s="178"/>
      <c r="B358" s="21"/>
      <c r="C358" s="22"/>
      <c r="D358" s="290"/>
      <c r="E358" s="289"/>
      <c r="F358" s="177"/>
      <c r="G358" s="286"/>
      <c r="H358" s="23"/>
      <c r="I358" s="63" t="str">
        <f t="shared" si="72"/>
        <v>£0.00</v>
      </c>
      <c r="J358" s="178"/>
      <c r="K358" s="19"/>
      <c r="L358" s="92"/>
      <c r="M358" s="92"/>
      <c r="N358" s="92" t="str">
        <f t="shared" si="73"/>
        <v/>
      </c>
      <c r="O358" s="95"/>
      <c r="P358" s="28" t="str">
        <f t="shared" si="74"/>
        <v/>
      </c>
      <c r="Q358" s="18" t="str">
        <f t="shared" si="75"/>
        <v>£0.00</v>
      </c>
      <c r="R358" s="92"/>
      <c r="S358" s="192"/>
      <c r="T358" s="193"/>
      <c r="U358" s="96"/>
      <c r="V358" s="294"/>
      <c r="W358" s="294" t="str">
        <f t="shared" si="76"/>
        <v/>
      </c>
      <c r="X358" s="93"/>
      <c r="Y358" s="95"/>
      <c r="Z358" s="294"/>
      <c r="AA358" s="66" t="str">
        <f t="shared" si="77"/>
        <v/>
      </c>
      <c r="AB358" s="67" t="str">
        <f t="shared" si="78"/>
        <v>£0.00</v>
      </c>
      <c r="AC358" s="181"/>
      <c r="AD358" s="183"/>
      <c r="AE358" s="183"/>
      <c r="AF358" s="183"/>
      <c r="AG358" s="183"/>
      <c r="AH358" s="183" t="str">
        <f t="shared" si="71"/>
        <v/>
      </c>
      <c r="AI358" s="45">
        <f t="shared" si="79"/>
        <v>0</v>
      </c>
      <c r="AJ358" s="45">
        <f t="shared" si="80"/>
        <v>0</v>
      </c>
      <c r="AK358" s="45">
        <f t="shared" si="81"/>
        <v>0</v>
      </c>
      <c r="AL358" s="183" t="str">
        <f t="shared" si="82"/>
        <v/>
      </c>
      <c r="AM358" s="183" t="str">
        <f t="shared" si="83"/>
        <v/>
      </c>
      <c r="AN358" s="183"/>
    </row>
    <row r="359" spans="1:40" ht="15.5">
      <c r="A359" s="178"/>
      <c r="B359" s="21"/>
      <c r="C359" s="22"/>
      <c r="D359" s="290"/>
      <c r="E359" s="289"/>
      <c r="F359" s="177"/>
      <c r="G359" s="286"/>
      <c r="H359" s="23"/>
      <c r="I359" s="63" t="str">
        <f t="shared" si="72"/>
        <v>£0.00</v>
      </c>
      <c r="J359" s="178"/>
      <c r="K359" s="19"/>
      <c r="L359" s="92"/>
      <c r="M359" s="92"/>
      <c r="N359" s="92" t="str">
        <f t="shared" si="73"/>
        <v/>
      </c>
      <c r="O359" s="95"/>
      <c r="P359" s="28" t="str">
        <f t="shared" si="74"/>
        <v/>
      </c>
      <c r="Q359" s="18" t="str">
        <f t="shared" si="75"/>
        <v>£0.00</v>
      </c>
      <c r="R359" s="92"/>
      <c r="S359" s="192"/>
      <c r="T359" s="193"/>
      <c r="U359" s="96"/>
      <c r="V359" s="294"/>
      <c r="W359" s="294" t="str">
        <f t="shared" si="76"/>
        <v/>
      </c>
      <c r="X359" s="93"/>
      <c r="Y359" s="95"/>
      <c r="Z359" s="294"/>
      <c r="AA359" s="66" t="str">
        <f t="shared" si="77"/>
        <v/>
      </c>
      <c r="AB359" s="67" t="str">
        <f t="shared" si="78"/>
        <v>£0.00</v>
      </c>
      <c r="AC359" s="181"/>
      <c r="AD359" s="183"/>
      <c r="AE359" s="183"/>
      <c r="AF359" s="183"/>
      <c r="AG359" s="183"/>
      <c r="AH359" s="183" t="str">
        <f t="shared" si="71"/>
        <v/>
      </c>
      <c r="AI359" s="45">
        <f t="shared" si="79"/>
        <v>0</v>
      </c>
      <c r="AJ359" s="45">
        <f t="shared" si="80"/>
        <v>0</v>
      </c>
      <c r="AK359" s="45">
        <f t="shared" si="81"/>
        <v>0</v>
      </c>
      <c r="AL359" s="183" t="str">
        <f t="shared" si="82"/>
        <v/>
      </c>
      <c r="AM359" s="183" t="str">
        <f t="shared" si="83"/>
        <v/>
      </c>
      <c r="AN359" s="183"/>
    </row>
    <row r="360" spans="1:40" ht="15.5">
      <c r="A360" s="178"/>
      <c r="B360" s="21"/>
      <c r="C360" s="22"/>
      <c r="D360" s="290"/>
      <c r="E360" s="289"/>
      <c r="F360" s="177"/>
      <c r="G360" s="286"/>
      <c r="H360" s="23"/>
      <c r="I360" s="63" t="str">
        <f t="shared" si="72"/>
        <v>£0.00</v>
      </c>
      <c r="J360" s="178"/>
      <c r="K360" s="19"/>
      <c r="L360" s="92"/>
      <c r="M360" s="92"/>
      <c r="N360" s="92" t="str">
        <f t="shared" si="73"/>
        <v/>
      </c>
      <c r="O360" s="95"/>
      <c r="P360" s="28" t="str">
        <f t="shared" si="74"/>
        <v/>
      </c>
      <c r="Q360" s="18" t="str">
        <f t="shared" si="75"/>
        <v>£0.00</v>
      </c>
      <c r="R360" s="92"/>
      <c r="S360" s="192"/>
      <c r="T360" s="193"/>
      <c r="U360" s="96"/>
      <c r="V360" s="294"/>
      <c r="W360" s="294" t="str">
        <f t="shared" si="76"/>
        <v/>
      </c>
      <c r="X360" s="93"/>
      <c r="Y360" s="95"/>
      <c r="Z360" s="294"/>
      <c r="AA360" s="66" t="str">
        <f t="shared" si="77"/>
        <v/>
      </c>
      <c r="AB360" s="67" t="str">
        <f t="shared" si="78"/>
        <v>£0.00</v>
      </c>
      <c r="AC360" s="181"/>
      <c r="AD360" s="183"/>
      <c r="AE360" s="183"/>
      <c r="AF360" s="183"/>
      <c r="AG360" s="183"/>
      <c r="AH360" s="183" t="str">
        <f t="shared" si="71"/>
        <v/>
      </c>
      <c r="AI360" s="45">
        <f t="shared" si="79"/>
        <v>0</v>
      </c>
      <c r="AJ360" s="45">
        <f t="shared" si="80"/>
        <v>0</v>
      </c>
      <c r="AK360" s="45">
        <f t="shared" si="81"/>
        <v>0</v>
      </c>
      <c r="AL360" s="183" t="str">
        <f t="shared" si="82"/>
        <v/>
      </c>
      <c r="AM360" s="183" t="str">
        <f t="shared" si="83"/>
        <v/>
      </c>
      <c r="AN360" s="183"/>
    </row>
    <row r="361" spans="1:40" ht="15.5">
      <c r="A361" s="178"/>
      <c r="B361" s="21"/>
      <c r="C361" s="22"/>
      <c r="D361" s="290"/>
      <c r="E361" s="289"/>
      <c r="F361" s="177"/>
      <c r="G361" s="286"/>
      <c r="H361" s="23"/>
      <c r="I361" s="63" t="str">
        <f t="shared" si="72"/>
        <v>£0.00</v>
      </c>
      <c r="J361" s="178"/>
      <c r="K361" s="19"/>
      <c r="L361" s="92"/>
      <c r="M361" s="92"/>
      <c r="N361" s="92" t="str">
        <f t="shared" si="73"/>
        <v/>
      </c>
      <c r="O361" s="95"/>
      <c r="P361" s="28" t="str">
        <f t="shared" si="74"/>
        <v/>
      </c>
      <c r="Q361" s="18" t="str">
        <f t="shared" si="75"/>
        <v>£0.00</v>
      </c>
      <c r="R361" s="92"/>
      <c r="S361" s="192"/>
      <c r="T361" s="193"/>
      <c r="U361" s="96"/>
      <c r="V361" s="294"/>
      <c r="W361" s="294" t="str">
        <f t="shared" si="76"/>
        <v/>
      </c>
      <c r="X361" s="93"/>
      <c r="Y361" s="95"/>
      <c r="Z361" s="294"/>
      <c r="AA361" s="66" t="str">
        <f t="shared" si="77"/>
        <v/>
      </c>
      <c r="AB361" s="67" t="str">
        <f t="shared" si="78"/>
        <v>£0.00</v>
      </c>
      <c r="AC361" s="181"/>
      <c r="AD361" s="183"/>
      <c r="AE361" s="183"/>
      <c r="AF361" s="183"/>
      <c r="AG361" s="183"/>
      <c r="AH361" s="183" t="str">
        <f t="shared" si="71"/>
        <v/>
      </c>
      <c r="AI361" s="45">
        <f t="shared" si="79"/>
        <v>0</v>
      </c>
      <c r="AJ361" s="45">
        <f t="shared" si="80"/>
        <v>0</v>
      </c>
      <c r="AK361" s="45">
        <f t="shared" si="81"/>
        <v>0</v>
      </c>
      <c r="AL361" s="183" t="str">
        <f t="shared" si="82"/>
        <v/>
      </c>
      <c r="AM361" s="183" t="str">
        <f t="shared" si="83"/>
        <v/>
      </c>
      <c r="AN361" s="183"/>
    </row>
    <row r="362" spans="1:40" ht="15.5">
      <c r="A362" s="178"/>
      <c r="B362" s="21"/>
      <c r="C362" s="22"/>
      <c r="D362" s="290"/>
      <c r="E362" s="289"/>
      <c r="F362" s="177"/>
      <c r="G362" s="286"/>
      <c r="H362" s="23"/>
      <c r="I362" s="63" t="str">
        <f t="shared" si="72"/>
        <v>£0.00</v>
      </c>
      <c r="J362" s="178"/>
      <c r="K362" s="19"/>
      <c r="L362" s="92"/>
      <c r="M362" s="92"/>
      <c r="N362" s="92" t="str">
        <f t="shared" si="73"/>
        <v/>
      </c>
      <c r="O362" s="95"/>
      <c r="P362" s="28" t="str">
        <f t="shared" si="74"/>
        <v/>
      </c>
      <c r="Q362" s="18" t="str">
        <f t="shared" si="75"/>
        <v>£0.00</v>
      </c>
      <c r="R362" s="92"/>
      <c r="S362" s="192"/>
      <c r="T362" s="193"/>
      <c r="U362" s="96"/>
      <c r="V362" s="294"/>
      <c r="W362" s="294" t="str">
        <f t="shared" si="76"/>
        <v/>
      </c>
      <c r="X362" s="93"/>
      <c r="Y362" s="95"/>
      <c r="Z362" s="294"/>
      <c r="AA362" s="66" t="str">
        <f t="shared" si="77"/>
        <v/>
      </c>
      <c r="AB362" s="67" t="str">
        <f t="shared" si="78"/>
        <v>£0.00</v>
      </c>
      <c r="AC362" s="181"/>
      <c r="AD362" s="183"/>
      <c r="AE362" s="183"/>
      <c r="AF362" s="183"/>
      <c r="AG362" s="183"/>
      <c r="AH362" s="183" t="str">
        <f t="shared" si="71"/>
        <v/>
      </c>
      <c r="AI362" s="45">
        <f t="shared" si="79"/>
        <v>0</v>
      </c>
      <c r="AJ362" s="45">
        <f t="shared" si="80"/>
        <v>0</v>
      </c>
      <c r="AK362" s="45">
        <f t="shared" si="81"/>
        <v>0</v>
      </c>
      <c r="AL362" s="183" t="str">
        <f t="shared" si="82"/>
        <v/>
      </c>
      <c r="AM362" s="183" t="str">
        <f t="shared" si="83"/>
        <v/>
      </c>
      <c r="AN362" s="183"/>
    </row>
    <row r="363" spans="1:40" ht="15.5">
      <c r="A363" s="178"/>
      <c r="B363" s="21"/>
      <c r="C363" s="22"/>
      <c r="D363" s="290"/>
      <c r="E363" s="289"/>
      <c r="F363" s="177"/>
      <c r="G363" s="286"/>
      <c r="H363" s="23"/>
      <c r="I363" s="63" t="str">
        <f t="shared" si="72"/>
        <v>£0.00</v>
      </c>
      <c r="J363" s="178"/>
      <c r="K363" s="19"/>
      <c r="L363" s="92"/>
      <c r="M363" s="92"/>
      <c r="N363" s="92" t="str">
        <f t="shared" si="73"/>
        <v/>
      </c>
      <c r="O363" s="95"/>
      <c r="P363" s="28" t="str">
        <f t="shared" si="74"/>
        <v/>
      </c>
      <c r="Q363" s="18" t="str">
        <f t="shared" si="75"/>
        <v>£0.00</v>
      </c>
      <c r="R363" s="92"/>
      <c r="S363" s="192"/>
      <c r="T363" s="193"/>
      <c r="U363" s="96"/>
      <c r="V363" s="294"/>
      <c r="W363" s="294" t="str">
        <f t="shared" si="76"/>
        <v/>
      </c>
      <c r="X363" s="93"/>
      <c r="Y363" s="95"/>
      <c r="Z363" s="294"/>
      <c r="AA363" s="66" t="str">
        <f t="shared" si="77"/>
        <v/>
      </c>
      <c r="AB363" s="67" t="str">
        <f t="shared" si="78"/>
        <v>£0.00</v>
      </c>
      <c r="AC363" s="181"/>
      <c r="AD363" s="183"/>
      <c r="AE363" s="183"/>
      <c r="AF363" s="183"/>
      <c r="AG363" s="183"/>
      <c r="AH363" s="183" t="str">
        <f t="shared" si="71"/>
        <v/>
      </c>
      <c r="AI363" s="45">
        <f t="shared" si="79"/>
        <v>0</v>
      </c>
      <c r="AJ363" s="45">
        <f t="shared" si="80"/>
        <v>0</v>
      </c>
      <c r="AK363" s="45">
        <f t="shared" si="81"/>
        <v>0</v>
      </c>
      <c r="AL363" s="183" t="str">
        <f t="shared" si="82"/>
        <v/>
      </c>
      <c r="AM363" s="183" t="str">
        <f t="shared" si="83"/>
        <v/>
      </c>
      <c r="AN363" s="183"/>
    </row>
    <row r="364" spans="1:40" ht="15.5">
      <c r="A364" s="178"/>
      <c r="B364" s="21"/>
      <c r="C364" s="22"/>
      <c r="D364" s="290"/>
      <c r="E364" s="289"/>
      <c r="F364" s="177"/>
      <c r="G364" s="286"/>
      <c r="H364" s="23"/>
      <c r="I364" s="63" t="str">
        <f t="shared" si="72"/>
        <v>£0.00</v>
      </c>
      <c r="J364" s="178"/>
      <c r="K364" s="19"/>
      <c r="L364" s="92"/>
      <c r="M364" s="92"/>
      <c r="N364" s="92" t="str">
        <f t="shared" si="73"/>
        <v/>
      </c>
      <c r="O364" s="95"/>
      <c r="P364" s="28" t="str">
        <f t="shared" si="74"/>
        <v/>
      </c>
      <c r="Q364" s="18" t="str">
        <f t="shared" si="75"/>
        <v>£0.00</v>
      </c>
      <c r="R364" s="92"/>
      <c r="S364" s="192"/>
      <c r="T364" s="193"/>
      <c r="U364" s="96"/>
      <c r="V364" s="294"/>
      <c r="W364" s="294" t="str">
        <f t="shared" si="76"/>
        <v/>
      </c>
      <c r="X364" s="93"/>
      <c r="Y364" s="95"/>
      <c r="Z364" s="294"/>
      <c r="AA364" s="66" t="str">
        <f t="shared" si="77"/>
        <v/>
      </c>
      <c r="AB364" s="67" t="str">
        <f t="shared" si="78"/>
        <v>£0.00</v>
      </c>
      <c r="AC364" s="181"/>
      <c r="AD364" s="183"/>
      <c r="AE364" s="183"/>
      <c r="AF364" s="183"/>
      <c r="AG364" s="183"/>
      <c r="AH364" s="183" t="str">
        <f t="shared" si="71"/>
        <v/>
      </c>
      <c r="AI364" s="45">
        <f t="shared" si="79"/>
        <v>0</v>
      </c>
      <c r="AJ364" s="45">
        <f t="shared" si="80"/>
        <v>0</v>
      </c>
      <c r="AK364" s="45">
        <f t="shared" si="81"/>
        <v>0</v>
      </c>
      <c r="AL364" s="183" t="str">
        <f t="shared" si="82"/>
        <v/>
      </c>
      <c r="AM364" s="183" t="str">
        <f t="shared" si="83"/>
        <v/>
      </c>
      <c r="AN364" s="183"/>
    </row>
    <row r="365" spans="1:40" ht="15.5">
      <c r="A365" s="178"/>
      <c r="B365" s="21"/>
      <c r="C365" s="22"/>
      <c r="D365" s="290"/>
      <c r="E365" s="289"/>
      <c r="F365" s="177"/>
      <c r="G365" s="286"/>
      <c r="H365" s="23"/>
      <c r="I365" s="63" t="str">
        <f t="shared" si="72"/>
        <v>£0.00</v>
      </c>
      <c r="J365" s="178"/>
      <c r="K365" s="19"/>
      <c r="L365" s="92"/>
      <c r="M365" s="92"/>
      <c r="N365" s="92" t="str">
        <f t="shared" si="73"/>
        <v/>
      </c>
      <c r="O365" s="95"/>
      <c r="P365" s="28" t="str">
        <f t="shared" si="74"/>
        <v/>
      </c>
      <c r="Q365" s="18" t="str">
        <f t="shared" si="75"/>
        <v>£0.00</v>
      </c>
      <c r="R365" s="92"/>
      <c r="S365" s="192"/>
      <c r="T365" s="193"/>
      <c r="U365" s="96"/>
      <c r="V365" s="294"/>
      <c r="W365" s="294" t="str">
        <f t="shared" si="76"/>
        <v/>
      </c>
      <c r="X365" s="93"/>
      <c r="Y365" s="95"/>
      <c r="Z365" s="294"/>
      <c r="AA365" s="66" t="str">
        <f t="shared" si="77"/>
        <v/>
      </c>
      <c r="AB365" s="67" t="str">
        <f t="shared" si="78"/>
        <v>£0.00</v>
      </c>
      <c r="AC365" s="181"/>
      <c r="AD365" s="183"/>
      <c r="AE365" s="183"/>
      <c r="AF365" s="183"/>
      <c r="AG365" s="183"/>
      <c r="AH365" s="183" t="str">
        <f t="shared" si="71"/>
        <v/>
      </c>
      <c r="AI365" s="45">
        <f t="shared" si="79"/>
        <v>0</v>
      </c>
      <c r="AJ365" s="45">
        <f t="shared" si="80"/>
        <v>0</v>
      </c>
      <c r="AK365" s="45">
        <f t="shared" si="81"/>
        <v>0</v>
      </c>
      <c r="AL365" s="183" t="str">
        <f t="shared" si="82"/>
        <v/>
      </c>
      <c r="AM365" s="183" t="str">
        <f t="shared" si="83"/>
        <v/>
      </c>
      <c r="AN365" s="183"/>
    </row>
    <row r="366" spans="1:40" ht="15.5">
      <c r="A366" s="178"/>
      <c r="B366" s="21"/>
      <c r="C366" s="22"/>
      <c r="D366" s="290"/>
      <c r="E366" s="289"/>
      <c r="F366" s="177"/>
      <c r="G366" s="286"/>
      <c r="H366" s="23"/>
      <c r="I366" s="63" t="str">
        <f t="shared" si="72"/>
        <v>£0.00</v>
      </c>
      <c r="J366" s="178"/>
      <c r="K366" s="19"/>
      <c r="L366" s="92"/>
      <c r="M366" s="92"/>
      <c r="N366" s="92" t="str">
        <f t="shared" si="73"/>
        <v/>
      </c>
      <c r="O366" s="95"/>
      <c r="P366" s="28" t="str">
        <f t="shared" si="74"/>
        <v/>
      </c>
      <c r="Q366" s="18" t="str">
        <f t="shared" si="75"/>
        <v>£0.00</v>
      </c>
      <c r="R366" s="92"/>
      <c r="S366" s="192"/>
      <c r="T366" s="193"/>
      <c r="U366" s="96"/>
      <c r="V366" s="294"/>
      <c r="W366" s="294" t="str">
        <f t="shared" si="76"/>
        <v/>
      </c>
      <c r="X366" s="93"/>
      <c r="Y366" s="95"/>
      <c r="Z366" s="294"/>
      <c r="AA366" s="66" t="str">
        <f t="shared" si="77"/>
        <v/>
      </c>
      <c r="AB366" s="67" t="str">
        <f t="shared" si="78"/>
        <v>£0.00</v>
      </c>
      <c r="AC366" s="181"/>
      <c r="AD366" s="183"/>
      <c r="AE366" s="183"/>
      <c r="AF366" s="183"/>
      <c r="AG366" s="183"/>
      <c r="AH366" s="183" t="str">
        <f t="shared" si="71"/>
        <v/>
      </c>
      <c r="AI366" s="45">
        <f t="shared" si="79"/>
        <v>0</v>
      </c>
      <c r="AJ366" s="45">
        <f t="shared" si="80"/>
        <v>0</v>
      </c>
      <c r="AK366" s="45">
        <f t="shared" si="81"/>
        <v>0</v>
      </c>
      <c r="AL366" s="183" t="str">
        <f t="shared" si="82"/>
        <v/>
      </c>
      <c r="AM366" s="183" t="str">
        <f t="shared" si="83"/>
        <v/>
      </c>
      <c r="AN366" s="183"/>
    </row>
    <row r="367" spans="1:40" ht="15.5">
      <c r="A367" s="178"/>
      <c r="B367" s="21"/>
      <c r="C367" s="22"/>
      <c r="D367" s="290"/>
      <c r="E367" s="289"/>
      <c r="F367" s="177"/>
      <c r="G367" s="286"/>
      <c r="H367" s="23"/>
      <c r="I367" s="63" t="str">
        <f t="shared" si="72"/>
        <v>£0.00</v>
      </c>
      <c r="J367" s="178"/>
      <c r="K367" s="19"/>
      <c r="L367" s="92"/>
      <c r="M367" s="92"/>
      <c r="N367" s="92" t="str">
        <f t="shared" si="73"/>
        <v/>
      </c>
      <c r="O367" s="95"/>
      <c r="P367" s="28" t="str">
        <f t="shared" si="74"/>
        <v/>
      </c>
      <c r="Q367" s="18" t="str">
        <f t="shared" si="75"/>
        <v>£0.00</v>
      </c>
      <c r="R367" s="92"/>
      <c r="S367" s="192"/>
      <c r="T367" s="193"/>
      <c r="U367" s="96"/>
      <c r="V367" s="294"/>
      <c r="W367" s="294" t="str">
        <f t="shared" si="76"/>
        <v/>
      </c>
      <c r="X367" s="93"/>
      <c r="Y367" s="95"/>
      <c r="Z367" s="294"/>
      <c r="AA367" s="66" t="str">
        <f t="shared" si="77"/>
        <v/>
      </c>
      <c r="AB367" s="67" t="str">
        <f t="shared" si="78"/>
        <v>£0.00</v>
      </c>
      <c r="AC367" s="181"/>
      <c r="AD367" s="183"/>
      <c r="AE367" s="183"/>
      <c r="AF367" s="183"/>
      <c r="AG367" s="183"/>
      <c r="AH367" s="183" t="str">
        <f t="shared" si="71"/>
        <v/>
      </c>
      <c r="AI367" s="45">
        <f t="shared" si="79"/>
        <v>0</v>
      </c>
      <c r="AJ367" s="45">
        <f t="shared" si="80"/>
        <v>0</v>
      </c>
      <c r="AK367" s="45">
        <f t="shared" si="81"/>
        <v>0</v>
      </c>
      <c r="AL367" s="183" t="str">
        <f t="shared" si="82"/>
        <v/>
      </c>
      <c r="AM367" s="183" t="str">
        <f t="shared" si="83"/>
        <v/>
      </c>
      <c r="AN367" s="183"/>
    </row>
    <row r="368" spans="1:40" ht="15.5">
      <c r="A368" s="178"/>
      <c r="B368" s="21"/>
      <c r="C368" s="22"/>
      <c r="D368" s="290"/>
      <c r="E368" s="289"/>
      <c r="F368" s="177"/>
      <c r="G368" s="286"/>
      <c r="H368" s="23"/>
      <c r="I368" s="63" t="str">
        <f t="shared" si="72"/>
        <v>£0.00</v>
      </c>
      <c r="J368" s="178"/>
      <c r="K368" s="19"/>
      <c r="L368" s="92"/>
      <c r="M368" s="92"/>
      <c r="N368" s="92" t="str">
        <f t="shared" si="73"/>
        <v/>
      </c>
      <c r="O368" s="95"/>
      <c r="P368" s="28" t="str">
        <f t="shared" si="74"/>
        <v/>
      </c>
      <c r="Q368" s="18" t="str">
        <f t="shared" si="75"/>
        <v>£0.00</v>
      </c>
      <c r="R368" s="92"/>
      <c r="S368" s="192"/>
      <c r="T368" s="193"/>
      <c r="U368" s="96"/>
      <c r="V368" s="294"/>
      <c r="W368" s="294" t="str">
        <f t="shared" si="76"/>
        <v/>
      </c>
      <c r="X368" s="93"/>
      <c r="Y368" s="95"/>
      <c r="Z368" s="294"/>
      <c r="AA368" s="66" t="str">
        <f t="shared" si="77"/>
        <v/>
      </c>
      <c r="AB368" s="67" t="str">
        <f t="shared" si="78"/>
        <v>£0.00</v>
      </c>
      <c r="AC368" s="181"/>
      <c r="AD368" s="183"/>
      <c r="AE368" s="183"/>
      <c r="AF368" s="183"/>
      <c r="AG368" s="183"/>
      <c r="AH368" s="183" t="str">
        <f t="shared" si="71"/>
        <v/>
      </c>
      <c r="AI368" s="45">
        <f t="shared" si="79"/>
        <v>0</v>
      </c>
      <c r="AJ368" s="45">
        <f t="shared" si="80"/>
        <v>0</v>
      </c>
      <c r="AK368" s="45">
        <f t="shared" si="81"/>
        <v>0</v>
      </c>
      <c r="AL368" s="183" t="str">
        <f t="shared" si="82"/>
        <v/>
      </c>
      <c r="AM368" s="183" t="str">
        <f t="shared" si="83"/>
        <v/>
      </c>
      <c r="AN368" s="183"/>
    </row>
    <row r="369" spans="1:40" ht="15.5">
      <c r="A369" s="178"/>
      <c r="B369" s="21"/>
      <c r="C369" s="22"/>
      <c r="D369" s="290"/>
      <c r="E369" s="289"/>
      <c r="F369" s="177"/>
      <c r="G369" s="286"/>
      <c r="H369" s="23"/>
      <c r="I369" s="63" t="str">
        <f t="shared" si="72"/>
        <v>£0.00</v>
      </c>
      <c r="J369" s="178"/>
      <c r="K369" s="19"/>
      <c r="L369" s="92"/>
      <c r="M369" s="92"/>
      <c r="N369" s="92" t="str">
        <f t="shared" si="73"/>
        <v/>
      </c>
      <c r="O369" s="95"/>
      <c r="P369" s="28" t="str">
        <f t="shared" si="74"/>
        <v/>
      </c>
      <c r="Q369" s="18" t="str">
        <f t="shared" si="75"/>
        <v>£0.00</v>
      </c>
      <c r="R369" s="92"/>
      <c r="S369" s="192"/>
      <c r="T369" s="193"/>
      <c r="U369" s="96"/>
      <c r="V369" s="294"/>
      <c r="W369" s="294" t="str">
        <f t="shared" si="76"/>
        <v/>
      </c>
      <c r="X369" s="93"/>
      <c r="Y369" s="95"/>
      <c r="Z369" s="294"/>
      <c r="AA369" s="66" t="str">
        <f t="shared" si="77"/>
        <v/>
      </c>
      <c r="AB369" s="67" t="str">
        <f t="shared" si="78"/>
        <v>£0.00</v>
      </c>
      <c r="AC369" s="181"/>
      <c r="AD369" s="183"/>
      <c r="AE369" s="183"/>
      <c r="AF369" s="183"/>
      <c r="AG369" s="183"/>
      <c r="AH369" s="183" t="str">
        <f t="shared" si="71"/>
        <v/>
      </c>
      <c r="AI369" s="45">
        <f t="shared" si="79"/>
        <v>0</v>
      </c>
      <c r="AJ369" s="45">
        <f t="shared" si="80"/>
        <v>0</v>
      </c>
      <c r="AK369" s="45">
        <f t="shared" si="81"/>
        <v>0</v>
      </c>
      <c r="AL369" s="183" t="str">
        <f t="shared" si="82"/>
        <v/>
      </c>
      <c r="AM369" s="183" t="str">
        <f t="shared" si="83"/>
        <v/>
      </c>
      <c r="AN369" s="183"/>
    </row>
    <row r="370" spans="1:40" ht="15.5">
      <c r="A370" s="178"/>
      <c r="B370" s="21"/>
      <c r="C370" s="22"/>
      <c r="D370" s="290"/>
      <c r="E370" s="289"/>
      <c r="F370" s="177"/>
      <c r="G370" s="286"/>
      <c r="H370" s="23"/>
      <c r="I370" s="63" t="str">
        <f t="shared" si="72"/>
        <v>£0.00</v>
      </c>
      <c r="J370" s="178"/>
      <c r="K370" s="19"/>
      <c r="L370" s="92"/>
      <c r="M370" s="92"/>
      <c r="N370" s="92" t="str">
        <f t="shared" si="73"/>
        <v/>
      </c>
      <c r="O370" s="95"/>
      <c r="P370" s="28" t="str">
        <f t="shared" si="74"/>
        <v/>
      </c>
      <c r="Q370" s="18" t="str">
        <f t="shared" si="75"/>
        <v>£0.00</v>
      </c>
      <c r="R370" s="92"/>
      <c r="S370" s="192"/>
      <c r="T370" s="193"/>
      <c r="U370" s="96"/>
      <c r="V370" s="294"/>
      <c r="W370" s="294" t="str">
        <f t="shared" si="76"/>
        <v/>
      </c>
      <c r="X370" s="93"/>
      <c r="Y370" s="95"/>
      <c r="Z370" s="294"/>
      <c r="AA370" s="66" t="str">
        <f t="shared" si="77"/>
        <v/>
      </c>
      <c r="AB370" s="67" t="str">
        <f t="shared" si="78"/>
        <v>£0.00</v>
      </c>
      <c r="AC370" s="181"/>
      <c r="AD370" s="183"/>
      <c r="AE370" s="183"/>
      <c r="AF370" s="183"/>
      <c r="AG370" s="183"/>
      <c r="AH370" s="183" t="str">
        <f t="shared" si="71"/>
        <v/>
      </c>
      <c r="AI370" s="45">
        <f t="shared" si="79"/>
        <v>0</v>
      </c>
      <c r="AJ370" s="45">
        <f t="shared" si="80"/>
        <v>0</v>
      </c>
      <c r="AK370" s="45">
        <f t="shared" si="81"/>
        <v>0</v>
      </c>
      <c r="AL370" s="183" t="str">
        <f t="shared" si="82"/>
        <v/>
      </c>
      <c r="AM370" s="183" t="str">
        <f t="shared" si="83"/>
        <v/>
      </c>
      <c r="AN370" s="183"/>
    </row>
    <row r="371" spans="1:40" ht="15.5">
      <c r="A371" s="178"/>
      <c r="B371" s="21"/>
      <c r="C371" s="22"/>
      <c r="D371" s="290"/>
      <c r="E371" s="289"/>
      <c r="F371" s="177"/>
      <c r="G371" s="286"/>
      <c r="H371" s="23"/>
      <c r="I371" s="63" t="str">
        <f t="shared" si="72"/>
        <v>£0.00</v>
      </c>
      <c r="J371" s="178"/>
      <c r="K371" s="19"/>
      <c r="L371" s="92"/>
      <c r="M371" s="92"/>
      <c r="N371" s="92" t="str">
        <f t="shared" si="73"/>
        <v/>
      </c>
      <c r="O371" s="95"/>
      <c r="P371" s="28" t="str">
        <f t="shared" si="74"/>
        <v/>
      </c>
      <c r="Q371" s="18" t="str">
        <f t="shared" si="75"/>
        <v>£0.00</v>
      </c>
      <c r="R371" s="92"/>
      <c r="S371" s="192"/>
      <c r="T371" s="193"/>
      <c r="U371" s="96"/>
      <c r="V371" s="294"/>
      <c r="W371" s="294" t="str">
        <f t="shared" si="76"/>
        <v/>
      </c>
      <c r="X371" s="93"/>
      <c r="Y371" s="95"/>
      <c r="Z371" s="294"/>
      <c r="AA371" s="66" t="str">
        <f t="shared" si="77"/>
        <v/>
      </c>
      <c r="AB371" s="67" t="str">
        <f t="shared" si="78"/>
        <v>£0.00</v>
      </c>
      <c r="AC371" s="181"/>
      <c r="AD371" s="183"/>
      <c r="AE371" s="183"/>
      <c r="AF371" s="183"/>
      <c r="AG371" s="183"/>
      <c r="AH371" s="183" t="str">
        <f t="shared" si="71"/>
        <v/>
      </c>
      <c r="AI371" s="45">
        <f t="shared" si="79"/>
        <v>0</v>
      </c>
      <c r="AJ371" s="45">
        <f t="shared" si="80"/>
        <v>0</v>
      </c>
      <c r="AK371" s="45">
        <f t="shared" si="81"/>
        <v>0</v>
      </c>
      <c r="AL371" s="183" t="str">
        <f t="shared" si="82"/>
        <v/>
      </c>
      <c r="AM371" s="183" t="str">
        <f t="shared" si="83"/>
        <v/>
      </c>
      <c r="AN371" s="183"/>
    </row>
    <row r="372" spans="1:40" ht="15.5">
      <c r="A372" s="178"/>
      <c r="B372" s="21"/>
      <c r="C372" s="22"/>
      <c r="D372" s="290"/>
      <c r="E372" s="289"/>
      <c r="F372" s="177"/>
      <c r="G372" s="286"/>
      <c r="H372" s="23"/>
      <c r="I372" s="63" t="str">
        <f t="shared" si="72"/>
        <v>£0.00</v>
      </c>
      <c r="J372" s="178"/>
      <c r="K372" s="19"/>
      <c r="L372" s="92"/>
      <c r="M372" s="92"/>
      <c r="N372" s="92" t="str">
        <f t="shared" si="73"/>
        <v/>
      </c>
      <c r="O372" s="95"/>
      <c r="P372" s="28" t="str">
        <f t="shared" si="74"/>
        <v/>
      </c>
      <c r="Q372" s="18" t="str">
        <f t="shared" si="75"/>
        <v>£0.00</v>
      </c>
      <c r="R372" s="92"/>
      <c r="S372" s="192"/>
      <c r="T372" s="193"/>
      <c r="U372" s="96"/>
      <c r="V372" s="294"/>
      <c r="W372" s="294" t="str">
        <f t="shared" si="76"/>
        <v/>
      </c>
      <c r="X372" s="93"/>
      <c r="Y372" s="95"/>
      <c r="Z372" s="294"/>
      <c r="AA372" s="66" t="str">
        <f t="shared" si="77"/>
        <v/>
      </c>
      <c r="AB372" s="67" t="str">
        <f t="shared" si="78"/>
        <v>£0.00</v>
      </c>
      <c r="AC372" s="181"/>
      <c r="AD372" s="183"/>
      <c r="AE372" s="183"/>
      <c r="AF372" s="183"/>
      <c r="AG372" s="183"/>
      <c r="AH372" s="183" t="str">
        <f t="shared" si="71"/>
        <v/>
      </c>
      <c r="AI372" s="45">
        <f t="shared" si="79"/>
        <v>0</v>
      </c>
      <c r="AJ372" s="45">
        <f t="shared" si="80"/>
        <v>0</v>
      </c>
      <c r="AK372" s="45">
        <f t="shared" si="81"/>
        <v>0</v>
      </c>
      <c r="AL372" s="183" t="str">
        <f t="shared" si="82"/>
        <v/>
      </c>
      <c r="AM372" s="183" t="str">
        <f t="shared" si="83"/>
        <v/>
      </c>
      <c r="AN372" s="183"/>
    </row>
    <row r="373" spans="1:40" ht="15.5">
      <c r="A373" s="178"/>
      <c r="B373" s="21"/>
      <c r="C373" s="22"/>
      <c r="D373" s="290"/>
      <c r="E373" s="289"/>
      <c r="F373" s="177"/>
      <c r="G373" s="286"/>
      <c r="H373" s="23"/>
      <c r="I373" s="63" t="str">
        <f t="shared" si="72"/>
        <v>£0.00</v>
      </c>
      <c r="J373" s="178"/>
      <c r="K373" s="19"/>
      <c r="L373" s="92"/>
      <c r="M373" s="92"/>
      <c r="N373" s="92" t="str">
        <f t="shared" si="73"/>
        <v/>
      </c>
      <c r="O373" s="95"/>
      <c r="P373" s="28" t="str">
        <f t="shared" si="74"/>
        <v/>
      </c>
      <c r="Q373" s="18" t="str">
        <f t="shared" si="75"/>
        <v>£0.00</v>
      </c>
      <c r="R373" s="92"/>
      <c r="S373" s="192"/>
      <c r="T373" s="193"/>
      <c r="U373" s="96"/>
      <c r="V373" s="294"/>
      <c r="W373" s="294" t="str">
        <f t="shared" si="76"/>
        <v/>
      </c>
      <c r="X373" s="93"/>
      <c r="Y373" s="95"/>
      <c r="Z373" s="294"/>
      <c r="AA373" s="66" t="str">
        <f t="shared" si="77"/>
        <v/>
      </c>
      <c r="AB373" s="67" t="str">
        <f t="shared" si="78"/>
        <v>£0.00</v>
      </c>
      <c r="AC373" s="181"/>
      <c r="AD373" s="183"/>
      <c r="AE373" s="183"/>
      <c r="AF373" s="183"/>
      <c r="AG373" s="183"/>
      <c r="AH373" s="183" t="str">
        <f t="shared" si="71"/>
        <v/>
      </c>
      <c r="AI373" s="45">
        <f t="shared" si="79"/>
        <v>0</v>
      </c>
      <c r="AJ373" s="45">
        <f t="shared" si="80"/>
        <v>0</v>
      </c>
      <c r="AK373" s="45">
        <f t="shared" si="81"/>
        <v>0</v>
      </c>
      <c r="AL373" s="183" t="str">
        <f t="shared" si="82"/>
        <v/>
      </c>
      <c r="AM373" s="183" t="str">
        <f t="shared" si="83"/>
        <v/>
      </c>
      <c r="AN373" s="183"/>
    </row>
    <row r="374" spans="1:40" ht="15.5">
      <c r="A374" s="178"/>
      <c r="B374" s="21"/>
      <c r="C374" s="22"/>
      <c r="D374" s="290"/>
      <c r="E374" s="289"/>
      <c r="F374" s="177"/>
      <c r="G374" s="286"/>
      <c r="H374" s="23"/>
      <c r="I374" s="63" t="str">
        <f t="shared" si="72"/>
        <v>£0.00</v>
      </c>
      <c r="J374" s="178"/>
      <c r="K374" s="19"/>
      <c r="L374" s="92"/>
      <c r="M374" s="92"/>
      <c r="N374" s="92" t="str">
        <f t="shared" si="73"/>
        <v/>
      </c>
      <c r="O374" s="95"/>
      <c r="P374" s="28" t="str">
        <f t="shared" si="74"/>
        <v/>
      </c>
      <c r="Q374" s="18" t="str">
        <f t="shared" si="75"/>
        <v>£0.00</v>
      </c>
      <c r="R374" s="92"/>
      <c r="S374" s="192"/>
      <c r="T374" s="193"/>
      <c r="U374" s="96"/>
      <c r="V374" s="294"/>
      <c r="W374" s="294" t="str">
        <f t="shared" si="76"/>
        <v/>
      </c>
      <c r="X374" s="93"/>
      <c r="Y374" s="95"/>
      <c r="Z374" s="294"/>
      <c r="AA374" s="66" t="str">
        <f t="shared" si="77"/>
        <v/>
      </c>
      <c r="AB374" s="67" t="str">
        <f t="shared" si="78"/>
        <v>£0.00</v>
      </c>
      <c r="AC374" s="181"/>
      <c r="AD374" s="183"/>
      <c r="AE374" s="183"/>
      <c r="AF374" s="183"/>
      <c r="AG374" s="183"/>
      <c r="AH374" s="183" t="str">
        <f t="shared" si="71"/>
        <v/>
      </c>
      <c r="AI374" s="45">
        <f t="shared" si="79"/>
        <v>0</v>
      </c>
      <c r="AJ374" s="45">
        <f t="shared" si="80"/>
        <v>0</v>
      </c>
      <c r="AK374" s="45">
        <f t="shared" si="81"/>
        <v>0</v>
      </c>
      <c r="AL374" s="183" t="str">
        <f t="shared" si="82"/>
        <v/>
      </c>
      <c r="AM374" s="183" t="str">
        <f t="shared" si="83"/>
        <v/>
      </c>
      <c r="AN374" s="183"/>
    </row>
    <row r="375" spans="1:40" ht="15.5">
      <c r="A375" s="178"/>
      <c r="B375" s="21"/>
      <c r="C375" s="22"/>
      <c r="D375" s="290"/>
      <c r="E375" s="289"/>
      <c r="F375" s="177"/>
      <c r="G375" s="286"/>
      <c r="H375" s="23"/>
      <c r="I375" s="63" t="str">
        <f t="shared" si="72"/>
        <v>£0.00</v>
      </c>
      <c r="J375" s="178"/>
      <c r="K375" s="19"/>
      <c r="L375" s="92"/>
      <c r="M375" s="92"/>
      <c r="N375" s="92" t="str">
        <f t="shared" si="73"/>
        <v/>
      </c>
      <c r="O375" s="95"/>
      <c r="P375" s="28" t="str">
        <f t="shared" si="74"/>
        <v/>
      </c>
      <c r="Q375" s="18" t="str">
        <f t="shared" si="75"/>
        <v>£0.00</v>
      </c>
      <c r="R375" s="92"/>
      <c r="S375" s="192"/>
      <c r="T375" s="193"/>
      <c r="U375" s="96"/>
      <c r="V375" s="294"/>
      <c r="W375" s="294" t="str">
        <f t="shared" si="76"/>
        <v/>
      </c>
      <c r="X375" s="93"/>
      <c r="Y375" s="95"/>
      <c r="Z375" s="294"/>
      <c r="AA375" s="66" t="str">
        <f t="shared" si="77"/>
        <v/>
      </c>
      <c r="AB375" s="67" t="str">
        <f t="shared" si="78"/>
        <v>£0.00</v>
      </c>
      <c r="AC375" s="181"/>
      <c r="AD375" s="183"/>
      <c r="AE375" s="183"/>
      <c r="AF375" s="183"/>
      <c r="AG375" s="183"/>
      <c r="AH375" s="183" t="str">
        <f t="shared" si="71"/>
        <v/>
      </c>
      <c r="AI375" s="45">
        <f t="shared" si="79"/>
        <v>0</v>
      </c>
      <c r="AJ375" s="45">
        <f t="shared" si="80"/>
        <v>0</v>
      </c>
      <c r="AK375" s="45">
        <f t="shared" si="81"/>
        <v>0</v>
      </c>
      <c r="AL375" s="183" t="str">
        <f t="shared" si="82"/>
        <v/>
      </c>
      <c r="AM375" s="183" t="str">
        <f t="shared" si="83"/>
        <v/>
      </c>
      <c r="AN375" s="183"/>
    </row>
    <row r="376" spans="1:40" ht="15.5">
      <c r="A376" s="178"/>
      <c r="B376" s="21"/>
      <c r="C376" s="22"/>
      <c r="D376" s="290"/>
      <c r="E376" s="289"/>
      <c r="F376" s="177"/>
      <c r="G376" s="286"/>
      <c r="H376" s="23"/>
      <c r="I376" s="63" t="str">
        <f t="shared" si="72"/>
        <v>£0.00</v>
      </c>
      <c r="J376" s="178"/>
      <c r="K376" s="19"/>
      <c r="L376" s="92"/>
      <c r="M376" s="92"/>
      <c r="N376" s="92" t="str">
        <f t="shared" si="73"/>
        <v/>
      </c>
      <c r="O376" s="95"/>
      <c r="P376" s="28" t="str">
        <f t="shared" si="74"/>
        <v/>
      </c>
      <c r="Q376" s="18" t="str">
        <f t="shared" si="75"/>
        <v>£0.00</v>
      </c>
      <c r="R376" s="92"/>
      <c r="S376" s="192"/>
      <c r="T376" s="193"/>
      <c r="U376" s="96"/>
      <c r="V376" s="294"/>
      <c r="W376" s="294" t="str">
        <f t="shared" si="76"/>
        <v/>
      </c>
      <c r="X376" s="93"/>
      <c r="Y376" s="95"/>
      <c r="Z376" s="294"/>
      <c r="AA376" s="66" t="str">
        <f t="shared" si="77"/>
        <v/>
      </c>
      <c r="AB376" s="67" t="str">
        <f t="shared" si="78"/>
        <v>£0.00</v>
      </c>
      <c r="AC376" s="181"/>
      <c r="AD376" s="183"/>
      <c r="AE376" s="183"/>
      <c r="AF376" s="183"/>
      <c r="AG376" s="183"/>
      <c r="AH376" s="183" t="str">
        <f t="shared" si="71"/>
        <v/>
      </c>
      <c r="AI376" s="45">
        <f t="shared" si="79"/>
        <v>0</v>
      </c>
      <c r="AJ376" s="45">
        <f t="shared" si="80"/>
        <v>0</v>
      </c>
      <c r="AK376" s="45">
        <f t="shared" si="81"/>
        <v>0</v>
      </c>
      <c r="AL376" s="183" t="str">
        <f t="shared" si="82"/>
        <v/>
      </c>
      <c r="AM376" s="183" t="str">
        <f t="shared" si="83"/>
        <v/>
      </c>
      <c r="AN376" s="183"/>
    </row>
    <row r="377" spans="1:40" ht="15.5">
      <c r="A377" s="178"/>
      <c r="B377" s="21"/>
      <c r="C377" s="22"/>
      <c r="D377" s="290"/>
      <c r="E377" s="289"/>
      <c r="F377" s="177"/>
      <c r="G377" s="286"/>
      <c r="H377" s="23"/>
      <c r="I377" s="63" t="str">
        <f t="shared" si="72"/>
        <v>£0.00</v>
      </c>
      <c r="J377" s="178"/>
      <c r="K377" s="19"/>
      <c r="L377" s="92"/>
      <c r="M377" s="92"/>
      <c r="N377" s="92" t="str">
        <f t="shared" si="73"/>
        <v/>
      </c>
      <c r="O377" s="95"/>
      <c r="P377" s="28" t="str">
        <f t="shared" si="74"/>
        <v/>
      </c>
      <c r="Q377" s="18" t="str">
        <f t="shared" si="75"/>
        <v>£0.00</v>
      </c>
      <c r="R377" s="92"/>
      <c r="S377" s="192"/>
      <c r="T377" s="193"/>
      <c r="U377" s="96"/>
      <c r="V377" s="294"/>
      <c r="W377" s="294" t="str">
        <f t="shared" si="76"/>
        <v/>
      </c>
      <c r="X377" s="93"/>
      <c r="Y377" s="95"/>
      <c r="Z377" s="294"/>
      <c r="AA377" s="66" t="str">
        <f t="shared" si="77"/>
        <v/>
      </c>
      <c r="AB377" s="67" t="str">
        <f t="shared" si="78"/>
        <v>£0.00</v>
      </c>
      <c r="AC377" s="181"/>
      <c r="AD377" s="183"/>
      <c r="AE377" s="183"/>
      <c r="AF377" s="183"/>
      <c r="AG377" s="183"/>
      <c r="AH377" s="183" t="str">
        <f t="shared" si="71"/>
        <v/>
      </c>
      <c r="AI377" s="45">
        <f t="shared" si="79"/>
        <v>0</v>
      </c>
      <c r="AJ377" s="45">
        <f t="shared" si="80"/>
        <v>0</v>
      </c>
      <c r="AK377" s="45">
        <f t="shared" si="81"/>
        <v>0</v>
      </c>
      <c r="AL377" s="183" t="str">
        <f t="shared" si="82"/>
        <v/>
      </c>
      <c r="AM377" s="183" t="str">
        <f t="shared" si="83"/>
        <v/>
      </c>
      <c r="AN377" s="183"/>
    </row>
    <row r="378" spans="1:40" ht="15.5">
      <c r="A378" s="178"/>
      <c r="B378" s="21"/>
      <c r="C378" s="22"/>
      <c r="D378" s="290"/>
      <c r="E378" s="289"/>
      <c r="F378" s="177"/>
      <c r="G378" s="286"/>
      <c r="H378" s="23"/>
      <c r="I378" s="63" t="str">
        <f t="shared" si="72"/>
        <v>£0.00</v>
      </c>
      <c r="J378" s="178"/>
      <c r="K378" s="19"/>
      <c r="L378" s="92"/>
      <c r="M378" s="92"/>
      <c r="N378" s="92" t="str">
        <f t="shared" si="73"/>
        <v/>
      </c>
      <c r="O378" s="95"/>
      <c r="P378" s="28" t="str">
        <f t="shared" si="74"/>
        <v/>
      </c>
      <c r="Q378" s="18" t="str">
        <f t="shared" si="75"/>
        <v>£0.00</v>
      </c>
      <c r="R378" s="92"/>
      <c r="S378" s="192"/>
      <c r="T378" s="193"/>
      <c r="U378" s="96"/>
      <c r="V378" s="294"/>
      <c r="W378" s="294" t="str">
        <f t="shared" si="76"/>
        <v/>
      </c>
      <c r="X378" s="93"/>
      <c r="Y378" s="95"/>
      <c r="Z378" s="294"/>
      <c r="AA378" s="66" t="str">
        <f t="shared" si="77"/>
        <v/>
      </c>
      <c r="AB378" s="67" t="str">
        <f t="shared" si="78"/>
        <v>£0.00</v>
      </c>
      <c r="AC378" s="181"/>
      <c r="AD378" s="183"/>
      <c r="AE378" s="183"/>
      <c r="AF378" s="183"/>
      <c r="AG378" s="183"/>
      <c r="AH378" s="183" t="str">
        <f t="shared" si="71"/>
        <v/>
      </c>
      <c r="AI378" s="45">
        <f t="shared" si="79"/>
        <v>0</v>
      </c>
      <c r="AJ378" s="45">
        <f t="shared" si="80"/>
        <v>0</v>
      </c>
      <c r="AK378" s="45">
        <f t="shared" si="81"/>
        <v>0</v>
      </c>
      <c r="AL378" s="183" t="str">
        <f t="shared" si="82"/>
        <v/>
      </c>
      <c r="AM378" s="183" t="str">
        <f t="shared" si="83"/>
        <v/>
      </c>
      <c r="AN378" s="183"/>
    </row>
    <row r="379" spans="1:40" ht="15.5">
      <c r="A379" s="178"/>
      <c r="B379" s="21"/>
      <c r="C379" s="22"/>
      <c r="D379" s="290"/>
      <c r="E379" s="289"/>
      <c r="F379" s="177"/>
      <c r="G379" s="286"/>
      <c r="H379" s="23"/>
      <c r="I379" s="63" t="str">
        <f t="shared" si="72"/>
        <v>£0.00</v>
      </c>
      <c r="J379" s="178"/>
      <c r="K379" s="19"/>
      <c r="L379" s="92"/>
      <c r="M379" s="92"/>
      <c r="N379" s="92" t="str">
        <f t="shared" si="73"/>
        <v/>
      </c>
      <c r="O379" s="95"/>
      <c r="P379" s="28" t="str">
        <f t="shared" si="74"/>
        <v/>
      </c>
      <c r="Q379" s="18" t="str">
        <f t="shared" si="75"/>
        <v>£0.00</v>
      </c>
      <c r="R379" s="92"/>
      <c r="S379" s="192"/>
      <c r="T379" s="193"/>
      <c r="U379" s="96"/>
      <c r="V379" s="294"/>
      <c r="W379" s="294" t="str">
        <f t="shared" si="76"/>
        <v/>
      </c>
      <c r="X379" s="93"/>
      <c r="Y379" s="95"/>
      <c r="Z379" s="294"/>
      <c r="AA379" s="66" t="str">
        <f t="shared" si="77"/>
        <v/>
      </c>
      <c r="AB379" s="67" t="str">
        <f t="shared" si="78"/>
        <v>£0.00</v>
      </c>
      <c r="AC379" s="181"/>
      <c r="AD379" s="183"/>
      <c r="AE379" s="183"/>
      <c r="AF379" s="183"/>
      <c r="AG379" s="183"/>
      <c r="AH379" s="183" t="str">
        <f t="shared" si="71"/>
        <v/>
      </c>
      <c r="AI379" s="45">
        <f t="shared" si="79"/>
        <v>0</v>
      </c>
      <c r="AJ379" s="45">
        <f t="shared" si="80"/>
        <v>0</v>
      </c>
      <c r="AK379" s="45">
        <f t="shared" si="81"/>
        <v>0</v>
      </c>
      <c r="AL379" s="183" t="str">
        <f t="shared" si="82"/>
        <v/>
      </c>
      <c r="AM379" s="183" t="str">
        <f t="shared" si="83"/>
        <v/>
      </c>
      <c r="AN379" s="183"/>
    </row>
    <row r="380" spans="1:40" ht="15.5">
      <c r="A380" s="178"/>
      <c r="B380" s="21"/>
      <c r="C380" s="22"/>
      <c r="D380" s="290"/>
      <c r="E380" s="289"/>
      <c r="F380" s="177"/>
      <c r="G380" s="286"/>
      <c r="H380" s="23"/>
      <c r="I380" s="63" t="str">
        <f t="shared" si="72"/>
        <v>£0.00</v>
      </c>
      <c r="J380" s="178"/>
      <c r="K380" s="19"/>
      <c r="L380" s="92"/>
      <c r="M380" s="92"/>
      <c r="N380" s="92" t="str">
        <f t="shared" si="73"/>
        <v/>
      </c>
      <c r="O380" s="95"/>
      <c r="P380" s="28" t="str">
        <f t="shared" si="74"/>
        <v/>
      </c>
      <c r="Q380" s="18" t="str">
        <f t="shared" si="75"/>
        <v>£0.00</v>
      </c>
      <c r="R380" s="92"/>
      <c r="S380" s="192"/>
      <c r="T380" s="193"/>
      <c r="U380" s="96"/>
      <c r="V380" s="294"/>
      <c r="W380" s="294" t="str">
        <f t="shared" si="76"/>
        <v/>
      </c>
      <c r="X380" s="93"/>
      <c r="Y380" s="95"/>
      <c r="Z380" s="294"/>
      <c r="AA380" s="66" t="str">
        <f t="shared" si="77"/>
        <v/>
      </c>
      <c r="AB380" s="67" t="str">
        <f t="shared" si="78"/>
        <v>£0.00</v>
      </c>
      <c r="AC380" s="181"/>
      <c r="AD380" s="183"/>
      <c r="AE380" s="183"/>
      <c r="AF380" s="183"/>
      <c r="AG380" s="183"/>
      <c r="AH380" s="183" t="str">
        <f t="shared" si="71"/>
        <v/>
      </c>
      <c r="AI380" s="45">
        <f t="shared" si="79"/>
        <v>0</v>
      </c>
      <c r="AJ380" s="45">
        <f t="shared" si="80"/>
        <v>0</v>
      </c>
      <c r="AK380" s="45">
        <f t="shared" si="81"/>
        <v>0</v>
      </c>
      <c r="AL380" s="183" t="str">
        <f t="shared" si="82"/>
        <v/>
      </c>
      <c r="AM380" s="183" t="str">
        <f t="shared" si="83"/>
        <v/>
      </c>
      <c r="AN380" s="183"/>
    </row>
    <row r="381" spans="1:40" ht="15.5">
      <c r="A381" s="178"/>
      <c r="B381" s="21"/>
      <c r="C381" s="22"/>
      <c r="D381" s="290"/>
      <c r="E381" s="289"/>
      <c r="F381" s="177"/>
      <c r="G381" s="286"/>
      <c r="H381" s="23"/>
      <c r="I381" s="63" t="str">
        <f t="shared" si="72"/>
        <v>£0.00</v>
      </c>
      <c r="J381" s="178"/>
      <c r="K381" s="19"/>
      <c r="L381" s="92"/>
      <c r="M381" s="92"/>
      <c r="N381" s="92" t="str">
        <f t="shared" si="73"/>
        <v/>
      </c>
      <c r="O381" s="95"/>
      <c r="P381" s="28" t="str">
        <f t="shared" si="74"/>
        <v/>
      </c>
      <c r="Q381" s="18" t="str">
        <f t="shared" si="75"/>
        <v>£0.00</v>
      </c>
      <c r="R381" s="92"/>
      <c r="S381" s="192"/>
      <c r="T381" s="193"/>
      <c r="U381" s="96"/>
      <c r="V381" s="294"/>
      <c r="W381" s="294" t="str">
        <f t="shared" si="76"/>
        <v/>
      </c>
      <c r="X381" s="93"/>
      <c r="Y381" s="95"/>
      <c r="Z381" s="294"/>
      <c r="AA381" s="66" t="str">
        <f t="shared" si="77"/>
        <v/>
      </c>
      <c r="AB381" s="67" t="str">
        <f t="shared" si="78"/>
        <v>£0.00</v>
      </c>
      <c r="AC381" s="181"/>
      <c r="AD381" s="183"/>
      <c r="AE381" s="183"/>
      <c r="AF381" s="183"/>
      <c r="AG381" s="183"/>
      <c r="AH381" s="183" t="str">
        <f t="shared" si="71"/>
        <v/>
      </c>
      <c r="AI381" s="45">
        <f t="shared" si="79"/>
        <v>0</v>
      </c>
      <c r="AJ381" s="45">
        <f t="shared" si="80"/>
        <v>0</v>
      </c>
      <c r="AK381" s="45">
        <f t="shared" si="81"/>
        <v>0</v>
      </c>
      <c r="AL381" s="183" t="str">
        <f t="shared" si="82"/>
        <v/>
      </c>
      <c r="AM381" s="183" t="str">
        <f t="shared" si="83"/>
        <v/>
      </c>
      <c r="AN381" s="183"/>
    </row>
    <row r="382" spans="1:40" ht="15.5">
      <c r="A382" s="178"/>
      <c r="B382" s="21"/>
      <c r="C382" s="22"/>
      <c r="D382" s="290"/>
      <c r="E382" s="289"/>
      <c r="F382" s="177"/>
      <c r="G382" s="286"/>
      <c r="H382" s="23"/>
      <c r="I382" s="63" t="str">
        <f t="shared" si="72"/>
        <v>£0.00</v>
      </c>
      <c r="J382" s="178"/>
      <c r="K382" s="19"/>
      <c r="L382" s="92"/>
      <c r="M382" s="92"/>
      <c r="N382" s="92" t="str">
        <f t="shared" si="73"/>
        <v/>
      </c>
      <c r="O382" s="95"/>
      <c r="P382" s="28" t="str">
        <f t="shared" si="74"/>
        <v/>
      </c>
      <c r="Q382" s="18" t="str">
        <f t="shared" si="75"/>
        <v>£0.00</v>
      </c>
      <c r="R382" s="92"/>
      <c r="S382" s="192"/>
      <c r="T382" s="193"/>
      <c r="U382" s="96"/>
      <c r="V382" s="294"/>
      <c r="W382" s="294" t="str">
        <f t="shared" si="76"/>
        <v/>
      </c>
      <c r="X382" s="93"/>
      <c r="Y382" s="95"/>
      <c r="Z382" s="294"/>
      <c r="AA382" s="66" t="str">
        <f t="shared" si="77"/>
        <v/>
      </c>
      <c r="AB382" s="67" t="str">
        <f t="shared" si="78"/>
        <v>£0.00</v>
      </c>
      <c r="AC382" s="181"/>
      <c r="AD382" s="183"/>
      <c r="AE382" s="183"/>
      <c r="AF382" s="183"/>
      <c r="AG382" s="183"/>
      <c r="AH382" s="183" t="str">
        <f t="shared" si="71"/>
        <v/>
      </c>
      <c r="AI382" s="45">
        <f t="shared" si="79"/>
        <v>0</v>
      </c>
      <c r="AJ382" s="45">
        <f t="shared" si="80"/>
        <v>0</v>
      </c>
      <c r="AK382" s="45">
        <f t="shared" si="81"/>
        <v>0</v>
      </c>
      <c r="AL382" s="183" t="str">
        <f t="shared" si="82"/>
        <v/>
      </c>
      <c r="AM382" s="183" t="str">
        <f t="shared" si="83"/>
        <v/>
      </c>
      <c r="AN382" s="183"/>
    </row>
    <row r="383" spans="1:40" ht="15.5">
      <c r="A383" s="178"/>
      <c r="B383" s="21"/>
      <c r="C383" s="22"/>
      <c r="D383" s="290"/>
      <c r="E383" s="289"/>
      <c r="F383" s="177"/>
      <c r="G383" s="286"/>
      <c r="H383" s="23"/>
      <c r="I383" s="63" t="str">
        <f t="shared" si="72"/>
        <v>£0.00</v>
      </c>
      <c r="J383" s="178"/>
      <c r="K383" s="19"/>
      <c r="L383" s="92"/>
      <c r="M383" s="92"/>
      <c r="N383" s="92" t="str">
        <f t="shared" si="73"/>
        <v/>
      </c>
      <c r="O383" s="95"/>
      <c r="P383" s="28" t="str">
        <f t="shared" si="74"/>
        <v/>
      </c>
      <c r="Q383" s="18" t="str">
        <f t="shared" si="75"/>
        <v>£0.00</v>
      </c>
      <c r="R383" s="92"/>
      <c r="S383" s="192"/>
      <c r="T383" s="193"/>
      <c r="U383" s="96"/>
      <c r="V383" s="294"/>
      <c r="W383" s="294" t="str">
        <f t="shared" si="76"/>
        <v/>
      </c>
      <c r="X383" s="93"/>
      <c r="Y383" s="95"/>
      <c r="Z383" s="294"/>
      <c r="AA383" s="66" t="str">
        <f t="shared" si="77"/>
        <v/>
      </c>
      <c r="AB383" s="67" t="str">
        <f t="shared" si="78"/>
        <v>£0.00</v>
      </c>
      <c r="AC383" s="181"/>
      <c r="AD383" s="183"/>
      <c r="AE383" s="183"/>
      <c r="AF383" s="183"/>
      <c r="AG383" s="183"/>
      <c r="AH383" s="183" t="str">
        <f t="shared" si="71"/>
        <v/>
      </c>
      <c r="AI383" s="45">
        <f t="shared" si="79"/>
        <v>0</v>
      </c>
      <c r="AJ383" s="45">
        <f t="shared" si="80"/>
        <v>0</v>
      </c>
      <c r="AK383" s="45">
        <f t="shared" si="81"/>
        <v>0</v>
      </c>
      <c r="AL383" s="183" t="str">
        <f t="shared" si="82"/>
        <v/>
      </c>
      <c r="AM383" s="183" t="str">
        <f t="shared" si="83"/>
        <v/>
      </c>
      <c r="AN383" s="183"/>
    </row>
    <row r="384" spans="1:40" ht="15.5">
      <c r="A384" s="178"/>
      <c r="B384" s="21"/>
      <c r="C384" s="22"/>
      <c r="D384" s="290"/>
      <c r="E384" s="289"/>
      <c r="F384" s="177"/>
      <c r="G384" s="286"/>
      <c r="H384" s="23"/>
      <c r="I384" s="63" t="str">
        <f t="shared" si="72"/>
        <v>£0.00</v>
      </c>
      <c r="J384" s="178"/>
      <c r="K384" s="19"/>
      <c r="L384" s="92"/>
      <c r="M384" s="92"/>
      <c r="N384" s="92" t="str">
        <f t="shared" si="73"/>
        <v/>
      </c>
      <c r="O384" s="95"/>
      <c r="P384" s="28" t="str">
        <f t="shared" si="74"/>
        <v/>
      </c>
      <c r="Q384" s="18" t="str">
        <f t="shared" si="75"/>
        <v>£0.00</v>
      </c>
      <c r="R384" s="92"/>
      <c r="S384" s="192"/>
      <c r="T384" s="193"/>
      <c r="U384" s="96"/>
      <c r="V384" s="294"/>
      <c r="W384" s="294" t="str">
        <f t="shared" si="76"/>
        <v/>
      </c>
      <c r="X384" s="93"/>
      <c r="Y384" s="95"/>
      <c r="Z384" s="294"/>
      <c r="AA384" s="66" t="str">
        <f t="shared" si="77"/>
        <v/>
      </c>
      <c r="AB384" s="67" t="str">
        <f t="shared" si="78"/>
        <v>£0.00</v>
      </c>
      <c r="AC384" s="181"/>
      <c r="AD384" s="183"/>
      <c r="AE384" s="183"/>
      <c r="AF384" s="183"/>
      <c r="AG384" s="183"/>
      <c r="AH384" s="183" t="str">
        <f t="shared" si="71"/>
        <v/>
      </c>
      <c r="AI384" s="45">
        <f t="shared" si="79"/>
        <v>0</v>
      </c>
      <c r="AJ384" s="45">
        <f t="shared" si="80"/>
        <v>0</v>
      </c>
      <c r="AK384" s="45">
        <f t="shared" si="81"/>
        <v>0</v>
      </c>
      <c r="AL384" s="183" t="str">
        <f t="shared" si="82"/>
        <v/>
      </c>
      <c r="AM384" s="183" t="str">
        <f t="shared" si="83"/>
        <v/>
      </c>
      <c r="AN384" s="183"/>
    </row>
    <row r="385" spans="1:40" ht="15.5">
      <c r="A385" s="178"/>
      <c r="B385" s="21"/>
      <c r="C385" s="22"/>
      <c r="D385" s="290"/>
      <c r="E385" s="289"/>
      <c r="F385" s="177"/>
      <c r="G385" s="286"/>
      <c r="H385" s="23"/>
      <c r="I385" s="63" t="str">
        <f t="shared" si="72"/>
        <v>£0.00</v>
      </c>
      <c r="J385" s="178"/>
      <c r="K385" s="19"/>
      <c r="L385" s="92"/>
      <c r="M385" s="92"/>
      <c r="N385" s="92" t="str">
        <f t="shared" si="73"/>
        <v/>
      </c>
      <c r="O385" s="95"/>
      <c r="P385" s="28" t="str">
        <f t="shared" si="74"/>
        <v/>
      </c>
      <c r="Q385" s="18" t="str">
        <f t="shared" si="75"/>
        <v>£0.00</v>
      </c>
      <c r="R385" s="92"/>
      <c r="S385" s="192"/>
      <c r="T385" s="193"/>
      <c r="U385" s="96"/>
      <c r="V385" s="294"/>
      <c r="W385" s="294" t="str">
        <f t="shared" si="76"/>
        <v/>
      </c>
      <c r="X385" s="93"/>
      <c r="Y385" s="95"/>
      <c r="Z385" s="294"/>
      <c r="AA385" s="66" t="str">
        <f t="shared" si="77"/>
        <v/>
      </c>
      <c r="AB385" s="67" t="str">
        <f t="shared" si="78"/>
        <v>£0.00</v>
      </c>
      <c r="AC385" s="181"/>
      <c r="AD385" s="183"/>
      <c r="AE385" s="183"/>
      <c r="AF385" s="183"/>
      <c r="AG385" s="183"/>
      <c r="AH385" s="183" t="str">
        <f t="shared" si="71"/>
        <v/>
      </c>
      <c r="AI385" s="45">
        <f t="shared" si="79"/>
        <v>0</v>
      </c>
      <c r="AJ385" s="45">
        <f t="shared" si="80"/>
        <v>0</v>
      </c>
      <c r="AK385" s="45">
        <f t="shared" si="81"/>
        <v>0</v>
      </c>
      <c r="AL385" s="183" t="str">
        <f t="shared" si="82"/>
        <v/>
      </c>
      <c r="AM385" s="183" t="str">
        <f t="shared" si="83"/>
        <v/>
      </c>
      <c r="AN385" s="183"/>
    </row>
    <row r="386" spans="1:40" ht="15.5">
      <c r="A386" s="178"/>
      <c r="B386" s="21"/>
      <c r="C386" s="22"/>
      <c r="D386" s="290"/>
      <c r="E386" s="289"/>
      <c r="F386" s="177"/>
      <c r="G386" s="286"/>
      <c r="H386" s="23"/>
      <c r="I386" s="63" t="str">
        <f t="shared" si="72"/>
        <v>£0.00</v>
      </c>
      <c r="J386" s="178"/>
      <c r="K386" s="19"/>
      <c r="L386" s="92"/>
      <c r="M386" s="92"/>
      <c r="N386" s="92" t="str">
        <f t="shared" si="73"/>
        <v/>
      </c>
      <c r="O386" s="95"/>
      <c r="P386" s="28" t="str">
        <f t="shared" si="74"/>
        <v/>
      </c>
      <c r="Q386" s="18" t="str">
        <f t="shared" si="75"/>
        <v>£0.00</v>
      </c>
      <c r="R386" s="92"/>
      <c r="S386" s="192"/>
      <c r="T386" s="193"/>
      <c r="U386" s="96"/>
      <c r="V386" s="294"/>
      <c r="W386" s="294" t="str">
        <f t="shared" si="76"/>
        <v/>
      </c>
      <c r="X386" s="93"/>
      <c r="Y386" s="95"/>
      <c r="Z386" s="294"/>
      <c r="AA386" s="66" t="str">
        <f t="shared" si="77"/>
        <v/>
      </c>
      <c r="AB386" s="67" t="str">
        <f t="shared" si="78"/>
        <v>£0.00</v>
      </c>
      <c r="AC386" s="181"/>
      <c r="AD386" s="183"/>
      <c r="AE386" s="183"/>
      <c r="AF386" s="183"/>
      <c r="AG386" s="183"/>
      <c r="AH386" s="183" t="str">
        <f t="shared" si="71"/>
        <v/>
      </c>
      <c r="AI386" s="45">
        <f t="shared" si="79"/>
        <v>0</v>
      </c>
      <c r="AJ386" s="45">
        <f t="shared" si="80"/>
        <v>0</v>
      </c>
      <c r="AK386" s="45">
        <f t="shared" si="81"/>
        <v>0</v>
      </c>
      <c r="AL386" s="183" t="str">
        <f t="shared" si="82"/>
        <v/>
      </c>
      <c r="AM386" s="183" t="str">
        <f t="shared" si="83"/>
        <v/>
      </c>
      <c r="AN386" s="183"/>
    </row>
    <row r="387" spans="1:40" ht="15.5">
      <c r="A387" s="178"/>
      <c r="B387" s="21"/>
      <c r="C387" s="22"/>
      <c r="D387" s="290"/>
      <c r="E387" s="289"/>
      <c r="F387" s="177"/>
      <c r="G387" s="286"/>
      <c r="H387" s="23"/>
      <c r="I387" s="63" t="str">
        <f t="shared" si="72"/>
        <v>£0.00</v>
      </c>
      <c r="J387" s="178"/>
      <c r="K387" s="19"/>
      <c r="L387" s="92"/>
      <c r="M387" s="92"/>
      <c r="N387" s="92" t="str">
        <f t="shared" si="73"/>
        <v/>
      </c>
      <c r="O387" s="95"/>
      <c r="P387" s="28" t="str">
        <f t="shared" si="74"/>
        <v/>
      </c>
      <c r="Q387" s="18" t="str">
        <f t="shared" si="75"/>
        <v>£0.00</v>
      </c>
      <c r="R387" s="92"/>
      <c r="S387" s="192"/>
      <c r="T387" s="193"/>
      <c r="U387" s="96"/>
      <c r="V387" s="294"/>
      <c r="W387" s="294" t="str">
        <f t="shared" si="76"/>
        <v/>
      </c>
      <c r="X387" s="93"/>
      <c r="Y387" s="95"/>
      <c r="Z387" s="294"/>
      <c r="AA387" s="66" t="str">
        <f t="shared" si="77"/>
        <v/>
      </c>
      <c r="AB387" s="67" t="str">
        <f t="shared" si="78"/>
        <v>£0.00</v>
      </c>
      <c r="AC387" s="181"/>
      <c r="AD387" s="183"/>
      <c r="AE387" s="183"/>
      <c r="AF387" s="183"/>
      <c r="AG387" s="183"/>
      <c r="AH387" s="183" t="str">
        <f t="shared" si="71"/>
        <v/>
      </c>
      <c r="AI387" s="45">
        <f t="shared" si="79"/>
        <v>0</v>
      </c>
      <c r="AJ387" s="45">
        <f t="shared" si="80"/>
        <v>0</v>
      </c>
      <c r="AK387" s="45">
        <f t="shared" si="81"/>
        <v>0</v>
      </c>
      <c r="AL387" s="183" t="str">
        <f t="shared" si="82"/>
        <v/>
      </c>
      <c r="AM387" s="183" t="str">
        <f t="shared" si="83"/>
        <v/>
      </c>
      <c r="AN387" s="183"/>
    </row>
    <row r="388" spans="1:40" ht="15.5">
      <c r="A388" s="178"/>
      <c r="B388" s="21"/>
      <c r="C388" s="22"/>
      <c r="D388" s="290"/>
      <c r="E388" s="289"/>
      <c r="F388" s="177"/>
      <c r="G388" s="286"/>
      <c r="H388" s="23"/>
      <c r="I388" s="63" t="str">
        <f t="shared" si="72"/>
        <v>£0.00</v>
      </c>
      <c r="J388" s="178"/>
      <c r="K388" s="19"/>
      <c r="L388" s="92"/>
      <c r="M388" s="92"/>
      <c r="N388" s="92" t="str">
        <f t="shared" si="73"/>
        <v/>
      </c>
      <c r="O388" s="95"/>
      <c r="P388" s="28" t="str">
        <f t="shared" si="74"/>
        <v/>
      </c>
      <c r="Q388" s="18" t="str">
        <f t="shared" si="75"/>
        <v>£0.00</v>
      </c>
      <c r="R388" s="92"/>
      <c r="S388" s="192"/>
      <c r="T388" s="193"/>
      <c r="U388" s="96"/>
      <c r="V388" s="294"/>
      <c r="W388" s="294" t="str">
        <f t="shared" si="76"/>
        <v/>
      </c>
      <c r="X388" s="93"/>
      <c r="Y388" s="95"/>
      <c r="Z388" s="294"/>
      <c r="AA388" s="66" t="str">
        <f t="shared" si="77"/>
        <v/>
      </c>
      <c r="AB388" s="67" t="str">
        <f t="shared" si="78"/>
        <v>£0.00</v>
      </c>
      <c r="AC388" s="181"/>
      <c r="AD388" s="183"/>
      <c r="AE388" s="183"/>
      <c r="AF388" s="183"/>
      <c r="AG388" s="183"/>
      <c r="AH388" s="183" t="str">
        <f t="shared" si="71"/>
        <v/>
      </c>
      <c r="AI388" s="45">
        <f t="shared" si="79"/>
        <v>0</v>
      </c>
      <c r="AJ388" s="45">
        <f t="shared" si="80"/>
        <v>0</v>
      </c>
      <c r="AK388" s="45">
        <f t="shared" si="81"/>
        <v>0</v>
      </c>
      <c r="AL388" s="183" t="str">
        <f t="shared" si="82"/>
        <v/>
      </c>
      <c r="AM388" s="183" t="str">
        <f t="shared" si="83"/>
        <v/>
      </c>
      <c r="AN388" s="183"/>
    </row>
    <row r="389" spans="1:40" ht="15.5">
      <c r="A389" s="178"/>
      <c r="B389" s="21"/>
      <c r="C389" s="22"/>
      <c r="D389" s="290"/>
      <c r="E389" s="289"/>
      <c r="F389" s="177"/>
      <c r="G389" s="286"/>
      <c r="H389" s="23"/>
      <c r="I389" s="63" t="str">
        <f t="shared" si="72"/>
        <v>£0.00</v>
      </c>
      <c r="J389" s="178"/>
      <c r="K389" s="19"/>
      <c r="L389" s="92"/>
      <c r="M389" s="92"/>
      <c r="N389" s="92" t="str">
        <f t="shared" si="73"/>
        <v/>
      </c>
      <c r="O389" s="95"/>
      <c r="P389" s="28" t="str">
        <f t="shared" si="74"/>
        <v/>
      </c>
      <c r="Q389" s="18" t="str">
        <f t="shared" si="75"/>
        <v>£0.00</v>
      </c>
      <c r="R389" s="92"/>
      <c r="S389" s="192"/>
      <c r="T389" s="193"/>
      <c r="U389" s="96"/>
      <c r="V389" s="294"/>
      <c r="W389" s="294" t="str">
        <f t="shared" si="76"/>
        <v/>
      </c>
      <c r="X389" s="93"/>
      <c r="Y389" s="95"/>
      <c r="Z389" s="294"/>
      <c r="AA389" s="66" t="str">
        <f t="shared" si="77"/>
        <v/>
      </c>
      <c r="AB389" s="67" t="str">
        <f t="shared" si="78"/>
        <v>£0.00</v>
      </c>
      <c r="AC389" s="181"/>
      <c r="AD389" s="183"/>
      <c r="AE389" s="183"/>
      <c r="AF389" s="183"/>
      <c r="AG389" s="183"/>
      <c r="AH389" s="183" t="str">
        <f t="shared" ref="AH389:AH452" si="84">IF(D389="","",IF(D389="Travel","1",IF(D389="Waiting","1",IF(D389="Advocacy","2",IF(D389="Attend: Court hearing","3","4")))))</f>
        <v/>
      </c>
      <c r="AI389" s="45">
        <f t="shared" si="79"/>
        <v>0</v>
      </c>
      <c r="AJ389" s="45">
        <f t="shared" si="80"/>
        <v>0</v>
      </c>
      <c r="AK389" s="45">
        <f t="shared" si="81"/>
        <v>0</v>
      </c>
      <c r="AL389" s="183" t="str">
        <f t="shared" si="82"/>
        <v/>
      </c>
      <c r="AM389" s="183" t="str">
        <f t="shared" si="83"/>
        <v/>
      </c>
      <c r="AN389" s="183"/>
    </row>
    <row r="390" spans="1:40" ht="15.5">
      <c r="A390" s="178"/>
      <c r="B390" s="21"/>
      <c r="C390" s="22"/>
      <c r="D390" s="290"/>
      <c r="E390" s="289"/>
      <c r="F390" s="177"/>
      <c r="G390" s="286"/>
      <c r="H390" s="23"/>
      <c r="I390" s="63" t="str">
        <f t="shared" ref="I390:I453" si="85">IF(H390="","£0.00",(AI390*G390))</f>
        <v>£0.00</v>
      </c>
      <c r="J390" s="178"/>
      <c r="K390" s="19"/>
      <c r="L390" s="92"/>
      <c r="M390" s="92"/>
      <c r="N390" s="92" t="str">
        <f t="shared" ref="N390:N453" si="86">IF(D390="", "", D390)</f>
        <v/>
      </c>
      <c r="O390" s="95"/>
      <c r="P390" s="28" t="str">
        <f t="shared" ref="P390:P453" si="87">IF(L390="Yes",G390,IF(L390="Part Pay",M390, IF(L390="No", "£0.00","")))</f>
        <v/>
      </c>
      <c r="Q390" s="18" t="str">
        <f t="shared" ref="Q390:Q453" si="88">IF(G390="","£0.00",IF(L390="Yes", (P390*AJ390), IF(L390="No", "£0.00", IF(L390="Part Pay",(M390*AJ390), 0))))</f>
        <v>£0.00</v>
      </c>
      <c r="R390" s="92"/>
      <c r="S390" s="192"/>
      <c r="T390" s="193"/>
      <c r="U390" s="96"/>
      <c r="V390" s="294"/>
      <c r="W390" s="294" t="str">
        <f t="shared" ref="W390:W453" si="89">IF(N390="", "", N390)</f>
        <v/>
      </c>
      <c r="X390" s="93"/>
      <c r="Y390" s="95"/>
      <c r="Z390" s="294"/>
      <c r="AA390" s="66" t="str">
        <f t="shared" ref="AA390:AA453" si="90">IF(X390="",P390,IF(P390="",X390,X390+P390))</f>
        <v/>
      </c>
      <c r="AB390" s="67" t="str">
        <f t="shared" ref="AB390:AB453" si="91">IF(G390="", "£0.00", (AA390*AK390))</f>
        <v>£0.00</v>
      </c>
      <c r="AC390" s="181"/>
      <c r="AD390" s="183"/>
      <c r="AE390" s="183"/>
      <c r="AF390" s="183"/>
      <c r="AG390" s="183"/>
      <c r="AH390" s="183" t="str">
        <f t="shared" si="84"/>
        <v/>
      </c>
      <c r="AI390" s="45">
        <f t="shared" ref="AI390:AI452" si="92" xml:space="preserve"> MIN(H390)</f>
        <v>0</v>
      </c>
      <c r="AJ390" s="45">
        <f t="shared" ref="AJ390:AJ452" si="93">IF(O390&gt;0,MIN(O390,H390),MIN(H390))</f>
        <v>0</v>
      </c>
      <c r="AK390" s="45">
        <f t="shared" ref="AK390:AK453" si="94">IF(Y390="",MIN(O390,H390),MIN(Y390))</f>
        <v>0</v>
      </c>
      <c r="AL390" s="183" t="str">
        <f t="shared" ref="AL390:AL453" si="95">IF($N390="","",IF($N390="Travel","1",IF($N390="Waiting","1",IF($N390="Advocacy","2",IF($N390="Attend: Court hearing","3","4")))))</f>
        <v/>
      </c>
      <c r="AM390" s="183" t="str">
        <f t="shared" ref="AM390:AM453" si="96">IF($W390="","",IF($W390="Travel","1",IF($W390="Waiting","1",IF($W390="Advocacy","2",IF($W390="Attend: Court hearing","3","4")))))</f>
        <v/>
      </c>
      <c r="AN390" s="183"/>
    </row>
    <row r="391" spans="1:40" ht="15.5">
      <c r="A391" s="178"/>
      <c r="B391" s="21"/>
      <c r="C391" s="22"/>
      <c r="D391" s="290"/>
      <c r="E391" s="289"/>
      <c r="F391" s="177"/>
      <c r="G391" s="286"/>
      <c r="H391" s="23"/>
      <c r="I391" s="63" t="str">
        <f t="shared" si="85"/>
        <v>£0.00</v>
      </c>
      <c r="J391" s="178"/>
      <c r="K391" s="19"/>
      <c r="L391" s="92"/>
      <c r="M391" s="92"/>
      <c r="N391" s="92" t="str">
        <f t="shared" si="86"/>
        <v/>
      </c>
      <c r="O391" s="95"/>
      <c r="P391" s="28" t="str">
        <f t="shared" si="87"/>
        <v/>
      </c>
      <c r="Q391" s="18" t="str">
        <f t="shared" si="88"/>
        <v>£0.00</v>
      </c>
      <c r="R391" s="92"/>
      <c r="S391" s="192"/>
      <c r="T391" s="193"/>
      <c r="U391" s="96"/>
      <c r="V391" s="294"/>
      <c r="W391" s="294" t="str">
        <f t="shared" si="89"/>
        <v/>
      </c>
      <c r="X391" s="93"/>
      <c r="Y391" s="95"/>
      <c r="Z391" s="294"/>
      <c r="AA391" s="66" t="str">
        <f t="shared" si="90"/>
        <v/>
      </c>
      <c r="AB391" s="67" t="str">
        <f t="shared" si="91"/>
        <v>£0.00</v>
      </c>
      <c r="AC391" s="181"/>
      <c r="AD391" s="183"/>
      <c r="AE391" s="183"/>
      <c r="AF391" s="183"/>
      <c r="AG391" s="183"/>
      <c r="AH391" s="183" t="str">
        <f t="shared" si="84"/>
        <v/>
      </c>
      <c r="AI391" s="45">
        <f t="shared" si="92"/>
        <v>0</v>
      </c>
      <c r="AJ391" s="45">
        <f t="shared" si="93"/>
        <v>0</v>
      </c>
      <c r="AK391" s="45">
        <f t="shared" si="94"/>
        <v>0</v>
      </c>
      <c r="AL391" s="183" t="str">
        <f t="shared" si="95"/>
        <v/>
      </c>
      <c r="AM391" s="183" t="str">
        <f t="shared" si="96"/>
        <v/>
      </c>
      <c r="AN391" s="183"/>
    </row>
    <row r="392" spans="1:40" ht="15.5">
      <c r="A392" s="178"/>
      <c r="B392" s="21"/>
      <c r="C392" s="22"/>
      <c r="D392" s="290"/>
      <c r="E392" s="289"/>
      <c r="F392" s="177"/>
      <c r="G392" s="286"/>
      <c r="H392" s="23"/>
      <c r="I392" s="63" t="str">
        <f t="shared" si="85"/>
        <v>£0.00</v>
      </c>
      <c r="J392" s="178"/>
      <c r="K392" s="19"/>
      <c r="L392" s="92"/>
      <c r="M392" s="92"/>
      <c r="N392" s="92" t="str">
        <f t="shared" si="86"/>
        <v/>
      </c>
      <c r="O392" s="95"/>
      <c r="P392" s="28" t="str">
        <f t="shared" si="87"/>
        <v/>
      </c>
      <c r="Q392" s="18" t="str">
        <f t="shared" si="88"/>
        <v>£0.00</v>
      </c>
      <c r="R392" s="92"/>
      <c r="S392" s="192"/>
      <c r="T392" s="193"/>
      <c r="U392" s="96"/>
      <c r="V392" s="294"/>
      <c r="W392" s="294" t="str">
        <f t="shared" si="89"/>
        <v/>
      </c>
      <c r="X392" s="93"/>
      <c r="Y392" s="95"/>
      <c r="Z392" s="294"/>
      <c r="AA392" s="66" t="str">
        <f t="shared" si="90"/>
        <v/>
      </c>
      <c r="AB392" s="67" t="str">
        <f t="shared" si="91"/>
        <v>£0.00</v>
      </c>
      <c r="AC392" s="181"/>
      <c r="AD392" s="183"/>
      <c r="AE392" s="183"/>
      <c r="AF392" s="183"/>
      <c r="AG392" s="183"/>
      <c r="AH392" s="183" t="str">
        <f t="shared" si="84"/>
        <v/>
      </c>
      <c r="AI392" s="45">
        <f t="shared" si="92"/>
        <v>0</v>
      </c>
      <c r="AJ392" s="45">
        <f t="shared" si="93"/>
        <v>0</v>
      </c>
      <c r="AK392" s="45">
        <f t="shared" si="94"/>
        <v>0</v>
      </c>
      <c r="AL392" s="183" t="str">
        <f t="shared" si="95"/>
        <v/>
      </c>
      <c r="AM392" s="183" t="str">
        <f t="shared" si="96"/>
        <v/>
      </c>
      <c r="AN392" s="183"/>
    </row>
    <row r="393" spans="1:40" ht="15.5">
      <c r="A393" s="178"/>
      <c r="B393" s="21"/>
      <c r="C393" s="22"/>
      <c r="D393" s="290"/>
      <c r="E393" s="289"/>
      <c r="F393" s="177"/>
      <c r="G393" s="286"/>
      <c r="H393" s="23"/>
      <c r="I393" s="63" t="str">
        <f t="shared" si="85"/>
        <v>£0.00</v>
      </c>
      <c r="J393" s="178"/>
      <c r="K393" s="19"/>
      <c r="L393" s="92"/>
      <c r="M393" s="92"/>
      <c r="N393" s="92" t="str">
        <f t="shared" si="86"/>
        <v/>
      </c>
      <c r="O393" s="95"/>
      <c r="P393" s="28" t="str">
        <f t="shared" si="87"/>
        <v/>
      </c>
      <c r="Q393" s="18" t="str">
        <f t="shared" si="88"/>
        <v>£0.00</v>
      </c>
      <c r="R393" s="92"/>
      <c r="S393" s="192"/>
      <c r="T393" s="193"/>
      <c r="U393" s="96"/>
      <c r="V393" s="294"/>
      <c r="W393" s="294" t="str">
        <f t="shared" si="89"/>
        <v/>
      </c>
      <c r="X393" s="93"/>
      <c r="Y393" s="95"/>
      <c r="Z393" s="294"/>
      <c r="AA393" s="66" t="str">
        <f t="shared" si="90"/>
        <v/>
      </c>
      <c r="AB393" s="67" t="str">
        <f t="shared" si="91"/>
        <v>£0.00</v>
      </c>
      <c r="AC393" s="181"/>
      <c r="AD393" s="183"/>
      <c r="AE393" s="183"/>
      <c r="AF393" s="183"/>
      <c r="AG393" s="183"/>
      <c r="AH393" s="183" t="str">
        <f t="shared" si="84"/>
        <v/>
      </c>
      <c r="AI393" s="45">
        <f t="shared" si="92"/>
        <v>0</v>
      </c>
      <c r="AJ393" s="45">
        <f t="shared" si="93"/>
        <v>0</v>
      </c>
      <c r="AK393" s="45">
        <f t="shared" si="94"/>
        <v>0</v>
      </c>
      <c r="AL393" s="183" t="str">
        <f t="shared" si="95"/>
        <v/>
      </c>
      <c r="AM393" s="183" t="str">
        <f t="shared" si="96"/>
        <v/>
      </c>
      <c r="AN393" s="183"/>
    </row>
    <row r="394" spans="1:40" ht="15.5">
      <c r="A394" s="178"/>
      <c r="B394" s="21"/>
      <c r="C394" s="22"/>
      <c r="D394" s="290"/>
      <c r="E394" s="289"/>
      <c r="F394" s="177"/>
      <c r="G394" s="286"/>
      <c r="H394" s="23"/>
      <c r="I394" s="63" t="str">
        <f t="shared" si="85"/>
        <v>£0.00</v>
      </c>
      <c r="J394" s="178"/>
      <c r="K394" s="19"/>
      <c r="L394" s="92"/>
      <c r="M394" s="92"/>
      <c r="N394" s="92" t="str">
        <f t="shared" si="86"/>
        <v/>
      </c>
      <c r="O394" s="95"/>
      <c r="P394" s="28" t="str">
        <f t="shared" si="87"/>
        <v/>
      </c>
      <c r="Q394" s="18" t="str">
        <f t="shared" si="88"/>
        <v>£0.00</v>
      </c>
      <c r="R394" s="92"/>
      <c r="S394" s="192"/>
      <c r="T394" s="193"/>
      <c r="U394" s="96"/>
      <c r="V394" s="294"/>
      <c r="W394" s="294" t="str">
        <f t="shared" si="89"/>
        <v/>
      </c>
      <c r="X394" s="93"/>
      <c r="Y394" s="95"/>
      <c r="Z394" s="294"/>
      <c r="AA394" s="66" t="str">
        <f t="shared" si="90"/>
        <v/>
      </c>
      <c r="AB394" s="67" t="str">
        <f t="shared" si="91"/>
        <v>£0.00</v>
      </c>
      <c r="AC394" s="181"/>
      <c r="AD394" s="183"/>
      <c r="AE394" s="183"/>
      <c r="AF394" s="183"/>
      <c r="AG394" s="183"/>
      <c r="AH394" s="183" t="str">
        <f t="shared" si="84"/>
        <v/>
      </c>
      <c r="AI394" s="45">
        <f t="shared" si="92"/>
        <v>0</v>
      </c>
      <c r="AJ394" s="45">
        <f t="shared" si="93"/>
        <v>0</v>
      </c>
      <c r="AK394" s="45">
        <f t="shared" si="94"/>
        <v>0</v>
      </c>
      <c r="AL394" s="183" t="str">
        <f t="shared" si="95"/>
        <v/>
      </c>
      <c r="AM394" s="183" t="str">
        <f t="shared" si="96"/>
        <v/>
      </c>
      <c r="AN394" s="183"/>
    </row>
    <row r="395" spans="1:40" ht="15.5">
      <c r="A395" s="178"/>
      <c r="B395" s="21"/>
      <c r="C395" s="22"/>
      <c r="D395" s="290"/>
      <c r="E395" s="289"/>
      <c r="F395" s="177"/>
      <c r="G395" s="286"/>
      <c r="H395" s="23"/>
      <c r="I395" s="63" t="str">
        <f t="shared" si="85"/>
        <v>£0.00</v>
      </c>
      <c r="J395" s="178"/>
      <c r="K395" s="19"/>
      <c r="L395" s="92"/>
      <c r="M395" s="92"/>
      <c r="N395" s="92" t="str">
        <f t="shared" si="86"/>
        <v/>
      </c>
      <c r="O395" s="95"/>
      <c r="P395" s="28" t="str">
        <f t="shared" si="87"/>
        <v/>
      </c>
      <c r="Q395" s="18" t="str">
        <f t="shared" si="88"/>
        <v>£0.00</v>
      </c>
      <c r="R395" s="92"/>
      <c r="S395" s="192"/>
      <c r="T395" s="193"/>
      <c r="U395" s="96"/>
      <c r="V395" s="294"/>
      <c r="W395" s="294" t="str">
        <f t="shared" si="89"/>
        <v/>
      </c>
      <c r="X395" s="93"/>
      <c r="Y395" s="95"/>
      <c r="Z395" s="294"/>
      <c r="AA395" s="66" t="str">
        <f t="shared" si="90"/>
        <v/>
      </c>
      <c r="AB395" s="67" t="str">
        <f t="shared" si="91"/>
        <v>£0.00</v>
      </c>
      <c r="AC395" s="181"/>
      <c r="AD395" s="183"/>
      <c r="AE395" s="183"/>
      <c r="AF395" s="183"/>
      <c r="AG395" s="183"/>
      <c r="AH395" s="183" t="str">
        <f t="shared" si="84"/>
        <v/>
      </c>
      <c r="AI395" s="45">
        <f t="shared" si="92"/>
        <v>0</v>
      </c>
      <c r="AJ395" s="45">
        <f t="shared" si="93"/>
        <v>0</v>
      </c>
      <c r="AK395" s="45">
        <f t="shared" si="94"/>
        <v>0</v>
      </c>
      <c r="AL395" s="183" t="str">
        <f t="shared" si="95"/>
        <v/>
      </c>
      <c r="AM395" s="183" t="str">
        <f t="shared" si="96"/>
        <v/>
      </c>
      <c r="AN395" s="183"/>
    </row>
    <row r="396" spans="1:40" ht="15.5">
      <c r="A396" s="178"/>
      <c r="B396" s="21"/>
      <c r="C396" s="22"/>
      <c r="D396" s="290"/>
      <c r="E396" s="289"/>
      <c r="F396" s="177"/>
      <c r="G396" s="286"/>
      <c r="H396" s="23"/>
      <c r="I396" s="63" t="str">
        <f t="shared" si="85"/>
        <v>£0.00</v>
      </c>
      <c r="J396" s="178"/>
      <c r="K396" s="19"/>
      <c r="L396" s="92"/>
      <c r="M396" s="92"/>
      <c r="N396" s="92" t="str">
        <f t="shared" si="86"/>
        <v/>
      </c>
      <c r="O396" s="95"/>
      <c r="P396" s="28" t="str">
        <f t="shared" si="87"/>
        <v/>
      </c>
      <c r="Q396" s="18" t="str">
        <f t="shared" si="88"/>
        <v>£0.00</v>
      </c>
      <c r="R396" s="92"/>
      <c r="S396" s="192"/>
      <c r="T396" s="193"/>
      <c r="U396" s="96"/>
      <c r="V396" s="294"/>
      <c r="W396" s="294" t="str">
        <f t="shared" si="89"/>
        <v/>
      </c>
      <c r="X396" s="93"/>
      <c r="Y396" s="95"/>
      <c r="Z396" s="294"/>
      <c r="AA396" s="66" t="str">
        <f t="shared" si="90"/>
        <v/>
      </c>
      <c r="AB396" s="67" t="str">
        <f t="shared" si="91"/>
        <v>£0.00</v>
      </c>
      <c r="AC396" s="181"/>
      <c r="AD396" s="183"/>
      <c r="AE396" s="183"/>
      <c r="AF396" s="183"/>
      <c r="AG396" s="183"/>
      <c r="AH396" s="183" t="str">
        <f t="shared" si="84"/>
        <v/>
      </c>
      <c r="AI396" s="45">
        <f t="shared" si="92"/>
        <v>0</v>
      </c>
      <c r="AJ396" s="45">
        <f t="shared" si="93"/>
        <v>0</v>
      </c>
      <c r="AK396" s="45">
        <f t="shared" si="94"/>
        <v>0</v>
      </c>
      <c r="AL396" s="183" t="str">
        <f t="shared" si="95"/>
        <v/>
      </c>
      <c r="AM396" s="183" t="str">
        <f t="shared" si="96"/>
        <v/>
      </c>
      <c r="AN396" s="183"/>
    </row>
    <row r="397" spans="1:40" ht="15.5">
      <c r="A397" s="178"/>
      <c r="B397" s="21"/>
      <c r="C397" s="22"/>
      <c r="D397" s="290"/>
      <c r="E397" s="289"/>
      <c r="F397" s="177"/>
      <c r="G397" s="286"/>
      <c r="H397" s="23"/>
      <c r="I397" s="63" t="str">
        <f t="shared" si="85"/>
        <v>£0.00</v>
      </c>
      <c r="J397" s="178"/>
      <c r="K397" s="19"/>
      <c r="L397" s="92"/>
      <c r="M397" s="92"/>
      <c r="N397" s="92" t="str">
        <f t="shared" si="86"/>
        <v/>
      </c>
      <c r="O397" s="95"/>
      <c r="P397" s="28" t="str">
        <f t="shared" si="87"/>
        <v/>
      </c>
      <c r="Q397" s="18" t="str">
        <f t="shared" si="88"/>
        <v>£0.00</v>
      </c>
      <c r="R397" s="92"/>
      <c r="S397" s="192"/>
      <c r="T397" s="193"/>
      <c r="U397" s="96"/>
      <c r="V397" s="294"/>
      <c r="W397" s="294" t="str">
        <f t="shared" si="89"/>
        <v/>
      </c>
      <c r="X397" s="93"/>
      <c r="Y397" s="95"/>
      <c r="Z397" s="294"/>
      <c r="AA397" s="66" t="str">
        <f t="shared" si="90"/>
        <v/>
      </c>
      <c r="AB397" s="67" t="str">
        <f t="shared" si="91"/>
        <v>£0.00</v>
      </c>
      <c r="AC397" s="181"/>
      <c r="AD397" s="183"/>
      <c r="AE397" s="183"/>
      <c r="AF397" s="183"/>
      <c r="AG397" s="183"/>
      <c r="AH397" s="183" t="str">
        <f t="shared" si="84"/>
        <v/>
      </c>
      <c r="AI397" s="45">
        <f t="shared" si="92"/>
        <v>0</v>
      </c>
      <c r="AJ397" s="45">
        <f t="shared" si="93"/>
        <v>0</v>
      </c>
      <c r="AK397" s="45">
        <f t="shared" si="94"/>
        <v>0</v>
      </c>
      <c r="AL397" s="183" t="str">
        <f t="shared" si="95"/>
        <v/>
      </c>
      <c r="AM397" s="183" t="str">
        <f t="shared" si="96"/>
        <v/>
      </c>
      <c r="AN397" s="183"/>
    </row>
    <row r="398" spans="1:40" ht="15.5">
      <c r="A398" s="178"/>
      <c r="B398" s="21"/>
      <c r="C398" s="22"/>
      <c r="D398" s="290"/>
      <c r="E398" s="289"/>
      <c r="F398" s="177"/>
      <c r="G398" s="286"/>
      <c r="H398" s="23"/>
      <c r="I398" s="63" t="str">
        <f t="shared" si="85"/>
        <v>£0.00</v>
      </c>
      <c r="J398" s="178"/>
      <c r="K398" s="19"/>
      <c r="L398" s="92"/>
      <c r="M398" s="92"/>
      <c r="N398" s="92" t="str">
        <f t="shared" si="86"/>
        <v/>
      </c>
      <c r="O398" s="95"/>
      <c r="P398" s="28" t="str">
        <f t="shared" si="87"/>
        <v/>
      </c>
      <c r="Q398" s="18" t="str">
        <f t="shared" si="88"/>
        <v>£0.00</v>
      </c>
      <c r="R398" s="92"/>
      <c r="S398" s="192"/>
      <c r="T398" s="193"/>
      <c r="U398" s="96"/>
      <c r="V398" s="294"/>
      <c r="W398" s="294" t="str">
        <f t="shared" si="89"/>
        <v/>
      </c>
      <c r="X398" s="93"/>
      <c r="Y398" s="95"/>
      <c r="Z398" s="294"/>
      <c r="AA398" s="66" t="str">
        <f t="shared" si="90"/>
        <v/>
      </c>
      <c r="AB398" s="67" t="str">
        <f t="shared" si="91"/>
        <v>£0.00</v>
      </c>
      <c r="AC398" s="181"/>
      <c r="AD398" s="183"/>
      <c r="AE398" s="183"/>
      <c r="AF398" s="183"/>
      <c r="AG398" s="183"/>
      <c r="AH398" s="183" t="str">
        <f t="shared" si="84"/>
        <v/>
      </c>
      <c r="AI398" s="45">
        <f t="shared" si="92"/>
        <v>0</v>
      </c>
      <c r="AJ398" s="45">
        <f t="shared" si="93"/>
        <v>0</v>
      </c>
      <c r="AK398" s="45">
        <f t="shared" si="94"/>
        <v>0</v>
      </c>
      <c r="AL398" s="183" t="str">
        <f t="shared" si="95"/>
        <v/>
      </c>
      <c r="AM398" s="183" t="str">
        <f t="shared" si="96"/>
        <v/>
      </c>
      <c r="AN398" s="183"/>
    </row>
    <row r="399" spans="1:40" ht="15.5">
      <c r="A399" s="178"/>
      <c r="B399" s="21"/>
      <c r="C399" s="22"/>
      <c r="D399" s="290"/>
      <c r="E399" s="289"/>
      <c r="F399" s="177"/>
      <c r="G399" s="286"/>
      <c r="H399" s="23"/>
      <c r="I399" s="63" t="str">
        <f t="shared" si="85"/>
        <v>£0.00</v>
      </c>
      <c r="J399" s="178"/>
      <c r="K399" s="19"/>
      <c r="L399" s="92"/>
      <c r="M399" s="92"/>
      <c r="N399" s="92" t="str">
        <f t="shared" si="86"/>
        <v/>
      </c>
      <c r="O399" s="95"/>
      <c r="P399" s="28" t="str">
        <f t="shared" si="87"/>
        <v/>
      </c>
      <c r="Q399" s="18" t="str">
        <f t="shared" si="88"/>
        <v>£0.00</v>
      </c>
      <c r="R399" s="92"/>
      <c r="S399" s="192"/>
      <c r="T399" s="193"/>
      <c r="U399" s="96"/>
      <c r="V399" s="294"/>
      <c r="W399" s="294" t="str">
        <f t="shared" si="89"/>
        <v/>
      </c>
      <c r="X399" s="93"/>
      <c r="Y399" s="95"/>
      <c r="Z399" s="294"/>
      <c r="AA399" s="66" t="str">
        <f t="shared" si="90"/>
        <v/>
      </c>
      <c r="AB399" s="67" t="str">
        <f t="shared" si="91"/>
        <v>£0.00</v>
      </c>
      <c r="AC399" s="181"/>
      <c r="AD399" s="183"/>
      <c r="AE399" s="183"/>
      <c r="AF399" s="183"/>
      <c r="AG399" s="183"/>
      <c r="AH399" s="183" t="str">
        <f t="shared" si="84"/>
        <v/>
      </c>
      <c r="AI399" s="45">
        <f t="shared" si="92"/>
        <v>0</v>
      </c>
      <c r="AJ399" s="45">
        <f t="shared" si="93"/>
        <v>0</v>
      </c>
      <c r="AK399" s="45">
        <f t="shared" si="94"/>
        <v>0</v>
      </c>
      <c r="AL399" s="183" t="str">
        <f t="shared" si="95"/>
        <v/>
      </c>
      <c r="AM399" s="183" t="str">
        <f t="shared" si="96"/>
        <v/>
      </c>
      <c r="AN399" s="183"/>
    </row>
    <row r="400" spans="1:40" ht="15.5">
      <c r="A400" s="178"/>
      <c r="B400" s="21"/>
      <c r="C400" s="22"/>
      <c r="D400" s="290"/>
      <c r="E400" s="289"/>
      <c r="F400" s="177"/>
      <c r="G400" s="286"/>
      <c r="H400" s="23"/>
      <c r="I400" s="63" t="str">
        <f t="shared" si="85"/>
        <v>£0.00</v>
      </c>
      <c r="J400" s="178"/>
      <c r="K400" s="19"/>
      <c r="L400" s="92"/>
      <c r="M400" s="92"/>
      <c r="N400" s="92" t="str">
        <f t="shared" si="86"/>
        <v/>
      </c>
      <c r="O400" s="95"/>
      <c r="P400" s="28" t="str">
        <f t="shared" si="87"/>
        <v/>
      </c>
      <c r="Q400" s="18" t="str">
        <f t="shared" si="88"/>
        <v>£0.00</v>
      </c>
      <c r="R400" s="92"/>
      <c r="S400" s="192"/>
      <c r="T400" s="193"/>
      <c r="U400" s="96"/>
      <c r="V400" s="294"/>
      <c r="W400" s="294" t="str">
        <f t="shared" si="89"/>
        <v/>
      </c>
      <c r="X400" s="93"/>
      <c r="Y400" s="95"/>
      <c r="Z400" s="294"/>
      <c r="AA400" s="66" t="str">
        <f t="shared" si="90"/>
        <v/>
      </c>
      <c r="AB400" s="67" t="str">
        <f t="shared" si="91"/>
        <v>£0.00</v>
      </c>
      <c r="AC400" s="181"/>
      <c r="AD400" s="183"/>
      <c r="AE400" s="183"/>
      <c r="AF400" s="183"/>
      <c r="AG400" s="183"/>
      <c r="AH400" s="183" t="str">
        <f t="shared" si="84"/>
        <v/>
      </c>
      <c r="AI400" s="45">
        <f t="shared" si="92"/>
        <v>0</v>
      </c>
      <c r="AJ400" s="45">
        <f t="shared" si="93"/>
        <v>0</v>
      </c>
      <c r="AK400" s="45">
        <f t="shared" si="94"/>
        <v>0</v>
      </c>
      <c r="AL400" s="183" t="str">
        <f t="shared" si="95"/>
        <v/>
      </c>
      <c r="AM400" s="183" t="str">
        <f t="shared" si="96"/>
        <v/>
      </c>
      <c r="AN400" s="183"/>
    </row>
    <row r="401" spans="1:40" ht="15.5">
      <c r="A401" s="178"/>
      <c r="B401" s="21"/>
      <c r="C401" s="22"/>
      <c r="D401" s="290"/>
      <c r="E401" s="289"/>
      <c r="F401" s="177"/>
      <c r="G401" s="286"/>
      <c r="H401" s="23"/>
      <c r="I401" s="63" t="str">
        <f t="shared" si="85"/>
        <v>£0.00</v>
      </c>
      <c r="J401" s="178"/>
      <c r="K401" s="19"/>
      <c r="L401" s="92"/>
      <c r="M401" s="92"/>
      <c r="N401" s="92" t="str">
        <f t="shared" si="86"/>
        <v/>
      </c>
      <c r="O401" s="95"/>
      <c r="P401" s="28" t="str">
        <f t="shared" si="87"/>
        <v/>
      </c>
      <c r="Q401" s="18" t="str">
        <f t="shared" si="88"/>
        <v>£0.00</v>
      </c>
      <c r="R401" s="92"/>
      <c r="S401" s="192"/>
      <c r="T401" s="193"/>
      <c r="U401" s="96"/>
      <c r="V401" s="294"/>
      <c r="W401" s="294" t="str">
        <f t="shared" si="89"/>
        <v/>
      </c>
      <c r="X401" s="93"/>
      <c r="Y401" s="95"/>
      <c r="Z401" s="294"/>
      <c r="AA401" s="66" t="str">
        <f t="shared" si="90"/>
        <v/>
      </c>
      <c r="AB401" s="67" t="str">
        <f t="shared" si="91"/>
        <v>£0.00</v>
      </c>
      <c r="AC401" s="181"/>
      <c r="AD401" s="183"/>
      <c r="AE401" s="183"/>
      <c r="AF401" s="183"/>
      <c r="AG401" s="183"/>
      <c r="AH401" s="183" t="str">
        <f t="shared" si="84"/>
        <v/>
      </c>
      <c r="AI401" s="45">
        <f t="shared" si="92"/>
        <v>0</v>
      </c>
      <c r="AJ401" s="45">
        <f t="shared" si="93"/>
        <v>0</v>
      </c>
      <c r="AK401" s="45">
        <f t="shared" si="94"/>
        <v>0</v>
      </c>
      <c r="AL401" s="183" t="str">
        <f t="shared" si="95"/>
        <v/>
      </c>
      <c r="AM401" s="183" t="str">
        <f t="shared" si="96"/>
        <v/>
      </c>
      <c r="AN401" s="183"/>
    </row>
    <row r="402" spans="1:40" ht="15.5">
      <c r="A402" s="178"/>
      <c r="B402" s="21"/>
      <c r="C402" s="22"/>
      <c r="D402" s="290"/>
      <c r="E402" s="289"/>
      <c r="F402" s="177"/>
      <c r="G402" s="286"/>
      <c r="H402" s="23"/>
      <c r="I402" s="63" t="str">
        <f t="shared" si="85"/>
        <v>£0.00</v>
      </c>
      <c r="J402" s="178"/>
      <c r="K402" s="19"/>
      <c r="L402" s="92"/>
      <c r="M402" s="92"/>
      <c r="N402" s="92" t="str">
        <f t="shared" si="86"/>
        <v/>
      </c>
      <c r="O402" s="95"/>
      <c r="P402" s="28" t="str">
        <f t="shared" si="87"/>
        <v/>
      </c>
      <c r="Q402" s="18" t="str">
        <f t="shared" si="88"/>
        <v>£0.00</v>
      </c>
      <c r="R402" s="92"/>
      <c r="S402" s="192"/>
      <c r="T402" s="193"/>
      <c r="U402" s="96"/>
      <c r="V402" s="294"/>
      <c r="W402" s="294" t="str">
        <f t="shared" si="89"/>
        <v/>
      </c>
      <c r="X402" s="93"/>
      <c r="Y402" s="95"/>
      <c r="Z402" s="294"/>
      <c r="AA402" s="66" t="str">
        <f t="shared" si="90"/>
        <v/>
      </c>
      <c r="AB402" s="67" t="str">
        <f t="shared" si="91"/>
        <v>£0.00</v>
      </c>
      <c r="AC402" s="181"/>
      <c r="AD402" s="183"/>
      <c r="AE402" s="183"/>
      <c r="AF402" s="183"/>
      <c r="AG402" s="183"/>
      <c r="AH402" s="183" t="str">
        <f t="shared" si="84"/>
        <v/>
      </c>
      <c r="AI402" s="45">
        <f t="shared" si="92"/>
        <v>0</v>
      </c>
      <c r="AJ402" s="45">
        <f t="shared" si="93"/>
        <v>0</v>
      </c>
      <c r="AK402" s="45">
        <f t="shared" si="94"/>
        <v>0</v>
      </c>
      <c r="AL402" s="183" t="str">
        <f t="shared" si="95"/>
        <v/>
      </c>
      <c r="AM402" s="183" t="str">
        <f t="shared" si="96"/>
        <v/>
      </c>
      <c r="AN402" s="183"/>
    </row>
    <row r="403" spans="1:40" ht="15.5">
      <c r="A403" s="178"/>
      <c r="B403" s="21"/>
      <c r="C403" s="22"/>
      <c r="D403" s="290"/>
      <c r="E403" s="289"/>
      <c r="F403" s="177"/>
      <c r="G403" s="286"/>
      <c r="H403" s="23"/>
      <c r="I403" s="63" t="str">
        <f t="shared" si="85"/>
        <v>£0.00</v>
      </c>
      <c r="J403" s="178"/>
      <c r="K403" s="19"/>
      <c r="L403" s="92"/>
      <c r="M403" s="92"/>
      <c r="N403" s="92" t="str">
        <f t="shared" si="86"/>
        <v/>
      </c>
      <c r="O403" s="95"/>
      <c r="P403" s="28" t="str">
        <f t="shared" si="87"/>
        <v/>
      </c>
      <c r="Q403" s="18" t="str">
        <f t="shared" si="88"/>
        <v>£0.00</v>
      </c>
      <c r="R403" s="92"/>
      <c r="S403" s="192"/>
      <c r="T403" s="193"/>
      <c r="U403" s="96"/>
      <c r="V403" s="294"/>
      <c r="W403" s="294" t="str">
        <f t="shared" si="89"/>
        <v/>
      </c>
      <c r="X403" s="93"/>
      <c r="Y403" s="95"/>
      <c r="Z403" s="294"/>
      <c r="AA403" s="66" t="str">
        <f t="shared" si="90"/>
        <v/>
      </c>
      <c r="AB403" s="67" t="str">
        <f t="shared" si="91"/>
        <v>£0.00</v>
      </c>
      <c r="AC403" s="181"/>
      <c r="AD403" s="183"/>
      <c r="AE403" s="183"/>
      <c r="AF403" s="183"/>
      <c r="AG403" s="183"/>
      <c r="AH403" s="183" t="str">
        <f t="shared" si="84"/>
        <v/>
      </c>
      <c r="AI403" s="45">
        <f t="shared" si="92"/>
        <v>0</v>
      </c>
      <c r="AJ403" s="45">
        <f t="shared" si="93"/>
        <v>0</v>
      </c>
      <c r="AK403" s="45">
        <f t="shared" si="94"/>
        <v>0</v>
      </c>
      <c r="AL403" s="183" t="str">
        <f t="shared" si="95"/>
        <v/>
      </c>
      <c r="AM403" s="183" t="str">
        <f t="shared" si="96"/>
        <v/>
      </c>
      <c r="AN403" s="183"/>
    </row>
    <row r="404" spans="1:40" ht="15.5">
      <c r="A404" s="178"/>
      <c r="B404" s="21"/>
      <c r="C404" s="22"/>
      <c r="D404" s="290"/>
      <c r="E404" s="289"/>
      <c r="F404" s="177"/>
      <c r="G404" s="286"/>
      <c r="H404" s="23"/>
      <c r="I404" s="63" t="str">
        <f t="shared" si="85"/>
        <v>£0.00</v>
      </c>
      <c r="J404" s="178"/>
      <c r="K404" s="19"/>
      <c r="L404" s="92"/>
      <c r="M404" s="92"/>
      <c r="N404" s="92" t="str">
        <f t="shared" si="86"/>
        <v/>
      </c>
      <c r="O404" s="95"/>
      <c r="P404" s="28" t="str">
        <f t="shared" si="87"/>
        <v/>
      </c>
      <c r="Q404" s="18" t="str">
        <f t="shared" si="88"/>
        <v>£0.00</v>
      </c>
      <c r="R404" s="92"/>
      <c r="S404" s="192"/>
      <c r="T404" s="193"/>
      <c r="U404" s="96"/>
      <c r="V404" s="294"/>
      <c r="W404" s="294" t="str">
        <f t="shared" si="89"/>
        <v/>
      </c>
      <c r="X404" s="93"/>
      <c r="Y404" s="95"/>
      <c r="Z404" s="294"/>
      <c r="AA404" s="66" t="str">
        <f t="shared" si="90"/>
        <v/>
      </c>
      <c r="AB404" s="67" t="str">
        <f t="shared" si="91"/>
        <v>£0.00</v>
      </c>
      <c r="AC404" s="181"/>
      <c r="AD404" s="183"/>
      <c r="AE404" s="183"/>
      <c r="AF404" s="183"/>
      <c r="AG404" s="183"/>
      <c r="AH404" s="183" t="str">
        <f t="shared" si="84"/>
        <v/>
      </c>
      <c r="AI404" s="45">
        <f t="shared" si="92"/>
        <v>0</v>
      </c>
      <c r="AJ404" s="45">
        <f t="shared" si="93"/>
        <v>0</v>
      </c>
      <c r="AK404" s="45">
        <f t="shared" si="94"/>
        <v>0</v>
      </c>
      <c r="AL404" s="183" t="str">
        <f t="shared" si="95"/>
        <v/>
      </c>
      <c r="AM404" s="183" t="str">
        <f t="shared" si="96"/>
        <v/>
      </c>
      <c r="AN404" s="183"/>
    </row>
    <row r="405" spans="1:40" ht="15.5">
      <c r="A405" s="178"/>
      <c r="B405" s="21"/>
      <c r="C405" s="22"/>
      <c r="D405" s="290"/>
      <c r="E405" s="289"/>
      <c r="F405" s="177"/>
      <c r="G405" s="286"/>
      <c r="H405" s="23"/>
      <c r="I405" s="63" t="str">
        <f t="shared" si="85"/>
        <v>£0.00</v>
      </c>
      <c r="J405" s="178"/>
      <c r="K405" s="19"/>
      <c r="L405" s="92"/>
      <c r="M405" s="92"/>
      <c r="N405" s="92" t="str">
        <f t="shared" si="86"/>
        <v/>
      </c>
      <c r="O405" s="95"/>
      <c r="P405" s="28" t="str">
        <f t="shared" si="87"/>
        <v/>
      </c>
      <c r="Q405" s="18" t="str">
        <f t="shared" si="88"/>
        <v>£0.00</v>
      </c>
      <c r="R405" s="92"/>
      <c r="S405" s="192"/>
      <c r="T405" s="193"/>
      <c r="U405" s="96"/>
      <c r="V405" s="294"/>
      <c r="W405" s="294" t="str">
        <f t="shared" si="89"/>
        <v/>
      </c>
      <c r="X405" s="93"/>
      <c r="Y405" s="95"/>
      <c r="Z405" s="294"/>
      <c r="AA405" s="66" t="str">
        <f t="shared" si="90"/>
        <v/>
      </c>
      <c r="AB405" s="67" t="str">
        <f t="shared" si="91"/>
        <v>£0.00</v>
      </c>
      <c r="AC405" s="181"/>
      <c r="AD405" s="183"/>
      <c r="AE405" s="183"/>
      <c r="AF405" s="183"/>
      <c r="AG405" s="183"/>
      <c r="AH405" s="183" t="str">
        <f t="shared" si="84"/>
        <v/>
      </c>
      <c r="AI405" s="45">
        <f t="shared" si="92"/>
        <v>0</v>
      </c>
      <c r="AJ405" s="45">
        <f t="shared" si="93"/>
        <v>0</v>
      </c>
      <c r="AK405" s="45">
        <f t="shared" si="94"/>
        <v>0</v>
      </c>
      <c r="AL405" s="183" t="str">
        <f t="shared" si="95"/>
        <v/>
      </c>
      <c r="AM405" s="183" t="str">
        <f t="shared" si="96"/>
        <v/>
      </c>
      <c r="AN405" s="183"/>
    </row>
    <row r="406" spans="1:40" ht="15.5">
      <c r="A406" s="178"/>
      <c r="B406" s="21"/>
      <c r="C406" s="22"/>
      <c r="D406" s="290"/>
      <c r="E406" s="289"/>
      <c r="F406" s="177"/>
      <c r="G406" s="286"/>
      <c r="H406" s="23"/>
      <c r="I406" s="63" t="str">
        <f t="shared" si="85"/>
        <v>£0.00</v>
      </c>
      <c r="J406" s="178"/>
      <c r="K406" s="19"/>
      <c r="L406" s="92"/>
      <c r="M406" s="92"/>
      <c r="N406" s="92" t="str">
        <f t="shared" si="86"/>
        <v/>
      </c>
      <c r="O406" s="95"/>
      <c r="P406" s="28" t="str">
        <f t="shared" si="87"/>
        <v/>
      </c>
      <c r="Q406" s="18" t="str">
        <f t="shared" si="88"/>
        <v>£0.00</v>
      </c>
      <c r="R406" s="92"/>
      <c r="S406" s="192"/>
      <c r="T406" s="193"/>
      <c r="U406" s="96"/>
      <c r="V406" s="294"/>
      <c r="W406" s="294" t="str">
        <f t="shared" si="89"/>
        <v/>
      </c>
      <c r="X406" s="93"/>
      <c r="Y406" s="95"/>
      <c r="Z406" s="294"/>
      <c r="AA406" s="66" t="str">
        <f t="shared" si="90"/>
        <v/>
      </c>
      <c r="AB406" s="67" t="str">
        <f t="shared" si="91"/>
        <v>£0.00</v>
      </c>
      <c r="AC406" s="181"/>
      <c r="AD406" s="183"/>
      <c r="AE406" s="183"/>
      <c r="AF406" s="183"/>
      <c r="AG406" s="183"/>
      <c r="AH406" s="183" t="str">
        <f t="shared" si="84"/>
        <v/>
      </c>
      <c r="AI406" s="45">
        <f t="shared" si="92"/>
        <v>0</v>
      </c>
      <c r="AJ406" s="45">
        <f t="shared" si="93"/>
        <v>0</v>
      </c>
      <c r="AK406" s="45">
        <f t="shared" si="94"/>
        <v>0</v>
      </c>
      <c r="AL406" s="183" t="str">
        <f t="shared" si="95"/>
        <v/>
      </c>
      <c r="AM406" s="183" t="str">
        <f t="shared" si="96"/>
        <v/>
      </c>
      <c r="AN406" s="183"/>
    </row>
    <row r="407" spans="1:40" ht="15.5">
      <c r="A407" s="178"/>
      <c r="B407" s="21"/>
      <c r="C407" s="22"/>
      <c r="D407" s="290"/>
      <c r="E407" s="289"/>
      <c r="F407" s="177"/>
      <c r="G407" s="286"/>
      <c r="H407" s="23"/>
      <c r="I407" s="63" t="str">
        <f t="shared" si="85"/>
        <v>£0.00</v>
      </c>
      <c r="J407" s="178"/>
      <c r="K407" s="19"/>
      <c r="L407" s="92"/>
      <c r="M407" s="92"/>
      <c r="N407" s="92" t="str">
        <f t="shared" si="86"/>
        <v/>
      </c>
      <c r="O407" s="95"/>
      <c r="P407" s="28" t="str">
        <f t="shared" si="87"/>
        <v/>
      </c>
      <c r="Q407" s="18" t="str">
        <f t="shared" si="88"/>
        <v>£0.00</v>
      </c>
      <c r="R407" s="92"/>
      <c r="S407" s="192"/>
      <c r="T407" s="193"/>
      <c r="U407" s="96"/>
      <c r="V407" s="294"/>
      <c r="W407" s="294" t="str">
        <f t="shared" si="89"/>
        <v/>
      </c>
      <c r="X407" s="93"/>
      <c r="Y407" s="95"/>
      <c r="Z407" s="294"/>
      <c r="AA407" s="66" t="str">
        <f t="shared" si="90"/>
        <v/>
      </c>
      <c r="AB407" s="67" t="str">
        <f t="shared" si="91"/>
        <v>£0.00</v>
      </c>
      <c r="AC407" s="181"/>
      <c r="AD407" s="183"/>
      <c r="AE407" s="183"/>
      <c r="AF407" s="183"/>
      <c r="AG407" s="183"/>
      <c r="AH407" s="183" t="str">
        <f t="shared" si="84"/>
        <v/>
      </c>
      <c r="AI407" s="45">
        <f t="shared" si="92"/>
        <v>0</v>
      </c>
      <c r="AJ407" s="45">
        <f t="shared" si="93"/>
        <v>0</v>
      </c>
      <c r="AK407" s="45">
        <f t="shared" si="94"/>
        <v>0</v>
      </c>
      <c r="AL407" s="183" t="str">
        <f t="shared" si="95"/>
        <v/>
      </c>
      <c r="AM407" s="183" t="str">
        <f t="shared" si="96"/>
        <v/>
      </c>
      <c r="AN407" s="183"/>
    </row>
    <row r="408" spans="1:40" ht="15.5">
      <c r="A408" s="178"/>
      <c r="B408" s="21"/>
      <c r="C408" s="22"/>
      <c r="D408" s="290"/>
      <c r="E408" s="289"/>
      <c r="F408" s="177"/>
      <c r="G408" s="286"/>
      <c r="H408" s="23"/>
      <c r="I408" s="63" t="str">
        <f t="shared" si="85"/>
        <v>£0.00</v>
      </c>
      <c r="J408" s="178"/>
      <c r="K408" s="19"/>
      <c r="L408" s="92"/>
      <c r="M408" s="92"/>
      <c r="N408" s="92" t="str">
        <f t="shared" si="86"/>
        <v/>
      </c>
      <c r="O408" s="95"/>
      <c r="P408" s="28" t="str">
        <f t="shared" si="87"/>
        <v/>
      </c>
      <c r="Q408" s="18" t="str">
        <f t="shared" si="88"/>
        <v>£0.00</v>
      </c>
      <c r="R408" s="92"/>
      <c r="S408" s="192"/>
      <c r="T408" s="193"/>
      <c r="U408" s="96"/>
      <c r="V408" s="294"/>
      <c r="W408" s="294" t="str">
        <f t="shared" si="89"/>
        <v/>
      </c>
      <c r="X408" s="93"/>
      <c r="Y408" s="95"/>
      <c r="Z408" s="294"/>
      <c r="AA408" s="66" t="str">
        <f t="shared" si="90"/>
        <v/>
      </c>
      <c r="AB408" s="67" t="str">
        <f t="shared" si="91"/>
        <v>£0.00</v>
      </c>
      <c r="AC408" s="181"/>
      <c r="AD408" s="183"/>
      <c r="AE408" s="183"/>
      <c r="AF408" s="183"/>
      <c r="AG408" s="183"/>
      <c r="AH408" s="183" t="str">
        <f t="shared" si="84"/>
        <v/>
      </c>
      <c r="AI408" s="45">
        <f t="shared" si="92"/>
        <v>0</v>
      </c>
      <c r="AJ408" s="45">
        <f t="shared" si="93"/>
        <v>0</v>
      </c>
      <c r="AK408" s="45">
        <f t="shared" si="94"/>
        <v>0</v>
      </c>
      <c r="AL408" s="183" t="str">
        <f t="shared" si="95"/>
        <v/>
      </c>
      <c r="AM408" s="183" t="str">
        <f t="shared" si="96"/>
        <v/>
      </c>
      <c r="AN408" s="183"/>
    </row>
    <row r="409" spans="1:40" ht="15.5">
      <c r="A409" s="178"/>
      <c r="B409" s="21"/>
      <c r="C409" s="22"/>
      <c r="D409" s="290"/>
      <c r="E409" s="289"/>
      <c r="F409" s="177"/>
      <c r="G409" s="286"/>
      <c r="H409" s="23"/>
      <c r="I409" s="63" t="str">
        <f t="shared" si="85"/>
        <v>£0.00</v>
      </c>
      <c r="J409" s="178"/>
      <c r="K409" s="19"/>
      <c r="L409" s="92"/>
      <c r="M409" s="92"/>
      <c r="N409" s="92" t="str">
        <f t="shared" si="86"/>
        <v/>
      </c>
      <c r="O409" s="95"/>
      <c r="P409" s="28" t="str">
        <f t="shared" si="87"/>
        <v/>
      </c>
      <c r="Q409" s="18" t="str">
        <f t="shared" si="88"/>
        <v>£0.00</v>
      </c>
      <c r="R409" s="92"/>
      <c r="S409" s="192"/>
      <c r="T409" s="193"/>
      <c r="U409" s="96"/>
      <c r="V409" s="294"/>
      <c r="W409" s="294" t="str">
        <f t="shared" si="89"/>
        <v/>
      </c>
      <c r="X409" s="93"/>
      <c r="Y409" s="95"/>
      <c r="Z409" s="294"/>
      <c r="AA409" s="66" t="str">
        <f t="shared" si="90"/>
        <v/>
      </c>
      <c r="AB409" s="67" t="str">
        <f t="shared" si="91"/>
        <v>£0.00</v>
      </c>
      <c r="AC409" s="181"/>
      <c r="AD409" s="183"/>
      <c r="AE409" s="183"/>
      <c r="AF409" s="183"/>
      <c r="AG409" s="183"/>
      <c r="AH409" s="183" t="str">
        <f t="shared" si="84"/>
        <v/>
      </c>
      <c r="AI409" s="45">
        <f t="shared" si="92"/>
        <v>0</v>
      </c>
      <c r="AJ409" s="45">
        <f t="shared" si="93"/>
        <v>0</v>
      </c>
      <c r="AK409" s="45">
        <f t="shared" si="94"/>
        <v>0</v>
      </c>
      <c r="AL409" s="183" t="str">
        <f t="shared" si="95"/>
        <v/>
      </c>
      <c r="AM409" s="183" t="str">
        <f t="shared" si="96"/>
        <v/>
      </c>
      <c r="AN409" s="183"/>
    </row>
    <row r="410" spans="1:40" ht="15.5">
      <c r="A410" s="178"/>
      <c r="B410" s="21"/>
      <c r="C410" s="22"/>
      <c r="D410" s="290"/>
      <c r="E410" s="289"/>
      <c r="F410" s="177"/>
      <c r="G410" s="286"/>
      <c r="H410" s="23"/>
      <c r="I410" s="63" t="str">
        <f t="shared" si="85"/>
        <v>£0.00</v>
      </c>
      <c r="J410" s="178"/>
      <c r="K410" s="19"/>
      <c r="L410" s="92"/>
      <c r="M410" s="92"/>
      <c r="N410" s="92" t="str">
        <f t="shared" si="86"/>
        <v/>
      </c>
      <c r="O410" s="95"/>
      <c r="P410" s="28" t="str">
        <f t="shared" si="87"/>
        <v/>
      </c>
      <c r="Q410" s="18" t="str">
        <f t="shared" si="88"/>
        <v>£0.00</v>
      </c>
      <c r="R410" s="92"/>
      <c r="S410" s="192"/>
      <c r="T410" s="193"/>
      <c r="U410" s="96"/>
      <c r="V410" s="294"/>
      <c r="W410" s="294" t="str">
        <f t="shared" si="89"/>
        <v/>
      </c>
      <c r="X410" s="93"/>
      <c r="Y410" s="95"/>
      <c r="Z410" s="294"/>
      <c r="AA410" s="66" t="str">
        <f t="shared" si="90"/>
        <v/>
      </c>
      <c r="AB410" s="67" t="str">
        <f t="shared" si="91"/>
        <v>£0.00</v>
      </c>
      <c r="AC410" s="181"/>
      <c r="AD410" s="183"/>
      <c r="AE410" s="183"/>
      <c r="AF410" s="183"/>
      <c r="AG410" s="183"/>
      <c r="AH410" s="183" t="str">
        <f t="shared" si="84"/>
        <v/>
      </c>
      <c r="AI410" s="45">
        <f t="shared" si="92"/>
        <v>0</v>
      </c>
      <c r="AJ410" s="45">
        <f t="shared" si="93"/>
        <v>0</v>
      </c>
      <c r="AK410" s="45">
        <f t="shared" si="94"/>
        <v>0</v>
      </c>
      <c r="AL410" s="183" t="str">
        <f t="shared" si="95"/>
        <v/>
      </c>
      <c r="AM410" s="183" t="str">
        <f t="shared" si="96"/>
        <v/>
      </c>
      <c r="AN410" s="183"/>
    </row>
    <row r="411" spans="1:40" ht="15.5">
      <c r="A411" s="178"/>
      <c r="B411" s="21"/>
      <c r="C411" s="22"/>
      <c r="D411" s="290"/>
      <c r="E411" s="289"/>
      <c r="F411" s="177"/>
      <c r="G411" s="286"/>
      <c r="H411" s="23"/>
      <c r="I411" s="63" t="str">
        <f t="shared" si="85"/>
        <v>£0.00</v>
      </c>
      <c r="J411" s="178"/>
      <c r="K411" s="19"/>
      <c r="L411" s="92"/>
      <c r="M411" s="92"/>
      <c r="N411" s="92" t="str">
        <f t="shared" si="86"/>
        <v/>
      </c>
      <c r="O411" s="95"/>
      <c r="P411" s="28" t="str">
        <f t="shared" si="87"/>
        <v/>
      </c>
      <c r="Q411" s="18" t="str">
        <f t="shared" si="88"/>
        <v>£0.00</v>
      </c>
      <c r="R411" s="92"/>
      <c r="S411" s="192"/>
      <c r="T411" s="193"/>
      <c r="U411" s="96"/>
      <c r="V411" s="294"/>
      <c r="W411" s="294" t="str">
        <f t="shared" si="89"/>
        <v/>
      </c>
      <c r="X411" s="93"/>
      <c r="Y411" s="95"/>
      <c r="Z411" s="294"/>
      <c r="AA411" s="66" t="str">
        <f t="shared" si="90"/>
        <v/>
      </c>
      <c r="AB411" s="67" t="str">
        <f t="shared" si="91"/>
        <v>£0.00</v>
      </c>
      <c r="AC411" s="181"/>
      <c r="AD411" s="183"/>
      <c r="AE411" s="183"/>
      <c r="AF411" s="183"/>
      <c r="AG411" s="183"/>
      <c r="AH411" s="183" t="str">
        <f t="shared" si="84"/>
        <v/>
      </c>
      <c r="AI411" s="45">
        <f t="shared" si="92"/>
        <v>0</v>
      </c>
      <c r="AJ411" s="45">
        <f t="shared" si="93"/>
        <v>0</v>
      </c>
      <c r="AK411" s="45">
        <f t="shared" si="94"/>
        <v>0</v>
      </c>
      <c r="AL411" s="183" t="str">
        <f t="shared" si="95"/>
        <v/>
      </c>
      <c r="AM411" s="183" t="str">
        <f t="shared" si="96"/>
        <v/>
      </c>
      <c r="AN411" s="183"/>
    </row>
    <row r="412" spans="1:40" ht="15.5">
      <c r="A412" s="178"/>
      <c r="B412" s="21"/>
      <c r="C412" s="22"/>
      <c r="D412" s="290"/>
      <c r="E412" s="289"/>
      <c r="F412" s="177"/>
      <c r="G412" s="286"/>
      <c r="H412" s="23"/>
      <c r="I412" s="63" t="str">
        <f t="shared" si="85"/>
        <v>£0.00</v>
      </c>
      <c r="J412" s="178"/>
      <c r="K412" s="19"/>
      <c r="L412" s="92"/>
      <c r="M412" s="92"/>
      <c r="N412" s="92" t="str">
        <f t="shared" si="86"/>
        <v/>
      </c>
      <c r="O412" s="95"/>
      <c r="P412" s="28" t="str">
        <f t="shared" si="87"/>
        <v/>
      </c>
      <c r="Q412" s="18" t="str">
        <f t="shared" si="88"/>
        <v>£0.00</v>
      </c>
      <c r="R412" s="92"/>
      <c r="S412" s="192"/>
      <c r="T412" s="193"/>
      <c r="U412" s="96"/>
      <c r="V412" s="294"/>
      <c r="W412" s="294" t="str">
        <f t="shared" si="89"/>
        <v/>
      </c>
      <c r="X412" s="93"/>
      <c r="Y412" s="95"/>
      <c r="Z412" s="294"/>
      <c r="AA412" s="66" t="str">
        <f t="shared" si="90"/>
        <v/>
      </c>
      <c r="AB412" s="67" t="str">
        <f t="shared" si="91"/>
        <v>£0.00</v>
      </c>
      <c r="AC412" s="181"/>
      <c r="AD412" s="183"/>
      <c r="AE412" s="183"/>
      <c r="AF412" s="183"/>
      <c r="AG412" s="183"/>
      <c r="AH412" s="183" t="str">
        <f t="shared" si="84"/>
        <v/>
      </c>
      <c r="AI412" s="45">
        <f t="shared" si="92"/>
        <v>0</v>
      </c>
      <c r="AJ412" s="45">
        <f t="shared" si="93"/>
        <v>0</v>
      </c>
      <c r="AK412" s="45">
        <f t="shared" si="94"/>
        <v>0</v>
      </c>
      <c r="AL412" s="183" t="str">
        <f t="shared" si="95"/>
        <v/>
      </c>
      <c r="AM412" s="183" t="str">
        <f t="shared" si="96"/>
        <v/>
      </c>
      <c r="AN412" s="183"/>
    </row>
    <row r="413" spans="1:40" ht="15.5">
      <c r="A413" s="178"/>
      <c r="B413" s="21"/>
      <c r="C413" s="22"/>
      <c r="D413" s="290"/>
      <c r="E413" s="289"/>
      <c r="F413" s="177"/>
      <c r="G413" s="286"/>
      <c r="H413" s="23"/>
      <c r="I413" s="63" t="str">
        <f t="shared" si="85"/>
        <v>£0.00</v>
      </c>
      <c r="J413" s="178"/>
      <c r="K413" s="19"/>
      <c r="L413" s="92"/>
      <c r="M413" s="92"/>
      <c r="N413" s="92" t="str">
        <f t="shared" si="86"/>
        <v/>
      </c>
      <c r="O413" s="95"/>
      <c r="P413" s="28" t="str">
        <f t="shared" si="87"/>
        <v/>
      </c>
      <c r="Q413" s="18" t="str">
        <f t="shared" si="88"/>
        <v>£0.00</v>
      </c>
      <c r="R413" s="92"/>
      <c r="S413" s="192"/>
      <c r="T413" s="193"/>
      <c r="U413" s="96"/>
      <c r="V413" s="294"/>
      <c r="W413" s="294" t="str">
        <f t="shared" si="89"/>
        <v/>
      </c>
      <c r="X413" s="93"/>
      <c r="Y413" s="95"/>
      <c r="Z413" s="294"/>
      <c r="AA413" s="66" t="str">
        <f t="shared" si="90"/>
        <v/>
      </c>
      <c r="AB413" s="67" t="str">
        <f t="shared" si="91"/>
        <v>£0.00</v>
      </c>
      <c r="AC413" s="181"/>
      <c r="AD413" s="183"/>
      <c r="AE413" s="183"/>
      <c r="AF413" s="183"/>
      <c r="AG413" s="183"/>
      <c r="AH413" s="183" t="str">
        <f t="shared" si="84"/>
        <v/>
      </c>
      <c r="AI413" s="45">
        <f t="shared" si="92"/>
        <v>0</v>
      </c>
      <c r="AJ413" s="45">
        <f t="shared" si="93"/>
        <v>0</v>
      </c>
      <c r="AK413" s="45">
        <f t="shared" si="94"/>
        <v>0</v>
      </c>
      <c r="AL413" s="183" t="str">
        <f t="shared" si="95"/>
        <v/>
      </c>
      <c r="AM413" s="183" t="str">
        <f t="shared" si="96"/>
        <v/>
      </c>
      <c r="AN413" s="183"/>
    </row>
    <row r="414" spans="1:40" ht="15.5">
      <c r="A414" s="178"/>
      <c r="B414" s="21"/>
      <c r="C414" s="22"/>
      <c r="D414" s="290"/>
      <c r="E414" s="289"/>
      <c r="F414" s="177"/>
      <c r="G414" s="286"/>
      <c r="H414" s="23"/>
      <c r="I414" s="63" t="str">
        <f t="shared" si="85"/>
        <v>£0.00</v>
      </c>
      <c r="J414" s="178"/>
      <c r="K414" s="19"/>
      <c r="L414" s="92"/>
      <c r="M414" s="92"/>
      <c r="N414" s="92" t="str">
        <f t="shared" si="86"/>
        <v/>
      </c>
      <c r="O414" s="95"/>
      <c r="P414" s="28" t="str">
        <f t="shared" si="87"/>
        <v/>
      </c>
      <c r="Q414" s="18" t="str">
        <f t="shared" si="88"/>
        <v>£0.00</v>
      </c>
      <c r="R414" s="92"/>
      <c r="S414" s="192"/>
      <c r="T414" s="193"/>
      <c r="U414" s="96"/>
      <c r="V414" s="294"/>
      <c r="W414" s="294" t="str">
        <f t="shared" si="89"/>
        <v/>
      </c>
      <c r="X414" s="93"/>
      <c r="Y414" s="95"/>
      <c r="Z414" s="294"/>
      <c r="AA414" s="66" t="str">
        <f t="shared" si="90"/>
        <v/>
      </c>
      <c r="AB414" s="67" t="str">
        <f t="shared" si="91"/>
        <v>£0.00</v>
      </c>
      <c r="AC414" s="181"/>
      <c r="AD414" s="183"/>
      <c r="AE414" s="183"/>
      <c r="AF414" s="183"/>
      <c r="AG414" s="183"/>
      <c r="AH414" s="183" t="str">
        <f t="shared" si="84"/>
        <v/>
      </c>
      <c r="AI414" s="45">
        <f t="shared" si="92"/>
        <v>0</v>
      </c>
      <c r="AJ414" s="45">
        <f t="shared" si="93"/>
        <v>0</v>
      </c>
      <c r="AK414" s="45">
        <f t="shared" si="94"/>
        <v>0</v>
      </c>
      <c r="AL414" s="183" t="str">
        <f t="shared" si="95"/>
        <v/>
      </c>
      <c r="AM414" s="183" t="str">
        <f t="shared" si="96"/>
        <v/>
      </c>
      <c r="AN414" s="183"/>
    </row>
    <row r="415" spans="1:40" ht="15.5">
      <c r="A415" s="178"/>
      <c r="B415" s="21"/>
      <c r="C415" s="22"/>
      <c r="D415" s="290"/>
      <c r="E415" s="289"/>
      <c r="F415" s="177"/>
      <c r="G415" s="286"/>
      <c r="H415" s="23"/>
      <c r="I415" s="63" t="str">
        <f t="shared" si="85"/>
        <v>£0.00</v>
      </c>
      <c r="J415" s="178"/>
      <c r="K415" s="19"/>
      <c r="L415" s="92"/>
      <c r="M415" s="92"/>
      <c r="N415" s="92" t="str">
        <f t="shared" si="86"/>
        <v/>
      </c>
      <c r="O415" s="95"/>
      <c r="P415" s="28" t="str">
        <f t="shared" si="87"/>
        <v/>
      </c>
      <c r="Q415" s="18" t="str">
        <f t="shared" si="88"/>
        <v>£0.00</v>
      </c>
      <c r="R415" s="92"/>
      <c r="S415" s="192"/>
      <c r="T415" s="193"/>
      <c r="U415" s="96"/>
      <c r="V415" s="294"/>
      <c r="W415" s="294" t="str">
        <f t="shared" si="89"/>
        <v/>
      </c>
      <c r="X415" s="93"/>
      <c r="Y415" s="95"/>
      <c r="Z415" s="294"/>
      <c r="AA415" s="66" t="str">
        <f t="shared" si="90"/>
        <v/>
      </c>
      <c r="AB415" s="67" t="str">
        <f t="shared" si="91"/>
        <v>£0.00</v>
      </c>
      <c r="AC415" s="181"/>
      <c r="AD415" s="183"/>
      <c r="AE415" s="183"/>
      <c r="AF415" s="183"/>
      <c r="AG415" s="183"/>
      <c r="AH415" s="183" t="str">
        <f t="shared" si="84"/>
        <v/>
      </c>
      <c r="AI415" s="45">
        <f t="shared" si="92"/>
        <v>0</v>
      </c>
      <c r="AJ415" s="45">
        <f t="shared" si="93"/>
        <v>0</v>
      </c>
      <c r="AK415" s="45">
        <f t="shared" si="94"/>
        <v>0</v>
      </c>
      <c r="AL415" s="183" t="str">
        <f t="shared" si="95"/>
        <v/>
      </c>
      <c r="AM415" s="183" t="str">
        <f t="shared" si="96"/>
        <v/>
      </c>
      <c r="AN415" s="183"/>
    </row>
    <row r="416" spans="1:40" ht="15.5">
      <c r="A416" s="178"/>
      <c r="B416" s="21"/>
      <c r="C416" s="22"/>
      <c r="D416" s="290"/>
      <c r="E416" s="289"/>
      <c r="F416" s="177"/>
      <c r="G416" s="286"/>
      <c r="H416" s="23"/>
      <c r="I416" s="63" t="str">
        <f t="shared" si="85"/>
        <v>£0.00</v>
      </c>
      <c r="J416" s="178"/>
      <c r="K416" s="19"/>
      <c r="L416" s="92"/>
      <c r="M416" s="92"/>
      <c r="N416" s="92" t="str">
        <f t="shared" si="86"/>
        <v/>
      </c>
      <c r="O416" s="95"/>
      <c r="P416" s="28" t="str">
        <f t="shared" si="87"/>
        <v/>
      </c>
      <c r="Q416" s="18" t="str">
        <f t="shared" si="88"/>
        <v>£0.00</v>
      </c>
      <c r="R416" s="92"/>
      <c r="S416" s="192"/>
      <c r="T416" s="193"/>
      <c r="U416" s="96"/>
      <c r="V416" s="294"/>
      <c r="W416" s="294" t="str">
        <f t="shared" si="89"/>
        <v/>
      </c>
      <c r="X416" s="93"/>
      <c r="Y416" s="95"/>
      <c r="Z416" s="294"/>
      <c r="AA416" s="66" t="str">
        <f t="shared" si="90"/>
        <v/>
      </c>
      <c r="AB416" s="67" t="str">
        <f t="shared" si="91"/>
        <v>£0.00</v>
      </c>
      <c r="AC416" s="181"/>
      <c r="AD416" s="183"/>
      <c r="AE416" s="183"/>
      <c r="AF416" s="183"/>
      <c r="AG416" s="183"/>
      <c r="AH416" s="183" t="str">
        <f t="shared" si="84"/>
        <v/>
      </c>
      <c r="AI416" s="45">
        <f t="shared" si="92"/>
        <v>0</v>
      </c>
      <c r="AJ416" s="45">
        <f t="shared" si="93"/>
        <v>0</v>
      </c>
      <c r="AK416" s="45">
        <f t="shared" si="94"/>
        <v>0</v>
      </c>
      <c r="AL416" s="183" t="str">
        <f t="shared" si="95"/>
        <v/>
      </c>
      <c r="AM416" s="183" t="str">
        <f t="shared" si="96"/>
        <v/>
      </c>
      <c r="AN416" s="183"/>
    </row>
    <row r="417" spans="1:40" ht="15.5">
      <c r="A417" s="178"/>
      <c r="B417" s="21"/>
      <c r="C417" s="22"/>
      <c r="D417" s="290"/>
      <c r="E417" s="289"/>
      <c r="F417" s="177"/>
      <c r="G417" s="286"/>
      <c r="H417" s="23"/>
      <c r="I417" s="63" t="str">
        <f t="shared" si="85"/>
        <v>£0.00</v>
      </c>
      <c r="J417" s="178"/>
      <c r="K417" s="19"/>
      <c r="L417" s="92"/>
      <c r="M417" s="92"/>
      <c r="N417" s="92" t="str">
        <f t="shared" si="86"/>
        <v/>
      </c>
      <c r="O417" s="95"/>
      <c r="P417" s="28" t="str">
        <f t="shared" si="87"/>
        <v/>
      </c>
      <c r="Q417" s="18" t="str">
        <f t="shared" si="88"/>
        <v>£0.00</v>
      </c>
      <c r="R417" s="92"/>
      <c r="S417" s="192"/>
      <c r="T417" s="193"/>
      <c r="U417" s="96"/>
      <c r="V417" s="294"/>
      <c r="W417" s="294" t="str">
        <f t="shared" si="89"/>
        <v/>
      </c>
      <c r="X417" s="93"/>
      <c r="Y417" s="95"/>
      <c r="Z417" s="294"/>
      <c r="AA417" s="66" t="str">
        <f t="shared" si="90"/>
        <v/>
      </c>
      <c r="AB417" s="67" t="str">
        <f t="shared" si="91"/>
        <v>£0.00</v>
      </c>
      <c r="AC417" s="181"/>
      <c r="AD417" s="183"/>
      <c r="AE417" s="183"/>
      <c r="AF417" s="183"/>
      <c r="AG417" s="183"/>
      <c r="AH417" s="183" t="str">
        <f t="shared" si="84"/>
        <v/>
      </c>
      <c r="AI417" s="45">
        <f t="shared" si="92"/>
        <v>0</v>
      </c>
      <c r="AJ417" s="45">
        <f t="shared" si="93"/>
        <v>0</v>
      </c>
      <c r="AK417" s="45">
        <f t="shared" si="94"/>
        <v>0</v>
      </c>
      <c r="AL417" s="183" t="str">
        <f t="shared" si="95"/>
        <v/>
      </c>
      <c r="AM417" s="183" t="str">
        <f t="shared" si="96"/>
        <v/>
      </c>
      <c r="AN417" s="183"/>
    </row>
    <row r="418" spans="1:40" ht="15.5">
      <c r="A418" s="178"/>
      <c r="B418" s="21"/>
      <c r="C418" s="22"/>
      <c r="D418" s="290"/>
      <c r="E418" s="289"/>
      <c r="F418" s="177"/>
      <c r="G418" s="286"/>
      <c r="H418" s="23"/>
      <c r="I418" s="63" t="str">
        <f t="shared" si="85"/>
        <v>£0.00</v>
      </c>
      <c r="J418" s="178"/>
      <c r="K418" s="19"/>
      <c r="L418" s="92"/>
      <c r="M418" s="92"/>
      <c r="N418" s="92" t="str">
        <f t="shared" si="86"/>
        <v/>
      </c>
      <c r="O418" s="95"/>
      <c r="P418" s="28" t="str">
        <f t="shared" si="87"/>
        <v/>
      </c>
      <c r="Q418" s="18" t="str">
        <f t="shared" si="88"/>
        <v>£0.00</v>
      </c>
      <c r="R418" s="92"/>
      <c r="S418" s="192"/>
      <c r="T418" s="193"/>
      <c r="U418" s="96"/>
      <c r="V418" s="294"/>
      <c r="W418" s="294" t="str">
        <f t="shared" si="89"/>
        <v/>
      </c>
      <c r="X418" s="93"/>
      <c r="Y418" s="95"/>
      <c r="Z418" s="294"/>
      <c r="AA418" s="66" t="str">
        <f t="shared" si="90"/>
        <v/>
      </c>
      <c r="AB418" s="67" t="str">
        <f t="shared" si="91"/>
        <v>£0.00</v>
      </c>
      <c r="AC418" s="181"/>
      <c r="AD418" s="183"/>
      <c r="AE418" s="183"/>
      <c r="AF418" s="183"/>
      <c r="AG418" s="183"/>
      <c r="AH418" s="183" t="str">
        <f t="shared" si="84"/>
        <v/>
      </c>
      <c r="AI418" s="45">
        <f t="shared" si="92"/>
        <v>0</v>
      </c>
      <c r="AJ418" s="45">
        <f t="shared" si="93"/>
        <v>0</v>
      </c>
      <c r="AK418" s="45">
        <f t="shared" si="94"/>
        <v>0</v>
      </c>
      <c r="AL418" s="183" t="str">
        <f t="shared" si="95"/>
        <v/>
      </c>
      <c r="AM418" s="183" t="str">
        <f t="shared" si="96"/>
        <v/>
      </c>
      <c r="AN418" s="183"/>
    </row>
    <row r="419" spans="1:40" ht="15.5">
      <c r="A419" s="178"/>
      <c r="B419" s="21"/>
      <c r="C419" s="22"/>
      <c r="D419" s="290"/>
      <c r="E419" s="289"/>
      <c r="F419" s="177"/>
      <c r="G419" s="286"/>
      <c r="H419" s="23"/>
      <c r="I419" s="63" t="str">
        <f t="shared" si="85"/>
        <v>£0.00</v>
      </c>
      <c r="J419" s="178"/>
      <c r="K419" s="19"/>
      <c r="L419" s="92"/>
      <c r="M419" s="92"/>
      <c r="N419" s="92" t="str">
        <f t="shared" si="86"/>
        <v/>
      </c>
      <c r="O419" s="95"/>
      <c r="P419" s="28" t="str">
        <f t="shared" si="87"/>
        <v/>
      </c>
      <c r="Q419" s="18" t="str">
        <f t="shared" si="88"/>
        <v>£0.00</v>
      </c>
      <c r="R419" s="92"/>
      <c r="S419" s="192"/>
      <c r="T419" s="193"/>
      <c r="U419" s="96"/>
      <c r="V419" s="294"/>
      <c r="W419" s="294" t="str">
        <f t="shared" si="89"/>
        <v/>
      </c>
      <c r="X419" s="93"/>
      <c r="Y419" s="95"/>
      <c r="Z419" s="294"/>
      <c r="AA419" s="66" t="str">
        <f t="shared" si="90"/>
        <v/>
      </c>
      <c r="AB419" s="67" t="str">
        <f t="shared" si="91"/>
        <v>£0.00</v>
      </c>
      <c r="AC419" s="181"/>
      <c r="AD419" s="183"/>
      <c r="AE419" s="183"/>
      <c r="AF419" s="183"/>
      <c r="AG419" s="183"/>
      <c r="AH419" s="183" t="str">
        <f t="shared" si="84"/>
        <v/>
      </c>
      <c r="AI419" s="45">
        <f t="shared" si="92"/>
        <v>0</v>
      </c>
      <c r="AJ419" s="45">
        <f t="shared" si="93"/>
        <v>0</v>
      </c>
      <c r="AK419" s="45">
        <f t="shared" si="94"/>
        <v>0</v>
      </c>
      <c r="AL419" s="183" t="str">
        <f t="shared" si="95"/>
        <v/>
      </c>
      <c r="AM419" s="183" t="str">
        <f t="shared" si="96"/>
        <v/>
      </c>
      <c r="AN419" s="183"/>
    </row>
    <row r="420" spans="1:40" ht="15.5">
      <c r="A420" s="178"/>
      <c r="B420" s="21"/>
      <c r="C420" s="22"/>
      <c r="D420" s="290"/>
      <c r="E420" s="289"/>
      <c r="F420" s="177"/>
      <c r="G420" s="286"/>
      <c r="H420" s="23"/>
      <c r="I420" s="63" t="str">
        <f t="shared" si="85"/>
        <v>£0.00</v>
      </c>
      <c r="J420" s="178"/>
      <c r="K420" s="19"/>
      <c r="L420" s="92"/>
      <c r="M420" s="92"/>
      <c r="N420" s="92" t="str">
        <f t="shared" si="86"/>
        <v/>
      </c>
      <c r="O420" s="95"/>
      <c r="P420" s="28" t="str">
        <f t="shared" si="87"/>
        <v/>
      </c>
      <c r="Q420" s="18" t="str">
        <f t="shared" si="88"/>
        <v>£0.00</v>
      </c>
      <c r="R420" s="92"/>
      <c r="S420" s="192"/>
      <c r="T420" s="193"/>
      <c r="U420" s="96"/>
      <c r="V420" s="294"/>
      <c r="W420" s="294" t="str">
        <f t="shared" si="89"/>
        <v/>
      </c>
      <c r="X420" s="93"/>
      <c r="Y420" s="95"/>
      <c r="Z420" s="294"/>
      <c r="AA420" s="66" t="str">
        <f t="shared" si="90"/>
        <v/>
      </c>
      <c r="AB420" s="67" t="str">
        <f t="shared" si="91"/>
        <v>£0.00</v>
      </c>
      <c r="AC420" s="181"/>
      <c r="AD420" s="183"/>
      <c r="AE420" s="183"/>
      <c r="AF420" s="183"/>
      <c r="AG420" s="183"/>
      <c r="AH420" s="183" t="str">
        <f t="shared" si="84"/>
        <v/>
      </c>
      <c r="AI420" s="45">
        <f t="shared" si="92"/>
        <v>0</v>
      </c>
      <c r="AJ420" s="45">
        <f t="shared" si="93"/>
        <v>0</v>
      </c>
      <c r="AK420" s="45">
        <f t="shared" si="94"/>
        <v>0</v>
      </c>
      <c r="AL420" s="183" t="str">
        <f t="shared" si="95"/>
        <v/>
      </c>
      <c r="AM420" s="183" t="str">
        <f t="shared" si="96"/>
        <v/>
      </c>
      <c r="AN420" s="183"/>
    </row>
    <row r="421" spans="1:40" ht="15.5">
      <c r="A421" s="178"/>
      <c r="B421" s="21"/>
      <c r="C421" s="22"/>
      <c r="D421" s="290"/>
      <c r="E421" s="289"/>
      <c r="F421" s="177"/>
      <c r="G421" s="286"/>
      <c r="H421" s="23"/>
      <c r="I421" s="63" t="str">
        <f t="shared" si="85"/>
        <v>£0.00</v>
      </c>
      <c r="J421" s="178"/>
      <c r="K421" s="19"/>
      <c r="L421" s="92"/>
      <c r="M421" s="92"/>
      <c r="N421" s="92" t="str">
        <f t="shared" si="86"/>
        <v/>
      </c>
      <c r="O421" s="95"/>
      <c r="P421" s="28" t="str">
        <f t="shared" si="87"/>
        <v/>
      </c>
      <c r="Q421" s="18" t="str">
        <f t="shared" si="88"/>
        <v>£0.00</v>
      </c>
      <c r="R421" s="92"/>
      <c r="S421" s="192"/>
      <c r="T421" s="193"/>
      <c r="U421" s="96"/>
      <c r="V421" s="294"/>
      <c r="W421" s="294" t="str">
        <f t="shared" si="89"/>
        <v/>
      </c>
      <c r="X421" s="93"/>
      <c r="Y421" s="95"/>
      <c r="Z421" s="294"/>
      <c r="AA421" s="66" t="str">
        <f t="shared" si="90"/>
        <v/>
      </c>
      <c r="AB421" s="67" t="str">
        <f t="shared" si="91"/>
        <v>£0.00</v>
      </c>
      <c r="AC421" s="181"/>
      <c r="AD421" s="183"/>
      <c r="AE421" s="183"/>
      <c r="AF421" s="183"/>
      <c r="AG421" s="183"/>
      <c r="AH421" s="183" t="str">
        <f t="shared" si="84"/>
        <v/>
      </c>
      <c r="AI421" s="45">
        <f t="shared" si="92"/>
        <v>0</v>
      </c>
      <c r="AJ421" s="45">
        <f t="shared" si="93"/>
        <v>0</v>
      </c>
      <c r="AK421" s="45">
        <f t="shared" si="94"/>
        <v>0</v>
      </c>
      <c r="AL421" s="183" t="str">
        <f t="shared" si="95"/>
        <v/>
      </c>
      <c r="AM421" s="183" t="str">
        <f t="shared" si="96"/>
        <v/>
      </c>
      <c r="AN421" s="183"/>
    </row>
    <row r="422" spans="1:40" ht="15.5">
      <c r="A422" s="178"/>
      <c r="B422" s="21"/>
      <c r="C422" s="22"/>
      <c r="D422" s="290"/>
      <c r="E422" s="289"/>
      <c r="F422" s="177"/>
      <c r="G422" s="286"/>
      <c r="H422" s="23"/>
      <c r="I422" s="63" t="str">
        <f t="shared" si="85"/>
        <v>£0.00</v>
      </c>
      <c r="J422" s="178"/>
      <c r="K422" s="19"/>
      <c r="L422" s="92"/>
      <c r="M422" s="92"/>
      <c r="N422" s="92" t="str">
        <f t="shared" si="86"/>
        <v/>
      </c>
      <c r="O422" s="95"/>
      <c r="P422" s="28" t="str">
        <f t="shared" si="87"/>
        <v/>
      </c>
      <c r="Q422" s="18" t="str">
        <f t="shared" si="88"/>
        <v>£0.00</v>
      </c>
      <c r="R422" s="92"/>
      <c r="S422" s="192"/>
      <c r="T422" s="193"/>
      <c r="U422" s="96"/>
      <c r="V422" s="294"/>
      <c r="W422" s="294" t="str">
        <f t="shared" si="89"/>
        <v/>
      </c>
      <c r="X422" s="93"/>
      <c r="Y422" s="95"/>
      <c r="Z422" s="294"/>
      <c r="AA422" s="66" t="str">
        <f t="shared" si="90"/>
        <v/>
      </c>
      <c r="AB422" s="67" t="str">
        <f t="shared" si="91"/>
        <v>£0.00</v>
      </c>
      <c r="AC422" s="181"/>
      <c r="AD422" s="183"/>
      <c r="AE422" s="183"/>
      <c r="AF422" s="183"/>
      <c r="AG422" s="183"/>
      <c r="AH422" s="183" t="str">
        <f t="shared" si="84"/>
        <v/>
      </c>
      <c r="AI422" s="45">
        <f t="shared" si="92"/>
        <v>0</v>
      </c>
      <c r="AJ422" s="45">
        <f t="shared" si="93"/>
        <v>0</v>
      </c>
      <c r="AK422" s="45">
        <f t="shared" si="94"/>
        <v>0</v>
      </c>
      <c r="AL422" s="183" t="str">
        <f t="shared" si="95"/>
        <v/>
      </c>
      <c r="AM422" s="183" t="str">
        <f t="shared" si="96"/>
        <v/>
      </c>
      <c r="AN422" s="183"/>
    </row>
    <row r="423" spans="1:40" ht="15.5">
      <c r="A423" s="178"/>
      <c r="B423" s="21"/>
      <c r="C423" s="22"/>
      <c r="D423" s="290"/>
      <c r="E423" s="289"/>
      <c r="F423" s="177"/>
      <c r="G423" s="286"/>
      <c r="H423" s="23"/>
      <c r="I423" s="63" t="str">
        <f t="shared" si="85"/>
        <v>£0.00</v>
      </c>
      <c r="J423" s="178"/>
      <c r="K423" s="19"/>
      <c r="L423" s="92"/>
      <c r="M423" s="92"/>
      <c r="N423" s="92" t="str">
        <f t="shared" si="86"/>
        <v/>
      </c>
      <c r="O423" s="95"/>
      <c r="P423" s="28" t="str">
        <f t="shared" si="87"/>
        <v/>
      </c>
      <c r="Q423" s="18" t="str">
        <f t="shared" si="88"/>
        <v>£0.00</v>
      </c>
      <c r="R423" s="92"/>
      <c r="S423" s="192"/>
      <c r="T423" s="193"/>
      <c r="U423" s="96"/>
      <c r="V423" s="294"/>
      <c r="W423" s="294" t="str">
        <f t="shared" si="89"/>
        <v/>
      </c>
      <c r="X423" s="93"/>
      <c r="Y423" s="95"/>
      <c r="Z423" s="294"/>
      <c r="AA423" s="66" t="str">
        <f t="shared" si="90"/>
        <v/>
      </c>
      <c r="AB423" s="67" t="str">
        <f t="shared" si="91"/>
        <v>£0.00</v>
      </c>
      <c r="AC423" s="181"/>
      <c r="AD423" s="183"/>
      <c r="AE423" s="183"/>
      <c r="AF423" s="183"/>
      <c r="AG423" s="183"/>
      <c r="AH423" s="183" t="str">
        <f t="shared" si="84"/>
        <v/>
      </c>
      <c r="AI423" s="45">
        <f t="shared" si="92"/>
        <v>0</v>
      </c>
      <c r="AJ423" s="45">
        <f t="shared" si="93"/>
        <v>0</v>
      </c>
      <c r="AK423" s="45">
        <f t="shared" si="94"/>
        <v>0</v>
      </c>
      <c r="AL423" s="183" t="str">
        <f t="shared" si="95"/>
        <v/>
      </c>
      <c r="AM423" s="183" t="str">
        <f t="shared" si="96"/>
        <v/>
      </c>
      <c r="AN423" s="183"/>
    </row>
    <row r="424" spans="1:40" ht="15.5">
      <c r="A424" s="178"/>
      <c r="B424" s="21"/>
      <c r="C424" s="22"/>
      <c r="D424" s="290"/>
      <c r="E424" s="289"/>
      <c r="F424" s="177"/>
      <c r="G424" s="286"/>
      <c r="H424" s="23"/>
      <c r="I424" s="63" t="str">
        <f t="shared" si="85"/>
        <v>£0.00</v>
      </c>
      <c r="J424" s="178"/>
      <c r="K424" s="19"/>
      <c r="L424" s="92"/>
      <c r="M424" s="92"/>
      <c r="N424" s="92" t="str">
        <f t="shared" si="86"/>
        <v/>
      </c>
      <c r="O424" s="95"/>
      <c r="P424" s="28" t="str">
        <f t="shared" si="87"/>
        <v/>
      </c>
      <c r="Q424" s="18" t="str">
        <f t="shared" si="88"/>
        <v>£0.00</v>
      </c>
      <c r="R424" s="92"/>
      <c r="S424" s="192"/>
      <c r="T424" s="193"/>
      <c r="U424" s="96"/>
      <c r="V424" s="294"/>
      <c r="W424" s="294" t="str">
        <f t="shared" si="89"/>
        <v/>
      </c>
      <c r="X424" s="93"/>
      <c r="Y424" s="95"/>
      <c r="Z424" s="294"/>
      <c r="AA424" s="66" t="str">
        <f t="shared" si="90"/>
        <v/>
      </c>
      <c r="AB424" s="67" t="str">
        <f t="shared" si="91"/>
        <v>£0.00</v>
      </c>
      <c r="AC424" s="181"/>
      <c r="AD424" s="183"/>
      <c r="AE424" s="183"/>
      <c r="AF424" s="183"/>
      <c r="AG424" s="183"/>
      <c r="AH424" s="183" t="str">
        <f t="shared" si="84"/>
        <v/>
      </c>
      <c r="AI424" s="45">
        <f t="shared" si="92"/>
        <v>0</v>
      </c>
      <c r="AJ424" s="45">
        <f t="shared" si="93"/>
        <v>0</v>
      </c>
      <c r="AK424" s="45">
        <f t="shared" si="94"/>
        <v>0</v>
      </c>
      <c r="AL424" s="183" t="str">
        <f t="shared" si="95"/>
        <v/>
      </c>
      <c r="AM424" s="183" t="str">
        <f t="shared" si="96"/>
        <v/>
      </c>
      <c r="AN424" s="183"/>
    </row>
    <row r="425" spans="1:40" ht="15.5">
      <c r="A425" s="178"/>
      <c r="B425" s="21"/>
      <c r="C425" s="22"/>
      <c r="D425" s="290"/>
      <c r="E425" s="289"/>
      <c r="F425" s="177"/>
      <c r="G425" s="286"/>
      <c r="H425" s="23"/>
      <c r="I425" s="63" t="str">
        <f t="shared" si="85"/>
        <v>£0.00</v>
      </c>
      <c r="J425" s="178"/>
      <c r="K425" s="19"/>
      <c r="L425" s="92"/>
      <c r="M425" s="92"/>
      <c r="N425" s="92" t="str">
        <f t="shared" si="86"/>
        <v/>
      </c>
      <c r="O425" s="95"/>
      <c r="P425" s="28" t="str">
        <f t="shared" si="87"/>
        <v/>
      </c>
      <c r="Q425" s="18" t="str">
        <f t="shared" si="88"/>
        <v>£0.00</v>
      </c>
      <c r="R425" s="92"/>
      <c r="S425" s="192"/>
      <c r="T425" s="193"/>
      <c r="U425" s="96"/>
      <c r="V425" s="294"/>
      <c r="W425" s="294" t="str">
        <f t="shared" si="89"/>
        <v/>
      </c>
      <c r="X425" s="93"/>
      <c r="Y425" s="95"/>
      <c r="Z425" s="294"/>
      <c r="AA425" s="66" t="str">
        <f t="shared" si="90"/>
        <v/>
      </c>
      <c r="AB425" s="67" t="str">
        <f t="shared" si="91"/>
        <v>£0.00</v>
      </c>
      <c r="AC425" s="181"/>
      <c r="AD425" s="183"/>
      <c r="AE425" s="183"/>
      <c r="AF425" s="183"/>
      <c r="AG425" s="183"/>
      <c r="AH425" s="183" t="str">
        <f t="shared" si="84"/>
        <v/>
      </c>
      <c r="AI425" s="45">
        <f t="shared" si="92"/>
        <v>0</v>
      </c>
      <c r="AJ425" s="45">
        <f t="shared" si="93"/>
        <v>0</v>
      </c>
      <c r="AK425" s="45">
        <f t="shared" si="94"/>
        <v>0</v>
      </c>
      <c r="AL425" s="183" t="str">
        <f t="shared" si="95"/>
        <v/>
      </c>
      <c r="AM425" s="183" t="str">
        <f t="shared" si="96"/>
        <v/>
      </c>
      <c r="AN425" s="183"/>
    </row>
    <row r="426" spans="1:40" ht="15.5">
      <c r="A426" s="178"/>
      <c r="B426" s="21"/>
      <c r="C426" s="22"/>
      <c r="D426" s="290"/>
      <c r="E426" s="289"/>
      <c r="F426" s="177"/>
      <c r="G426" s="286"/>
      <c r="H426" s="23"/>
      <c r="I426" s="63" t="str">
        <f t="shared" si="85"/>
        <v>£0.00</v>
      </c>
      <c r="J426" s="178"/>
      <c r="K426" s="19"/>
      <c r="L426" s="92"/>
      <c r="M426" s="92"/>
      <c r="N426" s="92" t="str">
        <f t="shared" si="86"/>
        <v/>
      </c>
      <c r="O426" s="95"/>
      <c r="P426" s="28" t="str">
        <f t="shared" si="87"/>
        <v/>
      </c>
      <c r="Q426" s="18" t="str">
        <f t="shared" si="88"/>
        <v>£0.00</v>
      </c>
      <c r="R426" s="92"/>
      <c r="S426" s="192"/>
      <c r="T426" s="193"/>
      <c r="U426" s="96"/>
      <c r="V426" s="294"/>
      <c r="W426" s="294" t="str">
        <f t="shared" si="89"/>
        <v/>
      </c>
      <c r="X426" s="93"/>
      <c r="Y426" s="95"/>
      <c r="Z426" s="294"/>
      <c r="AA426" s="66" t="str">
        <f t="shared" si="90"/>
        <v/>
      </c>
      <c r="AB426" s="67" t="str">
        <f t="shared" si="91"/>
        <v>£0.00</v>
      </c>
      <c r="AC426" s="181"/>
      <c r="AD426" s="183"/>
      <c r="AE426" s="183"/>
      <c r="AF426" s="183"/>
      <c r="AG426" s="183"/>
      <c r="AH426" s="183" t="str">
        <f t="shared" si="84"/>
        <v/>
      </c>
      <c r="AI426" s="45">
        <f t="shared" si="92"/>
        <v>0</v>
      </c>
      <c r="AJ426" s="45">
        <f t="shared" si="93"/>
        <v>0</v>
      </c>
      <c r="AK426" s="45">
        <f t="shared" si="94"/>
        <v>0</v>
      </c>
      <c r="AL426" s="183" t="str">
        <f t="shared" si="95"/>
        <v/>
      </c>
      <c r="AM426" s="183" t="str">
        <f t="shared" si="96"/>
        <v/>
      </c>
      <c r="AN426" s="183"/>
    </row>
    <row r="427" spans="1:40" ht="15.5">
      <c r="A427" s="178"/>
      <c r="B427" s="21"/>
      <c r="C427" s="22"/>
      <c r="D427" s="290"/>
      <c r="E427" s="289"/>
      <c r="F427" s="177"/>
      <c r="G427" s="286"/>
      <c r="H427" s="23"/>
      <c r="I427" s="63" t="str">
        <f t="shared" si="85"/>
        <v>£0.00</v>
      </c>
      <c r="J427" s="178"/>
      <c r="K427" s="19"/>
      <c r="L427" s="92"/>
      <c r="M427" s="92"/>
      <c r="N427" s="92" t="str">
        <f t="shared" si="86"/>
        <v/>
      </c>
      <c r="O427" s="95"/>
      <c r="P427" s="28" t="str">
        <f t="shared" si="87"/>
        <v/>
      </c>
      <c r="Q427" s="18" t="str">
        <f t="shared" si="88"/>
        <v>£0.00</v>
      </c>
      <c r="R427" s="92"/>
      <c r="S427" s="192"/>
      <c r="T427" s="193"/>
      <c r="U427" s="96"/>
      <c r="V427" s="294"/>
      <c r="W427" s="294" t="str">
        <f t="shared" si="89"/>
        <v/>
      </c>
      <c r="X427" s="93"/>
      <c r="Y427" s="95"/>
      <c r="Z427" s="294"/>
      <c r="AA427" s="66" t="str">
        <f t="shared" si="90"/>
        <v/>
      </c>
      <c r="AB427" s="67" t="str">
        <f t="shared" si="91"/>
        <v>£0.00</v>
      </c>
      <c r="AC427" s="181"/>
      <c r="AD427" s="183"/>
      <c r="AE427" s="183"/>
      <c r="AF427" s="183"/>
      <c r="AG427" s="183"/>
      <c r="AH427" s="183" t="str">
        <f t="shared" si="84"/>
        <v/>
      </c>
      <c r="AI427" s="45">
        <f t="shared" si="92"/>
        <v>0</v>
      </c>
      <c r="AJ427" s="45">
        <f t="shared" si="93"/>
        <v>0</v>
      </c>
      <c r="AK427" s="45">
        <f t="shared" si="94"/>
        <v>0</v>
      </c>
      <c r="AL427" s="183" t="str">
        <f t="shared" si="95"/>
        <v/>
      </c>
      <c r="AM427" s="183" t="str">
        <f t="shared" si="96"/>
        <v/>
      </c>
      <c r="AN427" s="183"/>
    </row>
    <row r="428" spans="1:40" ht="15.5">
      <c r="A428" s="178"/>
      <c r="B428" s="21"/>
      <c r="C428" s="22"/>
      <c r="D428" s="290"/>
      <c r="E428" s="289"/>
      <c r="F428" s="177"/>
      <c r="G428" s="286"/>
      <c r="H428" s="23"/>
      <c r="I428" s="63" t="str">
        <f t="shared" si="85"/>
        <v>£0.00</v>
      </c>
      <c r="J428" s="178"/>
      <c r="K428" s="19"/>
      <c r="L428" s="92"/>
      <c r="M428" s="92"/>
      <c r="N428" s="92" t="str">
        <f t="shared" si="86"/>
        <v/>
      </c>
      <c r="O428" s="95"/>
      <c r="P428" s="28" t="str">
        <f t="shared" si="87"/>
        <v/>
      </c>
      <c r="Q428" s="18" t="str">
        <f t="shared" si="88"/>
        <v>£0.00</v>
      </c>
      <c r="R428" s="92"/>
      <c r="S428" s="192"/>
      <c r="T428" s="193"/>
      <c r="U428" s="96"/>
      <c r="V428" s="294"/>
      <c r="W428" s="294" t="str">
        <f t="shared" si="89"/>
        <v/>
      </c>
      <c r="X428" s="93"/>
      <c r="Y428" s="95"/>
      <c r="Z428" s="294"/>
      <c r="AA428" s="66" t="str">
        <f t="shared" si="90"/>
        <v/>
      </c>
      <c r="AB428" s="67" t="str">
        <f t="shared" si="91"/>
        <v>£0.00</v>
      </c>
      <c r="AC428" s="181"/>
      <c r="AD428" s="183"/>
      <c r="AE428" s="183"/>
      <c r="AF428" s="183"/>
      <c r="AG428" s="183"/>
      <c r="AH428" s="183" t="str">
        <f t="shared" si="84"/>
        <v/>
      </c>
      <c r="AI428" s="45">
        <f t="shared" si="92"/>
        <v>0</v>
      </c>
      <c r="AJ428" s="45">
        <f t="shared" si="93"/>
        <v>0</v>
      </c>
      <c r="AK428" s="45">
        <f t="shared" si="94"/>
        <v>0</v>
      </c>
      <c r="AL428" s="183" t="str">
        <f t="shared" si="95"/>
        <v/>
      </c>
      <c r="AM428" s="183" t="str">
        <f t="shared" si="96"/>
        <v/>
      </c>
      <c r="AN428" s="183"/>
    </row>
    <row r="429" spans="1:40" ht="15.5">
      <c r="A429" s="178"/>
      <c r="B429" s="21"/>
      <c r="C429" s="22"/>
      <c r="D429" s="290"/>
      <c r="E429" s="289"/>
      <c r="F429" s="177"/>
      <c r="G429" s="286"/>
      <c r="H429" s="23"/>
      <c r="I429" s="63" t="str">
        <f t="shared" si="85"/>
        <v>£0.00</v>
      </c>
      <c r="J429" s="178"/>
      <c r="K429" s="19"/>
      <c r="L429" s="92"/>
      <c r="M429" s="92"/>
      <c r="N429" s="92" t="str">
        <f t="shared" si="86"/>
        <v/>
      </c>
      <c r="O429" s="95"/>
      <c r="P429" s="28" t="str">
        <f t="shared" si="87"/>
        <v/>
      </c>
      <c r="Q429" s="18" t="str">
        <f t="shared" si="88"/>
        <v>£0.00</v>
      </c>
      <c r="R429" s="92"/>
      <c r="S429" s="192"/>
      <c r="T429" s="193"/>
      <c r="U429" s="96"/>
      <c r="V429" s="294"/>
      <c r="W429" s="294" t="str">
        <f t="shared" si="89"/>
        <v/>
      </c>
      <c r="X429" s="93"/>
      <c r="Y429" s="95"/>
      <c r="Z429" s="294"/>
      <c r="AA429" s="66" t="str">
        <f t="shared" si="90"/>
        <v/>
      </c>
      <c r="AB429" s="67" t="str">
        <f t="shared" si="91"/>
        <v>£0.00</v>
      </c>
      <c r="AC429" s="181"/>
      <c r="AD429" s="183"/>
      <c r="AE429" s="183"/>
      <c r="AF429" s="183"/>
      <c r="AG429" s="183"/>
      <c r="AH429" s="183" t="str">
        <f t="shared" si="84"/>
        <v/>
      </c>
      <c r="AI429" s="45">
        <f t="shared" si="92"/>
        <v>0</v>
      </c>
      <c r="AJ429" s="45">
        <f t="shared" si="93"/>
        <v>0</v>
      </c>
      <c r="AK429" s="45">
        <f t="shared" si="94"/>
        <v>0</v>
      </c>
      <c r="AL429" s="183" t="str">
        <f t="shared" si="95"/>
        <v/>
      </c>
      <c r="AM429" s="183" t="str">
        <f t="shared" si="96"/>
        <v/>
      </c>
      <c r="AN429" s="183"/>
    </row>
    <row r="430" spans="1:40" ht="15.5">
      <c r="A430" s="178"/>
      <c r="B430" s="21"/>
      <c r="C430" s="22"/>
      <c r="D430" s="290"/>
      <c r="E430" s="289"/>
      <c r="F430" s="177"/>
      <c r="G430" s="286"/>
      <c r="H430" s="23"/>
      <c r="I430" s="63" t="str">
        <f t="shared" si="85"/>
        <v>£0.00</v>
      </c>
      <c r="J430" s="178"/>
      <c r="K430" s="19"/>
      <c r="L430" s="92"/>
      <c r="M430" s="92"/>
      <c r="N430" s="92" t="str">
        <f t="shared" si="86"/>
        <v/>
      </c>
      <c r="O430" s="95"/>
      <c r="P430" s="28" t="str">
        <f t="shared" si="87"/>
        <v/>
      </c>
      <c r="Q430" s="18" t="str">
        <f t="shared" si="88"/>
        <v>£0.00</v>
      </c>
      <c r="R430" s="92"/>
      <c r="S430" s="192"/>
      <c r="T430" s="193"/>
      <c r="U430" s="96"/>
      <c r="V430" s="294"/>
      <c r="W430" s="294" t="str">
        <f t="shared" si="89"/>
        <v/>
      </c>
      <c r="X430" s="93"/>
      <c r="Y430" s="95"/>
      <c r="Z430" s="294"/>
      <c r="AA430" s="66" t="str">
        <f t="shared" si="90"/>
        <v/>
      </c>
      <c r="AB430" s="67" t="str">
        <f t="shared" si="91"/>
        <v>£0.00</v>
      </c>
      <c r="AC430" s="181"/>
      <c r="AD430" s="183"/>
      <c r="AE430" s="183"/>
      <c r="AF430" s="183"/>
      <c r="AG430" s="183"/>
      <c r="AH430" s="183" t="str">
        <f t="shared" si="84"/>
        <v/>
      </c>
      <c r="AI430" s="45">
        <f t="shared" si="92"/>
        <v>0</v>
      </c>
      <c r="AJ430" s="45">
        <f t="shared" si="93"/>
        <v>0</v>
      </c>
      <c r="AK430" s="45">
        <f t="shared" si="94"/>
        <v>0</v>
      </c>
      <c r="AL430" s="183" t="str">
        <f t="shared" si="95"/>
        <v/>
      </c>
      <c r="AM430" s="183" t="str">
        <f t="shared" si="96"/>
        <v/>
      </c>
      <c r="AN430" s="183"/>
    </row>
    <row r="431" spans="1:40" ht="15.5">
      <c r="A431" s="178"/>
      <c r="B431" s="21"/>
      <c r="C431" s="22"/>
      <c r="D431" s="290"/>
      <c r="E431" s="289"/>
      <c r="F431" s="177"/>
      <c r="G431" s="286"/>
      <c r="H431" s="23"/>
      <c r="I431" s="63" t="str">
        <f t="shared" si="85"/>
        <v>£0.00</v>
      </c>
      <c r="J431" s="178"/>
      <c r="K431" s="19"/>
      <c r="L431" s="92"/>
      <c r="M431" s="92"/>
      <c r="N431" s="92" t="str">
        <f t="shared" si="86"/>
        <v/>
      </c>
      <c r="O431" s="95"/>
      <c r="P431" s="28" t="str">
        <f t="shared" si="87"/>
        <v/>
      </c>
      <c r="Q431" s="18" t="str">
        <f t="shared" si="88"/>
        <v>£0.00</v>
      </c>
      <c r="R431" s="92"/>
      <c r="S431" s="192"/>
      <c r="T431" s="193"/>
      <c r="U431" s="96"/>
      <c r="V431" s="294"/>
      <c r="W431" s="294" t="str">
        <f t="shared" si="89"/>
        <v/>
      </c>
      <c r="X431" s="93"/>
      <c r="Y431" s="95"/>
      <c r="Z431" s="294"/>
      <c r="AA431" s="66" t="str">
        <f t="shared" si="90"/>
        <v/>
      </c>
      <c r="AB431" s="67" t="str">
        <f t="shared" si="91"/>
        <v>£0.00</v>
      </c>
      <c r="AC431" s="181"/>
      <c r="AD431" s="183"/>
      <c r="AE431" s="183"/>
      <c r="AF431" s="183"/>
      <c r="AG431" s="183"/>
      <c r="AH431" s="183" t="str">
        <f t="shared" si="84"/>
        <v/>
      </c>
      <c r="AI431" s="45">
        <f t="shared" si="92"/>
        <v>0</v>
      </c>
      <c r="AJ431" s="45">
        <f t="shared" si="93"/>
        <v>0</v>
      </c>
      <c r="AK431" s="45">
        <f t="shared" si="94"/>
        <v>0</v>
      </c>
      <c r="AL431" s="183" t="str">
        <f t="shared" si="95"/>
        <v/>
      </c>
      <c r="AM431" s="183" t="str">
        <f t="shared" si="96"/>
        <v/>
      </c>
      <c r="AN431" s="183"/>
    </row>
    <row r="432" spans="1:40" ht="15.5">
      <c r="A432" s="178"/>
      <c r="B432" s="21"/>
      <c r="C432" s="22"/>
      <c r="D432" s="290"/>
      <c r="E432" s="289"/>
      <c r="F432" s="177"/>
      <c r="G432" s="286"/>
      <c r="H432" s="23"/>
      <c r="I432" s="63" t="str">
        <f t="shared" si="85"/>
        <v>£0.00</v>
      </c>
      <c r="J432" s="178"/>
      <c r="K432" s="19"/>
      <c r="L432" s="92"/>
      <c r="M432" s="92"/>
      <c r="N432" s="92" t="str">
        <f t="shared" si="86"/>
        <v/>
      </c>
      <c r="O432" s="95"/>
      <c r="P432" s="28" t="str">
        <f t="shared" si="87"/>
        <v/>
      </c>
      <c r="Q432" s="18" t="str">
        <f t="shared" si="88"/>
        <v>£0.00</v>
      </c>
      <c r="R432" s="92"/>
      <c r="S432" s="192"/>
      <c r="T432" s="193"/>
      <c r="U432" s="96"/>
      <c r="V432" s="294"/>
      <c r="W432" s="294" t="str">
        <f t="shared" si="89"/>
        <v/>
      </c>
      <c r="X432" s="93"/>
      <c r="Y432" s="95"/>
      <c r="Z432" s="294"/>
      <c r="AA432" s="66" t="str">
        <f t="shared" si="90"/>
        <v/>
      </c>
      <c r="AB432" s="67" t="str">
        <f t="shared" si="91"/>
        <v>£0.00</v>
      </c>
      <c r="AC432" s="181"/>
      <c r="AD432" s="183"/>
      <c r="AE432" s="183"/>
      <c r="AF432" s="183"/>
      <c r="AG432" s="183"/>
      <c r="AH432" s="183" t="str">
        <f t="shared" si="84"/>
        <v/>
      </c>
      <c r="AI432" s="45">
        <f t="shared" si="92"/>
        <v>0</v>
      </c>
      <c r="AJ432" s="45">
        <f t="shared" si="93"/>
        <v>0</v>
      </c>
      <c r="AK432" s="45">
        <f t="shared" si="94"/>
        <v>0</v>
      </c>
      <c r="AL432" s="183" t="str">
        <f t="shared" si="95"/>
        <v/>
      </c>
      <c r="AM432" s="183" t="str">
        <f t="shared" si="96"/>
        <v/>
      </c>
      <c r="AN432" s="183"/>
    </row>
    <row r="433" spans="1:40" ht="15.5">
      <c r="A433" s="178"/>
      <c r="B433" s="21"/>
      <c r="C433" s="22"/>
      <c r="D433" s="290"/>
      <c r="E433" s="289"/>
      <c r="F433" s="177"/>
      <c r="G433" s="286"/>
      <c r="H433" s="23"/>
      <c r="I433" s="63" t="str">
        <f t="shared" si="85"/>
        <v>£0.00</v>
      </c>
      <c r="J433" s="178"/>
      <c r="K433" s="19"/>
      <c r="L433" s="92"/>
      <c r="M433" s="92"/>
      <c r="N433" s="92" t="str">
        <f t="shared" si="86"/>
        <v/>
      </c>
      <c r="O433" s="95"/>
      <c r="P433" s="28" t="str">
        <f t="shared" si="87"/>
        <v/>
      </c>
      <c r="Q433" s="18" t="str">
        <f t="shared" si="88"/>
        <v>£0.00</v>
      </c>
      <c r="R433" s="92"/>
      <c r="S433" s="192"/>
      <c r="T433" s="193"/>
      <c r="U433" s="96"/>
      <c r="V433" s="294"/>
      <c r="W433" s="294" t="str">
        <f t="shared" si="89"/>
        <v/>
      </c>
      <c r="X433" s="93"/>
      <c r="Y433" s="95"/>
      <c r="Z433" s="294"/>
      <c r="AA433" s="66" t="str">
        <f t="shared" si="90"/>
        <v/>
      </c>
      <c r="AB433" s="67" t="str">
        <f t="shared" si="91"/>
        <v>£0.00</v>
      </c>
      <c r="AC433" s="181"/>
      <c r="AD433" s="183"/>
      <c r="AE433" s="183"/>
      <c r="AF433" s="183"/>
      <c r="AG433" s="183"/>
      <c r="AH433" s="183" t="str">
        <f t="shared" si="84"/>
        <v/>
      </c>
      <c r="AI433" s="45">
        <f t="shared" si="92"/>
        <v>0</v>
      </c>
      <c r="AJ433" s="45">
        <f t="shared" si="93"/>
        <v>0</v>
      </c>
      <c r="AK433" s="45">
        <f t="shared" si="94"/>
        <v>0</v>
      </c>
      <c r="AL433" s="183" t="str">
        <f t="shared" si="95"/>
        <v/>
      </c>
      <c r="AM433" s="183" t="str">
        <f t="shared" si="96"/>
        <v/>
      </c>
      <c r="AN433" s="183"/>
    </row>
    <row r="434" spans="1:40" ht="15.5">
      <c r="A434" s="178"/>
      <c r="B434" s="21"/>
      <c r="C434" s="22"/>
      <c r="D434" s="290"/>
      <c r="E434" s="289"/>
      <c r="F434" s="177"/>
      <c r="G434" s="286"/>
      <c r="H434" s="23"/>
      <c r="I434" s="63" t="str">
        <f t="shared" si="85"/>
        <v>£0.00</v>
      </c>
      <c r="J434" s="178"/>
      <c r="K434" s="19"/>
      <c r="L434" s="92"/>
      <c r="M434" s="92"/>
      <c r="N434" s="92" t="str">
        <f t="shared" si="86"/>
        <v/>
      </c>
      <c r="O434" s="95"/>
      <c r="P434" s="28" t="str">
        <f t="shared" si="87"/>
        <v/>
      </c>
      <c r="Q434" s="18" t="str">
        <f t="shared" si="88"/>
        <v>£0.00</v>
      </c>
      <c r="R434" s="92"/>
      <c r="S434" s="192"/>
      <c r="T434" s="193"/>
      <c r="U434" s="96"/>
      <c r="V434" s="294"/>
      <c r="W434" s="294" t="str">
        <f t="shared" si="89"/>
        <v/>
      </c>
      <c r="X434" s="93"/>
      <c r="Y434" s="95"/>
      <c r="Z434" s="294"/>
      <c r="AA434" s="66" t="str">
        <f t="shared" si="90"/>
        <v/>
      </c>
      <c r="AB434" s="67" t="str">
        <f t="shared" si="91"/>
        <v>£0.00</v>
      </c>
      <c r="AC434" s="181"/>
      <c r="AD434" s="183"/>
      <c r="AE434" s="183"/>
      <c r="AF434" s="183"/>
      <c r="AG434" s="183"/>
      <c r="AH434" s="183" t="str">
        <f t="shared" si="84"/>
        <v/>
      </c>
      <c r="AI434" s="45">
        <f t="shared" si="92"/>
        <v>0</v>
      </c>
      <c r="AJ434" s="45">
        <f t="shared" si="93"/>
        <v>0</v>
      </c>
      <c r="AK434" s="45">
        <f t="shared" si="94"/>
        <v>0</v>
      </c>
      <c r="AL434" s="183" t="str">
        <f t="shared" si="95"/>
        <v/>
      </c>
      <c r="AM434" s="183" t="str">
        <f t="shared" si="96"/>
        <v/>
      </c>
      <c r="AN434" s="183"/>
    </row>
    <row r="435" spans="1:40" ht="15.5">
      <c r="A435" s="178"/>
      <c r="B435" s="21"/>
      <c r="C435" s="22"/>
      <c r="D435" s="290"/>
      <c r="E435" s="289"/>
      <c r="F435" s="177"/>
      <c r="G435" s="286"/>
      <c r="H435" s="23"/>
      <c r="I435" s="63" t="str">
        <f t="shared" si="85"/>
        <v>£0.00</v>
      </c>
      <c r="J435" s="178"/>
      <c r="K435" s="19"/>
      <c r="L435" s="92"/>
      <c r="M435" s="92"/>
      <c r="N435" s="92" t="str">
        <f t="shared" si="86"/>
        <v/>
      </c>
      <c r="O435" s="95"/>
      <c r="P435" s="28" t="str">
        <f t="shared" si="87"/>
        <v/>
      </c>
      <c r="Q435" s="18" t="str">
        <f t="shared" si="88"/>
        <v>£0.00</v>
      </c>
      <c r="R435" s="92"/>
      <c r="S435" s="192"/>
      <c r="T435" s="193"/>
      <c r="U435" s="96"/>
      <c r="V435" s="294"/>
      <c r="W435" s="294" t="str">
        <f t="shared" si="89"/>
        <v/>
      </c>
      <c r="X435" s="93"/>
      <c r="Y435" s="95"/>
      <c r="Z435" s="294"/>
      <c r="AA435" s="66" t="str">
        <f t="shared" si="90"/>
        <v/>
      </c>
      <c r="AB435" s="67" t="str">
        <f t="shared" si="91"/>
        <v>£0.00</v>
      </c>
      <c r="AC435" s="181"/>
      <c r="AD435" s="183"/>
      <c r="AE435" s="183"/>
      <c r="AF435" s="183"/>
      <c r="AG435" s="183"/>
      <c r="AH435" s="183" t="str">
        <f t="shared" si="84"/>
        <v/>
      </c>
      <c r="AI435" s="45">
        <f t="shared" si="92"/>
        <v>0</v>
      </c>
      <c r="AJ435" s="45">
        <f t="shared" si="93"/>
        <v>0</v>
      </c>
      <c r="AK435" s="45">
        <f t="shared" si="94"/>
        <v>0</v>
      </c>
      <c r="AL435" s="183" t="str">
        <f t="shared" si="95"/>
        <v/>
      </c>
      <c r="AM435" s="183" t="str">
        <f t="shared" si="96"/>
        <v/>
      </c>
      <c r="AN435" s="183"/>
    </row>
    <row r="436" spans="1:40" ht="15.5">
      <c r="A436" s="178"/>
      <c r="B436" s="21"/>
      <c r="C436" s="22"/>
      <c r="D436" s="290"/>
      <c r="E436" s="289"/>
      <c r="F436" s="177"/>
      <c r="G436" s="286"/>
      <c r="H436" s="23"/>
      <c r="I436" s="63" t="str">
        <f t="shared" si="85"/>
        <v>£0.00</v>
      </c>
      <c r="J436" s="178"/>
      <c r="K436" s="19"/>
      <c r="L436" s="92"/>
      <c r="M436" s="92"/>
      <c r="N436" s="92" t="str">
        <f t="shared" si="86"/>
        <v/>
      </c>
      <c r="O436" s="95"/>
      <c r="P436" s="28" t="str">
        <f t="shared" si="87"/>
        <v/>
      </c>
      <c r="Q436" s="18" t="str">
        <f t="shared" si="88"/>
        <v>£0.00</v>
      </c>
      <c r="R436" s="92"/>
      <c r="S436" s="192"/>
      <c r="T436" s="193"/>
      <c r="U436" s="96"/>
      <c r="V436" s="294"/>
      <c r="W436" s="294" t="str">
        <f t="shared" si="89"/>
        <v/>
      </c>
      <c r="X436" s="93"/>
      <c r="Y436" s="95"/>
      <c r="Z436" s="294"/>
      <c r="AA436" s="66" t="str">
        <f t="shared" si="90"/>
        <v/>
      </c>
      <c r="AB436" s="67" t="str">
        <f t="shared" si="91"/>
        <v>£0.00</v>
      </c>
      <c r="AC436" s="181"/>
      <c r="AD436" s="183"/>
      <c r="AE436" s="183"/>
      <c r="AF436" s="183"/>
      <c r="AG436" s="183"/>
      <c r="AH436" s="183" t="str">
        <f t="shared" si="84"/>
        <v/>
      </c>
      <c r="AI436" s="45">
        <f t="shared" si="92"/>
        <v>0</v>
      </c>
      <c r="AJ436" s="45">
        <f t="shared" si="93"/>
        <v>0</v>
      </c>
      <c r="AK436" s="45">
        <f t="shared" si="94"/>
        <v>0</v>
      </c>
      <c r="AL436" s="183" t="str">
        <f t="shared" si="95"/>
        <v/>
      </c>
      <c r="AM436" s="183" t="str">
        <f t="shared" si="96"/>
        <v/>
      </c>
      <c r="AN436" s="183"/>
    </row>
    <row r="437" spans="1:40" ht="15.5">
      <c r="A437" s="178"/>
      <c r="B437" s="21"/>
      <c r="C437" s="22"/>
      <c r="D437" s="290"/>
      <c r="E437" s="289"/>
      <c r="F437" s="177"/>
      <c r="G437" s="286"/>
      <c r="H437" s="23"/>
      <c r="I437" s="63" t="str">
        <f t="shared" si="85"/>
        <v>£0.00</v>
      </c>
      <c r="J437" s="178"/>
      <c r="K437" s="19"/>
      <c r="L437" s="92"/>
      <c r="M437" s="92"/>
      <c r="N437" s="92" t="str">
        <f t="shared" si="86"/>
        <v/>
      </c>
      <c r="O437" s="95"/>
      <c r="P437" s="28" t="str">
        <f t="shared" si="87"/>
        <v/>
      </c>
      <c r="Q437" s="18" t="str">
        <f t="shared" si="88"/>
        <v>£0.00</v>
      </c>
      <c r="R437" s="92"/>
      <c r="S437" s="192"/>
      <c r="T437" s="193"/>
      <c r="U437" s="96"/>
      <c r="V437" s="294"/>
      <c r="W437" s="294" t="str">
        <f t="shared" si="89"/>
        <v/>
      </c>
      <c r="X437" s="93"/>
      <c r="Y437" s="95"/>
      <c r="Z437" s="294"/>
      <c r="AA437" s="66" t="str">
        <f t="shared" si="90"/>
        <v/>
      </c>
      <c r="AB437" s="67" t="str">
        <f t="shared" si="91"/>
        <v>£0.00</v>
      </c>
      <c r="AC437" s="181"/>
      <c r="AD437" s="183"/>
      <c r="AE437" s="183"/>
      <c r="AF437" s="183"/>
      <c r="AG437" s="183"/>
      <c r="AH437" s="183" t="str">
        <f t="shared" si="84"/>
        <v/>
      </c>
      <c r="AI437" s="45">
        <f t="shared" si="92"/>
        <v>0</v>
      </c>
      <c r="AJ437" s="45">
        <f t="shared" si="93"/>
        <v>0</v>
      </c>
      <c r="AK437" s="45">
        <f t="shared" si="94"/>
        <v>0</v>
      </c>
      <c r="AL437" s="183" t="str">
        <f t="shared" si="95"/>
        <v/>
      </c>
      <c r="AM437" s="183" t="str">
        <f t="shared" si="96"/>
        <v/>
      </c>
      <c r="AN437" s="183"/>
    </row>
    <row r="438" spans="1:40" ht="15.5">
      <c r="A438" s="178"/>
      <c r="B438" s="21"/>
      <c r="C438" s="22"/>
      <c r="D438" s="290"/>
      <c r="E438" s="289"/>
      <c r="F438" s="177"/>
      <c r="G438" s="286"/>
      <c r="H438" s="23"/>
      <c r="I438" s="63" t="str">
        <f t="shared" si="85"/>
        <v>£0.00</v>
      </c>
      <c r="J438" s="178"/>
      <c r="K438" s="19"/>
      <c r="L438" s="92"/>
      <c r="M438" s="92"/>
      <c r="N438" s="92" t="str">
        <f t="shared" si="86"/>
        <v/>
      </c>
      <c r="O438" s="95"/>
      <c r="P438" s="28" t="str">
        <f t="shared" si="87"/>
        <v/>
      </c>
      <c r="Q438" s="18" t="str">
        <f t="shared" si="88"/>
        <v>£0.00</v>
      </c>
      <c r="R438" s="92"/>
      <c r="S438" s="192"/>
      <c r="T438" s="193"/>
      <c r="U438" s="96"/>
      <c r="V438" s="294"/>
      <c r="W438" s="294" t="str">
        <f t="shared" si="89"/>
        <v/>
      </c>
      <c r="X438" s="93"/>
      <c r="Y438" s="95"/>
      <c r="Z438" s="294"/>
      <c r="AA438" s="66" t="str">
        <f t="shared" si="90"/>
        <v/>
      </c>
      <c r="AB438" s="67" t="str">
        <f t="shared" si="91"/>
        <v>£0.00</v>
      </c>
      <c r="AC438" s="181"/>
      <c r="AD438" s="183"/>
      <c r="AE438" s="183"/>
      <c r="AF438" s="183"/>
      <c r="AG438" s="183"/>
      <c r="AH438" s="183" t="str">
        <f t="shared" si="84"/>
        <v/>
      </c>
      <c r="AI438" s="45">
        <f t="shared" si="92"/>
        <v>0</v>
      </c>
      <c r="AJ438" s="45">
        <f t="shared" si="93"/>
        <v>0</v>
      </c>
      <c r="AK438" s="45">
        <f t="shared" si="94"/>
        <v>0</v>
      </c>
      <c r="AL438" s="183" t="str">
        <f t="shared" si="95"/>
        <v/>
      </c>
      <c r="AM438" s="183" t="str">
        <f t="shared" si="96"/>
        <v/>
      </c>
      <c r="AN438" s="183"/>
    </row>
    <row r="439" spans="1:40" ht="15.5">
      <c r="A439" s="178"/>
      <c r="B439" s="21"/>
      <c r="C439" s="22"/>
      <c r="D439" s="290"/>
      <c r="E439" s="289"/>
      <c r="F439" s="177"/>
      <c r="G439" s="286"/>
      <c r="H439" s="23"/>
      <c r="I439" s="63" t="str">
        <f t="shared" si="85"/>
        <v>£0.00</v>
      </c>
      <c r="J439" s="178"/>
      <c r="K439" s="19"/>
      <c r="L439" s="92"/>
      <c r="M439" s="92"/>
      <c r="N439" s="92" t="str">
        <f t="shared" si="86"/>
        <v/>
      </c>
      <c r="O439" s="95"/>
      <c r="P439" s="28" t="str">
        <f t="shared" si="87"/>
        <v/>
      </c>
      <c r="Q439" s="18" t="str">
        <f t="shared" si="88"/>
        <v>£0.00</v>
      </c>
      <c r="R439" s="92"/>
      <c r="S439" s="192"/>
      <c r="T439" s="193"/>
      <c r="U439" s="96"/>
      <c r="V439" s="294"/>
      <c r="W439" s="294" t="str">
        <f t="shared" si="89"/>
        <v/>
      </c>
      <c r="X439" s="93"/>
      <c r="Y439" s="95"/>
      <c r="Z439" s="294"/>
      <c r="AA439" s="66" t="str">
        <f t="shared" si="90"/>
        <v/>
      </c>
      <c r="AB439" s="67" t="str">
        <f t="shared" si="91"/>
        <v>£0.00</v>
      </c>
      <c r="AC439" s="181"/>
      <c r="AD439" s="183"/>
      <c r="AE439" s="183"/>
      <c r="AF439" s="183"/>
      <c r="AG439" s="183"/>
      <c r="AH439" s="183" t="str">
        <f t="shared" si="84"/>
        <v/>
      </c>
      <c r="AI439" s="45">
        <f t="shared" si="92"/>
        <v>0</v>
      </c>
      <c r="AJ439" s="45">
        <f t="shared" si="93"/>
        <v>0</v>
      </c>
      <c r="AK439" s="45">
        <f t="shared" si="94"/>
        <v>0</v>
      </c>
      <c r="AL439" s="183" t="str">
        <f t="shared" si="95"/>
        <v/>
      </c>
      <c r="AM439" s="183" t="str">
        <f t="shared" si="96"/>
        <v/>
      </c>
      <c r="AN439" s="183"/>
    </row>
    <row r="440" spans="1:40" ht="15.5">
      <c r="A440" s="178"/>
      <c r="B440" s="21"/>
      <c r="C440" s="22"/>
      <c r="D440" s="290"/>
      <c r="E440" s="289"/>
      <c r="F440" s="177"/>
      <c r="G440" s="286"/>
      <c r="H440" s="23"/>
      <c r="I440" s="63" t="str">
        <f t="shared" si="85"/>
        <v>£0.00</v>
      </c>
      <c r="J440" s="178"/>
      <c r="K440" s="19"/>
      <c r="L440" s="92"/>
      <c r="M440" s="92"/>
      <c r="N440" s="92" t="str">
        <f t="shared" si="86"/>
        <v/>
      </c>
      <c r="O440" s="95"/>
      <c r="P440" s="28" t="str">
        <f t="shared" si="87"/>
        <v/>
      </c>
      <c r="Q440" s="18" t="str">
        <f t="shared" si="88"/>
        <v>£0.00</v>
      </c>
      <c r="R440" s="92"/>
      <c r="S440" s="192"/>
      <c r="T440" s="193"/>
      <c r="U440" s="96"/>
      <c r="V440" s="294"/>
      <c r="W440" s="294" t="str">
        <f t="shared" si="89"/>
        <v/>
      </c>
      <c r="X440" s="93"/>
      <c r="Y440" s="95"/>
      <c r="Z440" s="294"/>
      <c r="AA440" s="66" t="str">
        <f t="shared" si="90"/>
        <v/>
      </c>
      <c r="AB440" s="67" t="str">
        <f t="shared" si="91"/>
        <v>£0.00</v>
      </c>
      <c r="AC440" s="181"/>
      <c r="AD440" s="183"/>
      <c r="AE440" s="183"/>
      <c r="AF440" s="183"/>
      <c r="AG440" s="183"/>
      <c r="AH440" s="183" t="str">
        <f t="shared" si="84"/>
        <v/>
      </c>
      <c r="AI440" s="45">
        <f t="shared" si="92"/>
        <v>0</v>
      </c>
      <c r="AJ440" s="45">
        <f t="shared" si="93"/>
        <v>0</v>
      </c>
      <c r="AK440" s="45">
        <f t="shared" si="94"/>
        <v>0</v>
      </c>
      <c r="AL440" s="183" t="str">
        <f t="shared" si="95"/>
        <v/>
      </c>
      <c r="AM440" s="183" t="str">
        <f t="shared" si="96"/>
        <v/>
      </c>
      <c r="AN440" s="183"/>
    </row>
    <row r="441" spans="1:40" ht="15.5">
      <c r="A441" s="178"/>
      <c r="B441" s="21"/>
      <c r="C441" s="22"/>
      <c r="D441" s="290"/>
      <c r="E441" s="289"/>
      <c r="F441" s="177"/>
      <c r="G441" s="286"/>
      <c r="H441" s="23"/>
      <c r="I441" s="63" t="str">
        <f t="shared" si="85"/>
        <v>£0.00</v>
      </c>
      <c r="J441" s="178"/>
      <c r="K441" s="19"/>
      <c r="L441" s="92"/>
      <c r="M441" s="92"/>
      <c r="N441" s="92" t="str">
        <f t="shared" si="86"/>
        <v/>
      </c>
      <c r="O441" s="95"/>
      <c r="P441" s="28" t="str">
        <f t="shared" si="87"/>
        <v/>
      </c>
      <c r="Q441" s="18" t="str">
        <f t="shared" si="88"/>
        <v>£0.00</v>
      </c>
      <c r="R441" s="92"/>
      <c r="S441" s="192"/>
      <c r="T441" s="193"/>
      <c r="U441" s="96"/>
      <c r="V441" s="294"/>
      <c r="W441" s="294" t="str">
        <f t="shared" si="89"/>
        <v/>
      </c>
      <c r="X441" s="93"/>
      <c r="Y441" s="95"/>
      <c r="Z441" s="294"/>
      <c r="AA441" s="66" t="str">
        <f t="shared" si="90"/>
        <v/>
      </c>
      <c r="AB441" s="67" t="str">
        <f t="shared" si="91"/>
        <v>£0.00</v>
      </c>
      <c r="AC441" s="181"/>
      <c r="AD441" s="183"/>
      <c r="AE441" s="183"/>
      <c r="AF441" s="183"/>
      <c r="AG441" s="183"/>
      <c r="AH441" s="183" t="str">
        <f t="shared" si="84"/>
        <v/>
      </c>
      <c r="AI441" s="45">
        <f t="shared" si="92"/>
        <v>0</v>
      </c>
      <c r="AJ441" s="45">
        <f t="shared" si="93"/>
        <v>0</v>
      </c>
      <c r="AK441" s="45">
        <f t="shared" si="94"/>
        <v>0</v>
      </c>
      <c r="AL441" s="183" t="str">
        <f t="shared" si="95"/>
        <v/>
      </c>
      <c r="AM441" s="183" t="str">
        <f t="shared" si="96"/>
        <v/>
      </c>
      <c r="AN441" s="183"/>
    </row>
    <row r="442" spans="1:40" ht="15.5">
      <c r="A442" s="178"/>
      <c r="B442" s="21"/>
      <c r="C442" s="22"/>
      <c r="D442" s="290"/>
      <c r="E442" s="289"/>
      <c r="F442" s="177"/>
      <c r="G442" s="286"/>
      <c r="H442" s="23"/>
      <c r="I442" s="63" t="str">
        <f t="shared" si="85"/>
        <v>£0.00</v>
      </c>
      <c r="J442" s="178"/>
      <c r="K442" s="19"/>
      <c r="L442" s="92"/>
      <c r="M442" s="92"/>
      <c r="N442" s="92" t="str">
        <f t="shared" si="86"/>
        <v/>
      </c>
      <c r="O442" s="95"/>
      <c r="P442" s="28" t="str">
        <f t="shared" si="87"/>
        <v/>
      </c>
      <c r="Q442" s="18" t="str">
        <f t="shared" si="88"/>
        <v>£0.00</v>
      </c>
      <c r="R442" s="92"/>
      <c r="S442" s="192"/>
      <c r="T442" s="193"/>
      <c r="U442" s="96"/>
      <c r="V442" s="294"/>
      <c r="W442" s="294" t="str">
        <f t="shared" si="89"/>
        <v/>
      </c>
      <c r="X442" s="93"/>
      <c r="Y442" s="95"/>
      <c r="Z442" s="294"/>
      <c r="AA442" s="66" t="str">
        <f t="shared" si="90"/>
        <v/>
      </c>
      <c r="AB442" s="67" t="str">
        <f t="shared" si="91"/>
        <v>£0.00</v>
      </c>
      <c r="AC442" s="181"/>
      <c r="AD442" s="183"/>
      <c r="AE442" s="183"/>
      <c r="AF442" s="183"/>
      <c r="AG442" s="183"/>
      <c r="AH442" s="183" t="str">
        <f t="shared" si="84"/>
        <v/>
      </c>
      <c r="AI442" s="45">
        <f t="shared" si="92"/>
        <v>0</v>
      </c>
      <c r="AJ442" s="45">
        <f t="shared" si="93"/>
        <v>0</v>
      </c>
      <c r="AK442" s="45">
        <f t="shared" si="94"/>
        <v>0</v>
      </c>
      <c r="AL442" s="183" t="str">
        <f t="shared" si="95"/>
        <v/>
      </c>
      <c r="AM442" s="183" t="str">
        <f t="shared" si="96"/>
        <v/>
      </c>
      <c r="AN442" s="183"/>
    </row>
    <row r="443" spans="1:40" ht="15.5">
      <c r="A443" s="178"/>
      <c r="B443" s="21"/>
      <c r="C443" s="22"/>
      <c r="D443" s="290"/>
      <c r="E443" s="289"/>
      <c r="F443" s="177"/>
      <c r="G443" s="286"/>
      <c r="H443" s="23"/>
      <c r="I443" s="63" t="str">
        <f t="shared" si="85"/>
        <v>£0.00</v>
      </c>
      <c r="J443" s="178"/>
      <c r="K443" s="19"/>
      <c r="L443" s="92"/>
      <c r="M443" s="92"/>
      <c r="N443" s="92" t="str">
        <f t="shared" si="86"/>
        <v/>
      </c>
      <c r="O443" s="95"/>
      <c r="P443" s="28" t="str">
        <f t="shared" si="87"/>
        <v/>
      </c>
      <c r="Q443" s="18" t="str">
        <f t="shared" si="88"/>
        <v>£0.00</v>
      </c>
      <c r="R443" s="92"/>
      <c r="S443" s="192"/>
      <c r="T443" s="193"/>
      <c r="U443" s="96"/>
      <c r="V443" s="294"/>
      <c r="W443" s="294" t="str">
        <f t="shared" si="89"/>
        <v/>
      </c>
      <c r="X443" s="93"/>
      <c r="Y443" s="95"/>
      <c r="Z443" s="294"/>
      <c r="AA443" s="66" t="str">
        <f t="shared" si="90"/>
        <v/>
      </c>
      <c r="AB443" s="67" t="str">
        <f t="shared" si="91"/>
        <v>£0.00</v>
      </c>
      <c r="AC443" s="181"/>
      <c r="AD443" s="183"/>
      <c r="AE443" s="183"/>
      <c r="AF443" s="183"/>
      <c r="AG443" s="183"/>
      <c r="AH443" s="183" t="str">
        <f t="shared" si="84"/>
        <v/>
      </c>
      <c r="AI443" s="45">
        <f t="shared" si="92"/>
        <v>0</v>
      </c>
      <c r="AJ443" s="45">
        <f t="shared" si="93"/>
        <v>0</v>
      </c>
      <c r="AK443" s="45">
        <f t="shared" si="94"/>
        <v>0</v>
      </c>
      <c r="AL443" s="183" t="str">
        <f t="shared" si="95"/>
        <v/>
      </c>
      <c r="AM443" s="183" t="str">
        <f t="shared" si="96"/>
        <v/>
      </c>
      <c r="AN443" s="183"/>
    </row>
    <row r="444" spans="1:40" ht="15.5">
      <c r="A444" s="178"/>
      <c r="B444" s="21"/>
      <c r="C444" s="22"/>
      <c r="D444" s="290"/>
      <c r="E444" s="289"/>
      <c r="F444" s="177"/>
      <c r="G444" s="286"/>
      <c r="H444" s="23"/>
      <c r="I444" s="63" t="str">
        <f t="shared" si="85"/>
        <v>£0.00</v>
      </c>
      <c r="J444" s="178"/>
      <c r="K444" s="19"/>
      <c r="L444" s="92"/>
      <c r="M444" s="92"/>
      <c r="N444" s="92" t="str">
        <f t="shared" si="86"/>
        <v/>
      </c>
      <c r="O444" s="95"/>
      <c r="P444" s="28" t="str">
        <f t="shared" si="87"/>
        <v/>
      </c>
      <c r="Q444" s="18" t="str">
        <f t="shared" si="88"/>
        <v>£0.00</v>
      </c>
      <c r="R444" s="92"/>
      <c r="S444" s="192"/>
      <c r="T444" s="193"/>
      <c r="U444" s="96"/>
      <c r="V444" s="294"/>
      <c r="W444" s="294" t="str">
        <f t="shared" si="89"/>
        <v/>
      </c>
      <c r="X444" s="93"/>
      <c r="Y444" s="95"/>
      <c r="Z444" s="294"/>
      <c r="AA444" s="66" t="str">
        <f t="shared" si="90"/>
        <v/>
      </c>
      <c r="AB444" s="67" t="str">
        <f t="shared" si="91"/>
        <v>£0.00</v>
      </c>
      <c r="AC444" s="181"/>
      <c r="AD444" s="183"/>
      <c r="AE444" s="183"/>
      <c r="AF444" s="183"/>
      <c r="AG444" s="183"/>
      <c r="AH444" s="183" t="str">
        <f t="shared" si="84"/>
        <v/>
      </c>
      <c r="AI444" s="45">
        <f t="shared" si="92"/>
        <v>0</v>
      </c>
      <c r="AJ444" s="45">
        <f t="shared" si="93"/>
        <v>0</v>
      </c>
      <c r="AK444" s="45">
        <f t="shared" si="94"/>
        <v>0</v>
      </c>
      <c r="AL444" s="183" t="str">
        <f t="shared" si="95"/>
        <v/>
      </c>
      <c r="AM444" s="183" t="str">
        <f t="shared" si="96"/>
        <v/>
      </c>
      <c r="AN444" s="183"/>
    </row>
    <row r="445" spans="1:40" ht="15.5">
      <c r="A445" s="178"/>
      <c r="B445" s="21"/>
      <c r="C445" s="22"/>
      <c r="D445" s="290"/>
      <c r="E445" s="289"/>
      <c r="F445" s="177"/>
      <c r="G445" s="286"/>
      <c r="H445" s="23"/>
      <c r="I445" s="63" t="str">
        <f t="shared" si="85"/>
        <v>£0.00</v>
      </c>
      <c r="J445" s="178"/>
      <c r="K445" s="19"/>
      <c r="L445" s="92"/>
      <c r="M445" s="92"/>
      <c r="N445" s="92" t="str">
        <f t="shared" si="86"/>
        <v/>
      </c>
      <c r="O445" s="95"/>
      <c r="P445" s="28" t="str">
        <f t="shared" si="87"/>
        <v/>
      </c>
      <c r="Q445" s="18" t="str">
        <f t="shared" si="88"/>
        <v>£0.00</v>
      </c>
      <c r="R445" s="92"/>
      <c r="S445" s="192"/>
      <c r="T445" s="193"/>
      <c r="U445" s="96"/>
      <c r="V445" s="294"/>
      <c r="W445" s="294" t="str">
        <f t="shared" si="89"/>
        <v/>
      </c>
      <c r="X445" s="93"/>
      <c r="Y445" s="95"/>
      <c r="Z445" s="294"/>
      <c r="AA445" s="66" t="str">
        <f t="shared" si="90"/>
        <v/>
      </c>
      <c r="AB445" s="67" t="str">
        <f t="shared" si="91"/>
        <v>£0.00</v>
      </c>
      <c r="AC445" s="181"/>
      <c r="AD445" s="183"/>
      <c r="AE445" s="183"/>
      <c r="AF445" s="183"/>
      <c r="AG445" s="183"/>
      <c r="AH445" s="183" t="str">
        <f t="shared" si="84"/>
        <v/>
      </c>
      <c r="AI445" s="45">
        <f t="shared" si="92"/>
        <v>0</v>
      </c>
      <c r="AJ445" s="45">
        <f t="shared" si="93"/>
        <v>0</v>
      </c>
      <c r="AK445" s="45">
        <f t="shared" si="94"/>
        <v>0</v>
      </c>
      <c r="AL445" s="183" t="str">
        <f t="shared" si="95"/>
        <v/>
      </c>
      <c r="AM445" s="183" t="str">
        <f t="shared" si="96"/>
        <v/>
      </c>
      <c r="AN445" s="183"/>
    </row>
    <row r="446" spans="1:40" ht="15.5">
      <c r="A446" s="178"/>
      <c r="B446" s="21"/>
      <c r="C446" s="22"/>
      <c r="D446" s="290"/>
      <c r="E446" s="289"/>
      <c r="F446" s="177"/>
      <c r="G446" s="286"/>
      <c r="H446" s="23"/>
      <c r="I446" s="63" t="str">
        <f t="shared" si="85"/>
        <v>£0.00</v>
      </c>
      <c r="J446" s="178"/>
      <c r="K446" s="19"/>
      <c r="L446" s="92"/>
      <c r="M446" s="92"/>
      <c r="N446" s="92" t="str">
        <f t="shared" si="86"/>
        <v/>
      </c>
      <c r="O446" s="95"/>
      <c r="P446" s="28" t="str">
        <f t="shared" si="87"/>
        <v/>
      </c>
      <c r="Q446" s="18" t="str">
        <f t="shared" si="88"/>
        <v>£0.00</v>
      </c>
      <c r="R446" s="92"/>
      <c r="S446" s="192"/>
      <c r="T446" s="193"/>
      <c r="U446" s="96"/>
      <c r="V446" s="294"/>
      <c r="W446" s="294" t="str">
        <f t="shared" si="89"/>
        <v/>
      </c>
      <c r="X446" s="93"/>
      <c r="Y446" s="95"/>
      <c r="Z446" s="294"/>
      <c r="AA446" s="66" t="str">
        <f t="shared" si="90"/>
        <v/>
      </c>
      <c r="AB446" s="67" t="str">
        <f t="shared" si="91"/>
        <v>£0.00</v>
      </c>
      <c r="AC446" s="181"/>
      <c r="AD446" s="183"/>
      <c r="AE446" s="183"/>
      <c r="AF446" s="183"/>
      <c r="AG446" s="183"/>
      <c r="AH446" s="183" t="str">
        <f t="shared" si="84"/>
        <v/>
      </c>
      <c r="AI446" s="45">
        <f t="shared" si="92"/>
        <v>0</v>
      </c>
      <c r="AJ446" s="45">
        <f t="shared" si="93"/>
        <v>0</v>
      </c>
      <c r="AK446" s="45">
        <f t="shared" si="94"/>
        <v>0</v>
      </c>
      <c r="AL446" s="183" t="str">
        <f t="shared" si="95"/>
        <v/>
      </c>
      <c r="AM446" s="183" t="str">
        <f t="shared" si="96"/>
        <v/>
      </c>
      <c r="AN446" s="183"/>
    </row>
    <row r="447" spans="1:40" ht="15.5">
      <c r="A447" s="178"/>
      <c r="B447" s="21"/>
      <c r="C447" s="22"/>
      <c r="D447" s="290"/>
      <c r="E447" s="289"/>
      <c r="F447" s="177"/>
      <c r="G447" s="286"/>
      <c r="H447" s="23"/>
      <c r="I447" s="63" t="str">
        <f t="shared" si="85"/>
        <v>£0.00</v>
      </c>
      <c r="J447" s="178"/>
      <c r="K447" s="19"/>
      <c r="L447" s="92"/>
      <c r="M447" s="92"/>
      <c r="N447" s="92" t="str">
        <f t="shared" si="86"/>
        <v/>
      </c>
      <c r="O447" s="95"/>
      <c r="P447" s="28" t="str">
        <f t="shared" si="87"/>
        <v/>
      </c>
      <c r="Q447" s="18" t="str">
        <f t="shared" si="88"/>
        <v>£0.00</v>
      </c>
      <c r="R447" s="92"/>
      <c r="S447" s="192"/>
      <c r="T447" s="193"/>
      <c r="U447" s="96"/>
      <c r="V447" s="294"/>
      <c r="W447" s="294" t="str">
        <f t="shared" si="89"/>
        <v/>
      </c>
      <c r="X447" s="93"/>
      <c r="Y447" s="95"/>
      <c r="Z447" s="294"/>
      <c r="AA447" s="66" t="str">
        <f t="shared" si="90"/>
        <v/>
      </c>
      <c r="AB447" s="67" t="str">
        <f t="shared" si="91"/>
        <v>£0.00</v>
      </c>
      <c r="AC447" s="181"/>
      <c r="AD447" s="183"/>
      <c r="AE447" s="183"/>
      <c r="AF447" s="183"/>
      <c r="AG447" s="183"/>
      <c r="AH447" s="183" t="str">
        <f t="shared" si="84"/>
        <v/>
      </c>
      <c r="AI447" s="45">
        <f t="shared" si="92"/>
        <v>0</v>
      </c>
      <c r="AJ447" s="45">
        <f t="shared" si="93"/>
        <v>0</v>
      </c>
      <c r="AK447" s="45">
        <f t="shared" si="94"/>
        <v>0</v>
      </c>
      <c r="AL447" s="183" t="str">
        <f t="shared" si="95"/>
        <v/>
      </c>
      <c r="AM447" s="183" t="str">
        <f t="shared" si="96"/>
        <v/>
      </c>
      <c r="AN447" s="183"/>
    </row>
    <row r="448" spans="1:40" ht="15.5">
      <c r="A448" s="178"/>
      <c r="B448" s="21"/>
      <c r="C448" s="22"/>
      <c r="D448" s="290"/>
      <c r="E448" s="289"/>
      <c r="F448" s="177"/>
      <c r="G448" s="286"/>
      <c r="H448" s="23"/>
      <c r="I448" s="63" t="str">
        <f t="shared" si="85"/>
        <v>£0.00</v>
      </c>
      <c r="J448" s="178"/>
      <c r="K448" s="19"/>
      <c r="L448" s="92"/>
      <c r="M448" s="92"/>
      <c r="N448" s="92" t="str">
        <f t="shared" si="86"/>
        <v/>
      </c>
      <c r="O448" s="95"/>
      <c r="P448" s="28" t="str">
        <f t="shared" si="87"/>
        <v/>
      </c>
      <c r="Q448" s="18" t="str">
        <f t="shared" si="88"/>
        <v>£0.00</v>
      </c>
      <c r="R448" s="92"/>
      <c r="S448" s="192"/>
      <c r="T448" s="193"/>
      <c r="U448" s="96"/>
      <c r="V448" s="294"/>
      <c r="W448" s="294" t="str">
        <f t="shared" si="89"/>
        <v/>
      </c>
      <c r="X448" s="93"/>
      <c r="Y448" s="95"/>
      <c r="Z448" s="294"/>
      <c r="AA448" s="66" t="str">
        <f t="shared" si="90"/>
        <v/>
      </c>
      <c r="AB448" s="67" t="str">
        <f t="shared" si="91"/>
        <v>£0.00</v>
      </c>
      <c r="AC448" s="181"/>
      <c r="AD448" s="183"/>
      <c r="AE448" s="183"/>
      <c r="AF448" s="183"/>
      <c r="AG448" s="183"/>
      <c r="AH448" s="183" t="str">
        <f t="shared" si="84"/>
        <v/>
      </c>
      <c r="AI448" s="45">
        <f t="shared" si="92"/>
        <v>0</v>
      </c>
      <c r="AJ448" s="45">
        <f t="shared" si="93"/>
        <v>0</v>
      </c>
      <c r="AK448" s="45">
        <f t="shared" si="94"/>
        <v>0</v>
      </c>
      <c r="AL448" s="183" t="str">
        <f t="shared" si="95"/>
        <v/>
      </c>
      <c r="AM448" s="183" t="str">
        <f t="shared" si="96"/>
        <v/>
      </c>
      <c r="AN448" s="183"/>
    </row>
    <row r="449" spans="1:40" ht="15.5">
      <c r="A449" s="178"/>
      <c r="B449" s="21"/>
      <c r="C449" s="22"/>
      <c r="D449" s="290"/>
      <c r="E449" s="289"/>
      <c r="F449" s="177"/>
      <c r="G449" s="286"/>
      <c r="H449" s="23"/>
      <c r="I449" s="63" t="str">
        <f t="shared" si="85"/>
        <v>£0.00</v>
      </c>
      <c r="J449" s="178"/>
      <c r="K449" s="19"/>
      <c r="L449" s="92"/>
      <c r="M449" s="92"/>
      <c r="N449" s="92" t="str">
        <f t="shared" si="86"/>
        <v/>
      </c>
      <c r="O449" s="95"/>
      <c r="P449" s="28" t="str">
        <f t="shared" si="87"/>
        <v/>
      </c>
      <c r="Q449" s="18" t="str">
        <f t="shared" si="88"/>
        <v>£0.00</v>
      </c>
      <c r="R449" s="92"/>
      <c r="S449" s="192"/>
      <c r="T449" s="193"/>
      <c r="U449" s="96"/>
      <c r="V449" s="294"/>
      <c r="W449" s="294" t="str">
        <f t="shared" si="89"/>
        <v/>
      </c>
      <c r="X449" s="93"/>
      <c r="Y449" s="95"/>
      <c r="Z449" s="294"/>
      <c r="AA449" s="66" t="str">
        <f t="shared" si="90"/>
        <v/>
      </c>
      <c r="AB449" s="67" t="str">
        <f t="shared" si="91"/>
        <v>£0.00</v>
      </c>
      <c r="AC449" s="181"/>
      <c r="AD449" s="183"/>
      <c r="AE449" s="183"/>
      <c r="AF449" s="183"/>
      <c r="AG449" s="183"/>
      <c r="AH449" s="183" t="str">
        <f t="shared" si="84"/>
        <v/>
      </c>
      <c r="AI449" s="45">
        <f t="shared" si="92"/>
        <v>0</v>
      </c>
      <c r="AJ449" s="45">
        <f t="shared" si="93"/>
        <v>0</v>
      </c>
      <c r="AK449" s="45">
        <f t="shared" si="94"/>
        <v>0</v>
      </c>
      <c r="AL449" s="183" t="str">
        <f t="shared" si="95"/>
        <v/>
      </c>
      <c r="AM449" s="183" t="str">
        <f t="shared" si="96"/>
        <v/>
      </c>
      <c r="AN449" s="183"/>
    </row>
    <row r="450" spans="1:40" ht="15.5">
      <c r="A450" s="178"/>
      <c r="B450" s="21"/>
      <c r="C450" s="22"/>
      <c r="D450" s="290"/>
      <c r="E450" s="289"/>
      <c r="F450" s="177"/>
      <c r="G450" s="286"/>
      <c r="H450" s="23"/>
      <c r="I450" s="63" t="str">
        <f t="shared" si="85"/>
        <v>£0.00</v>
      </c>
      <c r="J450" s="178"/>
      <c r="K450" s="19"/>
      <c r="L450" s="92"/>
      <c r="M450" s="92"/>
      <c r="N450" s="92" t="str">
        <f t="shared" si="86"/>
        <v/>
      </c>
      <c r="O450" s="95"/>
      <c r="P450" s="28" t="str">
        <f t="shared" si="87"/>
        <v/>
      </c>
      <c r="Q450" s="18" t="str">
        <f t="shared" si="88"/>
        <v>£0.00</v>
      </c>
      <c r="R450" s="92"/>
      <c r="S450" s="192"/>
      <c r="T450" s="193"/>
      <c r="U450" s="96"/>
      <c r="V450" s="294"/>
      <c r="W450" s="294" t="str">
        <f t="shared" si="89"/>
        <v/>
      </c>
      <c r="X450" s="93"/>
      <c r="Y450" s="95"/>
      <c r="Z450" s="294"/>
      <c r="AA450" s="66" t="str">
        <f t="shared" si="90"/>
        <v/>
      </c>
      <c r="AB450" s="67" t="str">
        <f t="shared" si="91"/>
        <v>£0.00</v>
      </c>
      <c r="AC450" s="181"/>
      <c r="AD450" s="183"/>
      <c r="AE450" s="183"/>
      <c r="AF450" s="183"/>
      <c r="AG450" s="183"/>
      <c r="AH450" s="183" t="str">
        <f t="shared" si="84"/>
        <v/>
      </c>
      <c r="AI450" s="45">
        <f t="shared" si="92"/>
        <v>0</v>
      </c>
      <c r="AJ450" s="45">
        <f t="shared" si="93"/>
        <v>0</v>
      </c>
      <c r="AK450" s="45">
        <f t="shared" si="94"/>
        <v>0</v>
      </c>
      <c r="AL450" s="183" t="str">
        <f t="shared" si="95"/>
        <v/>
      </c>
      <c r="AM450" s="183" t="str">
        <f t="shared" si="96"/>
        <v/>
      </c>
      <c r="AN450" s="183"/>
    </row>
    <row r="451" spans="1:40" ht="15.5">
      <c r="A451" s="178"/>
      <c r="B451" s="21"/>
      <c r="C451" s="22"/>
      <c r="D451" s="290"/>
      <c r="E451" s="289"/>
      <c r="F451" s="177"/>
      <c r="G451" s="286"/>
      <c r="H451" s="23"/>
      <c r="I451" s="63" t="str">
        <f t="shared" si="85"/>
        <v>£0.00</v>
      </c>
      <c r="J451" s="178"/>
      <c r="K451" s="19"/>
      <c r="L451" s="92"/>
      <c r="M451" s="92"/>
      <c r="N451" s="92" t="str">
        <f t="shared" si="86"/>
        <v/>
      </c>
      <c r="O451" s="95"/>
      <c r="P451" s="28" t="str">
        <f t="shared" si="87"/>
        <v/>
      </c>
      <c r="Q451" s="18" t="str">
        <f t="shared" si="88"/>
        <v>£0.00</v>
      </c>
      <c r="R451" s="92"/>
      <c r="S451" s="192"/>
      <c r="T451" s="193"/>
      <c r="U451" s="96"/>
      <c r="V451" s="294"/>
      <c r="W451" s="294" t="str">
        <f t="shared" si="89"/>
        <v/>
      </c>
      <c r="X451" s="93"/>
      <c r="Y451" s="95"/>
      <c r="Z451" s="294"/>
      <c r="AA451" s="66" t="str">
        <f t="shared" si="90"/>
        <v/>
      </c>
      <c r="AB451" s="67" t="str">
        <f t="shared" si="91"/>
        <v>£0.00</v>
      </c>
      <c r="AC451" s="181"/>
      <c r="AD451" s="183"/>
      <c r="AE451" s="183"/>
      <c r="AF451" s="183"/>
      <c r="AG451" s="183"/>
      <c r="AH451" s="183" t="str">
        <f t="shared" si="84"/>
        <v/>
      </c>
      <c r="AI451" s="45">
        <f t="shared" si="92"/>
        <v>0</v>
      </c>
      <c r="AJ451" s="45">
        <f t="shared" si="93"/>
        <v>0</v>
      </c>
      <c r="AK451" s="45">
        <f t="shared" si="94"/>
        <v>0</v>
      </c>
      <c r="AL451" s="183" t="str">
        <f t="shared" si="95"/>
        <v/>
      </c>
      <c r="AM451" s="183" t="str">
        <f t="shared" si="96"/>
        <v/>
      </c>
      <c r="AN451" s="183"/>
    </row>
    <row r="452" spans="1:40" ht="15.5">
      <c r="A452" s="178"/>
      <c r="B452" s="21"/>
      <c r="C452" s="22"/>
      <c r="D452" s="290"/>
      <c r="E452" s="289"/>
      <c r="F452" s="177"/>
      <c r="G452" s="286"/>
      <c r="H452" s="23"/>
      <c r="I452" s="63" t="str">
        <f t="shared" si="85"/>
        <v>£0.00</v>
      </c>
      <c r="J452" s="178"/>
      <c r="K452" s="19"/>
      <c r="L452" s="92"/>
      <c r="M452" s="92"/>
      <c r="N452" s="92" t="str">
        <f t="shared" si="86"/>
        <v/>
      </c>
      <c r="O452" s="95"/>
      <c r="P452" s="28" t="str">
        <f t="shared" si="87"/>
        <v/>
      </c>
      <c r="Q452" s="18" t="str">
        <f t="shared" si="88"/>
        <v>£0.00</v>
      </c>
      <c r="R452" s="92"/>
      <c r="S452" s="192"/>
      <c r="T452" s="193"/>
      <c r="U452" s="96"/>
      <c r="V452" s="294"/>
      <c r="W452" s="294" t="str">
        <f t="shared" si="89"/>
        <v/>
      </c>
      <c r="X452" s="93"/>
      <c r="Y452" s="95"/>
      <c r="Z452" s="294"/>
      <c r="AA452" s="66" t="str">
        <f t="shared" si="90"/>
        <v/>
      </c>
      <c r="AB452" s="67" t="str">
        <f t="shared" si="91"/>
        <v>£0.00</v>
      </c>
      <c r="AC452" s="181"/>
      <c r="AD452" s="183"/>
      <c r="AE452" s="183"/>
      <c r="AF452" s="183"/>
      <c r="AG452" s="183"/>
      <c r="AH452" s="183" t="str">
        <f t="shared" si="84"/>
        <v/>
      </c>
      <c r="AI452" s="45">
        <f t="shared" si="92"/>
        <v>0</v>
      </c>
      <c r="AJ452" s="45">
        <f t="shared" si="93"/>
        <v>0</v>
      </c>
      <c r="AK452" s="45">
        <f t="shared" si="94"/>
        <v>0</v>
      </c>
      <c r="AL452" s="183" t="str">
        <f t="shared" si="95"/>
        <v/>
      </c>
      <c r="AM452" s="183" t="str">
        <f t="shared" si="96"/>
        <v/>
      </c>
      <c r="AN452" s="183"/>
    </row>
    <row r="453" spans="1:40" ht="15.5">
      <c r="A453" s="178"/>
      <c r="B453" s="21"/>
      <c r="C453" s="22"/>
      <c r="D453" s="290"/>
      <c r="E453" s="289"/>
      <c r="F453" s="177"/>
      <c r="G453" s="286"/>
      <c r="H453" s="23"/>
      <c r="I453" s="63" t="str">
        <f t="shared" si="85"/>
        <v>£0.00</v>
      </c>
      <c r="J453" s="178"/>
      <c r="K453" s="19"/>
      <c r="L453" s="92"/>
      <c r="M453" s="92"/>
      <c r="N453" s="92" t="str">
        <f t="shared" si="86"/>
        <v/>
      </c>
      <c r="O453" s="95"/>
      <c r="P453" s="28" t="str">
        <f t="shared" si="87"/>
        <v/>
      </c>
      <c r="Q453" s="18" t="str">
        <f t="shared" si="88"/>
        <v>£0.00</v>
      </c>
      <c r="R453" s="92"/>
      <c r="S453" s="192"/>
      <c r="T453" s="193"/>
      <c r="U453" s="96"/>
      <c r="V453" s="294"/>
      <c r="W453" s="294" t="str">
        <f t="shared" si="89"/>
        <v/>
      </c>
      <c r="X453" s="93"/>
      <c r="Y453" s="95"/>
      <c r="Z453" s="294"/>
      <c r="AA453" s="66" t="str">
        <f t="shared" si="90"/>
        <v/>
      </c>
      <c r="AB453" s="67" t="str">
        <f t="shared" si="91"/>
        <v>£0.00</v>
      </c>
      <c r="AC453" s="181"/>
      <c r="AD453" s="183"/>
      <c r="AE453" s="183"/>
      <c r="AF453" s="183"/>
      <c r="AG453" s="183"/>
      <c r="AH453" s="183" t="str">
        <f t="shared" ref="AH453:AH500" si="97">IF(D453="","",IF(D453="Travel","1",IF(D453="Waiting","1",IF(D453="Advocacy","2",IF(D453="Attend: Court hearing","3","4")))))</f>
        <v/>
      </c>
      <c r="AI453" s="45">
        <f t="shared" ref="AI453:AI500" si="98" xml:space="preserve"> MIN(H453)</f>
        <v>0</v>
      </c>
      <c r="AJ453" s="45">
        <f t="shared" ref="AJ453:AJ500" si="99">IF(O453&gt;0,MIN(O453,H453),MIN(H453))</f>
        <v>0</v>
      </c>
      <c r="AK453" s="45">
        <f t="shared" si="94"/>
        <v>0</v>
      </c>
      <c r="AL453" s="183" t="str">
        <f t="shared" si="95"/>
        <v/>
      </c>
      <c r="AM453" s="183" t="str">
        <f t="shared" si="96"/>
        <v/>
      </c>
      <c r="AN453" s="183"/>
    </row>
    <row r="454" spans="1:40" ht="15.5">
      <c r="A454" s="178"/>
      <c r="B454" s="21"/>
      <c r="C454" s="22"/>
      <c r="D454" s="290"/>
      <c r="E454" s="289"/>
      <c r="F454" s="177"/>
      <c r="G454" s="286"/>
      <c r="H454" s="23"/>
      <c r="I454" s="63" t="str">
        <f t="shared" ref="I454:I500" si="100">IF(H454="","£0.00",(AI454*G454))</f>
        <v>£0.00</v>
      </c>
      <c r="J454" s="178"/>
      <c r="K454" s="19"/>
      <c r="L454" s="92"/>
      <c r="M454" s="92"/>
      <c r="N454" s="92" t="str">
        <f t="shared" ref="N454:N500" si="101">IF(D454="", "", D454)</f>
        <v/>
      </c>
      <c r="O454" s="95"/>
      <c r="P454" s="28" t="str">
        <f t="shared" ref="P454:P500" si="102">IF(L454="Yes",G454,IF(L454="Part Pay",M454, IF(L454="No", "£0.00","")))</f>
        <v/>
      </c>
      <c r="Q454" s="18" t="str">
        <f t="shared" ref="Q454:Q500" si="103">IF(G454="","£0.00",IF(L454="Yes", (P454*AJ454), IF(L454="No", "£0.00", IF(L454="Part Pay",(M454*AJ454), 0))))</f>
        <v>£0.00</v>
      </c>
      <c r="R454" s="92"/>
      <c r="S454" s="192"/>
      <c r="T454" s="193"/>
      <c r="U454" s="96"/>
      <c r="V454" s="294"/>
      <c r="W454" s="294" t="str">
        <f t="shared" ref="W454:W500" si="104">IF(N454="", "", N454)</f>
        <v/>
      </c>
      <c r="X454" s="93"/>
      <c r="Y454" s="95"/>
      <c r="Z454" s="294"/>
      <c r="AA454" s="66" t="str">
        <f t="shared" ref="AA454:AA500" si="105">IF(X454="",P454,IF(P454="",X454,X454+P454))</f>
        <v/>
      </c>
      <c r="AB454" s="67" t="str">
        <f t="shared" ref="AB454:AB500" si="106">IF(G454="", "£0.00", (AA454*AK454))</f>
        <v>£0.00</v>
      </c>
      <c r="AC454" s="181"/>
      <c r="AD454" s="183"/>
      <c r="AE454" s="183"/>
      <c r="AF454" s="183"/>
      <c r="AG454" s="183"/>
      <c r="AH454" s="183" t="str">
        <f t="shared" si="97"/>
        <v/>
      </c>
      <c r="AI454" s="45">
        <f t="shared" si="98"/>
        <v>0</v>
      </c>
      <c r="AJ454" s="45">
        <f t="shared" si="99"/>
        <v>0</v>
      </c>
      <c r="AK454" s="45">
        <f t="shared" ref="AK454:AK500" si="107">IF(Y454="",MIN(O454,H454),MIN(Y454))</f>
        <v>0</v>
      </c>
      <c r="AL454" s="183" t="str">
        <f t="shared" ref="AL454:AL500" si="108">IF($N454="","",IF($N454="Travel","1",IF($N454="Waiting","1",IF($N454="Advocacy","2",IF($N454="Attend: Court hearing","3","4")))))</f>
        <v/>
      </c>
      <c r="AM454" s="183" t="str">
        <f t="shared" ref="AM454:AM500" si="109">IF($W454="","",IF($W454="Travel","1",IF($W454="Waiting","1",IF($W454="Advocacy","2",IF($W454="Attend: Court hearing","3","4")))))</f>
        <v/>
      </c>
      <c r="AN454" s="183"/>
    </row>
    <row r="455" spans="1:40" ht="15.5">
      <c r="A455" s="178"/>
      <c r="B455" s="21"/>
      <c r="C455" s="22"/>
      <c r="D455" s="290"/>
      <c r="E455" s="289"/>
      <c r="F455" s="177"/>
      <c r="G455" s="286"/>
      <c r="H455" s="23"/>
      <c r="I455" s="63" t="str">
        <f t="shared" si="100"/>
        <v>£0.00</v>
      </c>
      <c r="J455" s="178"/>
      <c r="K455" s="19"/>
      <c r="L455" s="92"/>
      <c r="M455" s="92"/>
      <c r="N455" s="92" t="str">
        <f t="shared" si="101"/>
        <v/>
      </c>
      <c r="O455" s="95"/>
      <c r="P455" s="28" t="str">
        <f t="shared" si="102"/>
        <v/>
      </c>
      <c r="Q455" s="18" t="str">
        <f t="shared" si="103"/>
        <v>£0.00</v>
      </c>
      <c r="R455" s="92"/>
      <c r="S455" s="192"/>
      <c r="T455" s="193"/>
      <c r="U455" s="96"/>
      <c r="V455" s="294"/>
      <c r="W455" s="294" t="str">
        <f t="shared" si="104"/>
        <v/>
      </c>
      <c r="X455" s="93"/>
      <c r="Y455" s="95"/>
      <c r="Z455" s="294"/>
      <c r="AA455" s="66" t="str">
        <f t="shared" si="105"/>
        <v/>
      </c>
      <c r="AB455" s="67" t="str">
        <f t="shared" si="106"/>
        <v>£0.00</v>
      </c>
      <c r="AC455" s="181"/>
      <c r="AD455" s="183"/>
      <c r="AE455" s="183"/>
      <c r="AF455" s="183"/>
      <c r="AG455" s="183"/>
      <c r="AH455" s="183" t="str">
        <f t="shared" si="97"/>
        <v/>
      </c>
      <c r="AI455" s="45">
        <f t="shared" si="98"/>
        <v>0</v>
      </c>
      <c r="AJ455" s="45">
        <f t="shared" si="99"/>
        <v>0</v>
      </c>
      <c r="AK455" s="45">
        <f t="shared" si="107"/>
        <v>0</v>
      </c>
      <c r="AL455" s="183" t="str">
        <f t="shared" si="108"/>
        <v/>
      </c>
      <c r="AM455" s="183" t="str">
        <f t="shared" si="109"/>
        <v/>
      </c>
      <c r="AN455" s="183"/>
    </row>
    <row r="456" spans="1:40" ht="15.5">
      <c r="A456" s="178"/>
      <c r="B456" s="21"/>
      <c r="C456" s="22"/>
      <c r="D456" s="290"/>
      <c r="E456" s="289"/>
      <c r="F456" s="177"/>
      <c r="G456" s="286"/>
      <c r="H456" s="23"/>
      <c r="I456" s="63" t="str">
        <f t="shared" si="100"/>
        <v>£0.00</v>
      </c>
      <c r="J456" s="178"/>
      <c r="K456" s="19"/>
      <c r="L456" s="92"/>
      <c r="M456" s="92"/>
      <c r="N456" s="92" t="str">
        <f t="shared" si="101"/>
        <v/>
      </c>
      <c r="O456" s="95"/>
      <c r="P456" s="28" t="str">
        <f t="shared" si="102"/>
        <v/>
      </c>
      <c r="Q456" s="18" t="str">
        <f t="shared" si="103"/>
        <v>£0.00</v>
      </c>
      <c r="R456" s="92"/>
      <c r="S456" s="192"/>
      <c r="T456" s="193"/>
      <c r="U456" s="96"/>
      <c r="V456" s="294"/>
      <c r="W456" s="294" t="str">
        <f t="shared" si="104"/>
        <v/>
      </c>
      <c r="X456" s="93"/>
      <c r="Y456" s="95"/>
      <c r="Z456" s="294"/>
      <c r="AA456" s="66" t="str">
        <f t="shared" si="105"/>
        <v/>
      </c>
      <c r="AB456" s="67" t="str">
        <f t="shared" si="106"/>
        <v>£0.00</v>
      </c>
      <c r="AC456" s="181"/>
      <c r="AD456" s="183"/>
      <c r="AE456" s="183"/>
      <c r="AF456" s="183"/>
      <c r="AG456" s="183"/>
      <c r="AH456" s="183" t="str">
        <f t="shared" si="97"/>
        <v/>
      </c>
      <c r="AI456" s="45">
        <f t="shared" si="98"/>
        <v>0</v>
      </c>
      <c r="AJ456" s="45">
        <f t="shared" si="99"/>
        <v>0</v>
      </c>
      <c r="AK456" s="45">
        <f t="shared" si="107"/>
        <v>0</v>
      </c>
      <c r="AL456" s="183" t="str">
        <f t="shared" si="108"/>
        <v/>
      </c>
      <c r="AM456" s="183" t="str">
        <f t="shared" si="109"/>
        <v/>
      </c>
      <c r="AN456" s="183"/>
    </row>
    <row r="457" spans="1:40" ht="15.5">
      <c r="A457" s="178"/>
      <c r="B457" s="21"/>
      <c r="C457" s="22"/>
      <c r="D457" s="290"/>
      <c r="E457" s="289"/>
      <c r="F457" s="177"/>
      <c r="G457" s="286"/>
      <c r="H457" s="23"/>
      <c r="I457" s="63" t="str">
        <f t="shared" si="100"/>
        <v>£0.00</v>
      </c>
      <c r="J457" s="178"/>
      <c r="K457" s="19"/>
      <c r="L457" s="92"/>
      <c r="M457" s="92"/>
      <c r="N457" s="92" t="str">
        <f t="shared" si="101"/>
        <v/>
      </c>
      <c r="O457" s="95"/>
      <c r="P457" s="28" t="str">
        <f t="shared" si="102"/>
        <v/>
      </c>
      <c r="Q457" s="18" t="str">
        <f t="shared" si="103"/>
        <v>£0.00</v>
      </c>
      <c r="R457" s="92"/>
      <c r="S457" s="192"/>
      <c r="T457" s="193"/>
      <c r="U457" s="96"/>
      <c r="V457" s="294"/>
      <c r="W457" s="294" t="str">
        <f t="shared" si="104"/>
        <v/>
      </c>
      <c r="X457" s="93"/>
      <c r="Y457" s="95"/>
      <c r="Z457" s="294"/>
      <c r="AA457" s="66" t="str">
        <f t="shared" si="105"/>
        <v/>
      </c>
      <c r="AB457" s="67" t="str">
        <f t="shared" si="106"/>
        <v>£0.00</v>
      </c>
      <c r="AC457" s="181"/>
      <c r="AD457" s="183"/>
      <c r="AE457" s="183"/>
      <c r="AF457" s="183"/>
      <c r="AG457" s="183"/>
      <c r="AH457" s="183" t="str">
        <f t="shared" si="97"/>
        <v/>
      </c>
      <c r="AI457" s="45">
        <f t="shared" si="98"/>
        <v>0</v>
      </c>
      <c r="AJ457" s="45">
        <f t="shared" si="99"/>
        <v>0</v>
      </c>
      <c r="AK457" s="45">
        <f t="shared" si="107"/>
        <v>0</v>
      </c>
      <c r="AL457" s="183" t="str">
        <f t="shared" si="108"/>
        <v/>
      </c>
      <c r="AM457" s="183" t="str">
        <f t="shared" si="109"/>
        <v/>
      </c>
      <c r="AN457" s="183"/>
    </row>
    <row r="458" spans="1:40" ht="15.5">
      <c r="A458" s="178"/>
      <c r="B458" s="21"/>
      <c r="C458" s="22"/>
      <c r="D458" s="290"/>
      <c r="E458" s="289"/>
      <c r="F458" s="177"/>
      <c r="G458" s="286"/>
      <c r="H458" s="23"/>
      <c r="I458" s="63" t="str">
        <f t="shared" si="100"/>
        <v>£0.00</v>
      </c>
      <c r="J458" s="178"/>
      <c r="K458" s="19"/>
      <c r="L458" s="92"/>
      <c r="M458" s="92"/>
      <c r="N458" s="92" t="str">
        <f t="shared" si="101"/>
        <v/>
      </c>
      <c r="O458" s="95"/>
      <c r="P458" s="28" t="str">
        <f t="shared" si="102"/>
        <v/>
      </c>
      <c r="Q458" s="18" t="str">
        <f t="shared" si="103"/>
        <v>£0.00</v>
      </c>
      <c r="R458" s="92"/>
      <c r="S458" s="192"/>
      <c r="T458" s="193"/>
      <c r="U458" s="96"/>
      <c r="V458" s="294"/>
      <c r="W458" s="294" t="str">
        <f t="shared" si="104"/>
        <v/>
      </c>
      <c r="X458" s="93"/>
      <c r="Y458" s="95"/>
      <c r="Z458" s="294"/>
      <c r="AA458" s="66" t="str">
        <f t="shared" si="105"/>
        <v/>
      </c>
      <c r="AB458" s="67" t="str">
        <f t="shared" si="106"/>
        <v>£0.00</v>
      </c>
      <c r="AC458" s="181"/>
      <c r="AD458" s="183"/>
      <c r="AE458" s="183"/>
      <c r="AF458" s="183"/>
      <c r="AG458" s="183"/>
      <c r="AH458" s="183" t="str">
        <f t="shared" si="97"/>
        <v/>
      </c>
      <c r="AI458" s="45">
        <f t="shared" si="98"/>
        <v>0</v>
      </c>
      <c r="AJ458" s="45">
        <f t="shared" si="99"/>
        <v>0</v>
      </c>
      <c r="AK458" s="45">
        <f t="shared" si="107"/>
        <v>0</v>
      </c>
      <c r="AL458" s="183" t="str">
        <f t="shared" si="108"/>
        <v/>
      </c>
      <c r="AM458" s="183" t="str">
        <f t="shared" si="109"/>
        <v/>
      </c>
      <c r="AN458" s="183"/>
    </row>
    <row r="459" spans="1:40" ht="15.5">
      <c r="A459" s="178"/>
      <c r="B459" s="21"/>
      <c r="C459" s="22"/>
      <c r="D459" s="290"/>
      <c r="E459" s="289"/>
      <c r="F459" s="177"/>
      <c r="G459" s="286"/>
      <c r="H459" s="23"/>
      <c r="I459" s="63" t="str">
        <f t="shared" si="100"/>
        <v>£0.00</v>
      </c>
      <c r="J459" s="178"/>
      <c r="K459" s="19"/>
      <c r="L459" s="92"/>
      <c r="M459" s="92"/>
      <c r="N459" s="92" t="str">
        <f t="shared" si="101"/>
        <v/>
      </c>
      <c r="O459" s="95"/>
      <c r="P459" s="28" t="str">
        <f t="shared" si="102"/>
        <v/>
      </c>
      <c r="Q459" s="18" t="str">
        <f t="shared" si="103"/>
        <v>£0.00</v>
      </c>
      <c r="R459" s="92"/>
      <c r="S459" s="192"/>
      <c r="T459" s="193"/>
      <c r="U459" s="96"/>
      <c r="V459" s="294"/>
      <c r="W459" s="294" t="str">
        <f t="shared" si="104"/>
        <v/>
      </c>
      <c r="X459" s="93"/>
      <c r="Y459" s="95"/>
      <c r="Z459" s="294"/>
      <c r="AA459" s="66" t="str">
        <f t="shared" si="105"/>
        <v/>
      </c>
      <c r="AB459" s="67" t="str">
        <f t="shared" si="106"/>
        <v>£0.00</v>
      </c>
      <c r="AC459" s="181"/>
      <c r="AD459" s="183"/>
      <c r="AE459" s="183"/>
      <c r="AF459" s="183"/>
      <c r="AG459" s="183"/>
      <c r="AH459" s="183" t="str">
        <f t="shared" si="97"/>
        <v/>
      </c>
      <c r="AI459" s="45">
        <f t="shared" si="98"/>
        <v>0</v>
      </c>
      <c r="AJ459" s="45">
        <f t="shared" si="99"/>
        <v>0</v>
      </c>
      <c r="AK459" s="45">
        <f t="shared" si="107"/>
        <v>0</v>
      </c>
      <c r="AL459" s="183" t="str">
        <f t="shared" si="108"/>
        <v/>
      </c>
      <c r="AM459" s="183" t="str">
        <f t="shared" si="109"/>
        <v/>
      </c>
      <c r="AN459" s="183"/>
    </row>
    <row r="460" spans="1:40" ht="15.5">
      <c r="A460" s="178"/>
      <c r="B460" s="21"/>
      <c r="C460" s="22"/>
      <c r="D460" s="290"/>
      <c r="E460" s="289"/>
      <c r="F460" s="177"/>
      <c r="G460" s="286"/>
      <c r="H460" s="23"/>
      <c r="I460" s="63" t="str">
        <f t="shared" si="100"/>
        <v>£0.00</v>
      </c>
      <c r="J460" s="178"/>
      <c r="K460" s="19"/>
      <c r="L460" s="92"/>
      <c r="M460" s="92"/>
      <c r="N460" s="92" t="str">
        <f t="shared" si="101"/>
        <v/>
      </c>
      <c r="O460" s="95"/>
      <c r="P460" s="28" t="str">
        <f t="shared" si="102"/>
        <v/>
      </c>
      <c r="Q460" s="18" t="str">
        <f t="shared" si="103"/>
        <v>£0.00</v>
      </c>
      <c r="R460" s="92"/>
      <c r="S460" s="192"/>
      <c r="T460" s="193"/>
      <c r="U460" s="96"/>
      <c r="V460" s="294"/>
      <c r="W460" s="294" t="str">
        <f t="shared" si="104"/>
        <v/>
      </c>
      <c r="X460" s="93"/>
      <c r="Y460" s="95"/>
      <c r="Z460" s="294"/>
      <c r="AA460" s="66" t="str">
        <f t="shared" si="105"/>
        <v/>
      </c>
      <c r="AB460" s="67" t="str">
        <f t="shared" si="106"/>
        <v>£0.00</v>
      </c>
      <c r="AC460" s="181"/>
      <c r="AD460" s="183"/>
      <c r="AE460" s="183"/>
      <c r="AF460" s="183"/>
      <c r="AG460" s="183"/>
      <c r="AH460" s="183" t="str">
        <f t="shared" si="97"/>
        <v/>
      </c>
      <c r="AI460" s="45">
        <f t="shared" si="98"/>
        <v>0</v>
      </c>
      <c r="AJ460" s="45">
        <f t="shared" si="99"/>
        <v>0</v>
      </c>
      <c r="AK460" s="45">
        <f t="shared" si="107"/>
        <v>0</v>
      </c>
      <c r="AL460" s="183" t="str">
        <f t="shared" si="108"/>
        <v/>
      </c>
      <c r="AM460" s="183" t="str">
        <f t="shared" si="109"/>
        <v/>
      </c>
      <c r="AN460" s="183"/>
    </row>
    <row r="461" spans="1:40" ht="15.5">
      <c r="A461" s="178"/>
      <c r="B461" s="21"/>
      <c r="C461" s="22"/>
      <c r="D461" s="290"/>
      <c r="E461" s="289"/>
      <c r="F461" s="177"/>
      <c r="G461" s="286"/>
      <c r="H461" s="23"/>
      <c r="I461" s="63" t="str">
        <f t="shared" si="100"/>
        <v>£0.00</v>
      </c>
      <c r="J461" s="178"/>
      <c r="K461" s="19"/>
      <c r="L461" s="92"/>
      <c r="M461" s="92"/>
      <c r="N461" s="92" t="str">
        <f t="shared" si="101"/>
        <v/>
      </c>
      <c r="O461" s="95"/>
      <c r="P461" s="28" t="str">
        <f t="shared" si="102"/>
        <v/>
      </c>
      <c r="Q461" s="18" t="str">
        <f t="shared" si="103"/>
        <v>£0.00</v>
      </c>
      <c r="R461" s="92"/>
      <c r="S461" s="192"/>
      <c r="T461" s="193"/>
      <c r="U461" s="96"/>
      <c r="V461" s="294"/>
      <c r="W461" s="294" t="str">
        <f t="shared" si="104"/>
        <v/>
      </c>
      <c r="X461" s="93"/>
      <c r="Y461" s="95"/>
      <c r="Z461" s="294"/>
      <c r="AA461" s="66" t="str">
        <f t="shared" si="105"/>
        <v/>
      </c>
      <c r="AB461" s="67" t="str">
        <f t="shared" si="106"/>
        <v>£0.00</v>
      </c>
      <c r="AC461" s="181"/>
      <c r="AD461" s="183"/>
      <c r="AE461" s="183"/>
      <c r="AF461" s="183"/>
      <c r="AG461" s="183"/>
      <c r="AH461" s="183" t="str">
        <f t="shared" si="97"/>
        <v/>
      </c>
      <c r="AI461" s="45">
        <f t="shared" si="98"/>
        <v>0</v>
      </c>
      <c r="AJ461" s="45">
        <f t="shared" si="99"/>
        <v>0</v>
      </c>
      <c r="AK461" s="45">
        <f t="shared" si="107"/>
        <v>0</v>
      </c>
      <c r="AL461" s="183" t="str">
        <f t="shared" si="108"/>
        <v/>
      </c>
      <c r="AM461" s="183" t="str">
        <f t="shared" si="109"/>
        <v/>
      </c>
      <c r="AN461" s="183"/>
    </row>
    <row r="462" spans="1:40" ht="15.5">
      <c r="A462" s="178"/>
      <c r="B462" s="21"/>
      <c r="C462" s="22"/>
      <c r="D462" s="290"/>
      <c r="E462" s="289"/>
      <c r="F462" s="177"/>
      <c r="G462" s="286"/>
      <c r="H462" s="23"/>
      <c r="I462" s="63" t="str">
        <f t="shared" si="100"/>
        <v>£0.00</v>
      </c>
      <c r="J462" s="178"/>
      <c r="K462" s="19"/>
      <c r="L462" s="92"/>
      <c r="M462" s="92"/>
      <c r="N462" s="92" t="str">
        <f t="shared" si="101"/>
        <v/>
      </c>
      <c r="O462" s="95"/>
      <c r="P462" s="28" t="str">
        <f t="shared" si="102"/>
        <v/>
      </c>
      <c r="Q462" s="18" t="str">
        <f t="shared" si="103"/>
        <v>£0.00</v>
      </c>
      <c r="R462" s="92"/>
      <c r="S462" s="192"/>
      <c r="T462" s="193"/>
      <c r="U462" s="96"/>
      <c r="V462" s="294"/>
      <c r="W462" s="294" t="str">
        <f t="shared" si="104"/>
        <v/>
      </c>
      <c r="X462" s="93"/>
      <c r="Y462" s="95"/>
      <c r="Z462" s="294"/>
      <c r="AA462" s="66" t="str">
        <f t="shared" si="105"/>
        <v/>
      </c>
      <c r="AB462" s="67" t="str">
        <f t="shared" si="106"/>
        <v>£0.00</v>
      </c>
      <c r="AC462" s="181"/>
      <c r="AD462" s="183"/>
      <c r="AE462" s="183"/>
      <c r="AF462" s="183"/>
      <c r="AG462" s="183"/>
      <c r="AH462" s="183" t="str">
        <f t="shared" si="97"/>
        <v/>
      </c>
      <c r="AI462" s="45">
        <f t="shared" si="98"/>
        <v>0</v>
      </c>
      <c r="AJ462" s="45">
        <f t="shared" si="99"/>
        <v>0</v>
      </c>
      <c r="AK462" s="45">
        <f t="shared" si="107"/>
        <v>0</v>
      </c>
      <c r="AL462" s="183" t="str">
        <f t="shared" si="108"/>
        <v/>
      </c>
      <c r="AM462" s="183" t="str">
        <f t="shared" si="109"/>
        <v/>
      </c>
      <c r="AN462" s="183"/>
    </row>
    <row r="463" spans="1:40" ht="15.5">
      <c r="A463" s="178"/>
      <c r="B463" s="21"/>
      <c r="C463" s="22"/>
      <c r="D463" s="290"/>
      <c r="E463" s="289"/>
      <c r="F463" s="177"/>
      <c r="G463" s="286"/>
      <c r="H463" s="23"/>
      <c r="I463" s="63" t="str">
        <f t="shared" si="100"/>
        <v>£0.00</v>
      </c>
      <c r="J463" s="178"/>
      <c r="K463" s="19"/>
      <c r="L463" s="92"/>
      <c r="M463" s="92"/>
      <c r="N463" s="92" t="str">
        <f t="shared" si="101"/>
        <v/>
      </c>
      <c r="O463" s="95"/>
      <c r="P463" s="28" t="str">
        <f t="shared" si="102"/>
        <v/>
      </c>
      <c r="Q463" s="18" t="str">
        <f t="shared" si="103"/>
        <v>£0.00</v>
      </c>
      <c r="R463" s="92"/>
      <c r="S463" s="192"/>
      <c r="T463" s="193"/>
      <c r="U463" s="96"/>
      <c r="V463" s="294"/>
      <c r="W463" s="294" t="str">
        <f t="shared" si="104"/>
        <v/>
      </c>
      <c r="X463" s="93"/>
      <c r="Y463" s="95"/>
      <c r="Z463" s="294"/>
      <c r="AA463" s="66" t="str">
        <f t="shared" si="105"/>
        <v/>
      </c>
      <c r="AB463" s="67" t="str">
        <f t="shared" si="106"/>
        <v>£0.00</v>
      </c>
      <c r="AC463" s="181"/>
      <c r="AD463" s="183"/>
      <c r="AE463" s="183"/>
      <c r="AF463" s="183"/>
      <c r="AG463" s="183"/>
      <c r="AH463" s="183" t="str">
        <f t="shared" si="97"/>
        <v/>
      </c>
      <c r="AI463" s="45">
        <f t="shared" si="98"/>
        <v>0</v>
      </c>
      <c r="AJ463" s="45">
        <f t="shared" si="99"/>
        <v>0</v>
      </c>
      <c r="AK463" s="45">
        <f t="shared" si="107"/>
        <v>0</v>
      </c>
      <c r="AL463" s="183" t="str">
        <f t="shared" si="108"/>
        <v/>
      </c>
      <c r="AM463" s="183" t="str">
        <f t="shared" si="109"/>
        <v/>
      </c>
      <c r="AN463" s="183"/>
    </row>
    <row r="464" spans="1:40" ht="15.5">
      <c r="A464" s="178"/>
      <c r="B464" s="21"/>
      <c r="C464" s="22"/>
      <c r="D464" s="290"/>
      <c r="E464" s="289"/>
      <c r="F464" s="177"/>
      <c r="G464" s="286"/>
      <c r="H464" s="23"/>
      <c r="I464" s="63" t="str">
        <f t="shared" si="100"/>
        <v>£0.00</v>
      </c>
      <c r="J464" s="178"/>
      <c r="K464" s="19"/>
      <c r="L464" s="92"/>
      <c r="M464" s="92"/>
      <c r="N464" s="92" t="str">
        <f t="shared" si="101"/>
        <v/>
      </c>
      <c r="O464" s="95"/>
      <c r="P464" s="28" t="str">
        <f t="shared" si="102"/>
        <v/>
      </c>
      <c r="Q464" s="18" t="str">
        <f t="shared" si="103"/>
        <v>£0.00</v>
      </c>
      <c r="R464" s="92"/>
      <c r="S464" s="192"/>
      <c r="T464" s="193"/>
      <c r="U464" s="96"/>
      <c r="V464" s="294"/>
      <c r="W464" s="294" t="str">
        <f t="shared" si="104"/>
        <v/>
      </c>
      <c r="X464" s="93"/>
      <c r="Y464" s="95"/>
      <c r="Z464" s="294"/>
      <c r="AA464" s="66" t="str">
        <f t="shared" si="105"/>
        <v/>
      </c>
      <c r="AB464" s="67" t="str">
        <f t="shared" si="106"/>
        <v>£0.00</v>
      </c>
      <c r="AC464" s="181"/>
      <c r="AD464" s="183"/>
      <c r="AE464" s="183"/>
      <c r="AF464" s="183"/>
      <c r="AG464" s="183"/>
      <c r="AH464" s="183" t="str">
        <f t="shared" si="97"/>
        <v/>
      </c>
      <c r="AI464" s="45">
        <f t="shared" si="98"/>
        <v>0</v>
      </c>
      <c r="AJ464" s="45">
        <f t="shared" si="99"/>
        <v>0</v>
      </c>
      <c r="AK464" s="45">
        <f t="shared" si="107"/>
        <v>0</v>
      </c>
      <c r="AL464" s="183" t="str">
        <f t="shared" si="108"/>
        <v/>
      </c>
      <c r="AM464" s="183" t="str">
        <f t="shared" si="109"/>
        <v/>
      </c>
      <c r="AN464" s="183"/>
    </row>
    <row r="465" spans="1:40" ht="15.5">
      <c r="A465" s="178"/>
      <c r="B465" s="21"/>
      <c r="C465" s="22"/>
      <c r="D465" s="290"/>
      <c r="E465" s="289"/>
      <c r="F465" s="177"/>
      <c r="G465" s="286"/>
      <c r="H465" s="23"/>
      <c r="I465" s="63" t="str">
        <f t="shared" si="100"/>
        <v>£0.00</v>
      </c>
      <c r="J465" s="178"/>
      <c r="K465" s="19"/>
      <c r="L465" s="92"/>
      <c r="M465" s="92"/>
      <c r="N465" s="92" t="str">
        <f t="shared" si="101"/>
        <v/>
      </c>
      <c r="O465" s="95"/>
      <c r="P465" s="28" t="str">
        <f t="shared" si="102"/>
        <v/>
      </c>
      <c r="Q465" s="18" t="str">
        <f t="shared" si="103"/>
        <v>£0.00</v>
      </c>
      <c r="R465" s="92"/>
      <c r="S465" s="192"/>
      <c r="T465" s="193"/>
      <c r="U465" s="96"/>
      <c r="V465" s="294"/>
      <c r="W465" s="294" t="str">
        <f t="shared" si="104"/>
        <v/>
      </c>
      <c r="X465" s="93"/>
      <c r="Y465" s="95"/>
      <c r="Z465" s="294"/>
      <c r="AA465" s="66" t="str">
        <f t="shared" si="105"/>
        <v/>
      </c>
      <c r="AB465" s="67" t="str">
        <f t="shared" si="106"/>
        <v>£0.00</v>
      </c>
      <c r="AC465" s="181"/>
      <c r="AD465" s="183"/>
      <c r="AE465" s="183"/>
      <c r="AF465" s="183"/>
      <c r="AG465" s="183"/>
      <c r="AH465" s="183" t="str">
        <f t="shared" si="97"/>
        <v/>
      </c>
      <c r="AI465" s="45">
        <f t="shared" si="98"/>
        <v>0</v>
      </c>
      <c r="AJ465" s="45">
        <f t="shared" si="99"/>
        <v>0</v>
      </c>
      <c r="AK465" s="45">
        <f t="shared" si="107"/>
        <v>0</v>
      </c>
      <c r="AL465" s="183" t="str">
        <f t="shared" si="108"/>
        <v/>
      </c>
      <c r="AM465" s="183" t="str">
        <f t="shared" si="109"/>
        <v/>
      </c>
      <c r="AN465" s="183"/>
    </row>
    <row r="466" spans="1:40" ht="15.5">
      <c r="A466" s="178"/>
      <c r="B466" s="21"/>
      <c r="C466" s="22"/>
      <c r="D466" s="290"/>
      <c r="E466" s="289"/>
      <c r="F466" s="177"/>
      <c r="G466" s="286"/>
      <c r="H466" s="23"/>
      <c r="I466" s="63" t="str">
        <f t="shared" si="100"/>
        <v>£0.00</v>
      </c>
      <c r="J466" s="178"/>
      <c r="K466" s="19"/>
      <c r="L466" s="92"/>
      <c r="M466" s="92"/>
      <c r="N466" s="92" t="str">
        <f t="shared" si="101"/>
        <v/>
      </c>
      <c r="O466" s="95"/>
      <c r="P466" s="28" t="str">
        <f t="shared" si="102"/>
        <v/>
      </c>
      <c r="Q466" s="18" t="str">
        <f t="shared" si="103"/>
        <v>£0.00</v>
      </c>
      <c r="R466" s="92"/>
      <c r="S466" s="192"/>
      <c r="T466" s="193"/>
      <c r="U466" s="96"/>
      <c r="V466" s="294"/>
      <c r="W466" s="294" t="str">
        <f t="shared" si="104"/>
        <v/>
      </c>
      <c r="X466" s="93"/>
      <c r="Y466" s="95"/>
      <c r="Z466" s="294"/>
      <c r="AA466" s="66" t="str">
        <f t="shared" si="105"/>
        <v/>
      </c>
      <c r="AB466" s="67" t="str">
        <f t="shared" si="106"/>
        <v>£0.00</v>
      </c>
      <c r="AC466" s="181"/>
      <c r="AD466" s="183"/>
      <c r="AE466" s="183"/>
      <c r="AF466" s="183"/>
      <c r="AG466" s="183"/>
      <c r="AH466" s="183" t="str">
        <f t="shared" si="97"/>
        <v/>
      </c>
      <c r="AI466" s="45">
        <f t="shared" si="98"/>
        <v>0</v>
      </c>
      <c r="AJ466" s="45">
        <f t="shared" si="99"/>
        <v>0</v>
      </c>
      <c r="AK466" s="45">
        <f t="shared" si="107"/>
        <v>0</v>
      </c>
      <c r="AL466" s="183" t="str">
        <f t="shared" si="108"/>
        <v/>
      </c>
      <c r="AM466" s="183" t="str">
        <f t="shared" si="109"/>
        <v/>
      </c>
      <c r="AN466" s="183"/>
    </row>
    <row r="467" spans="1:40" ht="15.5">
      <c r="A467" s="178"/>
      <c r="B467" s="21"/>
      <c r="C467" s="22"/>
      <c r="D467" s="290"/>
      <c r="E467" s="289"/>
      <c r="F467" s="177"/>
      <c r="G467" s="286"/>
      <c r="H467" s="23"/>
      <c r="I467" s="63" t="str">
        <f t="shared" si="100"/>
        <v>£0.00</v>
      </c>
      <c r="J467" s="178"/>
      <c r="K467" s="19"/>
      <c r="L467" s="92"/>
      <c r="M467" s="92"/>
      <c r="N467" s="92" t="str">
        <f t="shared" si="101"/>
        <v/>
      </c>
      <c r="O467" s="95"/>
      <c r="P467" s="28" t="str">
        <f t="shared" si="102"/>
        <v/>
      </c>
      <c r="Q467" s="18" t="str">
        <f t="shared" si="103"/>
        <v>£0.00</v>
      </c>
      <c r="R467" s="92"/>
      <c r="S467" s="192"/>
      <c r="T467" s="193"/>
      <c r="U467" s="96"/>
      <c r="V467" s="294"/>
      <c r="W467" s="294" t="str">
        <f t="shared" si="104"/>
        <v/>
      </c>
      <c r="X467" s="93"/>
      <c r="Y467" s="95"/>
      <c r="Z467" s="294"/>
      <c r="AA467" s="66" t="str">
        <f t="shared" si="105"/>
        <v/>
      </c>
      <c r="AB467" s="67" t="str">
        <f t="shared" si="106"/>
        <v>£0.00</v>
      </c>
      <c r="AC467" s="181"/>
      <c r="AD467" s="183"/>
      <c r="AE467" s="183"/>
      <c r="AF467" s="183"/>
      <c r="AG467" s="183"/>
      <c r="AH467" s="183" t="str">
        <f t="shared" si="97"/>
        <v/>
      </c>
      <c r="AI467" s="45">
        <f t="shared" si="98"/>
        <v>0</v>
      </c>
      <c r="AJ467" s="45">
        <f t="shared" si="99"/>
        <v>0</v>
      </c>
      <c r="AK467" s="45">
        <f t="shared" si="107"/>
        <v>0</v>
      </c>
      <c r="AL467" s="183" t="str">
        <f t="shared" si="108"/>
        <v/>
      </c>
      <c r="AM467" s="183" t="str">
        <f t="shared" si="109"/>
        <v/>
      </c>
      <c r="AN467" s="183"/>
    </row>
    <row r="468" spans="1:40" ht="15.5">
      <c r="A468" s="178"/>
      <c r="B468" s="21"/>
      <c r="C468" s="22"/>
      <c r="D468" s="290"/>
      <c r="E468" s="289"/>
      <c r="F468" s="177"/>
      <c r="G468" s="286"/>
      <c r="H468" s="23"/>
      <c r="I468" s="63" t="str">
        <f t="shared" si="100"/>
        <v>£0.00</v>
      </c>
      <c r="J468" s="178"/>
      <c r="K468" s="19"/>
      <c r="L468" s="92"/>
      <c r="M468" s="92"/>
      <c r="N468" s="92" t="str">
        <f t="shared" si="101"/>
        <v/>
      </c>
      <c r="O468" s="95"/>
      <c r="P468" s="28" t="str">
        <f t="shared" si="102"/>
        <v/>
      </c>
      <c r="Q468" s="18" t="str">
        <f t="shared" si="103"/>
        <v>£0.00</v>
      </c>
      <c r="R468" s="92"/>
      <c r="S468" s="192"/>
      <c r="T468" s="193"/>
      <c r="U468" s="96"/>
      <c r="V468" s="294"/>
      <c r="W468" s="294" t="str">
        <f t="shared" si="104"/>
        <v/>
      </c>
      <c r="X468" s="93"/>
      <c r="Y468" s="95"/>
      <c r="Z468" s="294"/>
      <c r="AA468" s="66" t="str">
        <f t="shared" si="105"/>
        <v/>
      </c>
      <c r="AB468" s="67" t="str">
        <f t="shared" si="106"/>
        <v>£0.00</v>
      </c>
      <c r="AC468" s="181"/>
      <c r="AD468" s="183"/>
      <c r="AE468" s="183"/>
      <c r="AF468" s="183"/>
      <c r="AG468" s="183"/>
      <c r="AH468" s="183" t="str">
        <f t="shared" si="97"/>
        <v/>
      </c>
      <c r="AI468" s="45">
        <f t="shared" si="98"/>
        <v>0</v>
      </c>
      <c r="AJ468" s="45">
        <f t="shared" si="99"/>
        <v>0</v>
      </c>
      <c r="AK468" s="45">
        <f t="shared" si="107"/>
        <v>0</v>
      </c>
      <c r="AL468" s="183" t="str">
        <f t="shared" si="108"/>
        <v/>
      </c>
      <c r="AM468" s="183" t="str">
        <f t="shared" si="109"/>
        <v/>
      </c>
      <c r="AN468" s="183"/>
    </row>
    <row r="469" spans="1:40" ht="15.5">
      <c r="A469" s="178"/>
      <c r="B469" s="21"/>
      <c r="C469" s="22"/>
      <c r="D469" s="290"/>
      <c r="E469" s="289"/>
      <c r="F469" s="177"/>
      <c r="G469" s="286"/>
      <c r="H469" s="23"/>
      <c r="I469" s="63" t="str">
        <f t="shared" si="100"/>
        <v>£0.00</v>
      </c>
      <c r="J469" s="178"/>
      <c r="K469" s="19"/>
      <c r="L469" s="92"/>
      <c r="M469" s="92"/>
      <c r="N469" s="92" t="str">
        <f t="shared" si="101"/>
        <v/>
      </c>
      <c r="O469" s="95"/>
      <c r="P469" s="28" t="str">
        <f t="shared" si="102"/>
        <v/>
      </c>
      <c r="Q469" s="18" t="str">
        <f t="shared" si="103"/>
        <v>£0.00</v>
      </c>
      <c r="R469" s="92"/>
      <c r="S469" s="192"/>
      <c r="T469" s="193"/>
      <c r="U469" s="96"/>
      <c r="V469" s="294"/>
      <c r="W469" s="294" t="str">
        <f t="shared" si="104"/>
        <v/>
      </c>
      <c r="X469" s="93"/>
      <c r="Y469" s="95"/>
      <c r="Z469" s="294"/>
      <c r="AA469" s="66" t="str">
        <f t="shared" si="105"/>
        <v/>
      </c>
      <c r="AB469" s="67" t="str">
        <f t="shared" si="106"/>
        <v>£0.00</v>
      </c>
      <c r="AC469" s="181"/>
      <c r="AD469" s="183"/>
      <c r="AE469" s="183"/>
      <c r="AF469" s="183"/>
      <c r="AG469" s="183"/>
      <c r="AH469" s="183" t="str">
        <f t="shared" si="97"/>
        <v/>
      </c>
      <c r="AI469" s="45">
        <f t="shared" si="98"/>
        <v>0</v>
      </c>
      <c r="AJ469" s="45">
        <f t="shared" si="99"/>
        <v>0</v>
      </c>
      <c r="AK469" s="45">
        <f t="shared" si="107"/>
        <v>0</v>
      </c>
      <c r="AL469" s="183" t="str">
        <f t="shared" si="108"/>
        <v/>
      </c>
      <c r="AM469" s="183" t="str">
        <f t="shared" si="109"/>
        <v/>
      </c>
      <c r="AN469" s="183"/>
    </row>
    <row r="470" spans="1:40" ht="15.5">
      <c r="A470" s="178"/>
      <c r="B470" s="21"/>
      <c r="C470" s="22"/>
      <c r="D470" s="290"/>
      <c r="E470" s="289"/>
      <c r="F470" s="177"/>
      <c r="G470" s="286"/>
      <c r="H470" s="23"/>
      <c r="I470" s="63" t="str">
        <f t="shared" si="100"/>
        <v>£0.00</v>
      </c>
      <c r="J470" s="178"/>
      <c r="K470" s="19"/>
      <c r="L470" s="92"/>
      <c r="M470" s="92"/>
      <c r="N470" s="92" t="str">
        <f t="shared" si="101"/>
        <v/>
      </c>
      <c r="O470" s="95"/>
      <c r="P470" s="28" t="str">
        <f t="shared" si="102"/>
        <v/>
      </c>
      <c r="Q470" s="18" t="str">
        <f t="shared" si="103"/>
        <v>£0.00</v>
      </c>
      <c r="R470" s="92"/>
      <c r="S470" s="192"/>
      <c r="T470" s="193"/>
      <c r="U470" s="96"/>
      <c r="V470" s="294"/>
      <c r="W470" s="294" t="str">
        <f t="shared" si="104"/>
        <v/>
      </c>
      <c r="X470" s="93"/>
      <c r="Y470" s="95"/>
      <c r="Z470" s="294"/>
      <c r="AA470" s="66" t="str">
        <f t="shared" si="105"/>
        <v/>
      </c>
      <c r="AB470" s="67" t="str">
        <f t="shared" si="106"/>
        <v>£0.00</v>
      </c>
      <c r="AC470" s="181"/>
      <c r="AD470" s="183"/>
      <c r="AE470" s="183"/>
      <c r="AF470" s="183"/>
      <c r="AG470" s="183"/>
      <c r="AH470" s="183" t="str">
        <f t="shared" si="97"/>
        <v/>
      </c>
      <c r="AI470" s="45">
        <f t="shared" si="98"/>
        <v>0</v>
      </c>
      <c r="AJ470" s="45">
        <f t="shared" si="99"/>
        <v>0</v>
      </c>
      <c r="AK470" s="45">
        <f t="shared" si="107"/>
        <v>0</v>
      </c>
      <c r="AL470" s="183" t="str">
        <f t="shared" si="108"/>
        <v/>
      </c>
      <c r="AM470" s="183" t="str">
        <f t="shared" si="109"/>
        <v/>
      </c>
      <c r="AN470" s="183"/>
    </row>
    <row r="471" spans="1:40" ht="15.5">
      <c r="A471" s="178"/>
      <c r="B471" s="21"/>
      <c r="C471" s="22"/>
      <c r="D471" s="290"/>
      <c r="E471" s="289"/>
      <c r="F471" s="177"/>
      <c r="G471" s="286"/>
      <c r="H471" s="23"/>
      <c r="I471" s="63" t="str">
        <f t="shared" si="100"/>
        <v>£0.00</v>
      </c>
      <c r="J471" s="178"/>
      <c r="K471" s="19"/>
      <c r="L471" s="92"/>
      <c r="M471" s="92"/>
      <c r="N471" s="92" t="str">
        <f t="shared" si="101"/>
        <v/>
      </c>
      <c r="O471" s="95"/>
      <c r="P471" s="28" t="str">
        <f t="shared" si="102"/>
        <v/>
      </c>
      <c r="Q471" s="18" t="str">
        <f t="shared" si="103"/>
        <v>£0.00</v>
      </c>
      <c r="R471" s="92"/>
      <c r="S471" s="192"/>
      <c r="T471" s="193"/>
      <c r="U471" s="96"/>
      <c r="V471" s="294"/>
      <c r="W471" s="294" t="str">
        <f t="shared" si="104"/>
        <v/>
      </c>
      <c r="X471" s="93"/>
      <c r="Y471" s="95"/>
      <c r="Z471" s="294"/>
      <c r="AA471" s="66" t="str">
        <f t="shared" si="105"/>
        <v/>
      </c>
      <c r="AB471" s="67" t="str">
        <f t="shared" si="106"/>
        <v>£0.00</v>
      </c>
      <c r="AC471" s="181"/>
      <c r="AD471" s="183"/>
      <c r="AE471" s="183"/>
      <c r="AF471" s="183"/>
      <c r="AG471" s="183"/>
      <c r="AH471" s="183" t="str">
        <f t="shared" si="97"/>
        <v/>
      </c>
      <c r="AI471" s="45">
        <f t="shared" si="98"/>
        <v>0</v>
      </c>
      <c r="AJ471" s="45">
        <f t="shared" si="99"/>
        <v>0</v>
      </c>
      <c r="AK471" s="45">
        <f t="shared" si="107"/>
        <v>0</v>
      </c>
      <c r="AL471" s="183" t="str">
        <f t="shared" si="108"/>
        <v/>
      </c>
      <c r="AM471" s="183" t="str">
        <f t="shared" si="109"/>
        <v/>
      </c>
      <c r="AN471" s="183"/>
    </row>
    <row r="472" spans="1:40" ht="15.5">
      <c r="A472" s="178"/>
      <c r="B472" s="21"/>
      <c r="C472" s="22"/>
      <c r="D472" s="290"/>
      <c r="E472" s="289"/>
      <c r="F472" s="177"/>
      <c r="G472" s="286"/>
      <c r="H472" s="23"/>
      <c r="I472" s="63" t="str">
        <f t="shared" si="100"/>
        <v>£0.00</v>
      </c>
      <c r="J472" s="178"/>
      <c r="K472" s="19"/>
      <c r="L472" s="92"/>
      <c r="M472" s="92"/>
      <c r="N472" s="92" t="str">
        <f t="shared" si="101"/>
        <v/>
      </c>
      <c r="O472" s="95"/>
      <c r="P472" s="28" t="str">
        <f t="shared" si="102"/>
        <v/>
      </c>
      <c r="Q472" s="18" t="str">
        <f t="shared" si="103"/>
        <v>£0.00</v>
      </c>
      <c r="R472" s="92"/>
      <c r="S472" s="192"/>
      <c r="T472" s="193"/>
      <c r="U472" s="96"/>
      <c r="V472" s="294"/>
      <c r="W472" s="294" t="str">
        <f t="shared" si="104"/>
        <v/>
      </c>
      <c r="X472" s="93"/>
      <c r="Y472" s="95"/>
      <c r="Z472" s="294"/>
      <c r="AA472" s="66" t="str">
        <f t="shared" si="105"/>
        <v/>
      </c>
      <c r="AB472" s="67" t="str">
        <f t="shared" si="106"/>
        <v>£0.00</v>
      </c>
      <c r="AC472" s="181"/>
      <c r="AD472" s="183"/>
      <c r="AE472" s="183"/>
      <c r="AF472" s="183"/>
      <c r="AG472" s="183"/>
      <c r="AH472" s="183" t="str">
        <f t="shared" si="97"/>
        <v/>
      </c>
      <c r="AI472" s="45">
        <f t="shared" si="98"/>
        <v>0</v>
      </c>
      <c r="AJ472" s="45">
        <f t="shared" si="99"/>
        <v>0</v>
      </c>
      <c r="AK472" s="45">
        <f t="shared" si="107"/>
        <v>0</v>
      </c>
      <c r="AL472" s="183" t="str">
        <f t="shared" si="108"/>
        <v/>
      </c>
      <c r="AM472" s="183" t="str">
        <f t="shared" si="109"/>
        <v/>
      </c>
      <c r="AN472" s="183"/>
    </row>
    <row r="473" spans="1:40" ht="15.5">
      <c r="A473" s="178"/>
      <c r="B473" s="21"/>
      <c r="C473" s="22"/>
      <c r="D473" s="290"/>
      <c r="E473" s="289"/>
      <c r="F473" s="177"/>
      <c r="G473" s="286"/>
      <c r="H473" s="23"/>
      <c r="I473" s="63" t="str">
        <f t="shared" si="100"/>
        <v>£0.00</v>
      </c>
      <c r="J473" s="178"/>
      <c r="K473" s="19"/>
      <c r="L473" s="92"/>
      <c r="M473" s="92"/>
      <c r="N473" s="92" t="str">
        <f t="shared" si="101"/>
        <v/>
      </c>
      <c r="O473" s="95"/>
      <c r="P473" s="28" t="str">
        <f t="shared" si="102"/>
        <v/>
      </c>
      <c r="Q473" s="18" t="str">
        <f t="shared" si="103"/>
        <v>£0.00</v>
      </c>
      <c r="R473" s="92"/>
      <c r="S473" s="192"/>
      <c r="T473" s="193"/>
      <c r="U473" s="96"/>
      <c r="V473" s="294"/>
      <c r="W473" s="294" t="str">
        <f t="shared" si="104"/>
        <v/>
      </c>
      <c r="X473" s="93"/>
      <c r="Y473" s="95"/>
      <c r="Z473" s="294"/>
      <c r="AA473" s="66" t="str">
        <f t="shared" si="105"/>
        <v/>
      </c>
      <c r="AB473" s="67" t="str">
        <f t="shared" si="106"/>
        <v>£0.00</v>
      </c>
      <c r="AC473" s="181"/>
      <c r="AD473" s="183"/>
      <c r="AE473" s="183"/>
      <c r="AF473" s="183"/>
      <c r="AG473" s="183"/>
      <c r="AH473" s="183" t="str">
        <f t="shared" si="97"/>
        <v/>
      </c>
      <c r="AI473" s="45">
        <f t="shared" si="98"/>
        <v>0</v>
      </c>
      <c r="AJ473" s="45">
        <f t="shared" si="99"/>
        <v>0</v>
      </c>
      <c r="AK473" s="45">
        <f t="shared" si="107"/>
        <v>0</v>
      </c>
      <c r="AL473" s="183" t="str">
        <f t="shared" si="108"/>
        <v/>
      </c>
      <c r="AM473" s="183" t="str">
        <f t="shared" si="109"/>
        <v/>
      </c>
      <c r="AN473" s="183"/>
    </row>
    <row r="474" spans="1:40" ht="15.5">
      <c r="A474" s="178"/>
      <c r="B474" s="21"/>
      <c r="C474" s="22"/>
      <c r="D474" s="290"/>
      <c r="E474" s="289"/>
      <c r="F474" s="177"/>
      <c r="G474" s="286"/>
      <c r="H474" s="23"/>
      <c r="I474" s="63" t="str">
        <f t="shared" si="100"/>
        <v>£0.00</v>
      </c>
      <c r="J474" s="178"/>
      <c r="K474" s="19"/>
      <c r="L474" s="92"/>
      <c r="M474" s="92"/>
      <c r="N474" s="92" t="str">
        <f t="shared" si="101"/>
        <v/>
      </c>
      <c r="O474" s="95"/>
      <c r="P474" s="28" t="str">
        <f t="shared" si="102"/>
        <v/>
      </c>
      <c r="Q474" s="18" t="str">
        <f t="shared" si="103"/>
        <v>£0.00</v>
      </c>
      <c r="R474" s="92"/>
      <c r="S474" s="192"/>
      <c r="T474" s="193"/>
      <c r="U474" s="96"/>
      <c r="V474" s="294"/>
      <c r="W474" s="294" t="str">
        <f t="shared" si="104"/>
        <v/>
      </c>
      <c r="X474" s="93"/>
      <c r="Y474" s="95"/>
      <c r="Z474" s="294"/>
      <c r="AA474" s="66" t="str">
        <f t="shared" si="105"/>
        <v/>
      </c>
      <c r="AB474" s="67" t="str">
        <f t="shared" si="106"/>
        <v>£0.00</v>
      </c>
      <c r="AC474" s="181"/>
      <c r="AD474" s="183"/>
      <c r="AE474" s="183"/>
      <c r="AF474" s="183"/>
      <c r="AG474" s="183"/>
      <c r="AH474" s="183" t="str">
        <f t="shared" si="97"/>
        <v/>
      </c>
      <c r="AI474" s="45">
        <f t="shared" si="98"/>
        <v>0</v>
      </c>
      <c r="AJ474" s="45">
        <f t="shared" si="99"/>
        <v>0</v>
      </c>
      <c r="AK474" s="45">
        <f t="shared" si="107"/>
        <v>0</v>
      </c>
      <c r="AL474" s="183" t="str">
        <f t="shared" si="108"/>
        <v/>
      </c>
      <c r="AM474" s="183" t="str">
        <f t="shared" si="109"/>
        <v/>
      </c>
      <c r="AN474" s="183"/>
    </row>
    <row r="475" spans="1:40" ht="15.5">
      <c r="A475" s="178"/>
      <c r="B475" s="21"/>
      <c r="C475" s="22"/>
      <c r="D475" s="290"/>
      <c r="E475" s="289"/>
      <c r="F475" s="177"/>
      <c r="G475" s="286"/>
      <c r="H475" s="23"/>
      <c r="I475" s="63" t="str">
        <f t="shared" si="100"/>
        <v>£0.00</v>
      </c>
      <c r="J475" s="178"/>
      <c r="K475" s="19"/>
      <c r="L475" s="92"/>
      <c r="M475" s="92"/>
      <c r="N475" s="92" t="str">
        <f t="shared" si="101"/>
        <v/>
      </c>
      <c r="O475" s="95"/>
      <c r="P475" s="28" t="str">
        <f t="shared" si="102"/>
        <v/>
      </c>
      <c r="Q475" s="18" t="str">
        <f t="shared" si="103"/>
        <v>£0.00</v>
      </c>
      <c r="R475" s="92"/>
      <c r="S475" s="192"/>
      <c r="T475" s="193"/>
      <c r="U475" s="96"/>
      <c r="V475" s="294"/>
      <c r="W475" s="294" t="str">
        <f t="shared" si="104"/>
        <v/>
      </c>
      <c r="X475" s="93"/>
      <c r="Y475" s="95"/>
      <c r="Z475" s="294"/>
      <c r="AA475" s="66" t="str">
        <f t="shared" si="105"/>
        <v/>
      </c>
      <c r="AB475" s="67" t="str">
        <f t="shared" si="106"/>
        <v>£0.00</v>
      </c>
      <c r="AC475" s="181"/>
      <c r="AD475" s="183"/>
      <c r="AE475" s="183"/>
      <c r="AF475" s="183"/>
      <c r="AG475" s="183"/>
      <c r="AH475" s="183" t="str">
        <f t="shared" si="97"/>
        <v/>
      </c>
      <c r="AI475" s="45">
        <f t="shared" si="98"/>
        <v>0</v>
      </c>
      <c r="AJ475" s="45">
        <f t="shared" si="99"/>
        <v>0</v>
      </c>
      <c r="AK475" s="45">
        <f t="shared" si="107"/>
        <v>0</v>
      </c>
      <c r="AL475" s="183" t="str">
        <f t="shared" si="108"/>
        <v/>
      </c>
      <c r="AM475" s="183" t="str">
        <f t="shared" si="109"/>
        <v/>
      </c>
      <c r="AN475" s="183"/>
    </row>
    <row r="476" spans="1:40" ht="15.5">
      <c r="A476" s="178"/>
      <c r="B476" s="21"/>
      <c r="C476" s="22"/>
      <c r="D476" s="290"/>
      <c r="E476" s="289"/>
      <c r="F476" s="177"/>
      <c r="G476" s="286"/>
      <c r="H476" s="23"/>
      <c r="I476" s="63" t="str">
        <f t="shared" si="100"/>
        <v>£0.00</v>
      </c>
      <c r="J476" s="178"/>
      <c r="K476" s="19"/>
      <c r="L476" s="92"/>
      <c r="M476" s="92"/>
      <c r="N476" s="92" t="str">
        <f t="shared" si="101"/>
        <v/>
      </c>
      <c r="O476" s="95"/>
      <c r="P476" s="28" t="str">
        <f t="shared" si="102"/>
        <v/>
      </c>
      <c r="Q476" s="18" t="str">
        <f t="shared" si="103"/>
        <v>£0.00</v>
      </c>
      <c r="R476" s="92"/>
      <c r="S476" s="192"/>
      <c r="T476" s="193"/>
      <c r="U476" s="96"/>
      <c r="V476" s="294"/>
      <c r="W476" s="294" t="str">
        <f t="shared" si="104"/>
        <v/>
      </c>
      <c r="X476" s="93"/>
      <c r="Y476" s="95"/>
      <c r="Z476" s="294"/>
      <c r="AA476" s="66" t="str">
        <f t="shared" si="105"/>
        <v/>
      </c>
      <c r="AB476" s="67" t="str">
        <f t="shared" si="106"/>
        <v>£0.00</v>
      </c>
      <c r="AC476" s="181"/>
      <c r="AD476" s="183"/>
      <c r="AE476" s="183"/>
      <c r="AF476" s="183"/>
      <c r="AG476" s="183"/>
      <c r="AH476" s="183" t="str">
        <f t="shared" si="97"/>
        <v/>
      </c>
      <c r="AI476" s="45">
        <f t="shared" si="98"/>
        <v>0</v>
      </c>
      <c r="AJ476" s="45">
        <f t="shared" si="99"/>
        <v>0</v>
      </c>
      <c r="AK476" s="45">
        <f t="shared" si="107"/>
        <v>0</v>
      </c>
      <c r="AL476" s="183" t="str">
        <f t="shared" si="108"/>
        <v/>
      </c>
      <c r="AM476" s="183" t="str">
        <f t="shared" si="109"/>
        <v/>
      </c>
      <c r="AN476" s="183"/>
    </row>
    <row r="477" spans="1:40" ht="15.5">
      <c r="A477" s="178"/>
      <c r="B477" s="21"/>
      <c r="C477" s="22"/>
      <c r="D477" s="290"/>
      <c r="E477" s="289"/>
      <c r="F477" s="177"/>
      <c r="G477" s="286"/>
      <c r="H477" s="23"/>
      <c r="I477" s="63" t="str">
        <f t="shared" si="100"/>
        <v>£0.00</v>
      </c>
      <c r="J477" s="178"/>
      <c r="K477" s="19"/>
      <c r="L477" s="92"/>
      <c r="M477" s="92"/>
      <c r="N477" s="92" t="str">
        <f t="shared" si="101"/>
        <v/>
      </c>
      <c r="O477" s="95"/>
      <c r="P477" s="28" t="str">
        <f t="shared" si="102"/>
        <v/>
      </c>
      <c r="Q477" s="18" t="str">
        <f t="shared" si="103"/>
        <v>£0.00</v>
      </c>
      <c r="R477" s="92"/>
      <c r="S477" s="192"/>
      <c r="T477" s="193"/>
      <c r="U477" s="96"/>
      <c r="V477" s="294"/>
      <c r="W477" s="294" t="str">
        <f t="shared" si="104"/>
        <v/>
      </c>
      <c r="X477" s="93"/>
      <c r="Y477" s="95"/>
      <c r="Z477" s="294"/>
      <c r="AA477" s="66" t="str">
        <f t="shared" si="105"/>
        <v/>
      </c>
      <c r="AB477" s="67" t="str">
        <f t="shared" si="106"/>
        <v>£0.00</v>
      </c>
      <c r="AC477" s="181"/>
      <c r="AD477" s="183"/>
      <c r="AE477" s="183"/>
      <c r="AF477" s="183"/>
      <c r="AG477" s="183"/>
      <c r="AH477" s="183" t="str">
        <f t="shared" si="97"/>
        <v/>
      </c>
      <c r="AI477" s="45">
        <f t="shared" si="98"/>
        <v>0</v>
      </c>
      <c r="AJ477" s="45">
        <f t="shared" si="99"/>
        <v>0</v>
      </c>
      <c r="AK477" s="45">
        <f t="shared" si="107"/>
        <v>0</v>
      </c>
      <c r="AL477" s="183" t="str">
        <f t="shared" si="108"/>
        <v/>
      </c>
      <c r="AM477" s="183" t="str">
        <f t="shared" si="109"/>
        <v/>
      </c>
      <c r="AN477" s="183"/>
    </row>
    <row r="478" spans="1:40" ht="15.5">
      <c r="A478" s="178"/>
      <c r="B478" s="21"/>
      <c r="C478" s="22"/>
      <c r="D478" s="290"/>
      <c r="E478" s="289"/>
      <c r="F478" s="177"/>
      <c r="G478" s="286"/>
      <c r="H478" s="23"/>
      <c r="I478" s="63" t="str">
        <f t="shared" si="100"/>
        <v>£0.00</v>
      </c>
      <c r="J478" s="178"/>
      <c r="K478" s="19"/>
      <c r="L478" s="92"/>
      <c r="M478" s="92"/>
      <c r="N478" s="92" t="str">
        <f t="shared" si="101"/>
        <v/>
      </c>
      <c r="O478" s="95"/>
      <c r="P478" s="28" t="str">
        <f t="shared" si="102"/>
        <v/>
      </c>
      <c r="Q478" s="18" t="str">
        <f t="shared" si="103"/>
        <v>£0.00</v>
      </c>
      <c r="R478" s="92"/>
      <c r="S478" s="192"/>
      <c r="T478" s="193"/>
      <c r="U478" s="96"/>
      <c r="V478" s="294"/>
      <c r="W478" s="294" t="str">
        <f t="shared" si="104"/>
        <v/>
      </c>
      <c r="X478" s="93"/>
      <c r="Y478" s="95"/>
      <c r="Z478" s="294"/>
      <c r="AA478" s="66" t="str">
        <f t="shared" si="105"/>
        <v/>
      </c>
      <c r="AB478" s="67" t="str">
        <f t="shared" si="106"/>
        <v>£0.00</v>
      </c>
      <c r="AC478" s="181"/>
      <c r="AD478" s="183"/>
      <c r="AE478" s="183"/>
      <c r="AF478" s="183"/>
      <c r="AG478" s="183"/>
      <c r="AH478" s="183" t="str">
        <f t="shared" si="97"/>
        <v/>
      </c>
      <c r="AI478" s="45">
        <f t="shared" si="98"/>
        <v>0</v>
      </c>
      <c r="AJ478" s="45">
        <f t="shared" si="99"/>
        <v>0</v>
      </c>
      <c r="AK478" s="45">
        <f t="shared" si="107"/>
        <v>0</v>
      </c>
      <c r="AL478" s="183" t="str">
        <f t="shared" si="108"/>
        <v/>
      </c>
      <c r="AM478" s="183" t="str">
        <f t="shared" si="109"/>
        <v/>
      </c>
      <c r="AN478" s="183"/>
    </row>
    <row r="479" spans="1:40" ht="15.5">
      <c r="A479" s="178"/>
      <c r="B479" s="21"/>
      <c r="C479" s="22"/>
      <c r="D479" s="290"/>
      <c r="E479" s="289"/>
      <c r="F479" s="177"/>
      <c r="G479" s="286"/>
      <c r="H479" s="23"/>
      <c r="I479" s="63" t="str">
        <f t="shared" si="100"/>
        <v>£0.00</v>
      </c>
      <c r="J479" s="178"/>
      <c r="K479" s="19"/>
      <c r="L479" s="92"/>
      <c r="M479" s="92"/>
      <c r="N479" s="92" t="str">
        <f t="shared" si="101"/>
        <v/>
      </c>
      <c r="O479" s="95"/>
      <c r="P479" s="28" t="str">
        <f t="shared" si="102"/>
        <v/>
      </c>
      <c r="Q479" s="18" t="str">
        <f t="shared" si="103"/>
        <v>£0.00</v>
      </c>
      <c r="R479" s="92"/>
      <c r="S479" s="192"/>
      <c r="T479" s="193"/>
      <c r="U479" s="96"/>
      <c r="V479" s="294"/>
      <c r="W479" s="294" t="str">
        <f t="shared" si="104"/>
        <v/>
      </c>
      <c r="X479" s="93"/>
      <c r="Y479" s="95"/>
      <c r="Z479" s="294"/>
      <c r="AA479" s="66" t="str">
        <f t="shared" si="105"/>
        <v/>
      </c>
      <c r="AB479" s="67" t="str">
        <f t="shared" si="106"/>
        <v>£0.00</v>
      </c>
      <c r="AC479" s="181"/>
      <c r="AD479" s="183"/>
      <c r="AE479" s="183"/>
      <c r="AF479" s="183"/>
      <c r="AG479" s="183"/>
      <c r="AH479" s="183" t="str">
        <f t="shared" si="97"/>
        <v/>
      </c>
      <c r="AI479" s="45">
        <f t="shared" si="98"/>
        <v>0</v>
      </c>
      <c r="AJ479" s="45">
        <f t="shared" si="99"/>
        <v>0</v>
      </c>
      <c r="AK479" s="45">
        <f t="shared" si="107"/>
        <v>0</v>
      </c>
      <c r="AL479" s="183" t="str">
        <f t="shared" si="108"/>
        <v/>
      </c>
      <c r="AM479" s="183" t="str">
        <f t="shared" si="109"/>
        <v/>
      </c>
      <c r="AN479" s="183"/>
    </row>
    <row r="480" spans="1:40" ht="15.5">
      <c r="A480" s="178"/>
      <c r="B480" s="21"/>
      <c r="C480" s="22"/>
      <c r="D480" s="290"/>
      <c r="E480" s="289"/>
      <c r="F480" s="177"/>
      <c r="G480" s="286"/>
      <c r="H480" s="23"/>
      <c r="I480" s="63" t="str">
        <f t="shared" si="100"/>
        <v>£0.00</v>
      </c>
      <c r="J480" s="178"/>
      <c r="K480" s="19"/>
      <c r="L480" s="92"/>
      <c r="M480" s="92"/>
      <c r="N480" s="92" t="str">
        <f t="shared" si="101"/>
        <v/>
      </c>
      <c r="O480" s="95"/>
      <c r="P480" s="28" t="str">
        <f t="shared" si="102"/>
        <v/>
      </c>
      <c r="Q480" s="18" t="str">
        <f t="shared" si="103"/>
        <v>£0.00</v>
      </c>
      <c r="R480" s="92"/>
      <c r="S480" s="192"/>
      <c r="T480" s="193"/>
      <c r="U480" s="96"/>
      <c r="V480" s="294"/>
      <c r="W480" s="294" t="str">
        <f t="shared" si="104"/>
        <v/>
      </c>
      <c r="X480" s="93"/>
      <c r="Y480" s="95"/>
      <c r="Z480" s="294"/>
      <c r="AA480" s="66" t="str">
        <f t="shared" si="105"/>
        <v/>
      </c>
      <c r="AB480" s="67" t="str">
        <f t="shared" si="106"/>
        <v>£0.00</v>
      </c>
      <c r="AC480" s="181"/>
      <c r="AD480" s="183"/>
      <c r="AE480" s="183"/>
      <c r="AF480" s="183"/>
      <c r="AG480" s="183"/>
      <c r="AH480" s="183" t="str">
        <f t="shared" si="97"/>
        <v/>
      </c>
      <c r="AI480" s="45">
        <f t="shared" si="98"/>
        <v>0</v>
      </c>
      <c r="AJ480" s="45">
        <f t="shared" si="99"/>
        <v>0</v>
      </c>
      <c r="AK480" s="45">
        <f t="shared" si="107"/>
        <v>0</v>
      </c>
      <c r="AL480" s="183" t="str">
        <f t="shared" si="108"/>
        <v/>
      </c>
      <c r="AM480" s="183" t="str">
        <f t="shared" si="109"/>
        <v/>
      </c>
      <c r="AN480" s="183"/>
    </row>
    <row r="481" spans="1:40" ht="15.5">
      <c r="A481" s="178"/>
      <c r="B481" s="21"/>
      <c r="C481" s="22"/>
      <c r="D481" s="290"/>
      <c r="E481" s="289"/>
      <c r="F481" s="177"/>
      <c r="G481" s="286"/>
      <c r="H481" s="23"/>
      <c r="I481" s="63" t="str">
        <f t="shared" si="100"/>
        <v>£0.00</v>
      </c>
      <c r="J481" s="178"/>
      <c r="K481" s="19"/>
      <c r="L481" s="92"/>
      <c r="M481" s="92"/>
      <c r="N481" s="92" t="str">
        <f t="shared" si="101"/>
        <v/>
      </c>
      <c r="O481" s="95"/>
      <c r="P481" s="28" t="str">
        <f t="shared" si="102"/>
        <v/>
      </c>
      <c r="Q481" s="18" t="str">
        <f t="shared" si="103"/>
        <v>£0.00</v>
      </c>
      <c r="R481" s="92"/>
      <c r="S481" s="192"/>
      <c r="T481" s="193"/>
      <c r="U481" s="96"/>
      <c r="V481" s="294"/>
      <c r="W481" s="294" t="str">
        <f t="shared" si="104"/>
        <v/>
      </c>
      <c r="X481" s="93"/>
      <c r="Y481" s="95"/>
      <c r="Z481" s="294"/>
      <c r="AA481" s="66" t="str">
        <f t="shared" si="105"/>
        <v/>
      </c>
      <c r="AB481" s="67" t="str">
        <f t="shared" si="106"/>
        <v>£0.00</v>
      </c>
      <c r="AC481" s="181"/>
      <c r="AD481" s="183"/>
      <c r="AE481" s="183"/>
      <c r="AF481" s="183"/>
      <c r="AG481" s="183"/>
      <c r="AH481" s="183" t="str">
        <f t="shared" si="97"/>
        <v/>
      </c>
      <c r="AI481" s="45">
        <f t="shared" si="98"/>
        <v>0</v>
      </c>
      <c r="AJ481" s="45">
        <f t="shared" si="99"/>
        <v>0</v>
      </c>
      <c r="AK481" s="45">
        <f t="shared" si="107"/>
        <v>0</v>
      </c>
      <c r="AL481" s="183" t="str">
        <f t="shared" si="108"/>
        <v/>
      </c>
      <c r="AM481" s="183" t="str">
        <f t="shared" si="109"/>
        <v/>
      </c>
      <c r="AN481" s="183"/>
    </row>
    <row r="482" spans="1:40" ht="15.5">
      <c r="A482" s="178"/>
      <c r="B482" s="21"/>
      <c r="C482" s="22"/>
      <c r="D482" s="290"/>
      <c r="E482" s="289"/>
      <c r="F482" s="177"/>
      <c r="G482" s="286"/>
      <c r="H482" s="23"/>
      <c r="I482" s="63" t="str">
        <f t="shared" si="100"/>
        <v>£0.00</v>
      </c>
      <c r="J482" s="178"/>
      <c r="K482" s="19"/>
      <c r="L482" s="92"/>
      <c r="M482" s="92"/>
      <c r="N482" s="92" t="str">
        <f t="shared" si="101"/>
        <v/>
      </c>
      <c r="O482" s="95"/>
      <c r="P482" s="28" t="str">
        <f t="shared" si="102"/>
        <v/>
      </c>
      <c r="Q482" s="18" t="str">
        <f t="shared" si="103"/>
        <v>£0.00</v>
      </c>
      <c r="R482" s="92"/>
      <c r="S482" s="192"/>
      <c r="T482" s="193"/>
      <c r="U482" s="96"/>
      <c r="V482" s="294"/>
      <c r="W482" s="294" t="str">
        <f t="shared" si="104"/>
        <v/>
      </c>
      <c r="X482" s="93"/>
      <c r="Y482" s="95"/>
      <c r="Z482" s="294"/>
      <c r="AA482" s="66" t="str">
        <f t="shared" si="105"/>
        <v/>
      </c>
      <c r="AB482" s="67" t="str">
        <f t="shared" si="106"/>
        <v>£0.00</v>
      </c>
      <c r="AC482" s="181"/>
      <c r="AD482" s="183"/>
      <c r="AE482" s="183"/>
      <c r="AF482" s="183"/>
      <c r="AG482" s="183"/>
      <c r="AH482" s="183" t="str">
        <f t="shared" si="97"/>
        <v/>
      </c>
      <c r="AI482" s="45">
        <f t="shared" si="98"/>
        <v>0</v>
      </c>
      <c r="AJ482" s="45">
        <f t="shared" si="99"/>
        <v>0</v>
      </c>
      <c r="AK482" s="45">
        <f t="shared" si="107"/>
        <v>0</v>
      </c>
      <c r="AL482" s="183" t="str">
        <f t="shared" si="108"/>
        <v/>
      </c>
      <c r="AM482" s="183" t="str">
        <f t="shared" si="109"/>
        <v/>
      </c>
      <c r="AN482" s="183"/>
    </row>
    <row r="483" spans="1:40" ht="15.5">
      <c r="A483" s="178"/>
      <c r="B483" s="21"/>
      <c r="C483" s="22"/>
      <c r="D483" s="290"/>
      <c r="E483" s="289"/>
      <c r="F483" s="177"/>
      <c r="G483" s="286"/>
      <c r="H483" s="23"/>
      <c r="I483" s="63" t="str">
        <f t="shared" si="100"/>
        <v>£0.00</v>
      </c>
      <c r="J483" s="178"/>
      <c r="K483" s="19"/>
      <c r="L483" s="92"/>
      <c r="M483" s="92"/>
      <c r="N483" s="92" t="str">
        <f t="shared" si="101"/>
        <v/>
      </c>
      <c r="O483" s="95"/>
      <c r="P483" s="28" t="str">
        <f t="shared" si="102"/>
        <v/>
      </c>
      <c r="Q483" s="18" t="str">
        <f t="shared" si="103"/>
        <v>£0.00</v>
      </c>
      <c r="R483" s="92"/>
      <c r="S483" s="192"/>
      <c r="T483" s="193"/>
      <c r="U483" s="96"/>
      <c r="V483" s="294"/>
      <c r="W483" s="294" t="str">
        <f t="shared" si="104"/>
        <v/>
      </c>
      <c r="X483" s="93"/>
      <c r="Y483" s="95"/>
      <c r="Z483" s="294"/>
      <c r="AA483" s="66" t="str">
        <f t="shared" si="105"/>
        <v/>
      </c>
      <c r="AB483" s="67" t="str">
        <f t="shared" si="106"/>
        <v>£0.00</v>
      </c>
      <c r="AC483" s="181"/>
      <c r="AD483" s="183"/>
      <c r="AE483" s="183"/>
      <c r="AF483" s="183"/>
      <c r="AG483" s="183"/>
      <c r="AH483" s="183" t="str">
        <f t="shared" si="97"/>
        <v/>
      </c>
      <c r="AI483" s="45">
        <f t="shared" si="98"/>
        <v>0</v>
      </c>
      <c r="AJ483" s="45">
        <f t="shared" si="99"/>
        <v>0</v>
      </c>
      <c r="AK483" s="45">
        <f t="shared" si="107"/>
        <v>0</v>
      </c>
      <c r="AL483" s="183" t="str">
        <f t="shared" si="108"/>
        <v/>
      </c>
      <c r="AM483" s="183" t="str">
        <f t="shared" si="109"/>
        <v/>
      </c>
      <c r="AN483" s="183"/>
    </row>
    <row r="484" spans="1:40" ht="15.5">
      <c r="A484" s="178"/>
      <c r="B484" s="21"/>
      <c r="C484" s="22"/>
      <c r="D484" s="290"/>
      <c r="E484" s="289"/>
      <c r="F484" s="177"/>
      <c r="G484" s="286"/>
      <c r="H484" s="23"/>
      <c r="I484" s="63" t="str">
        <f t="shared" si="100"/>
        <v>£0.00</v>
      </c>
      <c r="J484" s="178"/>
      <c r="K484" s="19"/>
      <c r="L484" s="92"/>
      <c r="M484" s="92"/>
      <c r="N484" s="92" t="str">
        <f t="shared" si="101"/>
        <v/>
      </c>
      <c r="O484" s="95"/>
      <c r="P484" s="28" t="str">
        <f t="shared" si="102"/>
        <v/>
      </c>
      <c r="Q484" s="18" t="str">
        <f t="shared" si="103"/>
        <v>£0.00</v>
      </c>
      <c r="R484" s="92"/>
      <c r="S484" s="192"/>
      <c r="T484" s="193"/>
      <c r="U484" s="96"/>
      <c r="V484" s="294"/>
      <c r="W484" s="294" t="str">
        <f t="shared" si="104"/>
        <v/>
      </c>
      <c r="X484" s="93"/>
      <c r="Y484" s="95"/>
      <c r="Z484" s="294"/>
      <c r="AA484" s="66" t="str">
        <f t="shared" si="105"/>
        <v/>
      </c>
      <c r="AB484" s="67" t="str">
        <f t="shared" si="106"/>
        <v>£0.00</v>
      </c>
      <c r="AC484" s="181"/>
      <c r="AD484" s="183"/>
      <c r="AE484" s="183"/>
      <c r="AF484" s="183"/>
      <c r="AG484" s="183"/>
      <c r="AH484" s="183" t="str">
        <f t="shared" si="97"/>
        <v/>
      </c>
      <c r="AI484" s="45">
        <f t="shared" si="98"/>
        <v>0</v>
      </c>
      <c r="AJ484" s="45">
        <f t="shared" si="99"/>
        <v>0</v>
      </c>
      <c r="AK484" s="45">
        <f t="shared" si="107"/>
        <v>0</v>
      </c>
      <c r="AL484" s="183" t="str">
        <f t="shared" si="108"/>
        <v/>
      </c>
      <c r="AM484" s="183" t="str">
        <f t="shared" si="109"/>
        <v/>
      </c>
      <c r="AN484" s="183"/>
    </row>
    <row r="485" spans="1:40" ht="15.5">
      <c r="A485" s="178"/>
      <c r="B485" s="21"/>
      <c r="C485" s="22"/>
      <c r="D485" s="290"/>
      <c r="E485" s="289"/>
      <c r="F485" s="177"/>
      <c r="G485" s="286"/>
      <c r="H485" s="23"/>
      <c r="I485" s="63" t="str">
        <f t="shared" si="100"/>
        <v>£0.00</v>
      </c>
      <c r="J485" s="178"/>
      <c r="K485" s="19"/>
      <c r="L485" s="92"/>
      <c r="M485" s="92"/>
      <c r="N485" s="92" t="str">
        <f t="shared" si="101"/>
        <v/>
      </c>
      <c r="O485" s="95"/>
      <c r="P485" s="28" t="str">
        <f t="shared" si="102"/>
        <v/>
      </c>
      <c r="Q485" s="18" t="str">
        <f t="shared" si="103"/>
        <v>£0.00</v>
      </c>
      <c r="R485" s="92"/>
      <c r="S485" s="192"/>
      <c r="T485" s="193"/>
      <c r="U485" s="96"/>
      <c r="V485" s="294"/>
      <c r="W485" s="294" t="str">
        <f t="shared" si="104"/>
        <v/>
      </c>
      <c r="X485" s="93"/>
      <c r="Y485" s="95"/>
      <c r="Z485" s="294"/>
      <c r="AA485" s="66" t="str">
        <f t="shared" si="105"/>
        <v/>
      </c>
      <c r="AB485" s="67" t="str">
        <f t="shared" si="106"/>
        <v>£0.00</v>
      </c>
      <c r="AC485" s="181"/>
      <c r="AD485" s="183"/>
      <c r="AE485" s="183"/>
      <c r="AF485" s="183"/>
      <c r="AG485" s="183"/>
      <c r="AH485" s="183" t="str">
        <f t="shared" si="97"/>
        <v/>
      </c>
      <c r="AI485" s="45">
        <f t="shared" si="98"/>
        <v>0</v>
      </c>
      <c r="AJ485" s="45">
        <f t="shared" si="99"/>
        <v>0</v>
      </c>
      <c r="AK485" s="45">
        <f t="shared" si="107"/>
        <v>0</v>
      </c>
      <c r="AL485" s="183" t="str">
        <f t="shared" si="108"/>
        <v/>
      </c>
      <c r="AM485" s="183" t="str">
        <f t="shared" si="109"/>
        <v/>
      </c>
      <c r="AN485" s="183"/>
    </row>
    <row r="486" spans="1:40" ht="15.5">
      <c r="A486" s="178"/>
      <c r="B486" s="21"/>
      <c r="C486" s="22"/>
      <c r="D486" s="290"/>
      <c r="E486" s="289"/>
      <c r="F486" s="177"/>
      <c r="G486" s="286"/>
      <c r="H486" s="23"/>
      <c r="I486" s="63" t="str">
        <f t="shared" si="100"/>
        <v>£0.00</v>
      </c>
      <c r="J486" s="178"/>
      <c r="K486" s="19"/>
      <c r="L486" s="92"/>
      <c r="M486" s="92"/>
      <c r="N486" s="92" t="str">
        <f t="shared" si="101"/>
        <v/>
      </c>
      <c r="O486" s="95"/>
      <c r="P486" s="28" t="str">
        <f t="shared" si="102"/>
        <v/>
      </c>
      <c r="Q486" s="18" t="str">
        <f t="shared" si="103"/>
        <v>£0.00</v>
      </c>
      <c r="R486" s="92"/>
      <c r="S486" s="192"/>
      <c r="T486" s="193"/>
      <c r="U486" s="96"/>
      <c r="V486" s="294"/>
      <c r="W486" s="294" t="str">
        <f t="shared" si="104"/>
        <v/>
      </c>
      <c r="X486" s="93"/>
      <c r="Y486" s="95"/>
      <c r="Z486" s="294"/>
      <c r="AA486" s="66" t="str">
        <f t="shared" si="105"/>
        <v/>
      </c>
      <c r="AB486" s="67" t="str">
        <f t="shared" si="106"/>
        <v>£0.00</v>
      </c>
      <c r="AC486" s="181"/>
      <c r="AD486" s="183"/>
      <c r="AE486" s="183"/>
      <c r="AF486" s="183"/>
      <c r="AG486" s="183"/>
      <c r="AH486" s="183" t="str">
        <f t="shared" si="97"/>
        <v/>
      </c>
      <c r="AI486" s="45">
        <f t="shared" si="98"/>
        <v>0</v>
      </c>
      <c r="AJ486" s="45">
        <f t="shared" si="99"/>
        <v>0</v>
      </c>
      <c r="AK486" s="45">
        <f t="shared" si="107"/>
        <v>0</v>
      </c>
      <c r="AL486" s="183" t="str">
        <f t="shared" si="108"/>
        <v/>
      </c>
      <c r="AM486" s="183" t="str">
        <f t="shared" si="109"/>
        <v/>
      </c>
      <c r="AN486" s="183"/>
    </row>
    <row r="487" spans="1:40" ht="15.5">
      <c r="A487" s="178"/>
      <c r="B487" s="21"/>
      <c r="C487" s="22"/>
      <c r="D487" s="290"/>
      <c r="E487" s="289"/>
      <c r="F487" s="177"/>
      <c r="G487" s="286"/>
      <c r="H487" s="23"/>
      <c r="I487" s="63" t="str">
        <f t="shared" si="100"/>
        <v>£0.00</v>
      </c>
      <c r="J487" s="178"/>
      <c r="K487" s="19"/>
      <c r="L487" s="92"/>
      <c r="M487" s="92"/>
      <c r="N487" s="92" t="str">
        <f t="shared" si="101"/>
        <v/>
      </c>
      <c r="O487" s="95"/>
      <c r="P487" s="28" t="str">
        <f t="shared" si="102"/>
        <v/>
      </c>
      <c r="Q487" s="18" t="str">
        <f t="shared" si="103"/>
        <v>£0.00</v>
      </c>
      <c r="R487" s="92"/>
      <c r="S487" s="192"/>
      <c r="T487" s="193"/>
      <c r="U487" s="96"/>
      <c r="V487" s="294"/>
      <c r="W487" s="294" t="str">
        <f t="shared" si="104"/>
        <v/>
      </c>
      <c r="X487" s="93"/>
      <c r="Y487" s="95"/>
      <c r="Z487" s="294"/>
      <c r="AA487" s="66" t="str">
        <f t="shared" si="105"/>
        <v/>
      </c>
      <c r="AB487" s="67" t="str">
        <f t="shared" si="106"/>
        <v>£0.00</v>
      </c>
      <c r="AC487" s="181"/>
      <c r="AD487" s="183"/>
      <c r="AE487" s="183"/>
      <c r="AF487" s="183"/>
      <c r="AG487" s="183"/>
      <c r="AH487" s="183" t="str">
        <f t="shared" si="97"/>
        <v/>
      </c>
      <c r="AI487" s="45">
        <f t="shared" si="98"/>
        <v>0</v>
      </c>
      <c r="AJ487" s="45">
        <f t="shared" si="99"/>
        <v>0</v>
      </c>
      <c r="AK487" s="45">
        <f t="shared" si="107"/>
        <v>0</v>
      </c>
      <c r="AL487" s="183" t="str">
        <f t="shared" si="108"/>
        <v/>
      </c>
      <c r="AM487" s="183" t="str">
        <f t="shared" si="109"/>
        <v/>
      </c>
      <c r="AN487" s="183"/>
    </row>
    <row r="488" spans="1:40" ht="15.5">
      <c r="A488" s="178"/>
      <c r="B488" s="21"/>
      <c r="C488" s="22"/>
      <c r="D488" s="290"/>
      <c r="E488" s="289"/>
      <c r="F488" s="177"/>
      <c r="G488" s="286"/>
      <c r="H488" s="23"/>
      <c r="I488" s="63" t="str">
        <f t="shared" si="100"/>
        <v>£0.00</v>
      </c>
      <c r="J488" s="178"/>
      <c r="K488" s="19"/>
      <c r="L488" s="92"/>
      <c r="M488" s="92"/>
      <c r="N488" s="92" t="str">
        <f t="shared" si="101"/>
        <v/>
      </c>
      <c r="O488" s="95"/>
      <c r="P488" s="28" t="str">
        <f t="shared" si="102"/>
        <v/>
      </c>
      <c r="Q488" s="18" t="str">
        <f t="shared" si="103"/>
        <v>£0.00</v>
      </c>
      <c r="R488" s="92"/>
      <c r="S488" s="192"/>
      <c r="T488" s="193"/>
      <c r="U488" s="96"/>
      <c r="V488" s="294"/>
      <c r="W488" s="294" t="str">
        <f t="shared" si="104"/>
        <v/>
      </c>
      <c r="X488" s="93"/>
      <c r="Y488" s="95"/>
      <c r="Z488" s="294"/>
      <c r="AA488" s="66" t="str">
        <f t="shared" si="105"/>
        <v/>
      </c>
      <c r="AB488" s="67" t="str">
        <f t="shared" si="106"/>
        <v>£0.00</v>
      </c>
      <c r="AC488" s="181"/>
      <c r="AD488" s="183"/>
      <c r="AE488" s="183"/>
      <c r="AF488" s="183"/>
      <c r="AG488" s="183"/>
      <c r="AH488" s="183" t="str">
        <f t="shared" si="97"/>
        <v/>
      </c>
      <c r="AI488" s="45">
        <f t="shared" si="98"/>
        <v>0</v>
      </c>
      <c r="AJ488" s="45">
        <f t="shared" si="99"/>
        <v>0</v>
      </c>
      <c r="AK488" s="45">
        <f t="shared" si="107"/>
        <v>0</v>
      </c>
      <c r="AL488" s="183" t="str">
        <f t="shared" si="108"/>
        <v/>
      </c>
      <c r="AM488" s="183" t="str">
        <f t="shared" si="109"/>
        <v/>
      </c>
      <c r="AN488" s="183"/>
    </row>
    <row r="489" spans="1:40" ht="15.5">
      <c r="A489" s="178"/>
      <c r="B489" s="21"/>
      <c r="C489" s="22"/>
      <c r="D489" s="290"/>
      <c r="E489" s="289"/>
      <c r="F489" s="177"/>
      <c r="G489" s="286"/>
      <c r="H489" s="23"/>
      <c r="I489" s="63" t="str">
        <f t="shared" si="100"/>
        <v>£0.00</v>
      </c>
      <c r="J489" s="178"/>
      <c r="K489" s="19"/>
      <c r="L489" s="92"/>
      <c r="M489" s="92"/>
      <c r="N489" s="92" t="str">
        <f t="shared" si="101"/>
        <v/>
      </c>
      <c r="O489" s="95"/>
      <c r="P489" s="28" t="str">
        <f t="shared" si="102"/>
        <v/>
      </c>
      <c r="Q489" s="18" t="str">
        <f t="shared" si="103"/>
        <v>£0.00</v>
      </c>
      <c r="R489" s="92"/>
      <c r="S489" s="192"/>
      <c r="T489" s="193"/>
      <c r="U489" s="96"/>
      <c r="V489" s="294"/>
      <c r="W489" s="294" t="str">
        <f t="shared" si="104"/>
        <v/>
      </c>
      <c r="X489" s="93"/>
      <c r="Y489" s="95"/>
      <c r="Z489" s="294"/>
      <c r="AA489" s="66" t="str">
        <f t="shared" si="105"/>
        <v/>
      </c>
      <c r="AB489" s="67" t="str">
        <f t="shared" si="106"/>
        <v>£0.00</v>
      </c>
      <c r="AC489" s="181"/>
      <c r="AD489" s="183"/>
      <c r="AE489" s="183"/>
      <c r="AF489" s="183"/>
      <c r="AG489" s="183"/>
      <c r="AH489" s="183" t="str">
        <f t="shared" si="97"/>
        <v/>
      </c>
      <c r="AI489" s="45">
        <f t="shared" si="98"/>
        <v>0</v>
      </c>
      <c r="AJ489" s="45">
        <f t="shared" si="99"/>
        <v>0</v>
      </c>
      <c r="AK489" s="45">
        <f t="shared" si="107"/>
        <v>0</v>
      </c>
      <c r="AL489" s="183" t="str">
        <f t="shared" si="108"/>
        <v/>
      </c>
      <c r="AM489" s="183" t="str">
        <f t="shared" si="109"/>
        <v/>
      </c>
      <c r="AN489" s="183"/>
    </row>
    <row r="490" spans="1:40" ht="15.5">
      <c r="A490" s="178"/>
      <c r="B490" s="21"/>
      <c r="C490" s="22"/>
      <c r="D490" s="290"/>
      <c r="E490" s="289"/>
      <c r="F490" s="177"/>
      <c r="G490" s="286"/>
      <c r="H490" s="23"/>
      <c r="I490" s="63" t="str">
        <f t="shared" si="100"/>
        <v>£0.00</v>
      </c>
      <c r="J490" s="178"/>
      <c r="K490" s="19"/>
      <c r="L490" s="92"/>
      <c r="M490" s="92"/>
      <c r="N490" s="92" t="str">
        <f t="shared" si="101"/>
        <v/>
      </c>
      <c r="O490" s="95"/>
      <c r="P490" s="28" t="str">
        <f t="shared" si="102"/>
        <v/>
      </c>
      <c r="Q490" s="18" t="str">
        <f t="shared" si="103"/>
        <v>£0.00</v>
      </c>
      <c r="R490" s="92"/>
      <c r="S490" s="192"/>
      <c r="T490" s="193"/>
      <c r="U490" s="96"/>
      <c r="V490" s="294"/>
      <c r="W490" s="294" t="str">
        <f t="shared" si="104"/>
        <v/>
      </c>
      <c r="X490" s="93"/>
      <c r="Y490" s="95"/>
      <c r="Z490" s="294"/>
      <c r="AA490" s="66" t="str">
        <f t="shared" si="105"/>
        <v/>
      </c>
      <c r="AB490" s="67" t="str">
        <f t="shared" si="106"/>
        <v>£0.00</v>
      </c>
      <c r="AC490" s="181"/>
      <c r="AD490" s="183"/>
      <c r="AE490" s="183"/>
      <c r="AF490" s="183"/>
      <c r="AG490" s="183"/>
      <c r="AH490" s="183" t="str">
        <f t="shared" si="97"/>
        <v/>
      </c>
      <c r="AI490" s="45">
        <f t="shared" si="98"/>
        <v>0</v>
      </c>
      <c r="AJ490" s="45">
        <f t="shared" si="99"/>
        <v>0</v>
      </c>
      <c r="AK490" s="45">
        <f t="shared" si="107"/>
        <v>0</v>
      </c>
      <c r="AL490" s="183" t="str">
        <f t="shared" si="108"/>
        <v/>
      </c>
      <c r="AM490" s="183" t="str">
        <f t="shared" si="109"/>
        <v/>
      </c>
      <c r="AN490" s="183"/>
    </row>
    <row r="491" spans="1:40" ht="15.5">
      <c r="A491" s="178"/>
      <c r="B491" s="21"/>
      <c r="C491" s="22"/>
      <c r="D491" s="290"/>
      <c r="E491" s="289"/>
      <c r="F491" s="177"/>
      <c r="G491" s="286"/>
      <c r="H491" s="23"/>
      <c r="I491" s="63" t="str">
        <f t="shared" si="100"/>
        <v>£0.00</v>
      </c>
      <c r="J491" s="178"/>
      <c r="K491" s="19"/>
      <c r="L491" s="92"/>
      <c r="M491" s="92"/>
      <c r="N491" s="92" t="str">
        <f t="shared" si="101"/>
        <v/>
      </c>
      <c r="O491" s="95"/>
      <c r="P491" s="28" t="str">
        <f t="shared" si="102"/>
        <v/>
      </c>
      <c r="Q491" s="18" t="str">
        <f t="shared" si="103"/>
        <v>£0.00</v>
      </c>
      <c r="R491" s="92"/>
      <c r="S491" s="192"/>
      <c r="T491" s="193"/>
      <c r="U491" s="96"/>
      <c r="V491" s="294"/>
      <c r="W491" s="294" t="str">
        <f t="shared" si="104"/>
        <v/>
      </c>
      <c r="X491" s="93"/>
      <c r="Y491" s="95"/>
      <c r="Z491" s="294"/>
      <c r="AA491" s="66" t="str">
        <f t="shared" si="105"/>
        <v/>
      </c>
      <c r="AB491" s="67" t="str">
        <f t="shared" si="106"/>
        <v>£0.00</v>
      </c>
      <c r="AC491" s="181"/>
      <c r="AD491" s="183"/>
      <c r="AE491" s="183"/>
      <c r="AF491" s="183"/>
      <c r="AG491" s="183"/>
      <c r="AH491" s="183" t="str">
        <f t="shared" si="97"/>
        <v/>
      </c>
      <c r="AI491" s="45">
        <f t="shared" si="98"/>
        <v>0</v>
      </c>
      <c r="AJ491" s="45">
        <f t="shared" si="99"/>
        <v>0</v>
      </c>
      <c r="AK491" s="45">
        <f t="shared" si="107"/>
        <v>0</v>
      </c>
      <c r="AL491" s="183" t="str">
        <f t="shared" si="108"/>
        <v/>
      </c>
      <c r="AM491" s="183" t="str">
        <f t="shared" si="109"/>
        <v/>
      </c>
      <c r="AN491" s="183"/>
    </row>
    <row r="492" spans="1:40" ht="15.5">
      <c r="A492" s="178"/>
      <c r="B492" s="21"/>
      <c r="C492" s="22"/>
      <c r="D492" s="290"/>
      <c r="E492" s="289"/>
      <c r="F492" s="177"/>
      <c r="G492" s="286"/>
      <c r="H492" s="23"/>
      <c r="I492" s="63" t="str">
        <f t="shared" si="100"/>
        <v>£0.00</v>
      </c>
      <c r="J492" s="178"/>
      <c r="K492" s="19"/>
      <c r="L492" s="92"/>
      <c r="M492" s="92"/>
      <c r="N492" s="92" t="str">
        <f t="shared" si="101"/>
        <v/>
      </c>
      <c r="O492" s="95"/>
      <c r="P492" s="28" t="str">
        <f t="shared" si="102"/>
        <v/>
      </c>
      <c r="Q492" s="18" t="str">
        <f t="shared" si="103"/>
        <v>£0.00</v>
      </c>
      <c r="R492" s="92"/>
      <c r="S492" s="192"/>
      <c r="T492" s="193"/>
      <c r="U492" s="96"/>
      <c r="V492" s="294"/>
      <c r="W492" s="294" t="str">
        <f t="shared" si="104"/>
        <v/>
      </c>
      <c r="X492" s="93"/>
      <c r="Y492" s="95"/>
      <c r="Z492" s="294"/>
      <c r="AA492" s="66" t="str">
        <f t="shared" si="105"/>
        <v/>
      </c>
      <c r="AB492" s="67" t="str">
        <f t="shared" si="106"/>
        <v>£0.00</v>
      </c>
      <c r="AC492" s="181"/>
      <c r="AD492" s="183"/>
      <c r="AE492" s="183"/>
      <c r="AF492" s="183"/>
      <c r="AG492" s="183"/>
      <c r="AH492" s="183" t="str">
        <f t="shared" si="97"/>
        <v/>
      </c>
      <c r="AI492" s="45">
        <f t="shared" si="98"/>
        <v>0</v>
      </c>
      <c r="AJ492" s="45">
        <f t="shared" si="99"/>
        <v>0</v>
      </c>
      <c r="AK492" s="45">
        <f t="shared" si="107"/>
        <v>0</v>
      </c>
      <c r="AL492" s="183" t="str">
        <f t="shared" si="108"/>
        <v/>
      </c>
      <c r="AM492" s="183" t="str">
        <f t="shared" si="109"/>
        <v/>
      </c>
      <c r="AN492" s="183"/>
    </row>
    <row r="493" spans="1:40" ht="15.5">
      <c r="A493" s="178"/>
      <c r="B493" s="21"/>
      <c r="C493" s="22"/>
      <c r="D493" s="290"/>
      <c r="E493" s="289"/>
      <c r="F493" s="177"/>
      <c r="G493" s="286"/>
      <c r="H493" s="23"/>
      <c r="I493" s="63" t="str">
        <f t="shared" si="100"/>
        <v>£0.00</v>
      </c>
      <c r="J493" s="178"/>
      <c r="K493" s="19"/>
      <c r="L493" s="92"/>
      <c r="M493" s="92"/>
      <c r="N493" s="92" t="str">
        <f t="shared" si="101"/>
        <v/>
      </c>
      <c r="O493" s="95"/>
      <c r="P493" s="28" t="str">
        <f t="shared" si="102"/>
        <v/>
      </c>
      <c r="Q493" s="18" t="str">
        <f t="shared" si="103"/>
        <v>£0.00</v>
      </c>
      <c r="R493" s="92"/>
      <c r="S493" s="192"/>
      <c r="T493" s="193"/>
      <c r="U493" s="96"/>
      <c r="V493" s="294"/>
      <c r="W493" s="294" t="str">
        <f t="shared" si="104"/>
        <v/>
      </c>
      <c r="X493" s="93"/>
      <c r="Y493" s="95"/>
      <c r="Z493" s="294"/>
      <c r="AA493" s="66" t="str">
        <f t="shared" si="105"/>
        <v/>
      </c>
      <c r="AB493" s="67" t="str">
        <f t="shared" si="106"/>
        <v>£0.00</v>
      </c>
      <c r="AC493" s="181"/>
      <c r="AD493" s="183"/>
      <c r="AE493" s="183"/>
      <c r="AF493" s="183"/>
      <c r="AG493" s="183"/>
      <c r="AH493" s="183" t="str">
        <f t="shared" si="97"/>
        <v/>
      </c>
      <c r="AI493" s="45">
        <f t="shared" si="98"/>
        <v>0</v>
      </c>
      <c r="AJ493" s="45">
        <f t="shared" si="99"/>
        <v>0</v>
      </c>
      <c r="AK493" s="45">
        <f t="shared" si="107"/>
        <v>0</v>
      </c>
      <c r="AL493" s="183" t="str">
        <f t="shared" si="108"/>
        <v/>
      </c>
      <c r="AM493" s="183" t="str">
        <f t="shared" si="109"/>
        <v/>
      </c>
      <c r="AN493" s="183"/>
    </row>
    <row r="494" spans="1:40" ht="15.5">
      <c r="A494" s="178"/>
      <c r="B494" s="21"/>
      <c r="C494" s="22"/>
      <c r="D494" s="290"/>
      <c r="E494" s="289"/>
      <c r="F494" s="177"/>
      <c r="G494" s="286"/>
      <c r="H494" s="23"/>
      <c r="I494" s="63" t="str">
        <f t="shared" si="100"/>
        <v>£0.00</v>
      </c>
      <c r="J494" s="178"/>
      <c r="K494" s="19"/>
      <c r="L494" s="92"/>
      <c r="M494" s="92"/>
      <c r="N494" s="92" t="str">
        <f t="shared" si="101"/>
        <v/>
      </c>
      <c r="O494" s="95"/>
      <c r="P494" s="28" t="str">
        <f t="shared" si="102"/>
        <v/>
      </c>
      <c r="Q494" s="18" t="str">
        <f t="shared" si="103"/>
        <v>£0.00</v>
      </c>
      <c r="R494" s="92"/>
      <c r="S494" s="192"/>
      <c r="T494" s="193"/>
      <c r="U494" s="96"/>
      <c r="V494" s="294"/>
      <c r="W494" s="294" t="str">
        <f t="shared" si="104"/>
        <v/>
      </c>
      <c r="X494" s="93"/>
      <c r="Y494" s="95"/>
      <c r="Z494" s="294"/>
      <c r="AA494" s="66" t="str">
        <f t="shared" si="105"/>
        <v/>
      </c>
      <c r="AB494" s="67" t="str">
        <f t="shared" si="106"/>
        <v>£0.00</v>
      </c>
      <c r="AC494" s="181"/>
      <c r="AD494" s="183"/>
      <c r="AE494" s="183"/>
      <c r="AF494" s="183"/>
      <c r="AG494" s="183"/>
      <c r="AH494" s="183" t="str">
        <f t="shared" si="97"/>
        <v/>
      </c>
      <c r="AI494" s="45">
        <f t="shared" si="98"/>
        <v>0</v>
      </c>
      <c r="AJ494" s="45">
        <f t="shared" si="99"/>
        <v>0</v>
      </c>
      <c r="AK494" s="45">
        <f t="shared" si="107"/>
        <v>0</v>
      </c>
      <c r="AL494" s="183" t="str">
        <f t="shared" si="108"/>
        <v/>
      </c>
      <c r="AM494" s="183" t="str">
        <f t="shared" si="109"/>
        <v/>
      </c>
      <c r="AN494" s="183"/>
    </row>
    <row r="495" spans="1:40" ht="15.5">
      <c r="A495" s="178"/>
      <c r="B495" s="21"/>
      <c r="C495" s="22"/>
      <c r="D495" s="290"/>
      <c r="E495" s="289"/>
      <c r="F495" s="177"/>
      <c r="G495" s="286"/>
      <c r="H495" s="23"/>
      <c r="I495" s="63" t="str">
        <f t="shared" si="100"/>
        <v>£0.00</v>
      </c>
      <c r="J495" s="178"/>
      <c r="K495" s="19"/>
      <c r="L495" s="92"/>
      <c r="M495" s="92"/>
      <c r="N495" s="92" t="str">
        <f t="shared" si="101"/>
        <v/>
      </c>
      <c r="O495" s="95"/>
      <c r="P495" s="28" t="str">
        <f t="shared" si="102"/>
        <v/>
      </c>
      <c r="Q495" s="18" t="str">
        <f t="shared" si="103"/>
        <v>£0.00</v>
      </c>
      <c r="R495" s="92"/>
      <c r="S495" s="192"/>
      <c r="T495" s="193"/>
      <c r="U495" s="96"/>
      <c r="V495" s="294"/>
      <c r="W495" s="294" t="str">
        <f t="shared" si="104"/>
        <v/>
      </c>
      <c r="X495" s="93"/>
      <c r="Y495" s="95"/>
      <c r="Z495" s="294"/>
      <c r="AA495" s="66" t="str">
        <f t="shared" si="105"/>
        <v/>
      </c>
      <c r="AB495" s="67" t="str">
        <f t="shared" si="106"/>
        <v>£0.00</v>
      </c>
      <c r="AC495" s="181"/>
      <c r="AD495" s="183"/>
      <c r="AE495" s="183"/>
      <c r="AF495" s="183"/>
      <c r="AG495" s="183"/>
      <c r="AH495" s="183" t="str">
        <f t="shared" si="97"/>
        <v/>
      </c>
      <c r="AI495" s="45">
        <f t="shared" si="98"/>
        <v>0</v>
      </c>
      <c r="AJ495" s="45">
        <f t="shared" si="99"/>
        <v>0</v>
      </c>
      <c r="AK495" s="45">
        <f t="shared" si="107"/>
        <v>0</v>
      </c>
      <c r="AL495" s="183" t="str">
        <f t="shared" si="108"/>
        <v/>
      </c>
      <c r="AM495" s="183" t="str">
        <f t="shared" si="109"/>
        <v/>
      </c>
      <c r="AN495" s="183"/>
    </row>
    <row r="496" spans="1:40" ht="15.5">
      <c r="A496" s="178"/>
      <c r="B496" s="21"/>
      <c r="C496" s="22"/>
      <c r="D496" s="290"/>
      <c r="E496" s="289"/>
      <c r="F496" s="177"/>
      <c r="G496" s="286"/>
      <c r="H496" s="23"/>
      <c r="I496" s="63" t="str">
        <f t="shared" si="100"/>
        <v>£0.00</v>
      </c>
      <c r="J496" s="178"/>
      <c r="K496" s="19"/>
      <c r="L496" s="92"/>
      <c r="M496" s="92"/>
      <c r="N496" s="92" t="str">
        <f t="shared" si="101"/>
        <v/>
      </c>
      <c r="O496" s="95"/>
      <c r="P496" s="28" t="str">
        <f t="shared" si="102"/>
        <v/>
      </c>
      <c r="Q496" s="18" t="str">
        <f t="shared" si="103"/>
        <v>£0.00</v>
      </c>
      <c r="R496" s="92"/>
      <c r="S496" s="192"/>
      <c r="T496" s="193"/>
      <c r="U496" s="96"/>
      <c r="V496" s="294"/>
      <c r="W496" s="294" t="str">
        <f t="shared" si="104"/>
        <v/>
      </c>
      <c r="X496" s="93"/>
      <c r="Y496" s="95"/>
      <c r="Z496" s="294"/>
      <c r="AA496" s="66" t="str">
        <f t="shared" si="105"/>
        <v/>
      </c>
      <c r="AB496" s="67" t="str">
        <f t="shared" si="106"/>
        <v>£0.00</v>
      </c>
      <c r="AC496" s="181"/>
      <c r="AD496" s="183"/>
      <c r="AE496" s="183"/>
      <c r="AF496" s="183"/>
      <c r="AG496" s="183"/>
      <c r="AH496" s="183" t="str">
        <f t="shared" si="97"/>
        <v/>
      </c>
      <c r="AI496" s="45">
        <f t="shared" si="98"/>
        <v>0</v>
      </c>
      <c r="AJ496" s="45">
        <f t="shared" si="99"/>
        <v>0</v>
      </c>
      <c r="AK496" s="45">
        <f t="shared" si="107"/>
        <v>0</v>
      </c>
      <c r="AL496" s="183" t="str">
        <f t="shared" si="108"/>
        <v/>
      </c>
      <c r="AM496" s="183" t="str">
        <f t="shared" si="109"/>
        <v/>
      </c>
      <c r="AN496" s="183"/>
    </row>
    <row r="497" spans="1:40" ht="15.5">
      <c r="A497" s="178"/>
      <c r="B497" s="21"/>
      <c r="C497" s="22"/>
      <c r="D497" s="290"/>
      <c r="E497" s="289"/>
      <c r="F497" s="177"/>
      <c r="G497" s="286"/>
      <c r="H497" s="23"/>
      <c r="I497" s="63" t="str">
        <f t="shared" si="100"/>
        <v>£0.00</v>
      </c>
      <c r="J497" s="178"/>
      <c r="K497" s="19"/>
      <c r="L497" s="92"/>
      <c r="M497" s="92"/>
      <c r="N497" s="92" t="str">
        <f t="shared" si="101"/>
        <v/>
      </c>
      <c r="O497" s="95"/>
      <c r="P497" s="28" t="str">
        <f t="shared" si="102"/>
        <v/>
      </c>
      <c r="Q497" s="18" t="str">
        <f t="shared" si="103"/>
        <v>£0.00</v>
      </c>
      <c r="R497" s="92"/>
      <c r="S497" s="192"/>
      <c r="T497" s="193"/>
      <c r="U497" s="96"/>
      <c r="V497" s="294"/>
      <c r="W497" s="294" t="str">
        <f t="shared" si="104"/>
        <v/>
      </c>
      <c r="X497" s="93"/>
      <c r="Y497" s="95"/>
      <c r="Z497" s="294"/>
      <c r="AA497" s="66" t="str">
        <f t="shared" si="105"/>
        <v/>
      </c>
      <c r="AB497" s="67" t="str">
        <f t="shared" si="106"/>
        <v>£0.00</v>
      </c>
      <c r="AC497" s="181"/>
      <c r="AD497" s="183"/>
      <c r="AE497" s="183"/>
      <c r="AF497" s="183"/>
      <c r="AG497" s="183"/>
      <c r="AH497" s="183" t="str">
        <f t="shared" si="97"/>
        <v/>
      </c>
      <c r="AI497" s="45">
        <f t="shared" si="98"/>
        <v>0</v>
      </c>
      <c r="AJ497" s="45">
        <f t="shared" si="99"/>
        <v>0</v>
      </c>
      <c r="AK497" s="45">
        <f t="shared" si="107"/>
        <v>0</v>
      </c>
      <c r="AL497" s="183" t="str">
        <f t="shared" si="108"/>
        <v/>
      </c>
      <c r="AM497" s="183" t="str">
        <f t="shared" si="109"/>
        <v/>
      </c>
      <c r="AN497" s="183"/>
    </row>
    <row r="498" spans="1:40" ht="15.5">
      <c r="A498" s="178"/>
      <c r="B498" s="21"/>
      <c r="C498" s="22"/>
      <c r="D498" s="290"/>
      <c r="E498" s="289"/>
      <c r="F498" s="177"/>
      <c r="G498" s="286"/>
      <c r="H498" s="23"/>
      <c r="I498" s="63" t="str">
        <f t="shared" si="100"/>
        <v>£0.00</v>
      </c>
      <c r="J498" s="178"/>
      <c r="K498" s="19"/>
      <c r="L498" s="92"/>
      <c r="M498" s="92"/>
      <c r="N498" s="92" t="str">
        <f t="shared" si="101"/>
        <v/>
      </c>
      <c r="O498" s="95"/>
      <c r="P498" s="28" t="str">
        <f t="shared" si="102"/>
        <v/>
      </c>
      <c r="Q498" s="18" t="str">
        <f t="shared" si="103"/>
        <v>£0.00</v>
      </c>
      <c r="R498" s="92"/>
      <c r="S498" s="192"/>
      <c r="T498" s="193"/>
      <c r="U498" s="96"/>
      <c r="V498" s="294"/>
      <c r="W498" s="294" t="str">
        <f t="shared" si="104"/>
        <v/>
      </c>
      <c r="X498" s="93"/>
      <c r="Y498" s="95"/>
      <c r="Z498" s="294"/>
      <c r="AA498" s="66" t="str">
        <f t="shared" si="105"/>
        <v/>
      </c>
      <c r="AB498" s="67" t="str">
        <f t="shared" si="106"/>
        <v>£0.00</v>
      </c>
      <c r="AC498" s="181"/>
      <c r="AD498" s="183"/>
      <c r="AE498" s="183"/>
      <c r="AF498" s="183"/>
      <c r="AG498" s="183"/>
      <c r="AH498" s="183" t="str">
        <f t="shared" si="97"/>
        <v/>
      </c>
      <c r="AI498" s="45">
        <f t="shared" si="98"/>
        <v>0</v>
      </c>
      <c r="AJ498" s="45">
        <f t="shared" si="99"/>
        <v>0</v>
      </c>
      <c r="AK498" s="45">
        <f t="shared" si="107"/>
        <v>0</v>
      </c>
      <c r="AL498" s="183" t="str">
        <f t="shared" si="108"/>
        <v/>
      </c>
      <c r="AM498" s="183" t="str">
        <f t="shared" si="109"/>
        <v/>
      </c>
      <c r="AN498" s="183"/>
    </row>
    <row r="499" spans="1:40" ht="15.5">
      <c r="A499" s="178"/>
      <c r="B499" s="21"/>
      <c r="C499" s="22"/>
      <c r="D499" s="290"/>
      <c r="E499" s="289"/>
      <c r="F499" s="177"/>
      <c r="G499" s="286"/>
      <c r="H499" s="23"/>
      <c r="I499" s="63" t="str">
        <f t="shared" si="100"/>
        <v>£0.00</v>
      </c>
      <c r="J499" s="178"/>
      <c r="K499" s="19"/>
      <c r="L499" s="92"/>
      <c r="M499" s="92"/>
      <c r="N499" s="92" t="str">
        <f t="shared" si="101"/>
        <v/>
      </c>
      <c r="O499" s="95"/>
      <c r="P499" s="28" t="str">
        <f t="shared" si="102"/>
        <v/>
      </c>
      <c r="Q499" s="18" t="str">
        <f t="shared" si="103"/>
        <v>£0.00</v>
      </c>
      <c r="R499" s="92"/>
      <c r="S499" s="192"/>
      <c r="T499" s="193"/>
      <c r="U499" s="96"/>
      <c r="V499" s="294"/>
      <c r="W499" s="294" t="str">
        <f t="shared" si="104"/>
        <v/>
      </c>
      <c r="X499" s="93"/>
      <c r="Y499" s="95"/>
      <c r="Z499" s="294"/>
      <c r="AA499" s="66" t="str">
        <f t="shared" si="105"/>
        <v/>
      </c>
      <c r="AB499" s="67" t="str">
        <f t="shared" si="106"/>
        <v>£0.00</v>
      </c>
      <c r="AC499" s="181"/>
      <c r="AD499" s="183"/>
      <c r="AE499" s="183"/>
      <c r="AF499" s="183"/>
      <c r="AG499" s="183"/>
      <c r="AH499" s="183" t="str">
        <f t="shared" si="97"/>
        <v/>
      </c>
      <c r="AI499" s="45">
        <f t="shared" si="98"/>
        <v>0</v>
      </c>
      <c r="AJ499" s="45">
        <f t="shared" si="99"/>
        <v>0</v>
      </c>
      <c r="AK499" s="45">
        <f t="shared" si="107"/>
        <v>0</v>
      </c>
      <c r="AL499" s="183" t="str">
        <f t="shared" si="108"/>
        <v/>
      </c>
      <c r="AM499" s="183" t="str">
        <f t="shared" si="109"/>
        <v/>
      </c>
      <c r="AN499" s="183"/>
    </row>
    <row r="500" spans="1:40" ht="15.5">
      <c r="A500" s="178"/>
      <c r="B500" s="21"/>
      <c r="C500" s="22"/>
      <c r="D500" s="290"/>
      <c r="E500" s="289"/>
      <c r="F500" s="177"/>
      <c r="G500" s="286"/>
      <c r="H500" s="23"/>
      <c r="I500" s="63" t="str">
        <f t="shared" si="100"/>
        <v>£0.00</v>
      </c>
      <c r="J500" s="178"/>
      <c r="K500" s="19"/>
      <c r="L500" s="92"/>
      <c r="M500" s="92"/>
      <c r="N500" s="92" t="str">
        <f t="shared" si="101"/>
        <v/>
      </c>
      <c r="O500" s="95"/>
      <c r="P500" s="28" t="str">
        <f t="shared" si="102"/>
        <v/>
      </c>
      <c r="Q500" s="18" t="str">
        <f t="shared" si="103"/>
        <v>£0.00</v>
      </c>
      <c r="R500" s="92"/>
      <c r="S500" s="192"/>
      <c r="T500" s="193"/>
      <c r="U500" s="96"/>
      <c r="V500" s="294"/>
      <c r="W500" s="294" t="str">
        <f t="shared" si="104"/>
        <v/>
      </c>
      <c r="X500" s="93"/>
      <c r="Y500" s="95"/>
      <c r="Z500" s="294"/>
      <c r="AA500" s="66" t="str">
        <f t="shared" si="105"/>
        <v/>
      </c>
      <c r="AB500" s="67" t="str">
        <f t="shared" si="106"/>
        <v>£0.00</v>
      </c>
      <c r="AC500" s="181"/>
      <c r="AD500" s="183"/>
      <c r="AE500" s="183"/>
      <c r="AF500" s="183"/>
      <c r="AG500" s="183"/>
      <c r="AH500" s="183" t="str">
        <f t="shared" si="97"/>
        <v/>
      </c>
      <c r="AI500" s="45">
        <f t="shared" si="98"/>
        <v>0</v>
      </c>
      <c r="AJ500" s="45">
        <f t="shared" si="99"/>
        <v>0</v>
      </c>
      <c r="AK500" s="45">
        <f t="shared" si="107"/>
        <v>0</v>
      </c>
      <c r="AL500" s="183" t="str">
        <f t="shared" si="108"/>
        <v/>
      </c>
      <c r="AM500" s="183" t="str">
        <f t="shared" si="109"/>
        <v/>
      </c>
      <c r="AN500" s="183"/>
    </row>
    <row r="501" spans="1:40">
      <c r="A501" s="178"/>
      <c r="B501" s="178"/>
      <c r="C501" s="178"/>
      <c r="D501" s="253"/>
      <c r="E501" s="253"/>
      <c r="F501" s="178"/>
      <c r="G501" s="178"/>
      <c r="H501" s="178"/>
      <c r="I501" s="178"/>
      <c r="J501" s="178"/>
      <c r="K501" s="179"/>
      <c r="L501" s="179"/>
      <c r="M501" s="179"/>
      <c r="N501" s="179"/>
      <c r="O501" s="179"/>
      <c r="P501" s="179"/>
      <c r="Q501" s="179"/>
      <c r="R501" s="292"/>
      <c r="S501" s="179"/>
      <c r="T501" s="181"/>
      <c r="U501" s="181"/>
      <c r="V501" s="255"/>
      <c r="W501" s="255"/>
      <c r="X501" s="181"/>
      <c r="Y501" s="181"/>
      <c r="Z501" s="255"/>
      <c r="AA501" s="181"/>
      <c r="AB501" s="181"/>
      <c r="AC501" s="181"/>
      <c r="AD501" s="183"/>
      <c r="AE501" s="183"/>
      <c r="AF501" s="183"/>
      <c r="AG501" s="183"/>
      <c r="AH501" s="183"/>
      <c r="AI501" s="183"/>
      <c r="AJ501" s="183"/>
      <c r="AK501" s="183"/>
      <c r="AL501" s="183"/>
      <c r="AM501" s="183"/>
      <c r="AN501" s="183"/>
    </row>
    <row r="502" spans="1:40">
      <c r="A502" s="178"/>
      <c r="B502" s="686" t="s">
        <v>152</v>
      </c>
      <c r="C502" s="686"/>
      <c r="D502" s="686"/>
      <c r="E502" s="686"/>
      <c r="F502" s="686"/>
      <c r="G502" s="686"/>
      <c r="H502" s="686"/>
      <c r="I502" s="686"/>
      <c r="J502" s="178"/>
      <c r="K502" s="179"/>
      <c r="L502" s="179"/>
      <c r="M502" s="179"/>
      <c r="N502" s="179"/>
      <c r="O502" s="179"/>
      <c r="P502" s="179"/>
      <c r="Q502" s="179"/>
      <c r="R502" s="292"/>
      <c r="S502" s="179"/>
      <c r="T502" s="181"/>
      <c r="U502" s="181"/>
      <c r="V502" s="255"/>
      <c r="W502" s="255"/>
      <c r="X502" s="181"/>
      <c r="Y502" s="181"/>
      <c r="Z502" s="255"/>
      <c r="AA502" s="181"/>
      <c r="AB502" s="181"/>
      <c r="AC502" s="181"/>
      <c r="AD502" s="183"/>
      <c r="AE502" s="183"/>
      <c r="AF502" s="183"/>
      <c r="AG502" s="183"/>
      <c r="AH502" s="183"/>
      <c r="AI502" s="183"/>
      <c r="AJ502" s="183"/>
      <c r="AK502" s="183"/>
      <c r="AL502" s="183"/>
      <c r="AM502" s="183"/>
      <c r="AN502" s="183"/>
    </row>
    <row r="503" spans="1:40" ht="29.25" customHeight="1">
      <c r="A503" s="178"/>
      <c r="B503" s="686"/>
      <c r="C503" s="686"/>
      <c r="D503" s="686"/>
      <c r="E503" s="686"/>
      <c r="F503" s="686"/>
      <c r="G503" s="686"/>
      <c r="H503" s="686"/>
      <c r="I503" s="686"/>
      <c r="J503" s="178"/>
      <c r="K503" s="179"/>
      <c r="L503" s="179"/>
      <c r="M503" s="179"/>
      <c r="N503" s="179"/>
      <c r="O503" s="179"/>
      <c r="P503" s="179"/>
      <c r="Q503" s="179"/>
      <c r="R503" s="292"/>
      <c r="S503" s="179"/>
      <c r="T503" s="181"/>
      <c r="U503" s="181"/>
      <c r="V503" s="255"/>
      <c r="W503" s="255"/>
      <c r="X503" s="181"/>
      <c r="Y503" s="181"/>
      <c r="Z503" s="255"/>
      <c r="AA503" s="181"/>
      <c r="AB503" s="181"/>
      <c r="AC503" s="181"/>
      <c r="AD503" s="183"/>
      <c r="AE503" s="183"/>
      <c r="AF503" s="183"/>
      <c r="AG503" s="183"/>
      <c r="AH503" s="183"/>
      <c r="AI503" s="183"/>
      <c r="AJ503" s="183"/>
      <c r="AK503" s="183"/>
      <c r="AL503" s="183"/>
      <c r="AM503" s="183"/>
      <c r="AN503" s="183"/>
    </row>
    <row r="504" spans="1:40">
      <c r="A504" s="178"/>
      <c r="B504" s="178"/>
      <c r="C504" s="178"/>
      <c r="D504" s="253"/>
      <c r="E504" s="253"/>
      <c r="F504" s="178"/>
      <c r="G504" s="178"/>
      <c r="H504" s="178"/>
      <c r="I504" s="178"/>
      <c r="J504" s="178"/>
      <c r="K504" s="179"/>
      <c r="L504" s="179"/>
      <c r="M504" s="179"/>
      <c r="N504" s="179"/>
      <c r="O504" s="179"/>
      <c r="P504" s="179"/>
      <c r="Q504" s="179"/>
      <c r="R504" s="292"/>
      <c r="S504" s="179"/>
      <c r="T504" s="181"/>
      <c r="U504" s="181"/>
      <c r="V504" s="255"/>
      <c r="W504" s="255"/>
      <c r="X504" s="181"/>
      <c r="Y504" s="181"/>
      <c r="Z504" s="255"/>
      <c r="AA504" s="181"/>
      <c r="AB504" s="181"/>
      <c r="AC504" s="181"/>
      <c r="AD504" s="183"/>
      <c r="AE504" s="183"/>
      <c r="AF504" s="183"/>
      <c r="AG504" s="183"/>
      <c r="AH504" s="183"/>
      <c r="AI504" s="183"/>
      <c r="AJ504" s="183"/>
      <c r="AK504" s="183"/>
      <c r="AL504" s="183"/>
      <c r="AM504" s="183"/>
      <c r="AN504" s="183"/>
    </row>
    <row r="505" spans="1:40" ht="15.75" customHeight="1">
      <c r="A505" s="183"/>
      <c r="B505" s="194"/>
      <c r="C505" s="195"/>
      <c r="D505" s="265"/>
      <c r="E505" s="265"/>
      <c r="F505" s="195"/>
      <c r="G505" s="195"/>
      <c r="H505" s="195"/>
      <c r="I505" s="195"/>
      <c r="J505" s="196"/>
      <c r="K505" s="196"/>
      <c r="L505" s="195"/>
      <c r="M505" s="195"/>
      <c r="N505" s="195"/>
      <c r="O505" s="195"/>
      <c r="P505" s="195"/>
      <c r="Q505" s="195"/>
      <c r="R505" s="265"/>
      <c r="S505" s="197"/>
      <c r="T505" s="197"/>
      <c r="U505" s="197"/>
      <c r="V505" s="296"/>
      <c r="W505" s="296"/>
      <c r="X505" s="183"/>
      <c r="Y505" s="183"/>
      <c r="Z505" s="296"/>
      <c r="AA505" s="183"/>
      <c r="AB505" s="183"/>
      <c r="AC505" s="197"/>
      <c r="AD505" s="183"/>
      <c r="AE505" s="183"/>
      <c r="AF505" s="183"/>
      <c r="AG505" s="183"/>
      <c r="AH505" s="183"/>
      <c r="AI505" s="183"/>
      <c r="AJ505" s="183"/>
      <c r="AK505" s="183"/>
      <c r="AL505" s="183"/>
      <c r="AM505" s="183"/>
      <c r="AN505" s="183"/>
    </row>
    <row r="506" spans="1:40" hidden="1">
      <c r="A506" s="183"/>
      <c r="B506" s="194"/>
      <c r="C506" s="195"/>
      <c r="D506" s="265"/>
      <c r="E506" s="265"/>
      <c r="F506" s="195"/>
      <c r="G506" s="195"/>
      <c r="H506" s="195"/>
      <c r="I506" s="195"/>
      <c r="J506" s="196"/>
      <c r="K506" s="196"/>
      <c r="L506" s="195"/>
      <c r="M506" s="195"/>
      <c r="N506" s="195"/>
      <c r="O506" s="195"/>
      <c r="P506" s="195"/>
      <c r="Q506" s="195"/>
      <c r="R506" s="265"/>
      <c r="S506" s="197"/>
      <c r="T506" s="197"/>
      <c r="U506" s="197"/>
      <c r="V506" s="296"/>
      <c r="W506" s="296"/>
      <c r="X506" s="183"/>
      <c r="Y506" s="183"/>
      <c r="Z506" s="296"/>
      <c r="AA506" s="183"/>
      <c r="AB506" s="183"/>
      <c r="AC506" s="197"/>
      <c r="AD506" s="183"/>
      <c r="AE506" s="183"/>
      <c r="AF506" s="183"/>
      <c r="AG506" s="183"/>
      <c r="AH506" s="183"/>
      <c r="AI506" s="183"/>
      <c r="AJ506" s="183"/>
      <c r="AK506" s="183"/>
      <c r="AL506" s="183"/>
      <c r="AM506" s="183"/>
      <c r="AN506" s="183"/>
    </row>
    <row r="507" spans="1:40" hidden="1">
      <c r="A507" s="183"/>
      <c r="B507" s="194"/>
      <c r="C507" s="195"/>
      <c r="D507" s="265"/>
      <c r="E507" s="265"/>
      <c r="F507" s="195"/>
      <c r="G507" s="195"/>
      <c r="H507" s="195"/>
      <c r="I507" s="195"/>
      <c r="J507" s="196"/>
      <c r="K507" s="196"/>
      <c r="L507" s="195"/>
      <c r="M507" s="195"/>
      <c r="N507" s="195"/>
      <c r="O507" s="195"/>
      <c r="P507" s="195"/>
      <c r="Q507" s="195"/>
      <c r="R507" s="265"/>
      <c r="S507" s="197"/>
      <c r="T507" s="197"/>
      <c r="U507" s="197"/>
      <c r="V507" s="296"/>
      <c r="W507" s="296"/>
      <c r="X507" s="183"/>
      <c r="Y507" s="183"/>
      <c r="Z507" s="296"/>
      <c r="AA507" s="183"/>
      <c r="AB507" s="183"/>
      <c r="AC507" s="197"/>
      <c r="AD507" s="183"/>
      <c r="AE507" s="183"/>
      <c r="AF507" s="183"/>
      <c r="AG507" s="183"/>
      <c r="AH507" s="183"/>
      <c r="AI507" s="183"/>
      <c r="AJ507" s="183"/>
      <c r="AK507" s="183"/>
      <c r="AL507" s="183"/>
      <c r="AM507" s="183"/>
      <c r="AN507" s="183"/>
    </row>
    <row r="508" spans="1:40" hidden="1">
      <c r="A508" s="183"/>
      <c r="B508" s="194"/>
      <c r="C508" s="195"/>
      <c r="D508" s="265"/>
      <c r="E508" s="265"/>
      <c r="F508" s="195"/>
      <c r="G508" s="195"/>
      <c r="H508" s="195"/>
      <c r="I508" s="195"/>
      <c r="J508" s="196"/>
      <c r="K508" s="196"/>
      <c r="L508" s="195"/>
      <c r="M508" s="195"/>
      <c r="N508" s="195"/>
      <c r="O508" s="195"/>
      <c r="P508" s="195"/>
      <c r="Q508" s="195"/>
      <c r="R508" s="265"/>
      <c r="S508" s="197"/>
      <c r="T508" s="197"/>
      <c r="U508" s="197"/>
      <c r="V508" s="296"/>
      <c r="W508" s="296"/>
      <c r="X508" s="183"/>
      <c r="Y508" s="183"/>
      <c r="Z508" s="296"/>
      <c r="AA508" s="183"/>
      <c r="AB508" s="183"/>
      <c r="AC508" s="197"/>
      <c r="AD508" s="183"/>
      <c r="AE508" s="183"/>
      <c r="AF508" s="183"/>
      <c r="AG508" s="183"/>
      <c r="AH508" s="183"/>
      <c r="AI508" s="183"/>
      <c r="AJ508" s="183"/>
      <c r="AK508" s="183"/>
      <c r="AL508" s="183"/>
      <c r="AM508" s="183"/>
      <c r="AN508" s="183"/>
    </row>
    <row r="509" spans="1:40" hidden="1">
      <c r="A509" s="183"/>
      <c r="B509" s="194"/>
      <c r="C509" s="195"/>
      <c r="D509" s="265"/>
      <c r="E509" s="265"/>
      <c r="F509" s="195"/>
      <c r="G509" s="195"/>
      <c r="H509" s="195"/>
      <c r="I509" s="195"/>
      <c r="J509" s="196"/>
      <c r="K509" s="196"/>
      <c r="L509" s="195"/>
      <c r="M509" s="195"/>
      <c r="N509" s="195"/>
      <c r="O509" s="195"/>
      <c r="P509" s="195"/>
      <c r="Q509" s="195"/>
      <c r="R509" s="265"/>
      <c r="S509" s="197"/>
      <c r="T509" s="197"/>
      <c r="U509" s="197"/>
      <c r="V509" s="296"/>
      <c r="W509" s="296"/>
      <c r="X509" s="183"/>
      <c r="Y509" s="183"/>
      <c r="Z509" s="296"/>
      <c r="AA509" s="183"/>
      <c r="AB509" s="183"/>
      <c r="AC509" s="197"/>
      <c r="AD509" s="183"/>
      <c r="AE509" s="183"/>
      <c r="AF509" s="183"/>
      <c r="AG509" s="183"/>
      <c r="AH509" s="183"/>
      <c r="AI509" s="183"/>
      <c r="AJ509" s="183"/>
      <c r="AK509" s="183"/>
      <c r="AL509" s="183"/>
      <c r="AM509" s="183"/>
      <c r="AN509" s="183"/>
    </row>
    <row r="510" spans="1:40" hidden="1">
      <c r="A510" s="183"/>
      <c r="B510" s="194"/>
      <c r="C510" s="195"/>
      <c r="D510" s="265"/>
      <c r="E510" s="265"/>
      <c r="F510" s="195"/>
      <c r="G510" s="195"/>
      <c r="H510" s="195"/>
      <c r="I510" s="195"/>
      <c r="J510" s="196"/>
      <c r="K510" s="196"/>
      <c r="L510" s="195"/>
      <c r="M510" s="195"/>
      <c r="N510" s="195"/>
      <c r="O510" s="195"/>
      <c r="P510" s="195"/>
      <c r="Q510" s="195"/>
      <c r="R510" s="265"/>
      <c r="S510" s="197"/>
      <c r="T510" s="197"/>
      <c r="U510" s="197"/>
      <c r="V510" s="296"/>
      <c r="W510" s="296"/>
      <c r="X510" s="183"/>
      <c r="Y510" s="183"/>
      <c r="Z510" s="296"/>
      <c r="AA510" s="183"/>
      <c r="AB510" s="183"/>
      <c r="AC510" s="197"/>
      <c r="AD510" s="183"/>
      <c r="AE510" s="183"/>
      <c r="AF510" s="183"/>
      <c r="AG510" s="183"/>
      <c r="AH510" s="183"/>
      <c r="AI510" s="183"/>
      <c r="AJ510" s="183"/>
      <c r="AK510" s="183"/>
      <c r="AL510" s="183"/>
      <c r="AM510" s="183"/>
      <c r="AN510" s="183"/>
    </row>
    <row r="511" spans="1:40" hidden="1">
      <c r="A511" s="183"/>
      <c r="B511" s="194"/>
      <c r="C511" s="195"/>
      <c r="D511" s="265"/>
      <c r="E511" s="265"/>
      <c r="F511" s="195"/>
      <c r="G511" s="195"/>
      <c r="H511" s="195"/>
      <c r="I511" s="195"/>
      <c r="J511" s="196"/>
      <c r="K511" s="196"/>
      <c r="L511" s="195"/>
      <c r="M511" s="195"/>
      <c r="N511" s="195"/>
      <c r="O511" s="195"/>
      <c r="P511" s="195"/>
      <c r="Q511" s="195"/>
      <c r="R511" s="265"/>
      <c r="S511" s="197"/>
      <c r="T511" s="197"/>
      <c r="U511" s="197"/>
      <c r="V511" s="296"/>
      <c r="W511" s="296"/>
      <c r="X511" s="183"/>
      <c r="Y511" s="183"/>
      <c r="Z511" s="296"/>
      <c r="AA511" s="183"/>
      <c r="AB511" s="183"/>
      <c r="AC511" s="197"/>
      <c r="AD511" s="183"/>
      <c r="AE511" s="183"/>
      <c r="AF511" s="183"/>
      <c r="AG511" s="183"/>
      <c r="AH511" s="183"/>
      <c r="AI511" s="183"/>
      <c r="AJ511" s="183"/>
      <c r="AK511" s="183"/>
      <c r="AL511" s="183"/>
      <c r="AM511" s="183"/>
      <c r="AN511" s="183"/>
    </row>
    <row r="512" spans="1:40" hidden="1">
      <c r="A512" s="183"/>
      <c r="B512" s="194"/>
      <c r="C512" s="195"/>
      <c r="D512" s="265"/>
      <c r="E512" s="265"/>
      <c r="F512" s="195"/>
      <c r="G512" s="195"/>
      <c r="H512" s="195"/>
      <c r="I512" s="195"/>
      <c r="J512" s="196"/>
      <c r="K512" s="196"/>
      <c r="L512" s="195"/>
      <c r="M512" s="195"/>
      <c r="N512" s="195"/>
      <c r="O512" s="195"/>
      <c r="P512" s="195"/>
      <c r="Q512" s="195"/>
      <c r="R512" s="265"/>
      <c r="S512" s="197"/>
      <c r="T512" s="197"/>
      <c r="U512" s="197"/>
      <c r="V512" s="296"/>
      <c r="W512" s="296"/>
      <c r="X512" s="183"/>
      <c r="Y512" s="183"/>
      <c r="Z512" s="296"/>
      <c r="AA512" s="183"/>
      <c r="AB512" s="183"/>
      <c r="AC512" s="197"/>
      <c r="AD512" s="183"/>
      <c r="AE512" s="183"/>
      <c r="AF512" s="183"/>
      <c r="AG512" s="183"/>
      <c r="AH512" s="183"/>
      <c r="AI512" s="183"/>
      <c r="AJ512" s="183"/>
      <c r="AK512" s="183"/>
      <c r="AL512" s="183"/>
      <c r="AM512" s="183"/>
      <c r="AN512" s="183"/>
    </row>
    <row r="513" spans="1:40" hidden="1">
      <c r="A513" s="183"/>
      <c r="B513" s="194"/>
      <c r="C513" s="195"/>
      <c r="D513" s="265"/>
      <c r="E513" s="265"/>
      <c r="F513" s="195"/>
      <c r="G513" s="195"/>
      <c r="H513" s="195"/>
      <c r="I513" s="195"/>
      <c r="J513" s="196"/>
      <c r="K513" s="196"/>
      <c r="L513" s="195"/>
      <c r="M513" s="195"/>
      <c r="N513" s="195"/>
      <c r="O513" s="195"/>
      <c r="P513" s="195"/>
      <c r="Q513" s="195"/>
      <c r="R513" s="265"/>
      <c r="S513" s="197"/>
      <c r="T513" s="197"/>
      <c r="U513" s="197"/>
      <c r="V513" s="296"/>
      <c r="W513" s="296"/>
      <c r="X513" s="183"/>
      <c r="Y513" s="183"/>
      <c r="Z513" s="296"/>
      <c r="AA513" s="183"/>
      <c r="AB513" s="183"/>
      <c r="AC513" s="197"/>
      <c r="AD513" s="183"/>
      <c r="AE513" s="183"/>
      <c r="AF513" s="183"/>
      <c r="AG513" s="183"/>
      <c r="AH513" s="183"/>
      <c r="AI513" s="183"/>
      <c r="AJ513" s="183"/>
      <c r="AK513" s="183"/>
      <c r="AL513" s="183"/>
      <c r="AM513" s="183"/>
      <c r="AN513" s="183"/>
    </row>
    <row r="514" spans="1:40" hidden="1">
      <c r="A514" s="183"/>
      <c r="B514" s="194"/>
      <c r="C514" s="195"/>
      <c r="D514" s="265"/>
      <c r="E514" s="265"/>
      <c r="F514" s="195"/>
      <c r="G514" s="195"/>
      <c r="H514" s="195"/>
      <c r="I514" s="195"/>
      <c r="J514" s="196"/>
      <c r="K514" s="196"/>
      <c r="L514" s="195"/>
      <c r="M514" s="195"/>
      <c r="N514" s="195"/>
      <c r="O514" s="195"/>
      <c r="P514" s="195"/>
      <c r="Q514" s="195"/>
      <c r="R514" s="265"/>
      <c r="S514" s="197"/>
      <c r="T514" s="197"/>
      <c r="U514" s="197"/>
      <c r="V514" s="296"/>
      <c r="W514" s="296"/>
      <c r="X514" s="183"/>
      <c r="Y514" s="183"/>
      <c r="Z514" s="296"/>
      <c r="AA514" s="183"/>
      <c r="AB514" s="183"/>
      <c r="AC514" s="197"/>
      <c r="AD514" s="183"/>
      <c r="AE514" s="183"/>
      <c r="AF514" s="183"/>
      <c r="AG514" s="183"/>
      <c r="AH514" s="183"/>
      <c r="AI514" s="183"/>
      <c r="AJ514" s="183"/>
      <c r="AK514" s="183"/>
      <c r="AL514" s="183"/>
      <c r="AM514" s="183"/>
      <c r="AN514" s="183"/>
    </row>
    <row r="515" spans="1:40" hidden="1">
      <c r="A515" s="183"/>
      <c r="B515" s="194"/>
      <c r="C515" s="195"/>
      <c r="D515" s="265"/>
      <c r="E515" s="265"/>
      <c r="F515" s="195"/>
      <c r="G515" s="195"/>
      <c r="H515" s="195"/>
      <c r="I515" s="195"/>
      <c r="J515" s="196"/>
      <c r="K515" s="196"/>
      <c r="L515" s="195"/>
      <c r="M515" s="195"/>
      <c r="N515" s="195"/>
      <c r="O515" s="195"/>
      <c r="P515" s="195"/>
      <c r="Q515" s="195"/>
      <c r="R515" s="265"/>
      <c r="S515" s="197"/>
      <c r="T515" s="197"/>
      <c r="U515" s="197"/>
      <c r="V515" s="296"/>
      <c r="W515" s="296"/>
      <c r="X515" s="183"/>
      <c r="Y515" s="183"/>
      <c r="Z515" s="296"/>
      <c r="AA515" s="183"/>
      <c r="AB515" s="183"/>
      <c r="AC515" s="197"/>
      <c r="AD515" s="183"/>
      <c r="AE515" s="183"/>
      <c r="AF515" s="183"/>
      <c r="AG515" s="183"/>
      <c r="AH515" s="183"/>
      <c r="AI515" s="183"/>
      <c r="AJ515" s="183"/>
      <c r="AK515" s="183"/>
      <c r="AL515" s="183"/>
      <c r="AM515" s="183"/>
      <c r="AN515" s="183"/>
    </row>
    <row r="516" spans="1:40" hidden="1">
      <c r="A516" s="183"/>
      <c r="B516" s="194"/>
      <c r="C516" s="195"/>
      <c r="D516" s="265"/>
      <c r="E516" s="265"/>
      <c r="F516" s="195"/>
      <c r="G516" s="195"/>
      <c r="H516" s="195"/>
      <c r="I516" s="195"/>
      <c r="J516" s="196"/>
      <c r="K516" s="196"/>
      <c r="L516" s="195"/>
      <c r="M516" s="195"/>
      <c r="N516" s="195"/>
      <c r="O516" s="195"/>
      <c r="P516" s="195"/>
      <c r="Q516" s="195"/>
      <c r="R516" s="265"/>
      <c r="S516" s="197"/>
      <c r="T516" s="197"/>
      <c r="U516" s="197"/>
      <c r="V516" s="296"/>
      <c r="W516" s="296"/>
      <c r="X516" s="183"/>
      <c r="Y516" s="183"/>
      <c r="Z516" s="296"/>
      <c r="AA516" s="183"/>
      <c r="AB516" s="183"/>
      <c r="AC516" s="197"/>
      <c r="AD516" s="183"/>
      <c r="AE516" s="183"/>
      <c r="AF516" s="183"/>
      <c r="AG516" s="183"/>
      <c r="AH516" s="183"/>
      <c r="AI516" s="183"/>
      <c r="AJ516" s="183"/>
      <c r="AK516" s="183"/>
      <c r="AL516" s="183"/>
      <c r="AM516" s="183"/>
      <c r="AN516" s="183"/>
    </row>
    <row r="517" spans="1:40" hidden="1">
      <c r="A517" s="183"/>
      <c r="B517" s="194"/>
      <c r="C517" s="195"/>
      <c r="D517" s="265"/>
      <c r="E517" s="265"/>
      <c r="F517" s="195"/>
      <c r="G517" s="195"/>
      <c r="H517" s="195"/>
      <c r="I517" s="195"/>
      <c r="J517" s="196"/>
      <c r="K517" s="196"/>
      <c r="L517" s="195"/>
      <c r="M517" s="195"/>
      <c r="N517" s="195"/>
      <c r="O517" s="195"/>
      <c r="P517" s="195"/>
      <c r="Q517" s="195"/>
      <c r="R517" s="265"/>
      <c r="S517" s="197"/>
      <c r="T517" s="197"/>
      <c r="U517" s="197"/>
      <c r="V517" s="296"/>
      <c r="W517" s="296"/>
      <c r="X517" s="183"/>
      <c r="Y517" s="183"/>
      <c r="Z517" s="296"/>
      <c r="AA517" s="183"/>
      <c r="AB517" s="183"/>
      <c r="AC517" s="197"/>
      <c r="AD517" s="183"/>
      <c r="AE517" s="183"/>
      <c r="AF517" s="183"/>
      <c r="AG517" s="183"/>
      <c r="AH517" s="183"/>
      <c r="AI517" s="183"/>
      <c r="AJ517" s="183"/>
      <c r="AK517" s="183"/>
      <c r="AL517" s="183"/>
      <c r="AM517" s="183"/>
      <c r="AN517" s="183"/>
    </row>
    <row r="518" spans="1:40" hidden="1">
      <c r="A518" s="183"/>
      <c r="B518" s="194"/>
      <c r="C518" s="195"/>
      <c r="D518" s="265"/>
      <c r="E518" s="265"/>
      <c r="F518" s="195"/>
      <c r="G518" s="195"/>
      <c r="H518" s="195"/>
      <c r="I518" s="195"/>
      <c r="J518" s="196"/>
      <c r="K518" s="196"/>
      <c r="L518" s="195"/>
      <c r="M518" s="195"/>
      <c r="N518" s="195"/>
      <c r="O518" s="195"/>
      <c r="P518" s="195"/>
      <c r="Q518" s="195"/>
      <c r="R518" s="265"/>
      <c r="S518" s="197"/>
      <c r="T518" s="197"/>
      <c r="U518" s="197"/>
      <c r="V518" s="296"/>
      <c r="W518" s="296"/>
      <c r="X518" s="183"/>
      <c r="Y518" s="183"/>
      <c r="Z518" s="296"/>
      <c r="AA518" s="183"/>
      <c r="AB518" s="183"/>
      <c r="AC518" s="197"/>
      <c r="AD518" s="183"/>
      <c r="AE518" s="183"/>
      <c r="AF518" s="183"/>
      <c r="AG518" s="183"/>
      <c r="AH518" s="183"/>
      <c r="AI518" s="183"/>
      <c r="AJ518" s="183"/>
      <c r="AK518" s="183"/>
      <c r="AL518" s="183"/>
      <c r="AM518" s="183"/>
      <c r="AN518" s="183"/>
    </row>
    <row r="519" spans="1:40" hidden="1">
      <c r="A519" s="183"/>
      <c r="B519" s="194"/>
      <c r="C519" s="195"/>
      <c r="D519" s="265"/>
      <c r="E519" s="265"/>
      <c r="F519" s="195"/>
      <c r="G519" s="195"/>
      <c r="H519" s="195"/>
      <c r="I519" s="195"/>
      <c r="J519" s="196"/>
      <c r="K519" s="196"/>
      <c r="L519" s="195"/>
      <c r="M519" s="195"/>
      <c r="N519" s="195"/>
      <c r="O519" s="195"/>
      <c r="P519" s="195"/>
      <c r="Q519" s="195"/>
      <c r="R519" s="265"/>
      <c r="S519" s="197"/>
      <c r="T519" s="197"/>
      <c r="U519" s="197"/>
      <c r="V519" s="296"/>
      <c r="W519" s="296"/>
      <c r="X519" s="183"/>
      <c r="Y519" s="183"/>
      <c r="Z519" s="296"/>
      <c r="AA519" s="183"/>
      <c r="AB519" s="183"/>
      <c r="AC519" s="197"/>
      <c r="AD519" s="183"/>
      <c r="AE519" s="183"/>
      <c r="AF519" s="183"/>
      <c r="AG519" s="183"/>
      <c r="AH519" s="183"/>
      <c r="AI519" s="183"/>
      <c r="AJ519" s="183"/>
      <c r="AK519" s="183"/>
      <c r="AL519" s="183"/>
      <c r="AM519" s="183"/>
      <c r="AN519" s="183"/>
    </row>
    <row r="520" spans="1:40" hidden="1">
      <c r="A520" s="183"/>
      <c r="B520" s="194"/>
      <c r="C520" s="195"/>
      <c r="D520" s="265"/>
      <c r="E520" s="265"/>
      <c r="F520" s="195"/>
      <c r="G520" s="195"/>
      <c r="H520" s="195"/>
      <c r="I520" s="195"/>
      <c r="J520" s="196"/>
      <c r="K520" s="196"/>
      <c r="L520" s="195"/>
      <c r="M520" s="195"/>
      <c r="N520" s="195"/>
      <c r="O520" s="195"/>
      <c r="P520" s="195"/>
      <c r="Q520" s="195"/>
      <c r="R520" s="265"/>
      <c r="S520" s="197"/>
      <c r="T520" s="197"/>
      <c r="U520" s="197"/>
      <c r="V520" s="296"/>
      <c r="W520" s="296"/>
      <c r="X520" s="183"/>
      <c r="Y520" s="183"/>
      <c r="Z520" s="296"/>
      <c r="AA520" s="183"/>
      <c r="AB520" s="183"/>
      <c r="AC520" s="197"/>
      <c r="AD520" s="183"/>
      <c r="AE520" s="183"/>
      <c r="AF520" s="183"/>
      <c r="AG520" s="183"/>
      <c r="AH520" s="183"/>
      <c r="AI520" s="183"/>
      <c r="AJ520" s="183"/>
      <c r="AK520" s="183"/>
      <c r="AL520" s="183"/>
      <c r="AM520" s="183"/>
      <c r="AN520" s="183"/>
    </row>
    <row r="521" spans="1:40" hidden="1">
      <c r="A521" s="183"/>
      <c r="B521" s="194"/>
      <c r="C521" s="195"/>
      <c r="D521" s="265"/>
      <c r="E521" s="265"/>
      <c r="F521" s="195"/>
      <c r="G521" s="195"/>
      <c r="H521" s="195"/>
      <c r="I521" s="195"/>
      <c r="J521" s="196"/>
      <c r="K521" s="196"/>
      <c r="L521" s="195"/>
      <c r="M521" s="195"/>
      <c r="N521" s="195"/>
      <c r="O521" s="195"/>
      <c r="P521" s="195"/>
      <c r="Q521" s="195"/>
      <c r="R521" s="265"/>
      <c r="S521" s="197"/>
      <c r="T521" s="197"/>
      <c r="U521" s="197"/>
      <c r="V521" s="296"/>
      <c r="W521" s="296"/>
      <c r="X521" s="183"/>
      <c r="Y521" s="183"/>
      <c r="Z521" s="296"/>
      <c r="AA521" s="183"/>
      <c r="AB521" s="183"/>
      <c r="AC521" s="197"/>
      <c r="AD521" s="183"/>
      <c r="AE521" s="183"/>
      <c r="AF521" s="183"/>
      <c r="AG521" s="183"/>
      <c r="AH521" s="183"/>
      <c r="AI521" s="183"/>
      <c r="AJ521" s="183"/>
      <c r="AK521" s="183"/>
      <c r="AL521" s="183"/>
      <c r="AM521" s="183"/>
      <c r="AN521" s="183"/>
    </row>
    <row r="522" spans="1:40" hidden="1">
      <c r="A522" s="183"/>
      <c r="B522" s="194"/>
      <c r="C522" s="195"/>
      <c r="D522" s="265"/>
      <c r="E522" s="265"/>
      <c r="F522" s="195"/>
      <c r="G522" s="195"/>
      <c r="H522" s="195"/>
      <c r="I522" s="195"/>
      <c r="J522" s="196"/>
      <c r="K522" s="196"/>
      <c r="L522" s="195"/>
      <c r="M522" s="195"/>
      <c r="N522" s="195"/>
      <c r="O522" s="195"/>
      <c r="P522" s="195"/>
      <c r="Q522" s="195"/>
      <c r="R522" s="265"/>
      <c r="S522" s="197"/>
      <c r="T522" s="197"/>
      <c r="U522" s="197"/>
      <c r="V522" s="296"/>
      <c r="W522" s="296"/>
      <c r="X522" s="183"/>
      <c r="Y522" s="183"/>
      <c r="Z522" s="296"/>
      <c r="AA522" s="183"/>
      <c r="AB522" s="183"/>
      <c r="AC522" s="197"/>
      <c r="AD522" s="183"/>
      <c r="AE522" s="183"/>
      <c r="AF522" s="183"/>
      <c r="AG522" s="183"/>
      <c r="AH522" s="183"/>
      <c r="AI522" s="183"/>
      <c r="AJ522" s="183"/>
      <c r="AK522" s="183"/>
      <c r="AL522" s="183"/>
      <c r="AM522" s="183"/>
      <c r="AN522" s="183"/>
    </row>
    <row r="523" spans="1:40" hidden="1">
      <c r="A523" s="183"/>
      <c r="B523" s="194"/>
      <c r="C523" s="195"/>
      <c r="D523" s="265"/>
      <c r="E523" s="265"/>
      <c r="F523" s="195"/>
      <c r="G523" s="195"/>
      <c r="H523" s="195"/>
      <c r="I523" s="195"/>
      <c r="J523" s="196"/>
      <c r="K523" s="196"/>
      <c r="L523" s="195"/>
      <c r="M523" s="195"/>
      <c r="N523" s="195"/>
      <c r="O523" s="195"/>
      <c r="P523" s="195"/>
      <c r="Q523" s="195"/>
      <c r="R523" s="265"/>
      <c r="S523" s="197"/>
      <c r="T523" s="197"/>
      <c r="U523" s="197"/>
      <c r="V523" s="296"/>
      <c r="W523" s="296"/>
      <c r="X523" s="183"/>
      <c r="Y523" s="183"/>
      <c r="Z523" s="296"/>
      <c r="AA523" s="183"/>
      <c r="AB523" s="183"/>
      <c r="AC523" s="197"/>
      <c r="AD523" s="183"/>
      <c r="AE523" s="183"/>
      <c r="AF523" s="183"/>
      <c r="AG523" s="183"/>
      <c r="AH523" s="183"/>
      <c r="AI523" s="183"/>
      <c r="AJ523" s="183"/>
      <c r="AK523" s="183"/>
      <c r="AL523" s="183"/>
      <c r="AM523" s="183"/>
      <c r="AN523" s="183"/>
    </row>
    <row r="524" spans="1:40" hidden="1">
      <c r="A524" s="183"/>
      <c r="B524" s="194"/>
      <c r="C524" s="195"/>
      <c r="D524" s="265"/>
      <c r="E524" s="265"/>
      <c r="F524" s="195"/>
      <c r="G524" s="195"/>
      <c r="H524" s="195"/>
      <c r="I524" s="195"/>
      <c r="J524" s="196"/>
      <c r="K524" s="196"/>
      <c r="L524" s="195"/>
      <c r="M524" s="195"/>
      <c r="N524" s="195"/>
      <c r="O524" s="195"/>
      <c r="P524" s="195"/>
      <c r="Q524" s="195"/>
      <c r="R524" s="265"/>
      <c r="S524" s="197"/>
      <c r="T524" s="197"/>
      <c r="U524" s="197"/>
      <c r="V524" s="296"/>
      <c r="W524" s="296"/>
      <c r="X524" s="183"/>
      <c r="Y524" s="183"/>
      <c r="Z524" s="296"/>
      <c r="AA524" s="183"/>
      <c r="AB524" s="183"/>
      <c r="AC524" s="197"/>
      <c r="AD524" s="183"/>
      <c r="AE524" s="183"/>
      <c r="AF524" s="183"/>
      <c r="AG524" s="183"/>
      <c r="AH524" s="183"/>
      <c r="AI524" s="183"/>
      <c r="AJ524" s="183"/>
      <c r="AK524" s="183"/>
      <c r="AL524" s="183"/>
      <c r="AM524" s="183"/>
      <c r="AN524" s="183"/>
    </row>
    <row r="525" spans="1:40" hidden="1">
      <c r="A525" s="183"/>
      <c r="B525" s="194"/>
      <c r="C525" s="195"/>
      <c r="D525" s="265"/>
      <c r="E525" s="265"/>
      <c r="F525" s="195"/>
      <c r="G525" s="195"/>
      <c r="H525" s="195"/>
      <c r="I525" s="195"/>
      <c r="J525" s="196"/>
      <c r="K525" s="196"/>
      <c r="L525" s="195"/>
      <c r="M525" s="195"/>
      <c r="N525" s="195"/>
      <c r="O525" s="195"/>
      <c r="P525" s="195"/>
      <c r="Q525" s="195"/>
      <c r="R525" s="265"/>
      <c r="S525" s="197"/>
      <c r="T525" s="197"/>
      <c r="U525" s="197"/>
      <c r="V525" s="296"/>
      <c r="W525" s="296"/>
      <c r="X525" s="183"/>
      <c r="Y525" s="183"/>
      <c r="Z525" s="296"/>
      <c r="AA525" s="183"/>
      <c r="AB525" s="183"/>
      <c r="AC525" s="197"/>
      <c r="AD525" s="183"/>
      <c r="AE525" s="183"/>
      <c r="AF525" s="183"/>
      <c r="AG525" s="183"/>
      <c r="AH525" s="183"/>
      <c r="AI525" s="183"/>
      <c r="AJ525" s="183"/>
      <c r="AK525" s="183"/>
      <c r="AL525" s="183"/>
      <c r="AM525" s="183"/>
      <c r="AN525" s="183"/>
    </row>
    <row r="526" spans="1:40" hidden="1">
      <c r="A526" s="183"/>
      <c r="B526" s="194"/>
      <c r="C526" s="195"/>
      <c r="D526" s="265"/>
      <c r="E526" s="265"/>
      <c r="F526" s="195"/>
      <c r="G526" s="195"/>
      <c r="H526" s="195"/>
      <c r="I526" s="195"/>
      <c r="J526" s="196"/>
      <c r="K526" s="196"/>
      <c r="L526" s="195"/>
      <c r="M526" s="195"/>
      <c r="N526" s="195"/>
      <c r="O526" s="195"/>
      <c r="P526" s="195"/>
      <c r="Q526" s="195"/>
      <c r="R526" s="265"/>
      <c r="S526" s="197"/>
      <c r="T526" s="197"/>
      <c r="U526" s="197"/>
      <c r="V526" s="296"/>
      <c r="W526" s="296"/>
      <c r="X526" s="183"/>
      <c r="Y526" s="183"/>
      <c r="Z526" s="296"/>
      <c r="AA526" s="183"/>
      <c r="AB526" s="183"/>
      <c r="AC526" s="197"/>
      <c r="AD526" s="183"/>
      <c r="AE526" s="183"/>
      <c r="AF526" s="183"/>
      <c r="AG526" s="183"/>
      <c r="AH526" s="183"/>
      <c r="AI526" s="183"/>
      <c r="AJ526" s="183"/>
      <c r="AK526" s="183"/>
      <c r="AL526" s="183"/>
      <c r="AM526" s="183"/>
      <c r="AN526" s="183"/>
    </row>
    <row r="527" spans="1:40" hidden="1">
      <c r="A527" s="183"/>
      <c r="B527" s="194"/>
      <c r="C527" s="195"/>
      <c r="D527" s="265"/>
      <c r="E527" s="265"/>
      <c r="F527" s="195"/>
      <c r="G527" s="195"/>
      <c r="H527" s="195"/>
      <c r="I527" s="195"/>
      <c r="J527" s="196"/>
      <c r="K527" s="196"/>
      <c r="L527" s="195"/>
      <c r="M527" s="195"/>
      <c r="N527" s="195"/>
      <c r="O527" s="195"/>
      <c r="P527" s="195"/>
      <c r="Q527" s="195"/>
      <c r="R527" s="265"/>
      <c r="S527" s="197"/>
      <c r="T527" s="197"/>
      <c r="U527" s="197"/>
      <c r="V527" s="296"/>
      <c r="W527" s="296"/>
      <c r="X527" s="183"/>
      <c r="Y527" s="183"/>
      <c r="Z527" s="296"/>
      <c r="AA527" s="183"/>
      <c r="AB527" s="183"/>
      <c r="AC527" s="197"/>
      <c r="AD527" s="183"/>
      <c r="AE527" s="183"/>
      <c r="AF527" s="183"/>
      <c r="AG527" s="183"/>
      <c r="AH527" s="183"/>
      <c r="AI527" s="183"/>
      <c r="AJ527" s="183"/>
      <c r="AK527" s="183"/>
      <c r="AL527" s="183"/>
      <c r="AM527" s="183"/>
      <c r="AN527" s="183"/>
    </row>
    <row r="528" spans="1:40" hidden="1">
      <c r="A528" s="183"/>
      <c r="B528" s="194"/>
      <c r="C528" s="195"/>
      <c r="D528" s="265"/>
      <c r="E528" s="265"/>
      <c r="F528" s="195"/>
      <c r="G528" s="195"/>
      <c r="H528" s="195"/>
      <c r="I528" s="195"/>
      <c r="J528" s="196"/>
      <c r="K528" s="196"/>
      <c r="L528" s="195"/>
      <c r="M528" s="195"/>
      <c r="N528" s="195"/>
      <c r="O528" s="195"/>
      <c r="P528" s="195"/>
      <c r="Q528" s="195"/>
      <c r="R528" s="265"/>
      <c r="S528" s="197"/>
      <c r="T528" s="197"/>
      <c r="U528" s="197"/>
      <c r="V528" s="296"/>
      <c r="W528" s="296"/>
      <c r="X528" s="183"/>
      <c r="Y528" s="183"/>
      <c r="Z528" s="296"/>
      <c r="AA528" s="183"/>
      <c r="AB528" s="183"/>
      <c r="AC528" s="197"/>
      <c r="AD528" s="183"/>
      <c r="AE528" s="183"/>
      <c r="AF528" s="183"/>
      <c r="AG528" s="183"/>
      <c r="AH528" s="183"/>
      <c r="AI528" s="183"/>
      <c r="AJ528" s="183"/>
      <c r="AK528" s="183"/>
      <c r="AL528" s="183"/>
      <c r="AM528" s="183"/>
      <c r="AN528" s="183"/>
    </row>
    <row r="529" spans="1:40" hidden="1">
      <c r="A529" s="183"/>
      <c r="B529" s="194"/>
      <c r="C529" s="195"/>
      <c r="D529" s="265"/>
      <c r="E529" s="265"/>
      <c r="F529" s="195"/>
      <c r="G529" s="195"/>
      <c r="H529" s="195"/>
      <c r="I529" s="195"/>
      <c r="J529" s="196"/>
      <c r="K529" s="196"/>
      <c r="L529" s="195"/>
      <c r="M529" s="195"/>
      <c r="N529" s="195"/>
      <c r="O529" s="195"/>
      <c r="P529" s="195"/>
      <c r="Q529" s="195"/>
      <c r="R529" s="265"/>
      <c r="S529" s="197"/>
      <c r="T529" s="197"/>
      <c r="U529" s="197"/>
      <c r="V529" s="296"/>
      <c r="W529" s="296"/>
      <c r="X529" s="183"/>
      <c r="Y529" s="183"/>
      <c r="Z529" s="296"/>
      <c r="AA529" s="183"/>
      <c r="AB529" s="183"/>
      <c r="AC529" s="197"/>
      <c r="AD529" s="183"/>
      <c r="AE529" s="183"/>
      <c r="AF529" s="183"/>
      <c r="AG529" s="183"/>
      <c r="AH529" s="183"/>
      <c r="AI529" s="183"/>
      <c r="AJ529" s="183"/>
      <c r="AK529" s="183"/>
      <c r="AL529" s="183"/>
      <c r="AM529" s="183"/>
      <c r="AN529" s="183"/>
    </row>
    <row r="530" spans="1:40" hidden="1">
      <c r="A530" s="183"/>
      <c r="B530" s="194"/>
      <c r="C530" s="195"/>
      <c r="D530" s="265"/>
      <c r="E530" s="265"/>
      <c r="F530" s="195"/>
      <c r="G530" s="195"/>
      <c r="H530" s="195"/>
      <c r="I530" s="195"/>
      <c r="J530" s="196"/>
      <c r="K530" s="196"/>
      <c r="L530" s="195"/>
      <c r="M530" s="195"/>
      <c r="N530" s="195"/>
      <c r="O530" s="195"/>
      <c r="P530" s="195"/>
      <c r="Q530" s="195"/>
      <c r="R530" s="265"/>
      <c r="S530" s="197"/>
      <c r="T530" s="197"/>
      <c r="U530" s="197"/>
      <c r="V530" s="296"/>
      <c r="W530" s="296"/>
      <c r="X530" s="183"/>
      <c r="Y530" s="183"/>
      <c r="Z530" s="296"/>
      <c r="AA530" s="183"/>
      <c r="AB530" s="183"/>
      <c r="AC530" s="197"/>
      <c r="AD530" s="183"/>
      <c r="AE530" s="183"/>
      <c r="AF530" s="183"/>
      <c r="AG530" s="183"/>
      <c r="AH530" s="183"/>
      <c r="AI530" s="183"/>
      <c r="AJ530" s="183"/>
      <c r="AK530" s="183"/>
      <c r="AL530" s="183"/>
      <c r="AM530" s="183"/>
      <c r="AN530" s="183"/>
    </row>
    <row r="531" spans="1:40" hidden="1">
      <c r="A531" s="183"/>
      <c r="B531" s="194"/>
      <c r="C531" s="195"/>
      <c r="D531" s="265"/>
      <c r="E531" s="265"/>
      <c r="F531" s="195"/>
      <c r="G531" s="195"/>
      <c r="H531" s="195"/>
      <c r="I531" s="195"/>
      <c r="J531" s="196"/>
      <c r="K531" s="196"/>
      <c r="L531" s="195"/>
      <c r="M531" s="195"/>
      <c r="N531" s="195"/>
      <c r="O531" s="195"/>
      <c r="P531" s="195"/>
      <c r="Q531" s="195"/>
      <c r="R531" s="265"/>
      <c r="S531" s="197"/>
      <c r="T531" s="197"/>
      <c r="U531" s="197"/>
      <c r="V531" s="296"/>
      <c r="W531" s="296"/>
      <c r="X531" s="183"/>
      <c r="Y531" s="183"/>
      <c r="Z531" s="296"/>
      <c r="AA531" s="183"/>
      <c r="AB531" s="183"/>
      <c r="AC531" s="197"/>
      <c r="AD531" s="183"/>
      <c r="AE531" s="183"/>
      <c r="AF531" s="183"/>
      <c r="AG531" s="183"/>
      <c r="AH531" s="183"/>
      <c r="AI531" s="183"/>
      <c r="AJ531" s="183"/>
      <c r="AK531" s="183"/>
      <c r="AL531" s="183"/>
      <c r="AM531" s="183"/>
      <c r="AN531" s="183"/>
    </row>
    <row r="532" spans="1:40" hidden="1">
      <c r="A532" s="183"/>
      <c r="B532" s="194"/>
      <c r="C532" s="195"/>
      <c r="D532" s="265"/>
      <c r="E532" s="265"/>
      <c r="F532" s="195"/>
      <c r="G532" s="195"/>
      <c r="H532" s="195"/>
      <c r="I532" s="195"/>
      <c r="J532" s="196"/>
      <c r="K532" s="196"/>
      <c r="L532" s="195"/>
      <c r="M532" s="195"/>
      <c r="N532" s="195"/>
      <c r="O532" s="195"/>
      <c r="P532" s="195"/>
      <c r="Q532" s="195"/>
      <c r="R532" s="265"/>
      <c r="S532" s="197"/>
      <c r="T532" s="197"/>
      <c r="U532" s="197"/>
      <c r="V532" s="296"/>
      <c r="W532" s="296"/>
      <c r="X532" s="183"/>
      <c r="Y532" s="183"/>
      <c r="Z532" s="296"/>
      <c r="AA532" s="183"/>
      <c r="AB532" s="183"/>
      <c r="AC532" s="197"/>
      <c r="AD532" s="183"/>
      <c r="AE532" s="183"/>
      <c r="AF532" s="183"/>
      <c r="AG532" s="183"/>
      <c r="AH532" s="183"/>
      <c r="AI532" s="183"/>
      <c r="AJ532" s="183"/>
      <c r="AK532" s="183"/>
      <c r="AL532" s="183"/>
      <c r="AM532" s="183"/>
      <c r="AN532" s="183"/>
    </row>
    <row r="533" spans="1:40" hidden="1">
      <c r="A533" s="183"/>
      <c r="B533" s="194"/>
      <c r="C533" s="195"/>
      <c r="D533" s="265"/>
      <c r="E533" s="265"/>
      <c r="F533" s="195"/>
      <c r="G533" s="195"/>
      <c r="H533" s="195"/>
      <c r="I533" s="195"/>
      <c r="J533" s="196"/>
      <c r="K533" s="196"/>
      <c r="L533" s="195"/>
      <c r="M533" s="195"/>
      <c r="N533" s="195"/>
      <c r="O533" s="195"/>
      <c r="P533" s="195"/>
      <c r="Q533" s="195"/>
      <c r="R533" s="265"/>
      <c r="S533" s="197"/>
      <c r="T533" s="197"/>
      <c r="U533" s="197"/>
      <c r="V533" s="296"/>
      <c r="W533" s="296"/>
      <c r="X533" s="183"/>
      <c r="Y533" s="183"/>
      <c r="Z533" s="296"/>
      <c r="AA533" s="183"/>
      <c r="AB533" s="183"/>
      <c r="AC533" s="197"/>
      <c r="AD533" s="183"/>
      <c r="AE533" s="183"/>
      <c r="AF533" s="183"/>
      <c r="AG533" s="183"/>
      <c r="AH533" s="183"/>
      <c r="AI533" s="183"/>
      <c r="AJ533" s="183"/>
      <c r="AK533" s="183"/>
      <c r="AL533" s="183"/>
      <c r="AM533" s="183"/>
      <c r="AN533" s="183"/>
    </row>
    <row r="534" spans="1:40" hidden="1">
      <c r="A534" s="183"/>
      <c r="B534" s="194"/>
      <c r="C534" s="195"/>
      <c r="D534" s="265"/>
      <c r="E534" s="265"/>
      <c r="F534" s="195"/>
      <c r="G534" s="195"/>
      <c r="H534" s="195"/>
      <c r="I534" s="195"/>
      <c r="J534" s="196"/>
      <c r="K534" s="196"/>
      <c r="L534" s="195"/>
      <c r="M534" s="195"/>
      <c r="N534" s="195"/>
      <c r="O534" s="195"/>
      <c r="P534" s="195"/>
      <c r="Q534" s="195"/>
      <c r="R534" s="265"/>
      <c r="S534" s="197"/>
      <c r="T534" s="197"/>
      <c r="U534" s="197"/>
      <c r="V534" s="296"/>
      <c r="W534" s="296"/>
      <c r="X534" s="183"/>
      <c r="Y534" s="183"/>
      <c r="Z534" s="296"/>
      <c r="AA534" s="183"/>
      <c r="AB534" s="183"/>
      <c r="AC534" s="197"/>
      <c r="AD534" s="183"/>
      <c r="AE534" s="183"/>
      <c r="AF534" s="183"/>
      <c r="AG534" s="183"/>
      <c r="AH534" s="183"/>
      <c r="AI534" s="183"/>
      <c r="AJ534" s="183"/>
      <c r="AK534" s="183"/>
      <c r="AL534" s="183"/>
      <c r="AM534" s="183"/>
      <c r="AN534" s="183"/>
    </row>
    <row r="535" spans="1:40" hidden="1">
      <c r="A535" s="183"/>
      <c r="B535" s="194"/>
      <c r="C535" s="195"/>
      <c r="D535" s="265"/>
      <c r="E535" s="265"/>
      <c r="F535" s="195"/>
      <c r="G535" s="195"/>
      <c r="H535" s="195"/>
      <c r="I535" s="195"/>
      <c r="J535" s="196"/>
      <c r="K535" s="196"/>
      <c r="L535" s="195"/>
      <c r="M535" s="195"/>
      <c r="N535" s="195"/>
      <c r="O535" s="195"/>
      <c r="P535" s="195"/>
      <c r="Q535" s="195"/>
      <c r="R535" s="265"/>
      <c r="S535" s="197"/>
      <c r="T535" s="197"/>
      <c r="U535" s="197"/>
      <c r="V535" s="296"/>
      <c r="W535" s="296"/>
      <c r="X535" s="183"/>
      <c r="Y535" s="183"/>
      <c r="Z535" s="296"/>
      <c r="AA535" s="183"/>
      <c r="AB535" s="183"/>
      <c r="AC535" s="197"/>
      <c r="AD535" s="183"/>
      <c r="AE535" s="183"/>
      <c r="AF535" s="183"/>
      <c r="AG535" s="183"/>
      <c r="AH535" s="183"/>
      <c r="AI535" s="183"/>
      <c r="AJ535" s="183"/>
      <c r="AK535" s="183"/>
      <c r="AL535" s="183"/>
      <c r="AM535" s="183"/>
      <c r="AN535" s="183"/>
    </row>
    <row r="536" spans="1:40" hidden="1">
      <c r="A536" s="183"/>
      <c r="B536" s="194"/>
      <c r="C536" s="195"/>
      <c r="D536" s="265"/>
      <c r="E536" s="265"/>
      <c r="F536" s="195"/>
      <c r="G536" s="195"/>
      <c r="H536" s="195"/>
      <c r="I536" s="195"/>
      <c r="J536" s="196"/>
      <c r="K536" s="196"/>
      <c r="L536" s="195"/>
      <c r="M536" s="195"/>
      <c r="N536" s="195"/>
      <c r="O536" s="195"/>
      <c r="P536" s="195"/>
      <c r="Q536" s="195"/>
      <c r="R536" s="265"/>
      <c r="S536" s="197"/>
      <c r="T536" s="197"/>
      <c r="U536" s="197"/>
      <c r="V536" s="296"/>
      <c r="W536" s="296"/>
      <c r="X536" s="183"/>
      <c r="Y536" s="183"/>
      <c r="Z536" s="296"/>
      <c r="AA536" s="183"/>
      <c r="AB536" s="183"/>
      <c r="AC536" s="197"/>
      <c r="AD536" s="183"/>
      <c r="AE536" s="183"/>
      <c r="AF536" s="183"/>
      <c r="AG536" s="183"/>
      <c r="AH536" s="183"/>
      <c r="AI536" s="183"/>
      <c r="AJ536" s="183"/>
      <c r="AK536" s="183"/>
      <c r="AL536" s="183"/>
      <c r="AM536" s="183"/>
      <c r="AN536" s="183"/>
    </row>
    <row r="537" spans="1:40" hidden="1">
      <c r="A537" s="183"/>
      <c r="B537" s="194"/>
      <c r="C537" s="195"/>
      <c r="D537" s="265"/>
      <c r="E537" s="265"/>
      <c r="F537" s="195"/>
      <c r="G537" s="195"/>
      <c r="H537" s="195"/>
      <c r="I537" s="195"/>
      <c r="J537" s="196"/>
      <c r="K537" s="196"/>
      <c r="L537" s="195"/>
      <c r="M537" s="195"/>
      <c r="N537" s="195"/>
      <c r="O537" s="195"/>
      <c r="P537" s="195"/>
      <c r="Q537" s="195"/>
      <c r="R537" s="265"/>
      <c r="S537" s="197"/>
      <c r="T537" s="197"/>
      <c r="U537" s="197"/>
      <c r="V537" s="296"/>
      <c r="W537" s="296"/>
      <c r="X537" s="183"/>
      <c r="Y537" s="183"/>
      <c r="Z537" s="296"/>
      <c r="AA537" s="183"/>
      <c r="AB537" s="183"/>
      <c r="AC537" s="197"/>
      <c r="AD537" s="183"/>
      <c r="AE537" s="183"/>
      <c r="AF537" s="183"/>
      <c r="AG537" s="183"/>
      <c r="AH537" s="183"/>
      <c r="AI537" s="183"/>
      <c r="AJ537" s="183"/>
      <c r="AK537" s="183"/>
      <c r="AL537" s="183"/>
      <c r="AM537" s="183"/>
      <c r="AN537" s="183"/>
    </row>
    <row r="538" spans="1:40" hidden="1">
      <c r="A538" s="183"/>
      <c r="B538" s="194"/>
      <c r="C538" s="195"/>
      <c r="D538" s="265"/>
      <c r="E538" s="265"/>
      <c r="F538" s="195"/>
      <c r="G538" s="195"/>
      <c r="H538" s="195"/>
      <c r="I538" s="195"/>
      <c r="J538" s="196"/>
      <c r="K538" s="196"/>
      <c r="L538" s="195"/>
      <c r="M538" s="195"/>
      <c r="N538" s="195"/>
      <c r="O538" s="195"/>
      <c r="P538" s="195"/>
      <c r="Q538" s="195"/>
      <c r="R538" s="265"/>
      <c r="S538" s="197"/>
      <c r="T538" s="197"/>
      <c r="U538" s="197"/>
      <c r="V538" s="296"/>
      <c r="W538" s="296"/>
      <c r="X538" s="183"/>
      <c r="Y538" s="183"/>
      <c r="Z538" s="296"/>
      <c r="AA538" s="183"/>
      <c r="AB538" s="183"/>
      <c r="AC538" s="197"/>
      <c r="AD538" s="183"/>
      <c r="AE538" s="183"/>
      <c r="AF538" s="183"/>
      <c r="AG538" s="183"/>
      <c r="AH538" s="183"/>
      <c r="AI538" s="183"/>
      <c r="AJ538" s="183"/>
      <c r="AK538" s="183"/>
      <c r="AL538" s="183"/>
      <c r="AM538" s="183"/>
      <c r="AN538" s="183"/>
    </row>
    <row r="539" spans="1:40" hidden="1">
      <c r="A539" s="183"/>
      <c r="B539" s="194"/>
      <c r="C539" s="195"/>
      <c r="D539" s="265"/>
      <c r="E539" s="265"/>
      <c r="F539" s="195"/>
      <c r="G539" s="195"/>
      <c r="H539" s="195"/>
      <c r="I539" s="195"/>
      <c r="J539" s="196"/>
      <c r="K539" s="196"/>
      <c r="L539" s="195"/>
      <c r="M539" s="195"/>
      <c r="N539" s="195"/>
      <c r="O539" s="195"/>
      <c r="P539" s="195"/>
      <c r="Q539" s="195"/>
      <c r="R539" s="265"/>
      <c r="S539" s="197"/>
      <c r="T539" s="197"/>
      <c r="U539" s="197"/>
      <c r="V539" s="296"/>
      <c r="W539" s="296"/>
      <c r="X539" s="183"/>
      <c r="Y539" s="183"/>
      <c r="Z539" s="296"/>
      <c r="AA539" s="183"/>
      <c r="AB539" s="183"/>
      <c r="AC539" s="197"/>
      <c r="AD539" s="183"/>
      <c r="AE539" s="183"/>
      <c r="AF539" s="183"/>
      <c r="AG539" s="183"/>
      <c r="AH539" s="183"/>
      <c r="AI539" s="183"/>
      <c r="AJ539" s="183"/>
      <c r="AK539" s="183"/>
      <c r="AL539" s="183"/>
      <c r="AM539" s="183"/>
      <c r="AN539" s="183"/>
    </row>
    <row r="540" spans="1:40" hidden="1">
      <c r="A540" s="183"/>
      <c r="B540" s="194"/>
      <c r="C540" s="195"/>
      <c r="D540" s="265"/>
      <c r="E540" s="265"/>
      <c r="F540" s="195"/>
      <c r="G540" s="195"/>
      <c r="H540" s="195"/>
      <c r="I540" s="195"/>
      <c r="J540" s="196"/>
      <c r="K540" s="196"/>
      <c r="L540" s="195"/>
      <c r="M540" s="195"/>
      <c r="N540" s="195"/>
      <c r="O540" s="195"/>
      <c r="P540" s="195"/>
      <c r="Q540" s="195"/>
      <c r="R540" s="265"/>
      <c r="S540" s="197"/>
      <c r="T540" s="197"/>
      <c r="U540" s="197"/>
      <c r="V540" s="296"/>
      <c r="W540" s="296"/>
      <c r="X540" s="183"/>
      <c r="Y540" s="183"/>
      <c r="Z540" s="296"/>
      <c r="AA540" s="183"/>
      <c r="AB540" s="183"/>
      <c r="AC540" s="197"/>
      <c r="AD540" s="183"/>
      <c r="AE540" s="183"/>
      <c r="AF540" s="183"/>
      <c r="AG540" s="183"/>
      <c r="AH540" s="183"/>
      <c r="AI540" s="183"/>
      <c r="AJ540" s="183"/>
      <c r="AK540" s="183"/>
      <c r="AL540" s="183"/>
      <c r="AM540" s="183"/>
      <c r="AN540" s="183"/>
    </row>
    <row r="541" spans="1:40" hidden="1">
      <c r="A541" s="183"/>
      <c r="B541" s="194"/>
      <c r="C541" s="195"/>
      <c r="D541" s="265"/>
      <c r="E541" s="265"/>
      <c r="F541" s="195"/>
      <c r="G541" s="195"/>
      <c r="H541" s="195"/>
      <c r="I541" s="195"/>
      <c r="J541" s="196"/>
      <c r="K541" s="196"/>
      <c r="L541" s="195"/>
      <c r="M541" s="195"/>
      <c r="N541" s="195"/>
      <c r="O541" s="195"/>
      <c r="P541" s="195"/>
      <c r="Q541" s="195"/>
      <c r="R541" s="265"/>
      <c r="S541" s="197"/>
      <c r="T541" s="197"/>
      <c r="U541" s="197"/>
      <c r="V541" s="296"/>
      <c r="W541" s="296"/>
      <c r="X541" s="183"/>
      <c r="Y541" s="183"/>
      <c r="Z541" s="296"/>
      <c r="AA541" s="183"/>
      <c r="AB541" s="183"/>
      <c r="AC541" s="197"/>
      <c r="AD541" s="183"/>
      <c r="AE541" s="183"/>
      <c r="AF541" s="183"/>
      <c r="AG541" s="183"/>
      <c r="AH541" s="183"/>
      <c r="AI541" s="183"/>
      <c r="AJ541" s="183"/>
      <c r="AK541" s="183"/>
      <c r="AL541" s="183"/>
      <c r="AM541" s="183"/>
      <c r="AN541" s="183"/>
    </row>
    <row r="542" spans="1:40" hidden="1">
      <c r="A542" s="183"/>
      <c r="B542" s="194"/>
      <c r="C542" s="195"/>
      <c r="D542" s="265"/>
      <c r="E542" s="265"/>
      <c r="F542" s="195"/>
      <c r="G542" s="195"/>
      <c r="H542" s="195"/>
      <c r="I542" s="195"/>
      <c r="J542" s="196"/>
      <c r="K542" s="196"/>
      <c r="L542" s="195"/>
      <c r="M542" s="195"/>
      <c r="N542" s="195"/>
      <c r="O542" s="195"/>
      <c r="P542" s="195"/>
      <c r="Q542" s="195"/>
      <c r="R542" s="265"/>
      <c r="S542" s="197"/>
      <c r="T542" s="197"/>
      <c r="U542" s="197"/>
      <c r="V542" s="296"/>
      <c r="W542" s="296"/>
      <c r="X542" s="183"/>
      <c r="Y542" s="183"/>
      <c r="Z542" s="296"/>
      <c r="AA542" s="183"/>
      <c r="AB542" s="183"/>
      <c r="AC542" s="197"/>
      <c r="AD542" s="183"/>
      <c r="AE542" s="183"/>
      <c r="AF542" s="183"/>
      <c r="AG542" s="183"/>
      <c r="AH542" s="183"/>
      <c r="AI542" s="183"/>
      <c r="AJ542" s="183"/>
      <c r="AK542" s="183"/>
      <c r="AL542" s="183"/>
      <c r="AM542" s="183"/>
      <c r="AN542" s="183"/>
    </row>
    <row r="543" spans="1:40" hidden="1">
      <c r="A543" s="183"/>
      <c r="B543" s="194"/>
      <c r="C543" s="195"/>
      <c r="D543" s="265"/>
      <c r="E543" s="265"/>
      <c r="F543" s="195"/>
      <c r="G543" s="195"/>
      <c r="H543" s="195"/>
      <c r="I543" s="195"/>
      <c r="J543" s="196"/>
      <c r="K543" s="196"/>
      <c r="L543" s="195"/>
      <c r="M543" s="195"/>
      <c r="N543" s="195"/>
      <c r="O543" s="195"/>
      <c r="P543" s="195"/>
      <c r="Q543" s="195"/>
      <c r="R543" s="265"/>
      <c r="S543" s="197"/>
      <c r="T543" s="197"/>
      <c r="U543" s="197"/>
      <c r="V543" s="296"/>
      <c r="W543" s="296"/>
      <c r="X543" s="183"/>
      <c r="Y543" s="183"/>
      <c r="Z543" s="296"/>
      <c r="AA543" s="183"/>
      <c r="AB543" s="183"/>
      <c r="AC543" s="197"/>
      <c r="AD543" s="183"/>
      <c r="AE543" s="183"/>
      <c r="AF543" s="183"/>
      <c r="AG543" s="183"/>
      <c r="AH543" s="183"/>
      <c r="AI543" s="183"/>
      <c r="AJ543" s="183"/>
      <c r="AK543" s="183"/>
      <c r="AL543" s="183"/>
      <c r="AM543" s="183"/>
      <c r="AN543" s="183"/>
    </row>
    <row r="544" spans="1:40" hidden="1">
      <c r="A544" s="183"/>
      <c r="B544" s="194"/>
      <c r="C544" s="195"/>
      <c r="D544" s="265"/>
      <c r="E544" s="265"/>
      <c r="F544" s="195"/>
      <c r="G544" s="195"/>
      <c r="H544" s="195"/>
      <c r="I544" s="195"/>
      <c r="J544" s="196"/>
      <c r="K544" s="196"/>
      <c r="L544" s="195"/>
      <c r="M544" s="195"/>
      <c r="N544" s="195"/>
      <c r="O544" s="195"/>
      <c r="P544" s="195"/>
      <c r="Q544" s="195"/>
      <c r="R544" s="265"/>
      <c r="S544" s="197"/>
      <c r="T544" s="197"/>
      <c r="U544" s="197"/>
      <c r="V544" s="296"/>
      <c r="W544" s="296"/>
      <c r="X544" s="183"/>
      <c r="Y544" s="183"/>
      <c r="Z544" s="296"/>
      <c r="AA544" s="183"/>
      <c r="AB544" s="183"/>
      <c r="AC544" s="197"/>
      <c r="AD544" s="183"/>
      <c r="AE544" s="183"/>
      <c r="AF544" s="183"/>
      <c r="AG544" s="183"/>
      <c r="AH544" s="183"/>
      <c r="AI544" s="183"/>
      <c r="AJ544" s="183"/>
      <c r="AK544" s="183"/>
      <c r="AL544" s="183"/>
      <c r="AM544" s="183"/>
      <c r="AN544" s="183"/>
    </row>
    <row r="545" spans="1:40" hidden="1">
      <c r="A545" s="183"/>
      <c r="B545" s="194"/>
      <c r="C545" s="195"/>
      <c r="D545" s="265"/>
      <c r="E545" s="265"/>
      <c r="F545" s="195"/>
      <c r="G545" s="195"/>
      <c r="H545" s="195"/>
      <c r="I545" s="195"/>
      <c r="J545" s="196"/>
      <c r="K545" s="196"/>
      <c r="L545" s="195"/>
      <c r="M545" s="195"/>
      <c r="N545" s="195"/>
      <c r="O545" s="195"/>
      <c r="P545" s="195"/>
      <c r="Q545" s="195"/>
      <c r="R545" s="265"/>
      <c r="S545" s="197"/>
      <c r="T545" s="197"/>
      <c r="U545" s="197"/>
      <c r="V545" s="296"/>
      <c r="W545" s="296"/>
      <c r="X545" s="183"/>
      <c r="Y545" s="183"/>
      <c r="Z545" s="296"/>
      <c r="AA545" s="183"/>
      <c r="AB545" s="183"/>
      <c r="AC545" s="197"/>
      <c r="AD545" s="183"/>
      <c r="AE545" s="183"/>
      <c r="AF545" s="183"/>
      <c r="AG545" s="183"/>
      <c r="AH545" s="183"/>
      <c r="AI545" s="183"/>
      <c r="AJ545" s="183"/>
      <c r="AK545" s="183"/>
      <c r="AL545" s="183"/>
      <c r="AM545" s="183"/>
      <c r="AN545" s="183"/>
    </row>
    <row r="546" spans="1:40" hidden="1">
      <c r="A546" s="183"/>
      <c r="B546" s="194"/>
      <c r="C546" s="195"/>
      <c r="D546" s="265"/>
      <c r="E546" s="265"/>
      <c r="F546" s="195"/>
      <c r="G546" s="195"/>
      <c r="H546" s="195"/>
      <c r="I546" s="195"/>
      <c r="J546" s="196"/>
      <c r="K546" s="196"/>
      <c r="L546" s="195"/>
      <c r="M546" s="195"/>
      <c r="N546" s="195"/>
      <c r="O546" s="195"/>
      <c r="P546" s="195"/>
      <c r="Q546" s="195"/>
      <c r="R546" s="265"/>
      <c r="S546" s="197"/>
      <c r="T546" s="197"/>
      <c r="U546" s="197"/>
      <c r="V546" s="296"/>
      <c r="W546" s="296"/>
      <c r="X546" s="183"/>
      <c r="Y546" s="183"/>
      <c r="Z546" s="296"/>
      <c r="AA546" s="183"/>
      <c r="AB546" s="183"/>
      <c r="AC546" s="197"/>
      <c r="AD546" s="183"/>
      <c r="AE546" s="183"/>
      <c r="AF546" s="183"/>
      <c r="AG546" s="183"/>
      <c r="AH546" s="183"/>
      <c r="AI546" s="183"/>
      <c r="AJ546" s="183"/>
      <c r="AK546" s="183"/>
      <c r="AL546" s="183"/>
      <c r="AM546" s="183"/>
      <c r="AN546" s="183"/>
    </row>
    <row r="547" spans="1:40" hidden="1">
      <c r="A547" s="183"/>
      <c r="B547" s="194"/>
      <c r="C547" s="195"/>
      <c r="D547" s="265"/>
      <c r="E547" s="265"/>
      <c r="F547" s="195"/>
      <c r="G547" s="195"/>
      <c r="H547" s="195"/>
      <c r="I547" s="195"/>
      <c r="J547" s="196"/>
      <c r="K547" s="196"/>
      <c r="L547" s="195"/>
      <c r="M547" s="195"/>
      <c r="N547" s="195"/>
      <c r="O547" s="195"/>
      <c r="P547" s="195"/>
      <c r="Q547" s="195"/>
      <c r="R547" s="265"/>
      <c r="S547" s="197"/>
      <c r="T547" s="197"/>
      <c r="U547" s="197"/>
      <c r="V547" s="296"/>
      <c r="W547" s="296"/>
      <c r="X547" s="183"/>
      <c r="Y547" s="183"/>
      <c r="Z547" s="296"/>
      <c r="AA547" s="183"/>
      <c r="AB547" s="183"/>
      <c r="AC547" s="197"/>
      <c r="AD547" s="183"/>
      <c r="AE547" s="183"/>
      <c r="AF547" s="183"/>
      <c r="AG547" s="183"/>
      <c r="AH547" s="183"/>
      <c r="AI547" s="183"/>
      <c r="AJ547" s="183"/>
      <c r="AK547" s="183"/>
      <c r="AL547" s="183"/>
      <c r="AM547" s="183"/>
      <c r="AN547" s="183"/>
    </row>
    <row r="548" spans="1:40" hidden="1">
      <c r="A548" s="183"/>
      <c r="B548" s="194"/>
      <c r="C548" s="195"/>
      <c r="D548" s="265"/>
      <c r="E548" s="265"/>
      <c r="F548" s="195"/>
      <c r="G548" s="195"/>
      <c r="H548" s="195"/>
      <c r="I548" s="195"/>
      <c r="J548" s="196"/>
      <c r="K548" s="196"/>
      <c r="L548" s="195"/>
      <c r="M548" s="195"/>
      <c r="N548" s="195"/>
      <c r="O548" s="195"/>
      <c r="P548" s="195"/>
      <c r="Q548" s="195"/>
      <c r="R548" s="265"/>
      <c r="S548" s="197"/>
      <c r="T548" s="197"/>
      <c r="U548" s="197"/>
      <c r="V548" s="296"/>
      <c r="W548" s="296"/>
      <c r="X548" s="183"/>
      <c r="Y548" s="183"/>
      <c r="Z548" s="296"/>
      <c r="AA548" s="183"/>
      <c r="AB548" s="183"/>
      <c r="AC548" s="197"/>
      <c r="AD548" s="183"/>
      <c r="AE548" s="183"/>
      <c r="AF548" s="183"/>
      <c r="AG548" s="183"/>
      <c r="AH548" s="183"/>
      <c r="AI548" s="183"/>
      <c r="AJ548" s="183"/>
      <c r="AK548" s="183"/>
      <c r="AL548" s="183"/>
      <c r="AM548" s="183"/>
      <c r="AN548" s="183"/>
    </row>
    <row r="549" spans="1:40" hidden="1">
      <c r="A549" s="183"/>
      <c r="B549" s="194"/>
      <c r="C549" s="195"/>
      <c r="D549" s="265"/>
      <c r="E549" s="265"/>
      <c r="F549" s="195"/>
      <c r="G549" s="195"/>
      <c r="H549" s="195"/>
      <c r="I549" s="195"/>
      <c r="J549" s="196"/>
      <c r="K549" s="196"/>
      <c r="L549" s="195"/>
      <c r="M549" s="195"/>
      <c r="N549" s="195"/>
      <c r="O549" s="195"/>
      <c r="P549" s="195"/>
      <c r="Q549" s="195"/>
      <c r="R549" s="265"/>
      <c r="S549" s="197"/>
      <c r="T549" s="197"/>
      <c r="U549" s="197"/>
      <c r="V549" s="296"/>
      <c r="W549" s="296"/>
      <c r="X549" s="183"/>
      <c r="Y549" s="183"/>
      <c r="Z549" s="296"/>
      <c r="AA549" s="183"/>
      <c r="AB549" s="183"/>
      <c r="AC549" s="197"/>
      <c r="AD549" s="183"/>
      <c r="AE549" s="183"/>
      <c r="AF549" s="183"/>
      <c r="AG549" s="183"/>
      <c r="AH549" s="183"/>
      <c r="AI549" s="183"/>
      <c r="AJ549" s="183"/>
      <c r="AK549" s="183"/>
      <c r="AL549" s="183"/>
      <c r="AM549" s="183"/>
      <c r="AN549" s="183"/>
    </row>
    <row r="550" spans="1:40" hidden="1">
      <c r="A550" s="183"/>
      <c r="B550" s="194"/>
      <c r="C550" s="195"/>
      <c r="D550" s="265"/>
      <c r="E550" s="265"/>
      <c r="F550" s="195"/>
      <c r="G550" s="195"/>
      <c r="H550" s="195"/>
      <c r="I550" s="195"/>
      <c r="J550" s="196"/>
      <c r="K550" s="196"/>
      <c r="L550" s="195"/>
      <c r="M550" s="195"/>
      <c r="N550" s="195"/>
      <c r="O550" s="195"/>
      <c r="P550" s="195"/>
      <c r="Q550" s="195"/>
      <c r="R550" s="265"/>
      <c r="S550" s="197"/>
      <c r="T550" s="197"/>
      <c r="U550" s="197"/>
      <c r="V550" s="296"/>
      <c r="W550" s="296"/>
      <c r="X550" s="183"/>
      <c r="Y550" s="183"/>
      <c r="Z550" s="296"/>
      <c r="AA550" s="183"/>
      <c r="AB550" s="183"/>
      <c r="AC550" s="197"/>
      <c r="AD550" s="183"/>
      <c r="AE550" s="183"/>
      <c r="AF550" s="183"/>
      <c r="AG550" s="183"/>
      <c r="AH550" s="183"/>
      <c r="AI550" s="183"/>
      <c r="AJ550" s="183"/>
      <c r="AK550" s="183"/>
      <c r="AL550" s="183"/>
      <c r="AM550" s="183"/>
      <c r="AN550" s="183"/>
    </row>
    <row r="551" spans="1:40" hidden="1">
      <c r="A551" s="183"/>
      <c r="B551" s="194"/>
      <c r="C551" s="195"/>
      <c r="D551" s="265"/>
      <c r="E551" s="265"/>
      <c r="F551" s="195"/>
      <c r="G551" s="195"/>
      <c r="H551" s="195"/>
      <c r="I551" s="195"/>
      <c r="J551" s="196"/>
      <c r="K551" s="196"/>
      <c r="L551" s="195"/>
      <c r="M551" s="195"/>
      <c r="N551" s="195"/>
      <c r="O551" s="195"/>
      <c r="P551" s="195"/>
      <c r="Q551" s="195"/>
      <c r="R551" s="265"/>
      <c r="S551" s="197"/>
      <c r="T551" s="197"/>
      <c r="U551" s="197"/>
      <c r="V551" s="296"/>
      <c r="W551" s="296"/>
      <c r="X551" s="183"/>
      <c r="Y551" s="183"/>
      <c r="Z551" s="296"/>
      <c r="AA551" s="183"/>
      <c r="AB551" s="183"/>
      <c r="AC551" s="197"/>
      <c r="AD551" s="183"/>
      <c r="AE551" s="183"/>
      <c r="AF551" s="183"/>
      <c r="AG551" s="183"/>
      <c r="AH551" s="183"/>
      <c r="AI551" s="183"/>
      <c r="AJ551" s="183"/>
      <c r="AK551" s="183"/>
      <c r="AL551" s="183"/>
      <c r="AM551" s="183"/>
      <c r="AN551" s="183"/>
    </row>
    <row r="552" spans="1:40" hidden="1">
      <c r="A552" s="183"/>
      <c r="B552" s="194"/>
      <c r="C552" s="195"/>
      <c r="D552" s="265"/>
      <c r="E552" s="265"/>
      <c r="F552" s="195"/>
      <c r="G552" s="195"/>
      <c r="H552" s="195"/>
      <c r="I552" s="195"/>
      <c r="J552" s="196"/>
      <c r="K552" s="196"/>
      <c r="L552" s="195"/>
      <c r="M552" s="195"/>
      <c r="N552" s="195"/>
      <c r="O552" s="195"/>
      <c r="P552" s="195"/>
      <c r="Q552" s="195"/>
      <c r="R552" s="265"/>
      <c r="S552" s="197"/>
      <c r="T552" s="197"/>
      <c r="U552" s="197"/>
      <c r="V552" s="296"/>
      <c r="W552" s="296"/>
      <c r="X552" s="183"/>
      <c r="Y552" s="183"/>
      <c r="Z552" s="296"/>
      <c r="AA552" s="183"/>
      <c r="AB552" s="183"/>
      <c r="AC552" s="197"/>
      <c r="AD552" s="183"/>
      <c r="AE552" s="183"/>
      <c r="AF552" s="183"/>
      <c r="AG552" s="183"/>
      <c r="AH552" s="183"/>
      <c r="AI552" s="183"/>
      <c r="AJ552" s="183"/>
      <c r="AK552" s="183"/>
      <c r="AL552" s="183"/>
      <c r="AM552" s="183"/>
      <c r="AN552" s="183"/>
    </row>
    <row r="553" spans="1:40" hidden="1">
      <c r="A553" s="183"/>
      <c r="B553" s="194"/>
      <c r="C553" s="195"/>
      <c r="D553" s="265"/>
      <c r="E553" s="265"/>
      <c r="F553" s="195"/>
      <c r="G553" s="195"/>
      <c r="H553" s="195"/>
      <c r="I553" s="195"/>
      <c r="J553" s="196"/>
      <c r="K553" s="196"/>
      <c r="L553" s="195"/>
      <c r="M553" s="195"/>
      <c r="N553" s="195"/>
      <c r="O553" s="195"/>
      <c r="P553" s="195"/>
      <c r="Q553" s="195"/>
      <c r="R553" s="265"/>
      <c r="S553" s="197"/>
      <c r="T553" s="197"/>
      <c r="U553" s="197"/>
      <c r="V553" s="296"/>
      <c r="W553" s="296"/>
      <c r="X553" s="183"/>
      <c r="Y553" s="183"/>
      <c r="Z553" s="296"/>
      <c r="AA553" s="183"/>
      <c r="AB553" s="183"/>
      <c r="AC553" s="197"/>
      <c r="AD553" s="183"/>
      <c r="AE553" s="183"/>
      <c r="AF553" s="183"/>
      <c r="AG553" s="183"/>
      <c r="AH553" s="183"/>
      <c r="AI553" s="183"/>
      <c r="AJ553" s="183"/>
      <c r="AK553" s="183"/>
      <c r="AL553" s="183"/>
      <c r="AM553" s="183"/>
      <c r="AN553" s="183"/>
    </row>
    <row r="554" spans="1:40" hidden="1">
      <c r="A554" s="183"/>
      <c r="B554" s="194"/>
      <c r="C554" s="195"/>
      <c r="D554" s="265"/>
      <c r="E554" s="265"/>
      <c r="F554" s="195"/>
      <c r="G554" s="195"/>
      <c r="H554" s="195"/>
      <c r="I554" s="195"/>
      <c r="J554" s="196"/>
      <c r="K554" s="196"/>
      <c r="L554" s="195"/>
      <c r="M554" s="195"/>
      <c r="N554" s="195"/>
      <c r="O554" s="195"/>
      <c r="P554" s="195"/>
      <c r="Q554" s="195"/>
      <c r="R554" s="265"/>
      <c r="S554" s="197"/>
      <c r="T554" s="197"/>
      <c r="U554" s="197"/>
      <c r="V554" s="296"/>
      <c r="W554" s="296"/>
      <c r="X554" s="183"/>
      <c r="Y554" s="183"/>
      <c r="Z554" s="296"/>
      <c r="AA554" s="183"/>
      <c r="AB554" s="183"/>
      <c r="AC554" s="197"/>
      <c r="AD554" s="183"/>
      <c r="AE554" s="183"/>
      <c r="AF554" s="183"/>
      <c r="AG554" s="183"/>
      <c r="AH554" s="183"/>
      <c r="AI554" s="183"/>
      <c r="AJ554" s="183"/>
      <c r="AK554" s="183"/>
      <c r="AL554" s="183"/>
      <c r="AM554" s="183"/>
      <c r="AN554" s="183"/>
    </row>
    <row r="555" spans="1:40" hidden="1">
      <c r="A555" s="183"/>
      <c r="B555" s="194"/>
      <c r="C555" s="195"/>
      <c r="D555" s="265"/>
      <c r="E555" s="265"/>
      <c r="F555" s="195"/>
      <c r="G555" s="195"/>
      <c r="H555" s="195"/>
      <c r="I555" s="195"/>
      <c r="J555" s="196"/>
      <c r="K555" s="196"/>
      <c r="L555" s="195"/>
      <c r="M555" s="195"/>
      <c r="N555" s="195"/>
      <c r="O555" s="195"/>
      <c r="P555" s="195"/>
      <c r="Q555" s="195"/>
      <c r="R555" s="265"/>
      <c r="S555" s="197"/>
      <c r="T555" s="197"/>
      <c r="U555" s="197"/>
      <c r="V555" s="296"/>
      <c r="W555" s="296"/>
      <c r="X555" s="183"/>
      <c r="Y555" s="183"/>
      <c r="Z555" s="296"/>
      <c r="AA555" s="183"/>
      <c r="AB555" s="183"/>
      <c r="AC555" s="197"/>
      <c r="AD555" s="183"/>
      <c r="AE555" s="183"/>
      <c r="AF555" s="183"/>
      <c r="AG555" s="183"/>
      <c r="AH555" s="183"/>
      <c r="AI555" s="183"/>
      <c r="AJ555" s="183"/>
      <c r="AK555" s="183"/>
      <c r="AL555" s="183"/>
      <c r="AM555" s="183"/>
      <c r="AN555" s="183"/>
    </row>
    <row r="556" spans="1:40" hidden="1">
      <c r="A556" s="183"/>
      <c r="B556" s="194"/>
      <c r="C556" s="195"/>
      <c r="D556" s="265"/>
      <c r="E556" s="265"/>
      <c r="F556" s="195"/>
      <c r="G556" s="195"/>
      <c r="H556" s="195"/>
      <c r="I556" s="195"/>
      <c r="J556" s="196"/>
      <c r="K556" s="196"/>
      <c r="L556" s="195"/>
      <c r="M556" s="195"/>
      <c r="N556" s="195"/>
      <c r="O556" s="195"/>
      <c r="P556" s="195"/>
      <c r="Q556" s="195"/>
      <c r="R556" s="265"/>
      <c r="S556" s="197"/>
      <c r="T556" s="197"/>
      <c r="U556" s="197"/>
      <c r="V556" s="296"/>
      <c r="W556" s="296"/>
      <c r="X556" s="183"/>
      <c r="Y556" s="183"/>
      <c r="Z556" s="296"/>
      <c r="AA556" s="183"/>
      <c r="AB556" s="183"/>
      <c r="AC556" s="197"/>
      <c r="AD556" s="183"/>
      <c r="AE556" s="183"/>
      <c r="AF556" s="183"/>
      <c r="AG556" s="183"/>
      <c r="AH556" s="183"/>
      <c r="AI556" s="183"/>
      <c r="AJ556" s="183"/>
      <c r="AK556" s="183"/>
      <c r="AL556" s="183"/>
      <c r="AM556" s="183"/>
      <c r="AN556" s="183"/>
    </row>
    <row r="557" spans="1:40" hidden="1">
      <c r="A557" s="183"/>
      <c r="B557" s="194"/>
      <c r="C557" s="195"/>
      <c r="D557" s="265"/>
      <c r="E557" s="265"/>
      <c r="F557" s="195"/>
      <c r="G557" s="195"/>
      <c r="H557" s="195"/>
      <c r="I557" s="195"/>
      <c r="J557" s="196"/>
      <c r="K557" s="196"/>
      <c r="L557" s="195"/>
      <c r="M557" s="195"/>
      <c r="N557" s="195"/>
      <c r="O557" s="195"/>
      <c r="P557" s="195"/>
      <c r="Q557" s="195"/>
      <c r="R557" s="265"/>
      <c r="S557" s="197"/>
      <c r="T557" s="197"/>
      <c r="U557" s="197"/>
      <c r="V557" s="296"/>
      <c r="W557" s="296"/>
      <c r="X557" s="183"/>
      <c r="Y557" s="183"/>
      <c r="Z557" s="296"/>
      <c r="AA557" s="183"/>
      <c r="AB557" s="183"/>
      <c r="AC557" s="197"/>
      <c r="AD557" s="183"/>
      <c r="AE557" s="183"/>
      <c r="AF557" s="183"/>
      <c r="AG557" s="183"/>
      <c r="AH557" s="183"/>
      <c r="AI557" s="183"/>
      <c r="AJ557" s="183"/>
      <c r="AK557" s="183"/>
      <c r="AL557" s="183"/>
      <c r="AM557" s="183"/>
      <c r="AN557" s="183"/>
    </row>
    <row r="558" spans="1:40" hidden="1">
      <c r="A558" s="183"/>
      <c r="B558" s="194"/>
      <c r="C558" s="195"/>
      <c r="D558" s="265"/>
      <c r="E558" s="265"/>
      <c r="F558" s="195"/>
      <c r="G558" s="195"/>
      <c r="H558" s="195"/>
      <c r="I558" s="195"/>
      <c r="J558" s="196"/>
      <c r="K558" s="196"/>
      <c r="L558" s="195"/>
      <c r="M558" s="195"/>
      <c r="N558" s="195"/>
      <c r="O558" s="195"/>
      <c r="P558" s="195"/>
      <c r="Q558" s="195"/>
      <c r="R558" s="265"/>
      <c r="S558" s="197"/>
      <c r="T558" s="197"/>
      <c r="U558" s="197"/>
      <c r="V558" s="296"/>
      <c r="W558" s="296"/>
      <c r="X558" s="183"/>
      <c r="Y558" s="183"/>
      <c r="Z558" s="296"/>
      <c r="AA558" s="183"/>
      <c r="AB558" s="183"/>
      <c r="AC558" s="197"/>
      <c r="AD558" s="183"/>
      <c r="AE558" s="183"/>
      <c r="AF558" s="183"/>
      <c r="AG558" s="183"/>
      <c r="AH558" s="183"/>
      <c r="AI558" s="183"/>
      <c r="AJ558" s="183"/>
      <c r="AK558" s="183"/>
      <c r="AL558" s="183"/>
      <c r="AM558" s="183"/>
      <c r="AN558" s="183"/>
    </row>
    <row r="559" spans="1:40" hidden="1">
      <c r="A559" s="183"/>
      <c r="B559" s="194"/>
      <c r="C559" s="195"/>
      <c r="D559" s="265"/>
      <c r="E559" s="265"/>
      <c r="F559" s="195"/>
      <c r="G559" s="195"/>
      <c r="H559" s="195"/>
      <c r="I559" s="195"/>
      <c r="J559" s="196"/>
      <c r="K559" s="196"/>
      <c r="L559" s="195"/>
      <c r="M559" s="195"/>
      <c r="N559" s="195"/>
      <c r="O559" s="195"/>
      <c r="P559" s="195"/>
      <c r="Q559" s="195"/>
      <c r="R559" s="265"/>
      <c r="S559" s="197"/>
      <c r="T559" s="197"/>
      <c r="U559" s="197"/>
      <c r="V559" s="296"/>
      <c r="W559" s="296"/>
      <c r="X559" s="183"/>
      <c r="Y559" s="183"/>
      <c r="Z559" s="296"/>
      <c r="AA559" s="183"/>
      <c r="AB559" s="183"/>
      <c r="AC559" s="197"/>
      <c r="AD559" s="183"/>
      <c r="AE559" s="183"/>
      <c r="AF559" s="183"/>
      <c r="AG559" s="183"/>
      <c r="AH559" s="183"/>
      <c r="AI559" s="183"/>
      <c r="AJ559" s="183"/>
      <c r="AK559" s="183"/>
      <c r="AL559" s="183"/>
      <c r="AM559" s="183"/>
      <c r="AN559" s="183"/>
    </row>
    <row r="560" spans="1:40" hidden="1">
      <c r="A560" s="183"/>
      <c r="B560" s="194"/>
      <c r="C560" s="195"/>
      <c r="D560" s="265"/>
      <c r="E560" s="265"/>
      <c r="F560" s="195"/>
      <c r="G560" s="195"/>
      <c r="H560" s="195"/>
      <c r="I560" s="195"/>
      <c r="J560" s="196"/>
      <c r="K560" s="196"/>
      <c r="L560" s="195"/>
      <c r="M560" s="195"/>
      <c r="N560" s="195"/>
      <c r="O560" s="195"/>
      <c r="P560" s="195"/>
      <c r="Q560" s="195"/>
      <c r="R560" s="265"/>
      <c r="S560" s="197"/>
      <c r="T560" s="197"/>
      <c r="U560" s="197"/>
      <c r="V560" s="296"/>
      <c r="W560" s="296"/>
      <c r="X560" s="183"/>
      <c r="Y560" s="183"/>
      <c r="Z560" s="296"/>
      <c r="AA560" s="183"/>
      <c r="AB560" s="183"/>
      <c r="AC560" s="197"/>
      <c r="AD560" s="183"/>
      <c r="AE560" s="183"/>
      <c r="AF560" s="183"/>
      <c r="AG560" s="183"/>
      <c r="AH560" s="183"/>
      <c r="AI560" s="183"/>
      <c r="AJ560" s="183"/>
      <c r="AK560" s="183"/>
      <c r="AL560" s="183"/>
      <c r="AM560" s="183"/>
      <c r="AN560" s="183"/>
    </row>
    <row r="561" spans="1:40" hidden="1">
      <c r="A561" s="183"/>
      <c r="B561" s="194"/>
      <c r="C561" s="195"/>
      <c r="D561" s="265"/>
      <c r="E561" s="265"/>
      <c r="F561" s="195"/>
      <c r="G561" s="195"/>
      <c r="H561" s="195"/>
      <c r="I561" s="195"/>
      <c r="J561" s="196"/>
      <c r="K561" s="196"/>
      <c r="L561" s="195"/>
      <c r="M561" s="195"/>
      <c r="N561" s="195"/>
      <c r="O561" s="195"/>
      <c r="P561" s="195"/>
      <c r="Q561" s="195"/>
      <c r="R561" s="265"/>
      <c r="S561" s="197"/>
      <c r="T561" s="197"/>
      <c r="U561" s="197"/>
      <c r="V561" s="296"/>
      <c r="W561" s="296"/>
      <c r="X561" s="183"/>
      <c r="Y561" s="183"/>
      <c r="Z561" s="296"/>
      <c r="AA561" s="183"/>
      <c r="AB561" s="183"/>
      <c r="AC561" s="197"/>
      <c r="AD561" s="183"/>
      <c r="AE561" s="183"/>
      <c r="AF561" s="183"/>
      <c r="AG561" s="183"/>
      <c r="AH561" s="183"/>
      <c r="AI561" s="183"/>
      <c r="AJ561" s="183"/>
      <c r="AK561" s="183"/>
      <c r="AL561" s="183"/>
      <c r="AM561" s="183"/>
      <c r="AN561" s="183"/>
    </row>
    <row r="562" spans="1:40" hidden="1">
      <c r="A562" s="183"/>
      <c r="B562" s="194"/>
      <c r="C562" s="195"/>
      <c r="D562" s="265"/>
      <c r="E562" s="265"/>
      <c r="F562" s="195"/>
      <c r="G562" s="195"/>
      <c r="H562" s="195"/>
      <c r="I562" s="195"/>
      <c r="J562" s="196"/>
      <c r="K562" s="196"/>
      <c r="L562" s="195"/>
      <c r="M562" s="195"/>
      <c r="N562" s="195"/>
      <c r="O562" s="195"/>
      <c r="P562" s="195"/>
      <c r="Q562" s="195"/>
      <c r="R562" s="265"/>
      <c r="S562" s="197"/>
      <c r="T562" s="197"/>
      <c r="U562" s="197"/>
      <c r="V562" s="296"/>
      <c r="W562" s="296"/>
      <c r="X562" s="183"/>
      <c r="Y562" s="183"/>
      <c r="Z562" s="296"/>
      <c r="AA562" s="183"/>
      <c r="AB562" s="183"/>
      <c r="AC562" s="197"/>
      <c r="AD562" s="183"/>
      <c r="AE562" s="183"/>
      <c r="AF562" s="183"/>
      <c r="AG562" s="183"/>
      <c r="AH562" s="183"/>
      <c r="AI562" s="183"/>
      <c r="AJ562" s="183"/>
      <c r="AK562" s="183"/>
      <c r="AL562" s="183"/>
      <c r="AM562" s="183"/>
      <c r="AN562" s="183"/>
    </row>
    <row r="563" spans="1:40" hidden="1">
      <c r="A563" s="183"/>
      <c r="B563" s="194"/>
      <c r="C563" s="195"/>
      <c r="D563" s="265"/>
      <c r="E563" s="265"/>
      <c r="F563" s="195"/>
      <c r="G563" s="195"/>
      <c r="H563" s="195"/>
      <c r="I563" s="195"/>
      <c r="J563" s="196"/>
      <c r="K563" s="196"/>
      <c r="L563" s="195"/>
      <c r="M563" s="195"/>
      <c r="N563" s="195"/>
      <c r="O563" s="195"/>
      <c r="P563" s="195"/>
      <c r="Q563" s="195"/>
      <c r="R563" s="265"/>
      <c r="S563" s="197"/>
      <c r="T563" s="197"/>
      <c r="U563" s="197"/>
      <c r="V563" s="296"/>
      <c r="W563" s="296"/>
      <c r="X563" s="183"/>
      <c r="Y563" s="183"/>
      <c r="Z563" s="296"/>
      <c r="AA563" s="183"/>
      <c r="AB563" s="183"/>
      <c r="AC563" s="197"/>
      <c r="AD563" s="183"/>
      <c r="AE563" s="183"/>
      <c r="AF563" s="183"/>
      <c r="AG563" s="183"/>
      <c r="AH563" s="183"/>
      <c r="AI563" s="183"/>
      <c r="AJ563" s="183"/>
      <c r="AK563" s="183"/>
      <c r="AL563" s="183"/>
      <c r="AM563" s="183"/>
      <c r="AN563" s="183"/>
    </row>
    <row r="564" spans="1:40" hidden="1">
      <c r="A564" s="183"/>
      <c r="B564" s="194"/>
      <c r="C564" s="195"/>
      <c r="D564" s="265"/>
      <c r="E564" s="265"/>
      <c r="F564" s="195"/>
      <c r="G564" s="195"/>
      <c r="H564" s="195"/>
      <c r="I564" s="195"/>
      <c r="J564" s="196"/>
      <c r="K564" s="196"/>
      <c r="L564" s="195"/>
      <c r="M564" s="195"/>
      <c r="N564" s="195"/>
      <c r="O564" s="195"/>
      <c r="P564" s="195"/>
      <c r="Q564" s="195"/>
      <c r="R564" s="265"/>
      <c r="S564" s="197"/>
      <c r="T564" s="197"/>
      <c r="U564" s="197"/>
      <c r="V564" s="296"/>
      <c r="W564" s="296"/>
      <c r="X564" s="183"/>
      <c r="Y564" s="183"/>
      <c r="Z564" s="296"/>
      <c r="AA564" s="183"/>
      <c r="AB564" s="183"/>
      <c r="AC564" s="197"/>
      <c r="AD564" s="183"/>
      <c r="AE564" s="183"/>
      <c r="AF564" s="183"/>
      <c r="AG564" s="183"/>
      <c r="AH564" s="183"/>
      <c r="AI564" s="183"/>
      <c r="AJ564" s="183"/>
      <c r="AK564" s="183"/>
      <c r="AL564" s="183"/>
      <c r="AM564" s="183"/>
      <c r="AN564" s="183"/>
    </row>
    <row r="565" spans="1:40" hidden="1">
      <c r="A565" s="183"/>
      <c r="B565" s="194"/>
      <c r="C565" s="195"/>
      <c r="D565" s="265"/>
      <c r="E565" s="265"/>
      <c r="F565" s="195"/>
      <c r="G565" s="195"/>
      <c r="H565" s="195"/>
      <c r="I565" s="195"/>
      <c r="J565" s="196"/>
      <c r="K565" s="196"/>
      <c r="L565" s="195"/>
      <c r="M565" s="195"/>
      <c r="N565" s="195"/>
      <c r="O565" s="195"/>
      <c r="P565" s="195"/>
      <c r="Q565" s="195"/>
      <c r="R565" s="265"/>
      <c r="S565" s="197"/>
      <c r="T565" s="197"/>
      <c r="U565" s="197"/>
      <c r="V565" s="296"/>
      <c r="W565" s="296"/>
      <c r="X565" s="183"/>
      <c r="Y565" s="183"/>
      <c r="Z565" s="296"/>
      <c r="AA565" s="183"/>
      <c r="AB565" s="183"/>
      <c r="AC565" s="197"/>
      <c r="AD565" s="183"/>
      <c r="AE565" s="183"/>
      <c r="AF565" s="183"/>
      <c r="AG565" s="183"/>
      <c r="AH565" s="183"/>
      <c r="AI565" s="183"/>
      <c r="AJ565" s="183"/>
      <c r="AK565" s="183"/>
      <c r="AL565" s="183"/>
      <c r="AM565" s="183"/>
      <c r="AN565" s="183"/>
    </row>
    <row r="566" spans="1:40" hidden="1">
      <c r="A566" s="183"/>
      <c r="B566" s="194"/>
      <c r="C566" s="195"/>
      <c r="D566" s="265"/>
      <c r="E566" s="265"/>
      <c r="F566" s="195"/>
      <c r="G566" s="195"/>
      <c r="H566" s="195"/>
      <c r="I566" s="195"/>
      <c r="J566" s="196"/>
      <c r="K566" s="196"/>
      <c r="L566" s="195"/>
      <c r="M566" s="195"/>
      <c r="N566" s="195"/>
      <c r="O566" s="195"/>
      <c r="P566" s="195"/>
      <c r="Q566" s="195"/>
      <c r="R566" s="265"/>
      <c r="S566" s="197"/>
      <c r="T566" s="197"/>
      <c r="U566" s="197"/>
      <c r="V566" s="296"/>
      <c r="W566" s="296"/>
      <c r="X566" s="183"/>
      <c r="Y566" s="183"/>
      <c r="Z566" s="296"/>
      <c r="AA566" s="183"/>
      <c r="AB566" s="183"/>
      <c r="AC566" s="197"/>
      <c r="AD566" s="183"/>
      <c r="AE566" s="183"/>
      <c r="AF566" s="183"/>
      <c r="AG566" s="183"/>
      <c r="AH566" s="183"/>
      <c r="AI566" s="183"/>
      <c r="AJ566" s="183"/>
      <c r="AK566" s="183"/>
      <c r="AL566" s="183"/>
      <c r="AM566" s="183"/>
      <c r="AN566" s="183"/>
    </row>
    <row r="567" spans="1:40" hidden="1">
      <c r="A567" s="183"/>
      <c r="B567" s="194"/>
      <c r="C567" s="195"/>
      <c r="D567" s="265"/>
      <c r="E567" s="265"/>
      <c r="F567" s="195"/>
      <c r="G567" s="195"/>
      <c r="H567" s="195"/>
      <c r="I567" s="195"/>
      <c r="J567" s="196"/>
      <c r="K567" s="196"/>
      <c r="L567" s="195"/>
      <c r="M567" s="195"/>
      <c r="N567" s="195"/>
      <c r="O567" s="195"/>
      <c r="P567" s="195"/>
      <c r="Q567" s="195"/>
      <c r="R567" s="265"/>
      <c r="S567" s="197"/>
      <c r="T567" s="197"/>
      <c r="U567" s="197"/>
      <c r="V567" s="296"/>
      <c r="W567" s="296"/>
      <c r="X567" s="183"/>
      <c r="Y567" s="183"/>
      <c r="Z567" s="296"/>
      <c r="AA567" s="183"/>
      <c r="AB567" s="183"/>
      <c r="AC567" s="197"/>
      <c r="AD567" s="183"/>
      <c r="AE567" s="183"/>
      <c r="AF567" s="183"/>
      <c r="AG567" s="183"/>
      <c r="AH567" s="183"/>
      <c r="AI567" s="183"/>
      <c r="AJ567" s="183"/>
      <c r="AK567" s="183"/>
      <c r="AL567" s="183"/>
      <c r="AM567" s="183"/>
      <c r="AN567" s="183"/>
    </row>
    <row r="568" spans="1:40" hidden="1">
      <c r="A568" s="183"/>
      <c r="B568" s="194"/>
      <c r="C568" s="195"/>
      <c r="D568" s="265"/>
      <c r="E568" s="265"/>
      <c r="F568" s="195"/>
      <c r="G568" s="195"/>
      <c r="H568" s="195"/>
      <c r="I568" s="195"/>
      <c r="J568" s="196"/>
      <c r="K568" s="196"/>
      <c r="L568" s="195"/>
      <c r="M568" s="195"/>
      <c r="N568" s="195"/>
      <c r="O568" s="195"/>
      <c r="P568" s="195"/>
      <c r="Q568" s="195"/>
      <c r="R568" s="265"/>
      <c r="S568" s="197"/>
      <c r="T568" s="197"/>
      <c r="U568" s="197"/>
      <c r="V568" s="296"/>
      <c r="W568" s="296"/>
      <c r="X568" s="183"/>
      <c r="Y568" s="183"/>
      <c r="Z568" s="296"/>
      <c r="AA568" s="183"/>
      <c r="AB568" s="183"/>
      <c r="AC568" s="197"/>
      <c r="AD568" s="183"/>
      <c r="AE568" s="183"/>
      <c r="AF568" s="183"/>
      <c r="AG568" s="183"/>
      <c r="AH568" s="183"/>
      <c r="AI568" s="183"/>
      <c r="AJ568" s="183"/>
      <c r="AK568" s="183"/>
      <c r="AL568" s="183"/>
      <c r="AM568" s="183"/>
      <c r="AN568" s="183"/>
    </row>
    <row r="569" spans="1:40" hidden="1">
      <c r="A569" s="183"/>
      <c r="B569" s="194"/>
      <c r="C569" s="195"/>
      <c r="D569" s="265"/>
      <c r="E569" s="265"/>
      <c r="F569" s="195"/>
      <c r="G569" s="195"/>
      <c r="H569" s="195"/>
      <c r="I569" s="195"/>
      <c r="J569" s="196"/>
      <c r="K569" s="196"/>
      <c r="L569" s="195"/>
      <c r="M569" s="195"/>
      <c r="N569" s="195"/>
      <c r="O569" s="195"/>
      <c r="P569" s="195"/>
      <c r="Q569" s="195"/>
      <c r="R569" s="265"/>
      <c r="S569" s="197"/>
      <c r="T569" s="197"/>
      <c r="U569" s="197"/>
      <c r="V569" s="296"/>
      <c r="W569" s="296"/>
      <c r="X569" s="183"/>
      <c r="Y569" s="183"/>
      <c r="Z569" s="296"/>
      <c r="AA569" s="183"/>
      <c r="AB569" s="183"/>
      <c r="AC569" s="197"/>
      <c r="AD569" s="183"/>
      <c r="AE569" s="183"/>
      <c r="AF569" s="183"/>
      <c r="AG569" s="183"/>
      <c r="AH569" s="183"/>
      <c r="AI569" s="183"/>
      <c r="AJ569" s="183"/>
      <c r="AK569" s="183"/>
      <c r="AL569" s="183"/>
      <c r="AM569" s="183"/>
      <c r="AN569" s="183"/>
    </row>
  </sheetData>
  <sheetProtection algorithmName="SHA-512" hashValue="2Bkd4l0YvivJTfnEXWL09QwjltJJqVTEYS86bzykh6/J3Y+vtGa4szSvSZwGGNRWqjvAKmvyE3sRpSbt/thzTQ==" saltValue="UWp8Cdg5af9A2QTbM01WYg==" spinCount="100000" sheet="1" selectLockedCells="1" autoFilter="0"/>
  <autoFilter ref="B4:AB500" xr:uid="{00000000-0009-0000-0000-000002000000}"/>
  <mergeCells count="4">
    <mergeCell ref="B2:I2"/>
    <mergeCell ref="B502:I503"/>
    <mergeCell ref="L2:R2"/>
    <mergeCell ref="U2:AB2"/>
  </mergeCells>
  <conditionalFormatting sqref="D5:D500">
    <cfRule type="containsText" dxfId="62" priority="15" stopIfTrue="1" operator="containsText" text="Waiting">
      <formula>NOT(ISERROR(SEARCH("Waiting",D5)))</formula>
    </cfRule>
    <cfRule type="containsText" dxfId="61" priority="31" stopIfTrue="1" operator="containsText" text="Attendance at court">
      <formula>NOT(ISERROR(SEARCH("Attendance at court",D5)))</formula>
    </cfRule>
    <cfRule type="containsText" dxfId="60" priority="32" stopIfTrue="1" operator="containsText" text="Travel">
      <formula>NOT(ISERROR(SEARCH("Travel",D5)))</formula>
    </cfRule>
    <cfRule type="containsText" dxfId="59" priority="50" stopIfTrue="1" operator="containsText" text="Advocacy">
      <formula>NOT(ISERROR(SEARCH("Advocacy",D5)))</formula>
    </cfRule>
  </conditionalFormatting>
  <conditionalFormatting sqref="L5:L500">
    <cfRule type="expression" dxfId="58" priority="48" stopIfTrue="1">
      <formula>L5="No"</formula>
    </cfRule>
    <cfRule type="expression" dxfId="57" priority="49" stopIfTrue="1">
      <formula>L5="Part Pay"</formula>
    </cfRule>
  </conditionalFormatting>
  <conditionalFormatting sqref="M5:N500">
    <cfRule type="expression" dxfId="56" priority="46" stopIfTrue="1">
      <formula>L5="No"</formula>
    </cfRule>
    <cfRule type="expression" dxfId="55" priority="47" stopIfTrue="1">
      <formula>L5="Part Pay"</formula>
    </cfRule>
  </conditionalFormatting>
  <conditionalFormatting sqref="P5:P500">
    <cfRule type="expression" dxfId="54" priority="42" stopIfTrue="1">
      <formula>L5="No"</formula>
    </cfRule>
    <cfRule type="expression" dxfId="53" priority="43" stopIfTrue="1">
      <formula>L5="Part Pay"</formula>
    </cfRule>
  </conditionalFormatting>
  <conditionalFormatting sqref="R5:R500">
    <cfRule type="expression" dxfId="52" priority="36">
      <formula>L5="Part Pay"</formula>
    </cfRule>
    <cfRule type="expression" dxfId="51" priority="37">
      <formula>L5="No"</formula>
    </cfRule>
  </conditionalFormatting>
  <conditionalFormatting sqref="U5:U500">
    <cfRule type="expression" dxfId="50" priority="20">
      <formula>U5="Yes"</formula>
    </cfRule>
  </conditionalFormatting>
  <conditionalFormatting sqref="V5:W500">
    <cfRule type="expression" dxfId="49" priority="19">
      <formula>U5="Yes"</formula>
    </cfRule>
  </conditionalFormatting>
  <conditionalFormatting sqref="X5:X500">
    <cfRule type="expression" dxfId="48" priority="1">
      <formula>X5 &gt; G5</formula>
    </cfRule>
    <cfRule type="expression" dxfId="47" priority="18">
      <formula>U5="Yes"</formula>
    </cfRule>
  </conditionalFormatting>
  <conditionalFormatting sqref="Y5:Y500">
    <cfRule type="cellIs" dxfId="46" priority="2" operator="greaterThan">
      <formula>$H$5</formula>
    </cfRule>
    <cfRule type="expression" dxfId="45" priority="4">
      <formula>U5="Yes"</formula>
    </cfRule>
  </conditionalFormatting>
  <conditionalFormatting sqref="Z5:Z500">
    <cfRule type="expression" dxfId="44" priority="16">
      <formula>U5="Yes"</formula>
    </cfRule>
  </conditionalFormatting>
  <conditionalFormatting sqref="AA5:AA500">
    <cfRule type="expression" dxfId="43" priority="54" stopIfTrue="1">
      <formula>AA5&gt;G5</formula>
    </cfRule>
  </conditionalFormatting>
  <dataValidations count="6">
    <dataValidation allowBlank="1" showInputMessage="1" showErrorMessage="1" promptTitle="Running total" prompt="This is the total amount of time worked." sqref="O4 G4:I4" xr:uid="{00000000-0002-0000-0200-000000000000}"/>
    <dataValidation allowBlank="1" showInputMessage="1" showErrorMessage="1" promptTitle="Running total" prompt="This is the total amount of disbursements incurred." sqref="Q4" xr:uid="{00000000-0002-0000-0200-000001000000}"/>
    <dataValidation type="date" allowBlank="1" showInputMessage="1" showErrorMessage="1" sqref="B5:B500" xr:uid="{00000000-0002-0000-0200-000002000000}">
      <formula1>1</formula1>
      <formula2>2958465</formula2>
    </dataValidation>
    <dataValidation type="decimal" operator="greaterThan" allowBlank="1" showInputMessage="1" showErrorMessage="1" sqref="Y5:Y500 G5:H500 M5:M500 O5:O500" xr:uid="{00000000-0002-0000-0200-000003000000}">
      <formula1>0</formula1>
    </dataValidation>
    <dataValidation type="whole" operator="greaterThan" allowBlank="1" showInputMessage="1" showErrorMessage="1" sqref="F5:F500" xr:uid="{00000000-0002-0000-0200-000004000000}">
      <formula1>0</formula1>
    </dataValidation>
    <dataValidation operator="greaterThan" allowBlank="1" showInputMessage="1" showErrorMessage="1" sqref="I5:I500" xr:uid="{00000000-0002-0000-0200-000005000000}"/>
  </dataValidations>
  <printOptions gridLines="1"/>
  <pageMargins left="0.7" right="0.7" top="0.75" bottom="0.75" header="0.3" footer="0.3"/>
  <pageSetup paperSize="9" scale="76" fitToHeight="0" orientation="landscape" r:id="rId1"/>
  <ignoredErrors>
    <ignoredError sqref="N7:N500 N5:N6 W5:W500"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'Hidden Data'!$A$4:$A$5</xm:f>
          </x14:formula1>
          <xm:sqref>U5:U500</xm:sqref>
        </x14:dataValidation>
        <x14:dataValidation type="list" allowBlank="1" showInputMessage="1" showErrorMessage="1" xr:uid="{00000000-0002-0000-0200-000007000000}">
          <x14:formula1>
            <xm:f>'Hidden Data'!$A$4:$A$6</xm:f>
          </x14:formula1>
          <xm:sqref>L5:L500</xm:sqref>
        </x14:dataValidation>
        <x14:dataValidation type="list" allowBlank="1" showInputMessage="1" showErrorMessage="1" xr:uid="{00000000-0002-0000-0200-000008000000}">
          <x14:formula1>
            <xm:f>'Summary &amp; Totals'!$B$34:$B$58</xm:f>
          </x14:formula1>
          <xm:sqref>D5:D500 N5:N500 W5:W500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2443"/>
  <sheetViews>
    <sheetView zoomScale="80" zoomScaleNormal="80" workbookViewId="0">
      <pane ySplit="7" topLeftCell="A8" activePane="bottomLeft" state="frozen"/>
      <selection activeCell="AG450" sqref="AG450"/>
      <selection pane="bottomLeft" activeCell="B8" sqref="B8"/>
    </sheetView>
  </sheetViews>
  <sheetFormatPr defaultColWidth="9.08984375" defaultRowHeight="14.5" zeroHeight="1"/>
  <cols>
    <col min="1" max="1" width="1.453125" style="202" customWidth="1"/>
    <col min="2" max="2" width="14" style="247" bestFit="1" customWidth="1"/>
    <col min="3" max="4" width="12.54296875" style="299" customWidth="1"/>
    <col min="5" max="5" width="45" style="299" bestFit="1" customWidth="1"/>
    <col min="6" max="6" width="42" style="301" customWidth="1"/>
    <col min="7" max="7" width="17.453125" style="248" customWidth="1"/>
    <col min="8" max="8" width="1.36328125" style="248" customWidth="1"/>
    <col min="9" max="9" width="1.36328125" style="248" hidden="1" customWidth="1"/>
    <col min="10" max="10" width="9.08984375" style="248" hidden="1" customWidth="1"/>
    <col min="11" max="11" width="11.453125" style="248" hidden="1" customWidth="1"/>
    <col min="12" max="12" width="10.453125" style="248" hidden="1" customWidth="1"/>
    <col min="13" max="13" width="34.453125" style="248" hidden="1" customWidth="1"/>
    <col min="14" max="14" width="12.08984375" style="248" hidden="1" customWidth="1"/>
    <col min="15" max="15" width="11.453125" style="299" hidden="1" customWidth="1"/>
    <col min="16" max="16" width="48.08984375" style="301" hidden="1" customWidth="1"/>
    <col min="17" max="18" width="1.08984375" style="249" hidden="1" customWidth="1"/>
    <col min="19" max="19" width="11" style="249" hidden="1" customWidth="1"/>
    <col min="20" max="21" width="43" style="304" hidden="1" customWidth="1"/>
    <col min="22" max="23" width="10.90625" style="202" hidden="1" customWidth="1"/>
    <col min="24" max="24" width="36.08984375" style="304" hidden="1" customWidth="1"/>
    <col min="25" max="25" width="12.54296875" style="202" hidden="1" customWidth="1"/>
    <col min="26" max="26" width="1.453125" style="202" hidden="1" customWidth="1"/>
    <col min="27" max="27" width="9.08984375" style="202" hidden="1" customWidth="1"/>
    <col min="28" max="28" width="1.90625" style="202" hidden="1" customWidth="1"/>
    <col min="29" max="16384" width="9.08984375" style="202"/>
  </cols>
  <sheetData>
    <row r="1" spans="1:28" ht="7.5" customHeight="1">
      <c r="A1" s="201"/>
      <c r="B1" s="201"/>
      <c r="C1" s="226"/>
      <c r="D1" s="226"/>
      <c r="E1" s="226"/>
      <c r="F1" s="226"/>
      <c r="G1" s="201"/>
      <c r="H1" s="201"/>
      <c r="I1" s="179"/>
      <c r="J1" s="179"/>
      <c r="K1" s="179"/>
      <c r="L1" s="179"/>
      <c r="M1" s="179"/>
      <c r="N1" s="179"/>
      <c r="O1" s="292"/>
      <c r="P1" s="291"/>
      <c r="Q1" s="180"/>
      <c r="R1" s="181"/>
      <c r="S1" s="182"/>
      <c r="T1" s="293"/>
      <c r="U1" s="293"/>
      <c r="V1" s="182"/>
      <c r="W1" s="182"/>
      <c r="X1" s="293"/>
      <c r="Y1" s="182"/>
      <c r="Z1" s="181"/>
      <c r="AA1" s="62"/>
      <c r="AB1" s="62"/>
    </row>
    <row r="2" spans="1:28" ht="15.5">
      <c r="A2" s="201"/>
      <c r="B2" s="699" t="s">
        <v>259</v>
      </c>
      <c r="C2" s="699"/>
      <c r="D2" s="699"/>
      <c r="E2" s="699"/>
      <c r="F2" s="699"/>
      <c r="G2" s="699"/>
      <c r="H2" s="201"/>
      <c r="I2" s="179"/>
      <c r="J2" s="690" t="s">
        <v>37</v>
      </c>
      <c r="K2" s="691"/>
      <c r="L2" s="691"/>
      <c r="M2" s="691"/>
      <c r="N2" s="691"/>
      <c r="O2" s="691"/>
      <c r="P2" s="692"/>
      <c r="Q2" s="180"/>
      <c r="R2" s="181"/>
      <c r="S2" s="690" t="s">
        <v>77</v>
      </c>
      <c r="T2" s="691"/>
      <c r="U2" s="691"/>
      <c r="V2" s="691"/>
      <c r="W2" s="691"/>
      <c r="X2" s="691"/>
      <c r="Y2" s="692"/>
      <c r="Z2" s="181"/>
      <c r="AA2" s="62"/>
      <c r="AB2" s="62"/>
    </row>
    <row r="3" spans="1:28" ht="15.75" customHeight="1">
      <c r="A3" s="201"/>
      <c r="B3" s="700" t="s">
        <v>156</v>
      </c>
      <c r="C3" s="700"/>
      <c r="D3" s="700"/>
      <c r="E3" s="700"/>
      <c r="F3" s="700"/>
      <c r="G3" s="97"/>
      <c r="H3" s="201"/>
      <c r="I3" s="179"/>
      <c r="J3" s="693"/>
      <c r="K3" s="694"/>
      <c r="L3" s="694"/>
      <c r="M3" s="694"/>
      <c r="N3" s="694"/>
      <c r="O3" s="694"/>
      <c r="P3" s="695"/>
      <c r="Q3" s="180"/>
      <c r="R3" s="181"/>
      <c r="S3" s="693"/>
      <c r="T3" s="694"/>
      <c r="U3" s="694"/>
      <c r="V3" s="694"/>
      <c r="W3" s="694"/>
      <c r="X3" s="694"/>
      <c r="Y3" s="695"/>
      <c r="Z3" s="181"/>
      <c r="AA3" s="62"/>
      <c r="AB3" s="62"/>
    </row>
    <row r="4" spans="1:28" ht="15.75" customHeight="1">
      <c r="A4" s="201"/>
      <c r="B4" s="700" t="s">
        <v>157</v>
      </c>
      <c r="C4" s="700"/>
      <c r="D4" s="700"/>
      <c r="E4" s="700"/>
      <c r="F4" s="700"/>
      <c r="G4" s="97"/>
      <c r="H4" s="201"/>
      <c r="I4" s="179"/>
      <c r="J4" s="693"/>
      <c r="K4" s="694"/>
      <c r="L4" s="694"/>
      <c r="M4" s="694"/>
      <c r="N4" s="694"/>
      <c r="O4" s="694"/>
      <c r="P4" s="695"/>
      <c r="Q4" s="180"/>
      <c r="R4" s="181"/>
      <c r="S4" s="693"/>
      <c r="T4" s="694"/>
      <c r="U4" s="694"/>
      <c r="V4" s="694"/>
      <c r="W4" s="694"/>
      <c r="X4" s="694"/>
      <c r="Y4" s="695"/>
      <c r="Z4" s="181"/>
      <c r="AA4" s="62"/>
      <c r="AB4" s="62"/>
    </row>
    <row r="5" spans="1:28" ht="15.75" customHeight="1">
      <c r="A5" s="201"/>
      <c r="B5" s="700" t="s">
        <v>329</v>
      </c>
      <c r="C5" s="700"/>
      <c r="D5" s="700"/>
      <c r="E5" s="700"/>
      <c r="F5" s="700"/>
      <c r="G5" s="97"/>
      <c r="H5" s="201"/>
      <c r="I5" s="179"/>
      <c r="J5" s="696"/>
      <c r="K5" s="697"/>
      <c r="L5" s="697"/>
      <c r="M5" s="697"/>
      <c r="N5" s="697"/>
      <c r="O5" s="697"/>
      <c r="P5" s="698"/>
      <c r="Q5" s="180"/>
      <c r="R5" s="181"/>
      <c r="S5" s="696"/>
      <c r="T5" s="697"/>
      <c r="U5" s="697"/>
      <c r="V5" s="697"/>
      <c r="W5" s="697"/>
      <c r="X5" s="697"/>
      <c r="Y5" s="698"/>
      <c r="Z5" s="181"/>
      <c r="AA5" s="62"/>
      <c r="AB5" s="62"/>
    </row>
    <row r="6" spans="1:28" ht="62">
      <c r="A6" s="201"/>
      <c r="B6" s="98" t="s">
        <v>0</v>
      </c>
      <c r="C6" s="51" t="s">
        <v>260</v>
      </c>
      <c r="D6" s="51" t="s">
        <v>346</v>
      </c>
      <c r="E6" s="51" t="s">
        <v>1</v>
      </c>
      <c r="F6" s="51" t="s">
        <v>43</v>
      </c>
      <c r="G6" s="99" t="s">
        <v>261</v>
      </c>
      <c r="H6" s="201"/>
      <c r="I6" s="185"/>
      <c r="J6" s="51" t="s">
        <v>40</v>
      </c>
      <c r="K6" s="51" t="s">
        <v>81</v>
      </c>
      <c r="L6" s="51" t="s">
        <v>80</v>
      </c>
      <c r="M6" s="51" t="s">
        <v>344</v>
      </c>
      <c r="N6" s="51" t="s">
        <v>82</v>
      </c>
      <c r="O6" s="51" t="s">
        <v>83</v>
      </c>
      <c r="P6" s="51" t="s">
        <v>56</v>
      </c>
      <c r="Q6" s="180"/>
      <c r="R6" s="181"/>
      <c r="S6" s="51" t="s">
        <v>78</v>
      </c>
      <c r="T6" s="51" t="s">
        <v>79</v>
      </c>
      <c r="U6" s="51" t="s">
        <v>345</v>
      </c>
      <c r="V6" s="51" t="s">
        <v>84</v>
      </c>
      <c r="W6" s="51" t="s">
        <v>340</v>
      </c>
      <c r="X6" s="51" t="s">
        <v>316</v>
      </c>
      <c r="Y6" s="51" t="s">
        <v>85</v>
      </c>
      <c r="Z6" s="181"/>
      <c r="AA6" s="62"/>
      <c r="AB6" s="62"/>
    </row>
    <row r="7" spans="1:28" ht="20.149999999999999" customHeight="1">
      <c r="A7" s="201"/>
      <c r="B7" s="240"/>
      <c r="C7" s="53"/>
      <c r="D7" s="53"/>
      <c r="E7" s="53"/>
      <c r="F7" s="53"/>
      <c r="G7" s="100">
        <f>SUBTOTAL(9, G8:G18069)</f>
        <v>0</v>
      </c>
      <c r="H7" s="201"/>
      <c r="I7" s="179"/>
      <c r="J7" s="241"/>
      <c r="K7" s="241"/>
      <c r="L7" s="241"/>
      <c r="M7" s="241"/>
      <c r="N7" s="52">
        <f>SUBTOTAL(9, N8:N19564)</f>
        <v>0</v>
      </c>
      <c r="O7" s="53"/>
      <c r="P7" s="53"/>
      <c r="Q7" s="180"/>
      <c r="R7" s="181"/>
      <c r="S7" s="53"/>
      <c r="T7" s="53"/>
      <c r="U7" s="53"/>
      <c r="V7" s="54">
        <f>SUBTOTAL(9, V8:V19564)</f>
        <v>0</v>
      </c>
      <c r="W7" s="54"/>
      <c r="X7" s="53"/>
      <c r="Y7" s="52">
        <f>SUBTOTAL(9, Y8:Y19564)</f>
        <v>0</v>
      </c>
      <c r="Z7" s="181"/>
      <c r="AA7" s="62"/>
      <c r="AB7" s="62"/>
    </row>
    <row r="8" spans="1:28" ht="15.5">
      <c r="A8" s="201"/>
      <c r="B8" s="21"/>
      <c r="C8" s="22"/>
      <c r="D8" s="22"/>
      <c r="E8" s="22"/>
      <c r="F8" s="289"/>
      <c r="G8" s="23"/>
      <c r="H8" s="201"/>
      <c r="I8" s="19"/>
      <c r="J8" s="101"/>
      <c r="K8" s="18"/>
      <c r="L8" s="102"/>
      <c r="M8" s="102" t="str">
        <f>IF(E8="", "", E8)</f>
        <v/>
      </c>
      <c r="N8" s="18" t="str">
        <f t="shared" ref="N8" si="0">IF(J8="Yes",G8,IF(J8="Part Pay",K8,""))</f>
        <v/>
      </c>
      <c r="O8" s="20" t="str">
        <f t="shared" ref="O8" si="1">IF(J8="Yes",C8,IF(J8="Part Pay",L8,""))</f>
        <v/>
      </c>
      <c r="P8" s="302"/>
      <c r="Q8" s="192"/>
      <c r="R8" s="193"/>
      <c r="S8" s="35"/>
      <c r="T8" s="290"/>
      <c r="U8" s="290" t="str">
        <f>IF(M8="", "", M8)</f>
        <v/>
      </c>
      <c r="V8" s="103"/>
      <c r="W8" s="20" t="str">
        <f>O8</f>
        <v/>
      </c>
      <c r="X8" s="295"/>
      <c r="Y8" s="49" t="str">
        <f t="shared" ref="Y8" si="2">IF(V8="",N8,IF(N8="",V8,V8+N8))</f>
        <v/>
      </c>
      <c r="Z8" s="181"/>
      <c r="AA8" s="62"/>
      <c r="AB8" s="62"/>
    </row>
    <row r="9" spans="1:28" ht="15.5">
      <c r="A9" s="201"/>
      <c r="B9" s="21"/>
      <c r="C9" s="22"/>
      <c r="D9" s="22"/>
      <c r="E9" s="22"/>
      <c r="F9" s="289"/>
      <c r="G9" s="23"/>
      <c r="H9" s="201"/>
      <c r="I9" s="19"/>
      <c r="J9" s="101"/>
      <c r="K9" s="18"/>
      <c r="L9" s="102"/>
      <c r="M9" s="102" t="str">
        <f t="shared" ref="M9:M67" si="3">IF(E9="", "", E9)</f>
        <v/>
      </c>
      <c r="N9" s="18" t="str">
        <f t="shared" ref="N9:N67" si="4">IF(J9="Yes",G9,IF(J9="Part Pay",K9,""))</f>
        <v/>
      </c>
      <c r="O9" s="20" t="str">
        <f t="shared" ref="O9:O67" si="5">IF(J9="Yes",C9,IF(J9="Part Pay",L9,""))</f>
        <v/>
      </c>
      <c r="P9" s="302"/>
      <c r="Q9" s="192"/>
      <c r="R9" s="193"/>
      <c r="S9" s="35"/>
      <c r="T9" s="290"/>
      <c r="U9" s="290" t="str">
        <f t="shared" ref="U9:U67" si="6">IF(M9="", "", M9)</f>
        <v/>
      </c>
      <c r="V9" s="103"/>
      <c r="W9" s="20" t="str">
        <f t="shared" ref="W9:W67" si="7">O9</f>
        <v/>
      </c>
      <c r="X9" s="295"/>
      <c r="Y9" s="49" t="str">
        <f t="shared" ref="Y9:Y67" si="8">IF(V9="",N9,IF(N9="",V9,V9+N9))</f>
        <v/>
      </c>
      <c r="Z9" s="181"/>
      <c r="AA9" s="62"/>
      <c r="AB9" s="62"/>
    </row>
    <row r="10" spans="1:28" ht="15.5">
      <c r="A10" s="201"/>
      <c r="B10" s="21"/>
      <c r="C10" s="22"/>
      <c r="D10" s="22"/>
      <c r="E10" s="22"/>
      <c r="F10" s="289"/>
      <c r="G10" s="23"/>
      <c r="H10" s="201"/>
      <c r="I10" s="19"/>
      <c r="J10" s="101"/>
      <c r="K10" s="18"/>
      <c r="L10" s="102"/>
      <c r="M10" s="102" t="str">
        <f t="shared" si="3"/>
        <v/>
      </c>
      <c r="N10" s="18" t="str">
        <f t="shared" si="4"/>
        <v/>
      </c>
      <c r="O10" s="20" t="str">
        <f t="shared" si="5"/>
        <v/>
      </c>
      <c r="P10" s="302"/>
      <c r="Q10" s="192"/>
      <c r="R10" s="193"/>
      <c r="S10" s="35"/>
      <c r="T10" s="290"/>
      <c r="U10" s="290" t="str">
        <f t="shared" si="6"/>
        <v/>
      </c>
      <c r="V10" s="103"/>
      <c r="W10" s="20" t="str">
        <f t="shared" si="7"/>
        <v/>
      </c>
      <c r="X10" s="295"/>
      <c r="Y10" s="49" t="str">
        <f t="shared" si="8"/>
        <v/>
      </c>
      <c r="Z10" s="181"/>
      <c r="AA10" s="62"/>
      <c r="AB10" s="62"/>
    </row>
    <row r="11" spans="1:28" ht="15.5">
      <c r="A11" s="201"/>
      <c r="B11" s="21"/>
      <c r="C11" s="22"/>
      <c r="D11" s="22"/>
      <c r="E11" s="22"/>
      <c r="F11" s="289"/>
      <c r="G11" s="23"/>
      <c r="H11" s="201"/>
      <c r="I11" s="19"/>
      <c r="J11" s="101"/>
      <c r="K11" s="18"/>
      <c r="L11" s="102"/>
      <c r="M11" s="102" t="str">
        <f t="shared" si="3"/>
        <v/>
      </c>
      <c r="N11" s="18" t="str">
        <f t="shared" si="4"/>
        <v/>
      </c>
      <c r="O11" s="20" t="str">
        <f t="shared" si="5"/>
        <v/>
      </c>
      <c r="P11" s="302"/>
      <c r="Q11" s="192"/>
      <c r="R11" s="193"/>
      <c r="S11" s="35"/>
      <c r="T11" s="290"/>
      <c r="U11" s="290" t="str">
        <f t="shared" si="6"/>
        <v/>
      </c>
      <c r="V11" s="103"/>
      <c r="W11" s="20" t="str">
        <f t="shared" si="7"/>
        <v/>
      </c>
      <c r="X11" s="295"/>
      <c r="Y11" s="49" t="str">
        <f t="shared" si="8"/>
        <v/>
      </c>
      <c r="Z11" s="181"/>
      <c r="AA11" s="62"/>
      <c r="AB11" s="62"/>
    </row>
    <row r="12" spans="1:28" ht="15.5">
      <c r="A12" s="201"/>
      <c r="B12" s="21"/>
      <c r="C12" s="22"/>
      <c r="D12" s="22"/>
      <c r="E12" s="22"/>
      <c r="F12" s="289"/>
      <c r="G12" s="23"/>
      <c r="H12" s="201"/>
      <c r="I12" s="19"/>
      <c r="J12" s="101"/>
      <c r="K12" s="18"/>
      <c r="L12" s="102"/>
      <c r="M12" s="102" t="str">
        <f t="shared" si="3"/>
        <v/>
      </c>
      <c r="N12" s="18" t="str">
        <f t="shared" si="4"/>
        <v/>
      </c>
      <c r="O12" s="20" t="str">
        <f t="shared" si="5"/>
        <v/>
      </c>
      <c r="P12" s="302"/>
      <c r="Q12" s="192"/>
      <c r="R12" s="193"/>
      <c r="S12" s="35"/>
      <c r="T12" s="290"/>
      <c r="U12" s="290" t="str">
        <f t="shared" si="6"/>
        <v/>
      </c>
      <c r="V12" s="103"/>
      <c r="W12" s="20" t="str">
        <f t="shared" si="7"/>
        <v/>
      </c>
      <c r="X12" s="295"/>
      <c r="Y12" s="49" t="str">
        <f t="shared" si="8"/>
        <v/>
      </c>
      <c r="Z12" s="181"/>
      <c r="AA12" s="62"/>
      <c r="AB12" s="62"/>
    </row>
    <row r="13" spans="1:28" ht="15.5">
      <c r="A13" s="201"/>
      <c r="B13" s="21"/>
      <c r="C13" s="22"/>
      <c r="D13" s="22"/>
      <c r="E13" s="22"/>
      <c r="F13" s="289"/>
      <c r="G13" s="23"/>
      <c r="H13" s="201"/>
      <c r="I13" s="19"/>
      <c r="J13" s="101"/>
      <c r="K13" s="18"/>
      <c r="L13" s="102"/>
      <c r="M13" s="102" t="str">
        <f t="shared" si="3"/>
        <v/>
      </c>
      <c r="N13" s="18" t="str">
        <f t="shared" si="4"/>
        <v/>
      </c>
      <c r="O13" s="20" t="str">
        <f t="shared" si="5"/>
        <v/>
      </c>
      <c r="P13" s="302"/>
      <c r="Q13" s="192"/>
      <c r="R13" s="193"/>
      <c r="S13" s="35"/>
      <c r="T13" s="290"/>
      <c r="U13" s="290" t="str">
        <f t="shared" si="6"/>
        <v/>
      </c>
      <c r="V13" s="103"/>
      <c r="W13" s="20" t="str">
        <f t="shared" si="7"/>
        <v/>
      </c>
      <c r="X13" s="295"/>
      <c r="Y13" s="49" t="str">
        <f t="shared" si="8"/>
        <v/>
      </c>
      <c r="Z13" s="181"/>
      <c r="AA13" s="62"/>
      <c r="AB13" s="62"/>
    </row>
    <row r="14" spans="1:28" ht="15.5">
      <c r="A14" s="201"/>
      <c r="B14" s="21"/>
      <c r="C14" s="22"/>
      <c r="D14" s="22"/>
      <c r="E14" s="22"/>
      <c r="F14" s="289"/>
      <c r="G14" s="23"/>
      <c r="H14" s="201"/>
      <c r="I14" s="19"/>
      <c r="J14" s="101"/>
      <c r="K14" s="18"/>
      <c r="L14" s="102"/>
      <c r="M14" s="102" t="str">
        <f t="shared" si="3"/>
        <v/>
      </c>
      <c r="N14" s="18" t="str">
        <f t="shared" si="4"/>
        <v/>
      </c>
      <c r="O14" s="20" t="str">
        <f t="shared" si="5"/>
        <v/>
      </c>
      <c r="P14" s="302"/>
      <c r="Q14" s="192"/>
      <c r="R14" s="193"/>
      <c r="S14" s="35"/>
      <c r="T14" s="290"/>
      <c r="U14" s="290" t="str">
        <f t="shared" si="6"/>
        <v/>
      </c>
      <c r="V14" s="103"/>
      <c r="W14" s="20" t="str">
        <f t="shared" si="7"/>
        <v/>
      </c>
      <c r="X14" s="295"/>
      <c r="Y14" s="49" t="str">
        <f t="shared" si="8"/>
        <v/>
      </c>
      <c r="Z14" s="181"/>
      <c r="AA14" s="62"/>
      <c r="AB14" s="62"/>
    </row>
    <row r="15" spans="1:28" ht="15.5">
      <c r="A15" s="201"/>
      <c r="B15" s="21"/>
      <c r="C15" s="22"/>
      <c r="D15" s="22"/>
      <c r="E15" s="22"/>
      <c r="F15" s="289"/>
      <c r="G15" s="23"/>
      <c r="H15" s="201"/>
      <c r="I15" s="19"/>
      <c r="J15" s="101"/>
      <c r="K15" s="18"/>
      <c r="L15" s="102"/>
      <c r="M15" s="102" t="str">
        <f t="shared" si="3"/>
        <v/>
      </c>
      <c r="N15" s="18" t="str">
        <f t="shared" si="4"/>
        <v/>
      </c>
      <c r="O15" s="20" t="str">
        <f t="shared" si="5"/>
        <v/>
      </c>
      <c r="P15" s="302"/>
      <c r="Q15" s="192"/>
      <c r="R15" s="193"/>
      <c r="S15" s="35"/>
      <c r="T15" s="290"/>
      <c r="U15" s="290" t="str">
        <f t="shared" si="6"/>
        <v/>
      </c>
      <c r="V15" s="103"/>
      <c r="W15" s="20" t="str">
        <f t="shared" si="7"/>
        <v/>
      </c>
      <c r="X15" s="295"/>
      <c r="Y15" s="49" t="str">
        <f t="shared" si="8"/>
        <v/>
      </c>
      <c r="Z15" s="181"/>
      <c r="AA15" s="62"/>
      <c r="AB15" s="62"/>
    </row>
    <row r="16" spans="1:28" ht="15.5">
      <c r="A16" s="201"/>
      <c r="B16" s="21"/>
      <c r="C16" s="22"/>
      <c r="D16" s="22"/>
      <c r="E16" s="22"/>
      <c r="F16" s="289"/>
      <c r="G16" s="23"/>
      <c r="H16" s="201"/>
      <c r="I16" s="19"/>
      <c r="J16" s="101"/>
      <c r="K16" s="18"/>
      <c r="L16" s="102"/>
      <c r="M16" s="102" t="str">
        <f t="shared" si="3"/>
        <v/>
      </c>
      <c r="N16" s="18" t="str">
        <f t="shared" si="4"/>
        <v/>
      </c>
      <c r="O16" s="20" t="str">
        <f t="shared" si="5"/>
        <v/>
      </c>
      <c r="P16" s="302"/>
      <c r="Q16" s="192"/>
      <c r="R16" s="193"/>
      <c r="S16" s="35"/>
      <c r="T16" s="290"/>
      <c r="U16" s="290" t="str">
        <f t="shared" si="6"/>
        <v/>
      </c>
      <c r="V16" s="103"/>
      <c r="W16" s="20" t="str">
        <f t="shared" si="7"/>
        <v/>
      </c>
      <c r="X16" s="295"/>
      <c r="Y16" s="49" t="str">
        <f t="shared" si="8"/>
        <v/>
      </c>
      <c r="Z16" s="181"/>
      <c r="AA16" s="62"/>
      <c r="AB16" s="62"/>
    </row>
    <row r="17" spans="1:28" ht="15.5">
      <c r="A17" s="201"/>
      <c r="B17" s="21"/>
      <c r="C17" s="22"/>
      <c r="D17" s="22"/>
      <c r="E17" s="22"/>
      <c r="F17" s="289"/>
      <c r="G17" s="23"/>
      <c r="H17" s="201"/>
      <c r="I17" s="19"/>
      <c r="J17" s="101"/>
      <c r="K17" s="18"/>
      <c r="L17" s="102"/>
      <c r="M17" s="102" t="str">
        <f t="shared" si="3"/>
        <v/>
      </c>
      <c r="N17" s="18" t="str">
        <f t="shared" si="4"/>
        <v/>
      </c>
      <c r="O17" s="20" t="str">
        <f t="shared" si="5"/>
        <v/>
      </c>
      <c r="P17" s="302"/>
      <c r="Q17" s="192"/>
      <c r="R17" s="193"/>
      <c r="S17" s="35"/>
      <c r="T17" s="290"/>
      <c r="U17" s="290" t="str">
        <f t="shared" si="6"/>
        <v/>
      </c>
      <c r="V17" s="103"/>
      <c r="W17" s="20" t="str">
        <f t="shared" si="7"/>
        <v/>
      </c>
      <c r="X17" s="295"/>
      <c r="Y17" s="49" t="str">
        <f t="shared" si="8"/>
        <v/>
      </c>
      <c r="Z17" s="181"/>
      <c r="AA17" s="62"/>
      <c r="AB17" s="62"/>
    </row>
    <row r="18" spans="1:28" ht="15.5">
      <c r="A18" s="201"/>
      <c r="B18" s="21"/>
      <c r="C18" s="22"/>
      <c r="D18" s="22"/>
      <c r="E18" s="22"/>
      <c r="F18" s="289"/>
      <c r="G18" s="23"/>
      <c r="H18" s="201"/>
      <c r="I18" s="19"/>
      <c r="J18" s="101"/>
      <c r="K18" s="18"/>
      <c r="L18" s="102"/>
      <c r="M18" s="102" t="str">
        <f t="shared" si="3"/>
        <v/>
      </c>
      <c r="N18" s="18" t="str">
        <f t="shared" si="4"/>
        <v/>
      </c>
      <c r="O18" s="20" t="str">
        <f t="shared" si="5"/>
        <v/>
      </c>
      <c r="P18" s="302"/>
      <c r="Q18" s="192"/>
      <c r="R18" s="193"/>
      <c r="S18" s="35"/>
      <c r="T18" s="290"/>
      <c r="U18" s="290" t="str">
        <f t="shared" si="6"/>
        <v/>
      </c>
      <c r="V18" s="103"/>
      <c r="W18" s="20" t="str">
        <f t="shared" si="7"/>
        <v/>
      </c>
      <c r="X18" s="295"/>
      <c r="Y18" s="49" t="str">
        <f t="shared" si="8"/>
        <v/>
      </c>
      <c r="Z18" s="181"/>
      <c r="AA18" s="62"/>
      <c r="AB18" s="62"/>
    </row>
    <row r="19" spans="1:28" ht="15.5">
      <c r="A19" s="201"/>
      <c r="B19" s="21"/>
      <c r="C19" s="22"/>
      <c r="D19" s="22"/>
      <c r="E19" s="22"/>
      <c r="F19" s="289"/>
      <c r="G19" s="23"/>
      <c r="H19" s="201"/>
      <c r="I19" s="19"/>
      <c r="J19" s="101"/>
      <c r="K19" s="18"/>
      <c r="L19" s="102"/>
      <c r="M19" s="102" t="str">
        <f t="shared" si="3"/>
        <v/>
      </c>
      <c r="N19" s="18" t="str">
        <f t="shared" si="4"/>
        <v/>
      </c>
      <c r="O19" s="20" t="str">
        <f t="shared" si="5"/>
        <v/>
      </c>
      <c r="P19" s="302"/>
      <c r="Q19" s="192"/>
      <c r="R19" s="193"/>
      <c r="S19" s="35"/>
      <c r="T19" s="290"/>
      <c r="U19" s="290" t="str">
        <f t="shared" si="6"/>
        <v/>
      </c>
      <c r="V19" s="103"/>
      <c r="W19" s="20" t="str">
        <f t="shared" si="7"/>
        <v/>
      </c>
      <c r="X19" s="295"/>
      <c r="Y19" s="49" t="str">
        <f t="shared" si="8"/>
        <v/>
      </c>
      <c r="Z19" s="181"/>
      <c r="AA19" s="62"/>
      <c r="AB19" s="62"/>
    </row>
    <row r="20" spans="1:28" ht="15.5">
      <c r="A20" s="201"/>
      <c r="B20" s="21"/>
      <c r="C20" s="22"/>
      <c r="D20" s="22"/>
      <c r="E20" s="22"/>
      <c r="F20" s="289"/>
      <c r="G20" s="23"/>
      <c r="H20" s="201"/>
      <c r="I20" s="19"/>
      <c r="J20" s="101"/>
      <c r="K20" s="18"/>
      <c r="L20" s="102"/>
      <c r="M20" s="102" t="str">
        <f t="shared" si="3"/>
        <v/>
      </c>
      <c r="N20" s="18" t="str">
        <f t="shared" si="4"/>
        <v/>
      </c>
      <c r="O20" s="20" t="str">
        <f t="shared" si="5"/>
        <v/>
      </c>
      <c r="P20" s="302"/>
      <c r="Q20" s="192"/>
      <c r="R20" s="193"/>
      <c r="S20" s="35"/>
      <c r="T20" s="290"/>
      <c r="U20" s="290" t="str">
        <f t="shared" si="6"/>
        <v/>
      </c>
      <c r="V20" s="103"/>
      <c r="W20" s="20" t="str">
        <f t="shared" si="7"/>
        <v/>
      </c>
      <c r="X20" s="295"/>
      <c r="Y20" s="49" t="str">
        <f t="shared" si="8"/>
        <v/>
      </c>
      <c r="Z20" s="181"/>
      <c r="AA20" s="62"/>
      <c r="AB20" s="62"/>
    </row>
    <row r="21" spans="1:28" ht="15.5">
      <c r="A21" s="201"/>
      <c r="B21" s="21"/>
      <c r="C21" s="22"/>
      <c r="D21" s="22"/>
      <c r="E21" s="22"/>
      <c r="F21" s="289"/>
      <c r="G21" s="23"/>
      <c r="H21" s="201"/>
      <c r="I21" s="19"/>
      <c r="J21" s="101"/>
      <c r="K21" s="18"/>
      <c r="L21" s="102"/>
      <c r="M21" s="102" t="str">
        <f t="shared" si="3"/>
        <v/>
      </c>
      <c r="N21" s="18" t="str">
        <f t="shared" si="4"/>
        <v/>
      </c>
      <c r="O21" s="20" t="str">
        <f t="shared" si="5"/>
        <v/>
      </c>
      <c r="P21" s="302"/>
      <c r="Q21" s="192"/>
      <c r="R21" s="193"/>
      <c r="S21" s="35"/>
      <c r="T21" s="290"/>
      <c r="U21" s="290" t="str">
        <f t="shared" si="6"/>
        <v/>
      </c>
      <c r="V21" s="103"/>
      <c r="W21" s="20" t="str">
        <f t="shared" si="7"/>
        <v/>
      </c>
      <c r="X21" s="295"/>
      <c r="Y21" s="49" t="str">
        <f t="shared" si="8"/>
        <v/>
      </c>
      <c r="Z21" s="181"/>
      <c r="AA21" s="62"/>
      <c r="AB21" s="62"/>
    </row>
    <row r="22" spans="1:28" ht="15.5">
      <c r="A22" s="201"/>
      <c r="B22" s="21"/>
      <c r="C22" s="22"/>
      <c r="D22" s="22"/>
      <c r="E22" s="22"/>
      <c r="F22" s="289"/>
      <c r="G22" s="23"/>
      <c r="H22" s="201"/>
      <c r="I22" s="19"/>
      <c r="J22" s="101"/>
      <c r="K22" s="18"/>
      <c r="L22" s="102"/>
      <c r="M22" s="102" t="str">
        <f t="shared" si="3"/>
        <v/>
      </c>
      <c r="N22" s="18" t="str">
        <f t="shared" si="4"/>
        <v/>
      </c>
      <c r="O22" s="20" t="str">
        <f t="shared" si="5"/>
        <v/>
      </c>
      <c r="P22" s="302"/>
      <c r="Q22" s="192"/>
      <c r="R22" s="193"/>
      <c r="S22" s="35"/>
      <c r="T22" s="290"/>
      <c r="U22" s="290" t="str">
        <f t="shared" si="6"/>
        <v/>
      </c>
      <c r="V22" s="103"/>
      <c r="W22" s="20" t="str">
        <f t="shared" si="7"/>
        <v/>
      </c>
      <c r="X22" s="295"/>
      <c r="Y22" s="49" t="str">
        <f t="shared" si="8"/>
        <v/>
      </c>
      <c r="Z22" s="181"/>
      <c r="AA22" s="62"/>
      <c r="AB22" s="62"/>
    </row>
    <row r="23" spans="1:28" ht="15.5">
      <c r="A23" s="201"/>
      <c r="B23" s="21"/>
      <c r="C23" s="22"/>
      <c r="D23" s="22"/>
      <c r="E23" s="22"/>
      <c r="F23" s="289"/>
      <c r="G23" s="23"/>
      <c r="H23" s="201"/>
      <c r="I23" s="19"/>
      <c r="J23" s="101"/>
      <c r="K23" s="18"/>
      <c r="L23" s="102"/>
      <c r="M23" s="102" t="str">
        <f t="shared" si="3"/>
        <v/>
      </c>
      <c r="N23" s="18" t="str">
        <f t="shared" si="4"/>
        <v/>
      </c>
      <c r="O23" s="20" t="str">
        <f t="shared" si="5"/>
        <v/>
      </c>
      <c r="P23" s="302"/>
      <c r="Q23" s="192"/>
      <c r="R23" s="193"/>
      <c r="S23" s="35"/>
      <c r="T23" s="290"/>
      <c r="U23" s="290" t="str">
        <f t="shared" si="6"/>
        <v/>
      </c>
      <c r="V23" s="103"/>
      <c r="W23" s="20" t="str">
        <f t="shared" si="7"/>
        <v/>
      </c>
      <c r="X23" s="295"/>
      <c r="Y23" s="49" t="str">
        <f t="shared" si="8"/>
        <v/>
      </c>
      <c r="Z23" s="181"/>
      <c r="AA23" s="62"/>
      <c r="AB23" s="62"/>
    </row>
    <row r="24" spans="1:28" ht="15.5">
      <c r="A24" s="201"/>
      <c r="B24" s="21"/>
      <c r="C24" s="22"/>
      <c r="D24" s="22"/>
      <c r="E24" s="22"/>
      <c r="F24" s="289"/>
      <c r="G24" s="23"/>
      <c r="H24" s="201"/>
      <c r="I24" s="19"/>
      <c r="J24" s="101"/>
      <c r="K24" s="18"/>
      <c r="L24" s="102"/>
      <c r="M24" s="102" t="str">
        <f t="shared" si="3"/>
        <v/>
      </c>
      <c r="N24" s="18" t="str">
        <f t="shared" si="4"/>
        <v/>
      </c>
      <c r="O24" s="20" t="str">
        <f t="shared" si="5"/>
        <v/>
      </c>
      <c r="P24" s="302"/>
      <c r="Q24" s="192"/>
      <c r="R24" s="193"/>
      <c r="S24" s="35"/>
      <c r="T24" s="290"/>
      <c r="U24" s="290" t="str">
        <f t="shared" si="6"/>
        <v/>
      </c>
      <c r="V24" s="103"/>
      <c r="W24" s="20" t="str">
        <f t="shared" si="7"/>
        <v/>
      </c>
      <c r="X24" s="295"/>
      <c r="Y24" s="49" t="str">
        <f t="shared" si="8"/>
        <v/>
      </c>
      <c r="Z24" s="181"/>
      <c r="AA24" s="62"/>
      <c r="AB24" s="62"/>
    </row>
    <row r="25" spans="1:28" ht="15.5">
      <c r="A25" s="201"/>
      <c r="B25" s="21"/>
      <c r="C25" s="22"/>
      <c r="D25" s="22"/>
      <c r="E25" s="22"/>
      <c r="F25" s="289"/>
      <c r="G25" s="23"/>
      <c r="H25" s="201"/>
      <c r="I25" s="19"/>
      <c r="J25" s="101"/>
      <c r="K25" s="18"/>
      <c r="L25" s="102"/>
      <c r="M25" s="102" t="str">
        <f t="shared" si="3"/>
        <v/>
      </c>
      <c r="N25" s="18" t="str">
        <f t="shared" si="4"/>
        <v/>
      </c>
      <c r="O25" s="20" t="str">
        <f t="shared" si="5"/>
        <v/>
      </c>
      <c r="P25" s="302"/>
      <c r="Q25" s="192"/>
      <c r="R25" s="193"/>
      <c r="S25" s="35"/>
      <c r="T25" s="290"/>
      <c r="U25" s="290" t="str">
        <f t="shared" si="6"/>
        <v/>
      </c>
      <c r="V25" s="103"/>
      <c r="W25" s="20" t="str">
        <f t="shared" si="7"/>
        <v/>
      </c>
      <c r="X25" s="295"/>
      <c r="Y25" s="49" t="str">
        <f t="shared" si="8"/>
        <v/>
      </c>
      <c r="Z25" s="181"/>
      <c r="AA25" s="62"/>
      <c r="AB25" s="62"/>
    </row>
    <row r="26" spans="1:28" ht="15.5">
      <c r="A26" s="201"/>
      <c r="B26" s="21"/>
      <c r="C26" s="22"/>
      <c r="D26" s="22"/>
      <c r="E26" s="22"/>
      <c r="F26" s="289"/>
      <c r="G26" s="23"/>
      <c r="H26" s="201"/>
      <c r="I26" s="19"/>
      <c r="J26" s="101"/>
      <c r="K26" s="18"/>
      <c r="L26" s="102"/>
      <c r="M26" s="102" t="str">
        <f t="shared" si="3"/>
        <v/>
      </c>
      <c r="N26" s="18" t="str">
        <f t="shared" si="4"/>
        <v/>
      </c>
      <c r="O26" s="20" t="str">
        <f t="shared" si="5"/>
        <v/>
      </c>
      <c r="P26" s="302"/>
      <c r="Q26" s="192"/>
      <c r="R26" s="193"/>
      <c r="S26" s="35"/>
      <c r="T26" s="290"/>
      <c r="U26" s="290" t="str">
        <f t="shared" si="6"/>
        <v/>
      </c>
      <c r="V26" s="103"/>
      <c r="W26" s="20" t="str">
        <f t="shared" si="7"/>
        <v/>
      </c>
      <c r="X26" s="295"/>
      <c r="Y26" s="49" t="str">
        <f t="shared" si="8"/>
        <v/>
      </c>
      <c r="Z26" s="181"/>
      <c r="AA26" s="62"/>
      <c r="AB26" s="62"/>
    </row>
    <row r="27" spans="1:28" ht="15.5">
      <c r="A27" s="201"/>
      <c r="B27" s="21"/>
      <c r="C27" s="22"/>
      <c r="D27" s="22"/>
      <c r="E27" s="22"/>
      <c r="F27" s="289"/>
      <c r="G27" s="23"/>
      <c r="H27" s="201"/>
      <c r="I27" s="19"/>
      <c r="J27" s="101"/>
      <c r="K27" s="18"/>
      <c r="L27" s="102"/>
      <c r="M27" s="102" t="str">
        <f t="shared" si="3"/>
        <v/>
      </c>
      <c r="N27" s="18" t="str">
        <f t="shared" si="4"/>
        <v/>
      </c>
      <c r="O27" s="20" t="str">
        <f t="shared" si="5"/>
        <v/>
      </c>
      <c r="P27" s="302"/>
      <c r="Q27" s="192"/>
      <c r="R27" s="193"/>
      <c r="S27" s="35"/>
      <c r="T27" s="290"/>
      <c r="U27" s="290" t="str">
        <f t="shared" si="6"/>
        <v/>
      </c>
      <c r="V27" s="103"/>
      <c r="W27" s="20" t="str">
        <f t="shared" si="7"/>
        <v/>
      </c>
      <c r="X27" s="295"/>
      <c r="Y27" s="49" t="str">
        <f t="shared" si="8"/>
        <v/>
      </c>
      <c r="Z27" s="181"/>
      <c r="AA27" s="62"/>
      <c r="AB27" s="62"/>
    </row>
    <row r="28" spans="1:28" ht="15.5">
      <c r="A28" s="201"/>
      <c r="B28" s="21"/>
      <c r="C28" s="22"/>
      <c r="D28" s="22"/>
      <c r="E28" s="22"/>
      <c r="F28" s="289"/>
      <c r="G28" s="23"/>
      <c r="H28" s="201"/>
      <c r="I28" s="19"/>
      <c r="J28" s="101"/>
      <c r="K28" s="18"/>
      <c r="L28" s="102"/>
      <c r="M28" s="102" t="str">
        <f t="shared" si="3"/>
        <v/>
      </c>
      <c r="N28" s="18" t="str">
        <f t="shared" si="4"/>
        <v/>
      </c>
      <c r="O28" s="20" t="str">
        <f t="shared" si="5"/>
        <v/>
      </c>
      <c r="P28" s="302"/>
      <c r="Q28" s="192"/>
      <c r="R28" s="193"/>
      <c r="S28" s="35"/>
      <c r="T28" s="290"/>
      <c r="U28" s="290" t="str">
        <f t="shared" si="6"/>
        <v/>
      </c>
      <c r="V28" s="103"/>
      <c r="W28" s="20" t="str">
        <f t="shared" si="7"/>
        <v/>
      </c>
      <c r="X28" s="295"/>
      <c r="Y28" s="49" t="str">
        <f t="shared" si="8"/>
        <v/>
      </c>
      <c r="Z28" s="181"/>
      <c r="AA28" s="62"/>
      <c r="AB28" s="62"/>
    </row>
    <row r="29" spans="1:28" ht="15.5">
      <c r="A29" s="201"/>
      <c r="B29" s="21"/>
      <c r="C29" s="22"/>
      <c r="D29" s="22"/>
      <c r="E29" s="22"/>
      <c r="F29" s="289"/>
      <c r="G29" s="23"/>
      <c r="H29" s="201"/>
      <c r="I29" s="19"/>
      <c r="J29" s="101"/>
      <c r="K29" s="18"/>
      <c r="L29" s="102"/>
      <c r="M29" s="102" t="str">
        <f t="shared" si="3"/>
        <v/>
      </c>
      <c r="N29" s="18" t="str">
        <f t="shared" si="4"/>
        <v/>
      </c>
      <c r="O29" s="20" t="str">
        <f t="shared" si="5"/>
        <v/>
      </c>
      <c r="P29" s="302"/>
      <c r="Q29" s="192"/>
      <c r="R29" s="193"/>
      <c r="S29" s="35"/>
      <c r="T29" s="290"/>
      <c r="U29" s="290" t="str">
        <f t="shared" si="6"/>
        <v/>
      </c>
      <c r="V29" s="103"/>
      <c r="W29" s="20" t="str">
        <f t="shared" si="7"/>
        <v/>
      </c>
      <c r="X29" s="295"/>
      <c r="Y29" s="49" t="str">
        <f t="shared" si="8"/>
        <v/>
      </c>
      <c r="Z29" s="181"/>
      <c r="AA29" s="62"/>
      <c r="AB29" s="62"/>
    </row>
    <row r="30" spans="1:28" ht="15.5">
      <c r="A30" s="201"/>
      <c r="B30" s="21"/>
      <c r="C30" s="22"/>
      <c r="D30" s="22"/>
      <c r="E30" s="22"/>
      <c r="F30" s="289"/>
      <c r="G30" s="23"/>
      <c r="H30" s="201"/>
      <c r="I30" s="19"/>
      <c r="J30" s="101"/>
      <c r="K30" s="18"/>
      <c r="L30" s="102"/>
      <c r="M30" s="102" t="str">
        <f t="shared" si="3"/>
        <v/>
      </c>
      <c r="N30" s="18" t="str">
        <f t="shared" si="4"/>
        <v/>
      </c>
      <c r="O30" s="20" t="str">
        <f t="shared" si="5"/>
        <v/>
      </c>
      <c r="P30" s="302"/>
      <c r="Q30" s="192"/>
      <c r="R30" s="193"/>
      <c r="S30" s="35"/>
      <c r="T30" s="290"/>
      <c r="U30" s="290" t="str">
        <f t="shared" si="6"/>
        <v/>
      </c>
      <c r="V30" s="103"/>
      <c r="W30" s="20" t="str">
        <f t="shared" si="7"/>
        <v/>
      </c>
      <c r="X30" s="295"/>
      <c r="Y30" s="49" t="str">
        <f t="shared" si="8"/>
        <v/>
      </c>
      <c r="Z30" s="181"/>
      <c r="AA30" s="62"/>
      <c r="AB30" s="62"/>
    </row>
    <row r="31" spans="1:28" ht="15.5">
      <c r="A31" s="201"/>
      <c r="B31" s="21"/>
      <c r="C31" s="22"/>
      <c r="D31" s="22"/>
      <c r="E31" s="22"/>
      <c r="F31" s="289"/>
      <c r="G31" s="23"/>
      <c r="H31" s="201"/>
      <c r="I31" s="19"/>
      <c r="J31" s="101"/>
      <c r="K31" s="18"/>
      <c r="L31" s="102"/>
      <c r="M31" s="102" t="str">
        <f t="shared" si="3"/>
        <v/>
      </c>
      <c r="N31" s="18" t="str">
        <f t="shared" si="4"/>
        <v/>
      </c>
      <c r="O31" s="20" t="str">
        <f t="shared" si="5"/>
        <v/>
      </c>
      <c r="P31" s="302"/>
      <c r="Q31" s="192"/>
      <c r="R31" s="193"/>
      <c r="S31" s="35"/>
      <c r="T31" s="290"/>
      <c r="U31" s="290" t="str">
        <f t="shared" si="6"/>
        <v/>
      </c>
      <c r="V31" s="103"/>
      <c r="W31" s="20" t="str">
        <f t="shared" si="7"/>
        <v/>
      </c>
      <c r="X31" s="295"/>
      <c r="Y31" s="49" t="str">
        <f t="shared" si="8"/>
        <v/>
      </c>
      <c r="Z31" s="181"/>
      <c r="AA31" s="62"/>
      <c r="AB31" s="62"/>
    </row>
    <row r="32" spans="1:28" ht="15.5">
      <c r="A32" s="201"/>
      <c r="B32" s="21"/>
      <c r="C32" s="22"/>
      <c r="D32" s="22"/>
      <c r="E32" s="22"/>
      <c r="F32" s="289"/>
      <c r="G32" s="23"/>
      <c r="H32" s="201"/>
      <c r="I32" s="19"/>
      <c r="J32" s="101"/>
      <c r="K32" s="18"/>
      <c r="L32" s="102"/>
      <c r="M32" s="102" t="str">
        <f t="shared" si="3"/>
        <v/>
      </c>
      <c r="N32" s="18" t="str">
        <f t="shared" si="4"/>
        <v/>
      </c>
      <c r="O32" s="20" t="str">
        <f t="shared" si="5"/>
        <v/>
      </c>
      <c r="P32" s="302"/>
      <c r="Q32" s="192"/>
      <c r="R32" s="193"/>
      <c r="S32" s="35"/>
      <c r="T32" s="290"/>
      <c r="U32" s="290" t="str">
        <f t="shared" si="6"/>
        <v/>
      </c>
      <c r="V32" s="103"/>
      <c r="W32" s="20" t="str">
        <f t="shared" si="7"/>
        <v/>
      </c>
      <c r="X32" s="295"/>
      <c r="Y32" s="49" t="str">
        <f t="shared" si="8"/>
        <v/>
      </c>
      <c r="Z32" s="181"/>
      <c r="AA32" s="62"/>
      <c r="AB32" s="62"/>
    </row>
    <row r="33" spans="1:28" ht="15.5">
      <c r="A33" s="201"/>
      <c r="B33" s="21"/>
      <c r="C33" s="22"/>
      <c r="D33" s="22"/>
      <c r="E33" s="22"/>
      <c r="F33" s="289"/>
      <c r="G33" s="23"/>
      <c r="H33" s="201"/>
      <c r="I33" s="19"/>
      <c r="J33" s="101"/>
      <c r="K33" s="18"/>
      <c r="L33" s="102"/>
      <c r="M33" s="102" t="str">
        <f t="shared" si="3"/>
        <v/>
      </c>
      <c r="N33" s="18" t="str">
        <f t="shared" si="4"/>
        <v/>
      </c>
      <c r="O33" s="20" t="str">
        <f t="shared" si="5"/>
        <v/>
      </c>
      <c r="P33" s="302"/>
      <c r="Q33" s="192"/>
      <c r="R33" s="193"/>
      <c r="S33" s="35"/>
      <c r="T33" s="290"/>
      <c r="U33" s="290" t="str">
        <f t="shared" si="6"/>
        <v/>
      </c>
      <c r="V33" s="103"/>
      <c r="W33" s="20" t="str">
        <f t="shared" si="7"/>
        <v/>
      </c>
      <c r="X33" s="295"/>
      <c r="Y33" s="49" t="str">
        <f t="shared" si="8"/>
        <v/>
      </c>
      <c r="Z33" s="181"/>
      <c r="AA33" s="62"/>
      <c r="AB33" s="62"/>
    </row>
    <row r="34" spans="1:28" ht="15.5">
      <c r="A34" s="201"/>
      <c r="B34" s="21"/>
      <c r="C34" s="22"/>
      <c r="D34" s="22"/>
      <c r="E34" s="22"/>
      <c r="F34" s="289"/>
      <c r="G34" s="23"/>
      <c r="H34" s="201"/>
      <c r="I34" s="19"/>
      <c r="J34" s="101"/>
      <c r="K34" s="18"/>
      <c r="L34" s="102"/>
      <c r="M34" s="102" t="str">
        <f t="shared" si="3"/>
        <v/>
      </c>
      <c r="N34" s="18" t="str">
        <f t="shared" si="4"/>
        <v/>
      </c>
      <c r="O34" s="20" t="str">
        <f t="shared" si="5"/>
        <v/>
      </c>
      <c r="P34" s="302"/>
      <c r="Q34" s="192"/>
      <c r="R34" s="193"/>
      <c r="S34" s="35"/>
      <c r="T34" s="290"/>
      <c r="U34" s="290" t="str">
        <f t="shared" si="6"/>
        <v/>
      </c>
      <c r="V34" s="103"/>
      <c r="W34" s="20" t="str">
        <f t="shared" si="7"/>
        <v/>
      </c>
      <c r="X34" s="295"/>
      <c r="Y34" s="49" t="str">
        <f t="shared" si="8"/>
        <v/>
      </c>
      <c r="Z34" s="181"/>
      <c r="AA34" s="62"/>
      <c r="AB34" s="62"/>
    </row>
    <row r="35" spans="1:28" ht="15.5">
      <c r="A35" s="201"/>
      <c r="B35" s="21"/>
      <c r="C35" s="22"/>
      <c r="D35" s="22"/>
      <c r="E35" s="22"/>
      <c r="F35" s="289"/>
      <c r="G35" s="23"/>
      <c r="H35" s="201"/>
      <c r="I35" s="19"/>
      <c r="J35" s="101"/>
      <c r="K35" s="18"/>
      <c r="L35" s="102"/>
      <c r="M35" s="102" t="str">
        <f t="shared" si="3"/>
        <v/>
      </c>
      <c r="N35" s="18" t="str">
        <f t="shared" si="4"/>
        <v/>
      </c>
      <c r="O35" s="20" t="str">
        <f t="shared" si="5"/>
        <v/>
      </c>
      <c r="P35" s="302"/>
      <c r="Q35" s="192"/>
      <c r="R35" s="193"/>
      <c r="S35" s="35"/>
      <c r="T35" s="290"/>
      <c r="U35" s="290" t="str">
        <f t="shared" si="6"/>
        <v/>
      </c>
      <c r="V35" s="103"/>
      <c r="W35" s="20" t="str">
        <f t="shared" si="7"/>
        <v/>
      </c>
      <c r="X35" s="295"/>
      <c r="Y35" s="49" t="str">
        <f t="shared" si="8"/>
        <v/>
      </c>
      <c r="Z35" s="181"/>
      <c r="AA35" s="62"/>
      <c r="AB35" s="62"/>
    </row>
    <row r="36" spans="1:28" ht="15.5">
      <c r="A36" s="201"/>
      <c r="B36" s="21"/>
      <c r="C36" s="22"/>
      <c r="D36" s="22"/>
      <c r="E36" s="22"/>
      <c r="F36" s="289"/>
      <c r="G36" s="23"/>
      <c r="H36" s="201"/>
      <c r="I36" s="19"/>
      <c r="J36" s="101"/>
      <c r="K36" s="18"/>
      <c r="L36" s="102"/>
      <c r="M36" s="102" t="str">
        <f t="shared" si="3"/>
        <v/>
      </c>
      <c r="N36" s="18" t="str">
        <f t="shared" si="4"/>
        <v/>
      </c>
      <c r="O36" s="20" t="str">
        <f t="shared" si="5"/>
        <v/>
      </c>
      <c r="P36" s="302"/>
      <c r="Q36" s="192"/>
      <c r="R36" s="193"/>
      <c r="S36" s="35"/>
      <c r="T36" s="290"/>
      <c r="U36" s="290" t="str">
        <f t="shared" si="6"/>
        <v/>
      </c>
      <c r="V36" s="103"/>
      <c r="W36" s="20" t="str">
        <f t="shared" si="7"/>
        <v/>
      </c>
      <c r="X36" s="295"/>
      <c r="Y36" s="49" t="str">
        <f t="shared" si="8"/>
        <v/>
      </c>
      <c r="Z36" s="181"/>
      <c r="AA36" s="62"/>
      <c r="AB36" s="62"/>
    </row>
    <row r="37" spans="1:28" ht="15.5">
      <c r="A37" s="201"/>
      <c r="B37" s="21"/>
      <c r="C37" s="22"/>
      <c r="D37" s="22"/>
      <c r="E37" s="22"/>
      <c r="F37" s="289"/>
      <c r="G37" s="23"/>
      <c r="H37" s="201"/>
      <c r="I37" s="19"/>
      <c r="J37" s="101"/>
      <c r="K37" s="18"/>
      <c r="L37" s="102"/>
      <c r="M37" s="102" t="str">
        <f t="shared" si="3"/>
        <v/>
      </c>
      <c r="N37" s="18" t="str">
        <f t="shared" si="4"/>
        <v/>
      </c>
      <c r="O37" s="20" t="str">
        <f t="shared" si="5"/>
        <v/>
      </c>
      <c r="P37" s="302"/>
      <c r="Q37" s="192"/>
      <c r="R37" s="193"/>
      <c r="S37" s="35"/>
      <c r="T37" s="290"/>
      <c r="U37" s="290" t="str">
        <f t="shared" si="6"/>
        <v/>
      </c>
      <c r="V37" s="103"/>
      <c r="W37" s="20" t="str">
        <f t="shared" si="7"/>
        <v/>
      </c>
      <c r="X37" s="295"/>
      <c r="Y37" s="49" t="str">
        <f t="shared" si="8"/>
        <v/>
      </c>
      <c r="Z37" s="181"/>
      <c r="AA37" s="62"/>
      <c r="AB37" s="62"/>
    </row>
    <row r="38" spans="1:28" ht="15.5">
      <c r="A38" s="201"/>
      <c r="B38" s="21"/>
      <c r="C38" s="22"/>
      <c r="D38" s="22"/>
      <c r="E38" s="22"/>
      <c r="F38" s="289"/>
      <c r="G38" s="23"/>
      <c r="H38" s="201"/>
      <c r="I38" s="19"/>
      <c r="J38" s="101"/>
      <c r="K38" s="18"/>
      <c r="L38" s="102"/>
      <c r="M38" s="102" t="str">
        <f t="shared" si="3"/>
        <v/>
      </c>
      <c r="N38" s="18" t="str">
        <f t="shared" si="4"/>
        <v/>
      </c>
      <c r="O38" s="20" t="str">
        <f t="shared" si="5"/>
        <v/>
      </c>
      <c r="P38" s="302"/>
      <c r="Q38" s="192"/>
      <c r="R38" s="193"/>
      <c r="S38" s="35"/>
      <c r="T38" s="290"/>
      <c r="U38" s="290" t="str">
        <f t="shared" si="6"/>
        <v/>
      </c>
      <c r="V38" s="103"/>
      <c r="W38" s="20" t="str">
        <f t="shared" si="7"/>
        <v/>
      </c>
      <c r="X38" s="295"/>
      <c r="Y38" s="49" t="str">
        <f t="shared" si="8"/>
        <v/>
      </c>
      <c r="Z38" s="181"/>
      <c r="AA38" s="62"/>
      <c r="AB38" s="62"/>
    </row>
    <row r="39" spans="1:28" ht="15.5">
      <c r="A39" s="201"/>
      <c r="B39" s="21"/>
      <c r="C39" s="22"/>
      <c r="D39" s="22"/>
      <c r="E39" s="22"/>
      <c r="F39" s="289"/>
      <c r="G39" s="23"/>
      <c r="H39" s="201"/>
      <c r="I39" s="19"/>
      <c r="J39" s="101"/>
      <c r="K39" s="18"/>
      <c r="L39" s="102"/>
      <c r="M39" s="102" t="str">
        <f t="shared" si="3"/>
        <v/>
      </c>
      <c r="N39" s="18" t="str">
        <f t="shared" si="4"/>
        <v/>
      </c>
      <c r="O39" s="20" t="str">
        <f t="shared" si="5"/>
        <v/>
      </c>
      <c r="P39" s="302"/>
      <c r="Q39" s="192"/>
      <c r="R39" s="193"/>
      <c r="S39" s="35"/>
      <c r="T39" s="290"/>
      <c r="U39" s="290" t="str">
        <f t="shared" si="6"/>
        <v/>
      </c>
      <c r="V39" s="103"/>
      <c r="W39" s="20" t="str">
        <f t="shared" si="7"/>
        <v/>
      </c>
      <c r="X39" s="295"/>
      <c r="Y39" s="49" t="str">
        <f t="shared" si="8"/>
        <v/>
      </c>
      <c r="Z39" s="181"/>
      <c r="AA39" s="62"/>
      <c r="AB39" s="62"/>
    </row>
    <row r="40" spans="1:28" ht="15.5">
      <c r="A40" s="201"/>
      <c r="B40" s="21"/>
      <c r="C40" s="22"/>
      <c r="D40" s="22"/>
      <c r="E40" s="22"/>
      <c r="F40" s="289"/>
      <c r="G40" s="23"/>
      <c r="H40" s="201"/>
      <c r="I40" s="19"/>
      <c r="J40" s="101"/>
      <c r="K40" s="18"/>
      <c r="L40" s="102"/>
      <c r="M40" s="102" t="str">
        <f t="shared" si="3"/>
        <v/>
      </c>
      <c r="N40" s="18" t="str">
        <f t="shared" si="4"/>
        <v/>
      </c>
      <c r="O40" s="20" t="str">
        <f t="shared" si="5"/>
        <v/>
      </c>
      <c r="P40" s="302"/>
      <c r="Q40" s="192"/>
      <c r="R40" s="193"/>
      <c r="S40" s="35"/>
      <c r="T40" s="290"/>
      <c r="U40" s="290" t="str">
        <f t="shared" si="6"/>
        <v/>
      </c>
      <c r="V40" s="103"/>
      <c r="W40" s="20" t="str">
        <f t="shared" si="7"/>
        <v/>
      </c>
      <c r="X40" s="295"/>
      <c r="Y40" s="49" t="str">
        <f t="shared" si="8"/>
        <v/>
      </c>
      <c r="Z40" s="181"/>
      <c r="AA40" s="62"/>
      <c r="AB40" s="62"/>
    </row>
    <row r="41" spans="1:28" ht="15.5">
      <c r="A41" s="201"/>
      <c r="B41" s="21"/>
      <c r="C41" s="22"/>
      <c r="D41" s="22"/>
      <c r="E41" s="22"/>
      <c r="F41" s="289"/>
      <c r="G41" s="23"/>
      <c r="H41" s="201"/>
      <c r="I41" s="19"/>
      <c r="J41" s="101"/>
      <c r="K41" s="18"/>
      <c r="L41" s="102"/>
      <c r="M41" s="102" t="str">
        <f t="shared" si="3"/>
        <v/>
      </c>
      <c r="N41" s="18" t="str">
        <f t="shared" si="4"/>
        <v/>
      </c>
      <c r="O41" s="20" t="str">
        <f t="shared" si="5"/>
        <v/>
      </c>
      <c r="P41" s="302"/>
      <c r="Q41" s="192"/>
      <c r="R41" s="193"/>
      <c r="S41" s="35"/>
      <c r="T41" s="290"/>
      <c r="U41" s="290" t="str">
        <f t="shared" si="6"/>
        <v/>
      </c>
      <c r="V41" s="103"/>
      <c r="W41" s="20" t="str">
        <f t="shared" si="7"/>
        <v/>
      </c>
      <c r="X41" s="295"/>
      <c r="Y41" s="49" t="str">
        <f t="shared" si="8"/>
        <v/>
      </c>
      <c r="Z41" s="181"/>
      <c r="AA41" s="62"/>
      <c r="AB41" s="62"/>
    </row>
    <row r="42" spans="1:28" ht="15.5">
      <c r="A42" s="201"/>
      <c r="B42" s="21"/>
      <c r="C42" s="22"/>
      <c r="D42" s="22"/>
      <c r="E42" s="22"/>
      <c r="F42" s="289"/>
      <c r="G42" s="23"/>
      <c r="H42" s="201"/>
      <c r="I42" s="19"/>
      <c r="J42" s="101"/>
      <c r="K42" s="18"/>
      <c r="L42" s="102"/>
      <c r="M42" s="102" t="str">
        <f t="shared" si="3"/>
        <v/>
      </c>
      <c r="N42" s="18" t="str">
        <f t="shared" si="4"/>
        <v/>
      </c>
      <c r="O42" s="20" t="str">
        <f t="shared" si="5"/>
        <v/>
      </c>
      <c r="P42" s="302"/>
      <c r="Q42" s="192"/>
      <c r="R42" s="193"/>
      <c r="S42" s="35"/>
      <c r="T42" s="290"/>
      <c r="U42" s="290" t="str">
        <f t="shared" si="6"/>
        <v/>
      </c>
      <c r="V42" s="103"/>
      <c r="W42" s="20" t="str">
        <f t="shared" si="7"/>
        <v/>
      </c>
      <c r="X42" s="295"/>
      <c r="Y42" s="49" t="str">
        <f t="shared" si="8"/>
        <v/>
      </c>
      <c r="Z42" s="181"/>
      <c r="AA42" s="62"/>
      <c r="AB42" s="62"/>
    </row>
    <row r="43" spans="1:28" ht="15.5">
      <c r="A43" s="201"/>
      <c r="B43" s="21"/>
      <c r="C43" s="22"/>
      <c r="D43" s="22"/>
      <c r="E43" s="22"/>
      <c r="F43" s="289"/>
      <c r="G43" s="23"/>
      <c r="H43" s="201"/>
      <c r="I43" s="19"/>
      <c r="J43" s="101"/>
      <c r="K43" s="18"/>
      <c r="L43" s="102"/>
      <c r="M43" s="102" t="str">
        <f t="shared" si="3"/>
        <v/>
      </c>
      <c r="N43" s="18" t="str">
        <f t="shared" si="4"/>
        <v/>
      </c>
      <c r="O43" s="20" t="str">
        <f t="shared" si="5"/>
        <v/>
      </c>
      <c r="P43" s="302"/>
      <c r="Q43" s="192"/>
      <c r="R43" s="193"/>
      <c r="S43" s="35"/>
      <c r="T43" s="290"/>
      <c r="U43" s="290" t="str">
        <f t="shared" si="6"/>
        <v/>
      </c>
      <c r="V43" s="103"/>
      <c r="W43" s="20" t="str">
        <f t="shared" si="7"/>
        <v/>
      </c>
      <c r="X43" s="295"/>
      <c r="Y43" s="49" t="str">
        <f t="shared" si="8"/>
        <v/>
      </c>
      <c r="Z43" s="181"/>
      <c r="AA43" s="62"/>
      <c r="AB43" s="62"/>
    </row>
    <row r="44" spans="1:28" ht="15.5">
      <c r="A44" s="201"/>
      <c r="B44" s="21"/>
      <c r="C44" s="22"/>
      <c r="D44" s="22"/>
      <c r="E44" s="22"/>
      <c r="F44" s="289"/>
      <c r="G44" s="23"/>
      <c r="H44" s="201"/>
      <c r="I44" s="19"/>
      <c r="J44" s="101"/>
      <c r="K44" s="18"/>
      <c r="L44" s="102"/>
      <c r="M44" s="102" t="str">
        <f t="shared" si="3"/>
        <v/>
      </c>
      <c r="N44" s="18" t="str">
        <f t="shared" si="4"/>
        <v/>
      </c>
      <c r="O44" s="20" t="str">
        <f t="shared" si="5"/>
        <v/>
      </c>
      <c r="P44" s="302"/>
      <c r="Q44" s="192"/>
      <c r="R44" s="193"/>
      <c r="S44" s="35"/>
      <c r="T44" s="290"/>
      <c r="U44" s="290" t="str">
        <f t="shared" si="6"/>
        <v/>
      </c>
      <c r="V44" s="103"/>
      <c r="W44" s="20" t="str">
        <f t="shared" si="7"/>
        <v/>
      </c>
      <c r="X44" s="295"/>
      <c r="Y44" s="49" t="str">
        <f t="shared" si="8"/>
        <v/>
      </c>
      <c r="Z44" s="181"/>
      <c r="AA44" s="62"/>
      <c r="AB44" s="62"/>
    </row>
    <row r="45" spans="1:28" ht="15.5">
      <c r="A45" s="201"/>
      <c r="B45" s="21"/>
      <c r="C45" s="22"/>
      <c r="D45" s="22"/>
      <c r="E45" s="22"/>
      <c r="F45" s="289"/>
      <c r="G45" s="23"/>
      <c r="H45" s="201"/>
      <c r="I45" s="19"/>
      <c r="J45" s="101"/>
      <c r="K45" s="18"/>
      <c r="L45" s="102"/>
      <c r="M45" s="102" t="str">
        <f t="shared" si="3"/>
        <v/>
      </c>
      <c r="N45" s="18" t="str">
        <f t="shared" si="4"/>
        <v/>
      </c>
      <c r="O45" s="20" t="str">
        <f t="shared" si="5"/>
        <v/>
      </c>
      <c r="P45" s="302"/>
      <c r="Q45" s="192"/>
      <c r="R45" s="193"/>
      <c r="S45" s="35"/>
      <c r="T45" s="290"/>
      <c r="U45" s="290" t="str">
        <f t="shared" si="6"/>
        <v/>
      </c>
      <c r="V45" s="103"/>
      <c r="W45" s="20" t="str">
        <f t="shared" si="7"/>
        <v/>
      </c>
      <c r="X45" s="295"/>
      <c r="Y45" s="49" t="str">
        <f t="shared" si="8"/>
        <v/>
      </c>
      <c r="Z45" s="181"/>
      <c r="AA45" s="62"/>
      <c r="AB45" s="62"/>
    </row>
    <row r="46" spans="1:28" ht="15.5">
      <c r="A46" s="201"/>
      <c r="B46" s="21"/>
      <c r="C46" s="22"/>
      <c r="D46" s="22"/>
      <c r="E46" s="22"/>
      <c r="F46" s="289"/>
      <c r="G46" s="23"/>
      <c r="H46" s="201"/>
      <c r="I46" s="19"/>
      <c r="J46" s="101"/>
      <c r="K46" s="18"/>
      <c r="L46" s="102"/>
      <c r="M46" s="102" t="str">
        <f t="shared" si="3"/>
        <v/>
      </c>
      <c r="N46" s="18" t="str">
        <f t="shared" si="4"/>
        <v/>
      </c>
      <c r="O46" s="20" t="str">
        <f t="shared" si="5"/>
        <v/>
      </c>
      <c r="P46" s="302"/>
      <c r="Q46" s="192"/>
      <c r="R46" s="193"/>
      <c r="S46" s="35"/>
      <c r="T46" s="290"/>
      <c r="U46" s="290" t="str">
        <f t="shared" si="6"/>
        <v/>
      </c>
      <c r="V46" s="103"/>
      <c r="W46" s="20" t="str">
        <f t="shared" si="7"/>
        <v/>
      </c>
      <c r="X46" s="295"/>
      <c r="Y46" s="49" t="str">
        <f t="shared" si="8"/>
        <v/>
      </c>
      <c r="Z46" s="181"/>
      <c r="AA46" s="62"/>
      <c r="AB46" s="62"/>
    </row>
    <row r="47" spans="1:28" ht="15.5">
      <c r="A47" s="201"/>
      <c r="B47" s="21"/>
      <c r="C47" s="22"/>
      <c r="D47" s="22"/>
      <c r="E47" s="22"/>
      <c r="F47" s="289"/>
      <c r="G47" s="23"/>
      <c r="H47" s="201"/>
      <c r="I47" s="19"/>
      <c r="J47" s="101"/>
      <c r="K47" s="18"/>
      <c r="L47" s="102"/>
      <c r="M47" s="102" t="str">
        <f t="shared" si="3"/>
        <v/>
      </c>
      <c r="N47" s="18" t="str">
        <f t="shared" si="4"/>
        <v/>
      </c>
      <c r="O47" s="20" t="str">
        <f t="shared" si="5"/>
        <v/>
      </c>
      <c r="P47" s="302"/>
      <c r="Q47" s="192"/>
      <c r="R47" s="193"/>
      <c r="S47" s="35"/>
      <c r="T47" s="290"/>
      <c r="U47" s="290" t="str">
        <f t="shared" si="6"/>
        <v/>
      </c>
      <c r="V47" s="103"/>
      <c r="W47" s="20" t="str">
        <f t="shared" si="7"/>
        <v/>
      </c>
      <c r="X47" s="295"/>
      <c r="Y47" s="49" t="str">
        <f t="shared" si="8"/>
        <v/>
      </c>
      <c r="Z47" s="181"/>
      <c r="AA47" s="62"/>
      <c r="AB47" s="62"/>
    </row>
    <row r="48" spans="1:28" ht="15.5">
      <c r="A48" s="201"/>
      <c r="B48" s="21"/>
      <c r="C48" s="22"/>
      <c r="D48" s="22"/>
      <c r="E48" s="22"/>
      <c r="F48" s="289"/>
      <c r="G48" s="23"/>
      <c r="H48" s="201"/>
      <c r="I48" s="19"/>
      <c r="J48" s="101"/>
      <c r="K48" s="18"/>
      <c r="L48" s="102"/>
      <c r="M48" s="102" t="str">
        <f t="shared" si="3"/>
        <v/>
      </c>
      <c r="N48" s="18" t="str">
        <f t="shared" si="4"/>
        <v/>
      </c>
      <c r="O48" s="20" t="str">
        <f t="shared" si="5"/>
        <v/>
      </c>
      <c r="P48" s="302"/>
      <c r="Q48" s="192"/>
      <c r="R48" s="193"/>
      <c r="S48" s="35"/>
      <c r="T48" s="290"/>
      <c r="U48" s="290" t="str">
        <f t="shared" si="6"/>
        <v/>
      </c>
      <c r="V48" s="103"/>
      <c r="W48" s="20" t="str">
        <f t="shared" si="7"/>
        <v/>
      </c>
      <c r="X48" s="295"/>
      <c r="Y48" s="49" t="str">
        <f t="shared" si="8"/>
        <v/>
      </c>
      <c r="Z48" s="181"/>
      <c r="AA48" s="62"/>
      <c r="AB48" s="62"/>
    </row>
    <row r="49" spans="1:28" ht="15.5">
      <c r="A49" s="201"/>
      <c r="B49" s="21"/>
      <c r="C49" s="22"/>
      <c r="D49" s="22"/>
      <c r="E49" s="22"/>
      <c r="F49" s="289"/>
      <c r="G49" s="23"/>
      <c r="H49" s="201"/>
      <c r="I49" s="19"/>
      <c r="J49" s="101"/>
      <c r="K49" s="18"/>
      <c r="L49" s="102"/>
      <c r="M49" s="102" t="str">
        <f t="shared" si="3"/>
        <v/>
      </c>
      <c r="N49" s="18" t="str">
        <f t="shared" si="4"/>
        <v/>
      </c>
      <c r="O49" s="20" t="str">
        <f t="shared" si="5"/>
        <v/>
      </c>
      <c r="P49" s="302"/>
      <c r="Q49" s="192"/>
      <c r="R49" s="193"/>
      <c r="S49" s="35"/>
      <c r="T49" s="290"/>
      <c r="U49" s="290" t="str">
        <f t="shared" si="6"/>
        <v/>
      </c>
      <c r="V49" s="103"/>
      <c r="W49" s="20" t="str">
        <f t="shared" si="7"/>
        <v/>
      </c>
      <c r="X49" s="295"/>
      <c r="Y49" s="49" t="str">
        <f t="shared" si="8"/>
        <v/>
      </c>
      <c r="Z49" s="181"/>
      <c r="AA49" s="62"/>
      <c r="AB49" s="62"/>
    </row>
    <row r="50" spans="1:28" ht="15.5">
      <c r="A50" s="201"/>
      <c r="B50" s="21"/>
      <c r="C50" s="22"/>
      <c r="D50" s="22"/>
      <c r="E50" s="22"/>
      <c r="F50" s="289"/>
      <c r="G50" s="23"/>
      <c r="H50" s="201"/>
      <c r="I50" s="19"/>
      <c r="J50" s="101"/>
      <c r="K50" s="18"/>
      <c r="L50" s="102"/>
      <c r="M50" s="102" t="str">
        <f t="shared" si="3"/>
        <v/>
      </c>
      <c r="N50" s="18" t="str">
        <f t="shared" si="4"/>
        <v/>
      </c>
      <c r="O50" s="20" t="str">
        <f t="shared" si="5"/>
        <v/>
      </c>
      <c r="P50" s="302"/>
      <c r="Q50" s="192"/>
      <c r="R50" s="193"/>
      <c r="S50" s="35"/>
      <c r="T50" s="290"/>
      <c r="U50" s="290" t="str">
        <f t="shared" si="6"/>
        <v/>
      </c>
      <c r="V50" s="103"/>
      <c r="W50" s="20" t="str">
        <f t="shared" si="7"/>
        <v/>
      </c>
      <c r="X50" s="295"/>
      <c r="Y50" s="49" t="str">
        <f t="shared" si="8"/>
        <v/>
      </c>
      <c r="Z50" s="181"/>
      <c r="AA50" s="62"/>
      <c r="AB50" s="62"/>
    </row>
    <row r="51" spans="1:28" ht="15.5">
      <c r="A51" s="201"/>
      <c r="B51" s="21"/>
      <c r="C51" s="22"/>
      <c r="D51" s="22"/>
      <c r="E51" s="22"/>
      <c r="F51" s="289"/>
      <c r="G51" s="23"/>
      <c r="H51" s="201"/>
      <c r="I51" s="19"/>
      <c r="J51" s="101"/>
      <c r="K51" s="18"/>
      <c r="L51" s="102"/>
      <c r="M51" s="102" t="str">
        <f t="shared" si="3"/>
        <v/>
      </c>
      <c r="N51" s="18" t="str">
        <f t="shared" si="4"/>
        <v/>
      </c>
      <c r="O51" s="20" t="str">
        <f t="shared" si="5"/>
        <v/>
      </c>
      <c r="P51" s="302"/>
      <c r="Q51" s="192"/>
      <c r="R51" s="193"/>
      <c r="S51" s="35"/>
      <c r="T51" s="290"/>
      <c r="U51" s="290" t="str">
        <f t="shared" si="6"/>
        <v/>
      </c>
      <c r="V51" s="103"/>
      <c r="W51" s="20" t="str">
        <f t="shared" si="7"/>
        <v/>
      </c>
      <c r="X51" s="295"/>
      <c r="Y51" s="49" t="str">
        <f t="shared" si="8"/>
        <v/>
      </c>
      <c r="Z51" s="181"/>
      <c r="AA51" s="62"/>
      <c r="AB51" s="62"/>
    </row>
    <row r="52" spans="1:28" ht="15.5">
      <c r="A52" s="201"/>
      <c r="B52" s="21"/>
      <c r="C52" s="22"/>
      <c r="D52" s="22"/>
      <c r="E52" s="22"/>
      <c r="F52" s="289"/>
      <c r="G52" s="23"/>
      <c r="H52" s="201"/>
      <c r="I52" s="19"/>
      <c r="J52" s="101"/>
      <c r="K52" s="18"/>
      <c r="L52" s="102"/>
      <c r="M52" s="102" t="str">
        <f t="shared" si="3"/>
        <v/>
      </c>
      <c r="N52" s="18" t="str">
        <f t="shared" si="4"/>
        <v/>
      </c>
      <c r="O52" s="20" t="str">
        <f t="shared" si="5"/>
        <v/>
      </c>
      <c r="P52" s="302"/>
      <c r="Q52" s="192"/>
      <c r="R52" s="193"/>
      <c r="S52" s="35"/>
      <c r="T52" s="290"/>
      <c r="U52" s="290" t="str">
        <f t="shared" si="6"/>
        <v/>
      </c>
      <c r="V52" s="103"/>
      <c r="W52" s="20" t="str">
        <f t="shared" si="7"/>
        <v/>
      </c>
      <c r="X52" s="295"/>
      <c r="Y52" s="49" t="str">
        <f t="shared" si="8"/>
        <v/>
      </c>
      <c r="Z52" s="181"/>
      <c r="AA52" s="62"/>
      <c r="AB52" s="62"/>
    </row>
    <row r="53" spans="1:28" ht="15.5">
      <c r="A53" s="201"/>
      <c r="B53" s="21"/>
      <c r="C53" s="22"/>
      <c r="D53" s="22"/>
      <c r="E53" s="22"/>
      <c r="F53" s="289"/>
      <c r="G53" s="23"/>
      <c r="H53" s="201"/>
      <c r="I53" s="19"/>
      <c r="J53" s="101"/>
      <c r="K53" s="18"/>
      <c r="L53" s="102"/>
      <c r="M53" s="102" t="str">
        <f t="shared" si="3"/>
        <v/>
      </c>
      <c r="N53" s="18" t="str">
        <f t="shared" si="4"/>
        <v/>
      </c>
      <c r="O53" s="20" t="str">
        <f t="shared" si="5"/>
        <v/>
      </c>
      <c r="P53" s="302"/>
      <c r="Q53" s="192"/>
      <c r="R53" s="193"/>
      <c r="S53" s="35"/>
      <c r="T53" s="290"/>
      <c r="U53" s="290" t="str">
        <f t="shared" si="6"/>
        <v/>
      </c>
      <c r="V53" s="103"/>
      <c r="W53" s="20" t="str">
        <f t="shared" si="7"/>
        <v/>
      </c>
      <c r="X53" s="295"/>
      <c r="Y53" s="49" t="str">
        <f t="shared" si="8"/>
        <v/>
      </c>
      <c r="Z53" s="181"/>
      <c r="AA53" s="62"/>
      <c r="AB53" s="62"/>
    </row>
    <row r="54" spans="1:28" ht="15.5">
      <c r="A54" s="201"/>
      <c r="B54" s="21"/>
      <c r="C54" s="22"/>
      <c r="D54" s="22"/>
      <c r="E54" s="22"/>
      <c r="F54" s="289"/>
      <c r="G54" s="23"/>
      <c r="H54" s="201"/>
      <c r="I54" s="19"/>
      <c r="J54" s="101"/>
      <c r="K54" s="18"/>
      <c r="L54" s="102"/>
      <c r="M54" s="102" t="str">
        <f t="shared" si="3"/>
        <v/>
      </c>
      <c r="N54" s="18" t="str">
        <f t="shared" si="4"/>
        <v/>
      </c>
      <c r="O54" s="20" t="str">
        <f t="shared" si="5"/>
        <v/>
      </c>
      <c r="P54" s="302"/>
      <c r="Q54" s="192"/>
      <c r="R54" s="193"/>
      <c r="S54" s="35"/>
      <c r="T54" s="290"/>
      <c r="U54" s="290" t="str">
        <f t="shared" si="6"/>
        <v/>
      </c>
      <c r="V54" s="103"/>
      <c r="W54" s="20" t="str">
        <f t="shared" si="7"/>
        <v/>
      </c>
      <c r="X54" s="295"/>
      <c r="Y54" s="49" t="str">
        <f t="shared" si="8"/>
        <v/>
      </c>
      <c r="Z54" s="181"/>
      <c r="AA54" s="62"/>
      <c r="AB54" s="62"/>
    </row>
    <row r="55" spans="1:28" ht="15.5">
      <c r="A55" s="201"/>
      <c r="B55" s="21"/>
      <c r="C55" s="22"/>
      <c r="D55" s="22"/>
      <c r="E55" s="22"/>
      <c r="F55" s="289"/>
      <c r="G55" s="23"/>
      <c r="H55" s="201"/>
      <c r="I55" s="19"/>
      <c r="J55" s="101"/>
      <c r="K55" s="18"/>
      <c r="L55" s="102"/>
      <c r="M55" s="102" t="str">
        <f t="shared" si="3"/>
        <v/>
      </c>
      <c r="N55" s="18" t="str">
        <f t="shared" si="4"/>
        <v/>
      </c>
      <c r="O55" s="20" t="str">
        <f t="shared" si="5"/>
        <v/>
      </c>
      <c r="P55" s="302"/>
      <c r="Q55" s="192"/>
      <c r="R55" s="193"/>
      <c r="S55" s="35"/>
      <c r="T55" s="290"/>
      <c r="U55" s="290" t="str">
        <f t="shared" si="6"/>
        <v/>
      </c>
      <c r="V55" s="103"/>
      <c r="W55" s="20" t="str">
        <f t="shared" si="7"/>
        <v/>
      </c>
      <c r="X55" s="295"/>
      <c r="Y55" s="49" t="str">
        <f t="shared" si="8"/>
        <v/>
      </c>
      <c r="Z55" s="181"/>
      <c r="AA55" s="62"/>
      <c r="AB55" s="62"/>
    </row>
    <row r="56" spans="1:28" ht="15.5">
      <c r="A56" s="201"/>
      <c r="B56" s="21"/>
      <c r="C56" s="22"/>
      <c r="D56" s="22"/>
      <c r="E56" s="22"/>
      <c r="F56" s="289"/>
      <c r="G56" s="23"/>
      <c r="H56" s="201"/>
      <c r="I56" s="19"/>
      <c r="J56" s="101"/>
      <c r="K56" s="18"/>
      <c r="L56" s="102"/>
      <c r="M56" s="102" t="str">
        <f t="shared" si="3"/>
        <v/>
      </c>
      <c r="N56" s="18" t="str">
        <f t="shared" si="4"/>
        <v/>
      </c>
      <c r="O56" s="20" t="str">
        <f t="shared" si="5"/>
        <v/>
      </c>
      <c r="P56" s="302"/>
      <c r="Q56" s="192"/>
      <c r="R56" s="193"/>
      <c r="S56" s="35"/>
      <c r="T56" s="290"/>
      <c r="U56" s="290" t="str">
        <f t="shared" si="6"/>
        <v/>
      </c>
      <c r="V56" s="103"/>
      <c r="W56" s="20" t="str">
        <f t="shared" si="7"/>
        <v/>
      </c>
      <c r="X56" s="295"/>
      <c r="Y56" s="49" t="str">
        <f t="shared" si="8"/>
        <v/>
      </c>
      <c r="Z56" s="181"/>
      <c r="AA56" s="62"/>
      <c r="AB56" s="62"/>
    </row>
    <row r="57" spans="1:28" ht="15.5">
      <c r="A57" s="201"/>
      <c r="B57" s="21"/>
      <c r="C57" s="22"/>
      <c r="D57" s="22"/>
      <c r="E57" s="22"/>
      <c r="F57" s="289"/>
      <c r="G57" s="23"/>
      <c r="H57" s="201"/>
      <c r="I57" s="19"/>
      <c r="J57" s="101"/>
      <c r="K57" s="18"/>
      <c r="L57" s="102"/>
      <c r="M57" s="102" t="str">
        <f t="shared" si="3"/>
        <v/>
      </c>
      <c r="N57" s="18" t="str">
        <f t="shared" si="4"/>
        <v/>
      </c>
      <c r="O57" s="20" t="str">
        <f t="shared" si="5"/>
        <v/>
      </c>
      <c r="P57" s="302"/>
      <c r="Q57" s="192"/>
      <c r="R57" s="193"/>
      <c r="S57" s="35"/>
      <c r="T57" s="290"/>
      <c r="U57" s="290" t="str">
        <f t="shared" si="6"/>
        <v/>
      </c>
      <c r="V57" s="103"/>
      <c r="W57" s="20" t="str">
        <f t="shared" si="7"/>
        <v/>
      </c>
      <c r="X57" s="295"/>
      <c r="Y57" s="49" t="str">
        <f t="shared" si="8"/>
        <v/>
      </c>
      <c r="Z57" s="181"/>
      <c r="AA57" s="62"/>
      <c r="AB57" s="62"/>
    </row>
    <row r="58" spans="1:28" ht="15.5">
      <c r="A58" s="201"/>
      <c r="B58" s="21"/>
      <c r="C58" s="22"/>
      <c r="D58" s="22"/>
      <c r="E58" s="22"/>
      <c r="F58" s="289"/>
      <c r="G58" s="23"/>
      <c r="H58" s="201"/>
      <c r="I58" s="19"/>
      <c r="J58" s="101"/>
      <c r="K58" s="18"/>
      <c r="L58" s="102"/>
      <c r="M58" s="102" t="str">
        <f t="shared" si="3"/>
        <v/>
      </c>
      <c r="N58" s="18" t="str">
        <f t="shared" si="4"/>
        <v/>
      </c>
      <c r="O58" s="20" t="str">
        <f t="shared" si="5"/>
        <v/>
      </c>
      <c r="P58" s="302"/>
      <c r="Q58" s="192"/>
      <c r="R58" s="193"/>
      <c r="S58" s="35"/>
      <c r="T58" s="290"/>
      <c r="U58" s="290" t="str">
        <f t="shared" si="6"/>
        <v/>
      </c>
      <c r="V58" s="103"/>
      <c r="W58" s="20" t="str">
        <f t="shared" si="7"/>
        <v/>
      </c>
      <c r="X58" s="295"/>
      <c r="Y58" s="49" t="str">
        <f t="shared" si="8"/>
        <v/>
      </c>
      <c r="Z58" s="181"/>
      <c r="AA58" s="62"/>
      <c r="AB58" s="62"/>
    </row>
    <row r="59" spans="1:28" ht="15.5">
      <c r="A59" s="201"/>
      <c r="B59" s="21"/>
      <c r="C59" s="22"/>
      <c r="D59" s="22"/>
      <c r="E59" s="22"/>
      <c r="F59" s="289"/>
      <c r="G59" s="23"/>
      <c r="H59" s="201"/>
      <c r="I59" s="19"/>
      <c r="J59" s="101"/>
      <c r="K59" s="18"/>
      <c r="L59" s="102"/>
      <c r="M59" s="102" t="str">
        <f t="shared" si="3"/>
        <v/>
      </c>
      <c r="N59" s="18" t="str">
        <f t="shared" si="4"/>
        <v/>
      </c>
      <c r="O59" s="20" t="str">
        <f t="shared" si="5"/>
        <v/>
      </c>
      <c r="P59" s="302"/>
      <c r="Q59" s="192"/>
      <c r="R59" s="193"/>
      <c r="S59" s="35"/>
      <c r="T59" s="290"/>
      <c r="U59" s="290" t="str">
        <f t="shared" si="6"/>
        <v/>
      </c>
      <c r="V59" s="103"/>
      <c r="W59" s="20" t="str">
        <f t="shared" si="7"/>
        <v/>
      </c>
      <c r="X59" s="295"/>
      <c r="Y59" s="49" t="str">
        <f t="shared" si="8"/>
        <v/>
      </c>
      <c r="Z59" s="181"/>
      <c r="AA59" s="62"/>
      <c r="AB59" s="62"/>
    </row>
    <row r="60" spans="1:28" ht="15.5">
      <c r="A60" s="201"/>
      <c r="B60" s="21"/>
      <c r="C60" s="22"/>
      <c r="D60" s="22"/>
      <c r="E60" s="22"/>
      <c r="F60" s="289"/>
      <c r="G60" s="23"/>
      <c r="H60" s="201"/>
      <c r="I60" s="19"/>
      <c r="J60" s="101"/>
      <c r="K60" s="18"/>
      <c r="L60" s="102"/>
      <c r="M60" s="102" t="str">
        <f t="shared" si="3"/>
        <v/>
      </c>
      <c r="N60" s="18" t="str">
        <f t="shared" si="4"/>
        <v/>
      </c>
      <c r="O60" s="20" t="str">
        <f t="shared" si="5"/>
        <v/>
      </c>
      <c r="P60" s="302"/>
      <c r="Q60" s="192"/>
      <c r="R60" s="193"/>
      <c r="S60" s="35"/>
      <c r="T60" s="290"/>
      <c r="U60" s="290" t="str">
        <f t="shared" si="6"/>
        <v/>
      </c>
      <c r="V60" s="103"/>
      <c r="W60" s="20" t="str">
        <f t="shared" si="7"/>
        <v/>
      </c>
      <c r="X60" s="295"/>
      <c r="Y60" s="49" t="str">
        <f t="shared" si="8"/>
        <v/>
      </c>
      <c r="Z60" s="181"/>
      <c r="AA60" s="62"/>
      <c r="AB60" s="62"/>
    </row>
    <row r="61" spans="1:28" ht="15.5">
      <c r="A61" s="201"/>
      <c r="B61" s="21"/>
      <c r="C61" s="22"/>
      <c r="D61" s="22"/>
      <c r="E61" s="22"/>
      <c r="F61" s="289"/>
      <c r="G61" s="23"/>
      <c r="H61" s="201"/>
      <c r="I61" s="19"/>
      <c r="J61" s="101"/>
      <c r="K61" s="18"/>
      <c r="L61" s="102"/>
      <c r="M61" s="102" t="str">
        <f t="shared" si="3"/>
        <v/>
      </c>
      <c r="N61" s="18" t="str">
        <f t="shared" si="4"/>
        <v/>
      </c>
      <c r="O61" s="20" t="str">
        <f t="shared" si="5"/>
        <v/>
      </c>
      <c r="P61" s="302"/>
      <c r="Q61" s="192"/>
      <c r="R61" s="193"/>
      <c r="S61" s="35"/>
      <c r="T61" s="290"/>
      <c r="U61" s="290" t="str">
        <f t="shared" si="6"/>
        <v/>
      </c>
      <c r="V61" s="103"/>
      <c r="W61" s="20" t="str">
        <f t="shared" si="7"/>
        <v/>
      </c>
      <c r="X61" s="295"/>
      <c r="Y61" s="49" t="str">
        <f t="shared" si="8"/>
        <v/>
      </c>
      <c r="Z61" s="181"/>
      <c r="AA61" s="62"/>
      <c r="AB61" s="62"/>
    </row>
    <row r="62" spans="1:28" ht="15.5">
      <c r="A62" s="201"/>
      <c r="B62" s="21"/>
      <c r="C62" s="22"/>
      <c r="D62" s="22"/>
      <c r="E62" s="22"/>
      <c r="F62" s="289"/>
      <c r="G62" s="23"/>
      <c r="H62" s="201"/>
      <c r="I62" s="19"/>
      <c r="J62" s="101"/>
      <c r="K62" s="18"/>
      <c r="L62" s="102"/>
      <c r="M62" s="102" t="str">
        <f t="shared" si="3"/>
        <v/>
      </c>
      <c r="N62" s="18" t="str">
        <f t="shared" si="4"/>
        <v/>
      </c>
      <c r="O62" s="20" t="str">
        <f t="shared" si="5"/>
        <v/>
      </c>
      <c r="P62" s="302"/>
      <c r="Q62" s="192"/>
      <c r="R62" s="193"/>
      <c r="S62" s="35"/>
      <c r="T62" s="290"/>
      <c r="U62" s="290" t="str">
        <f t="shared" si="6"/>
        <v/>
      </c>
      <c r="V62" s="103"/>
      <c r="W62" s="20" t="str">
        <f t="shared" si="7"/>
        <v/>
      </c>
      <c r="X62" s="295"/>
      <c r="Y62" s="49" t="str">
        <f t="shared" si="8"/>
        <v/>
      </c>
      <c r="Z62" s="181"/>
      <c r="AA62" s="62"/>
      <c r="AB62" s="62"/>
    </row>
    <row r="63" spans="1:28" ht="15.5">
      <c r="A63" s="201"/>
      <c r="B63" s="21"/>
      <c r="C63" s="22"/>
      <c r="D63" s="22"/>
      <c r="E63" s="22"/>
      <c r="F63" s="289"/>
      <c r="G63" s="23"/>
      <c r="H63" s="201"/>
      <c r="I63" s="19"/>
      <c r="J63" s="101"/>
      <c r="K63" s="18"/>
      <c r="L63" s="102"/>
      <c r="M63" s="102" t="str">
        <f t="shared" si="3"/>
        <v/>
      </c>
      <c r="N63" s="18" t="str">
        <f t="shared" si="4"/>
        <v/>
      </c>
      <c r="O63" s="20" t="str">
        <f t="shared" si="5"/>
        <v/>
      </c>
      <c r="P63" s="302"/>
      <c r="Q63" s="192"/>
      <c r="R63" s="193"/>
      <c r="S63" s="35"/>
      <c r="T63" s="290"/>
      <c r="U63" s="290" t="str">
        <f t="shared" si="6"/>
        <v/>
      </c>
      <c r="V63" s="103"/>
      <c r="W63" s="20" t="str">
        <f t="shared" si="7"/>
        <v/>
      </c>
      <c r="X63" s="295"/>
      <c r="Y63" s="49" t="str">
        <f t="shared" si="8"/>
        <v/>
      </c>
      <c r="Z63" s="181"/>
      <c r="AA63" s="62"/>
      <c r="AB63" s="62"/>
    </row>
    <row r="64" spans="1:28" ht="15.5">
      <c r="A64" s="201"/>
      <c r="B64" s="21"/>
      <c r="C64" s="22"/>
      <c r="D64" s="22"/>
      <c r="E64" s="22"/>
      <c r="F64" s="289"/>
      <c r="G64" s="23"/>
      <c r="H64" s="201"/>
      <c r="I64" s="19"/>
      <c r="J64" s="101"/>
      <c r="K64" s="18"/>
      <c r="L64" s="102"/>
      <c r="M64" s="102" t="str">
        <f t="shared" si="3"/>
        <v/>
      </c>
      <c r="N64" s="18" t="str">
        <f t="shared" si="4"/>
        <v/>
      </c>
      <c r="O64" s="20" t="str">
        <f t="shared" si="5"/>
        <v/>
      </c>
      <c r="P64" s="302"/>
      <c r="Q64" s="192"/>
      <c r="R64" s="193"/>
      <c r="S64" s="35"/>
      <c r="T64" s="290"/>
      <c r="U64" s="290" t="str">
        <f t="shared" si="6"/>
        <v/>
      </c>
      <c r="V64" s="103"/>
      <c r="W64" s="20" t="str">
        <f t="shared" si="7"/>
        <v/>
      </c>
      <c r="X64" s="295"/>
      <c r="Y64" s="49" t="str">
        <f t="shared" si="8"/>
        <v/>
      </c>
      <c r="Z64" s="181"/>
      <c r="AA64" s="62"/>
      <c r="AB64" s="62"/>
    </row>
    <row r="65" spans="1:28" ht="15.5">
      <c r="A65" s="201"/>
      <c r="B65" s="21"/>
      <c r="C65" s="22"/>
      <c r="D65" s="22"/>
      <c r="E65" s="22"/>
      <c r="F65" s="289"/>
      <c r="G65" s="23"/>
      <c r="H65" s="201"/>
      <c r="I65" s="19"/>
      <c r="J65" s="101"/>
      <c r="K65" s="18"/>
      <c r="L65" s="102"/>
      <c r="M65" s="102" t="str">
        <f t="shared" si="3"/>
        <v/>
      </c>
      <c r="N65" s="18" t="str">
        <f t="shared" si="4"/>
        <v/>
      </c>
      <c r="O65" s="20" t="str">
        <f t="shared" si="5"/>
        <v/>
      </c>
      <c r="P65" s="302"/>
      <c r="Q65" s="192"/>
      <c r="R65" s="193"/>
      <c r="S65" s="35"/>
      <c r="T65" s="290"/>
      <c r="U65" s="290" t="str">
        <f t="shared" si="6"/>
        <v/>
      </c>
      <c r="V65" s="103"/>
      <c r="W65" s="20" t="str">
        <f t="shared" si="7"/>
        <v/>
      </c>
      <c r="X65" s="295"/>
      <c r="Y65" s="49" t="str">
        <f t="shared" si="8"/>
        <v/>
      </c>
      <c r="Z65" s="181"/>
      <c r="AA65" s="62"/>
      <c r="AB65" s="62"/>
    </row>
    <row r="66" spans="1:28" ht="15.5">
      <c r="A66" s="201"/>
      <c r="B66" s="21"/>
      <c r="C66" s="22"/>
      <c r="D66" s="22"/>
      <c r="E66" s="22"/>
      <c r="F66" s="289"/>
      <c r="G66" s="23"/>
      <c r="H66" s="201"/>
      <c r="I66" s="19"/>
      <c r="J66" s="101"/>
      <c r="K66" s="18"/>
      <c r="L66" s="102"/>
      <c r="M66" s="102" t="str">
        <f t="shared" si="3"/>
        <v/>
      </c>
      <c r="N66" s="18" t="str">
        <f t="shared" si="4"/>
        <v/>
      </c>
      <c r="O66" s="20" t="str">
        <f t="shared" si="5"/>
        <v/>
      </c>
      <c r="P66" s="302"/>
      <c r="Q66" s="192"/>
      <c r="R66" s="193"/>
      <c r="S66" s="35"/>
      <c r="T66" s="290"/>
      <c r="U66" s="290" t="str">
        <f t="shared" si="6"/>
        <v/>
      </c>
      <c r="V66" s="103"/>
      <c r="W66" s="20" t="str">
        <f t="shared" si="7"/>
        <v/>
      </c>
      <c r="X66" s="295"/>
      <c r="Y66" s="49" t="str">
        <f t="shared" si="8"/>
        <v/>
      </c>
      <c r="Z66" s="181"/>
      <c r="AA66" s="62"/>
      <c r="AB66" s="62"/>
    </row>
    <row r="67" spans="1:28" ht="15.5">
      <c r="A67" s="201"/>
      <c r="B67" s="21"/>
      <c r="C67" s="22"/>
      <c r="D67" s="22"/>
      <c r="E67" s="22"/>
      <c r="F67" s="289"/>
      <c r="G67" s="23"/>
      <c r="H67" s="201"/>
      <c r="I67" s="19"/>
      <c r="J67" s="101"/>
      <c r="K67" s="18"/>
      <c r="L67" s="102"/>
      <c r="M67" s="102" t="str">
        <f t="shared" si="3"/>
        <v/>
      </c>
      <c r="N67" s="18" t="str">
        <f t="shared" si="4"/>
        <v/>
      </c>
      <c r="O67" s="20" t="str">
        <f t="shared" si="5"/>
        <v/>
      </c>
      <c r="P67" s="302"/>
      <c r="Q67" s="192"/>
      <c r="R67" s="193"/>
      <c r="S67" s="35"/>
      <c r="T67" s="290"/>
      <c r="U67" s="290" t="str">
        <f t="shared" si="6"/>
        <v/>
      </c>
      <c r="V67" s="103"/>
      <c r="W67" s="20" t="str">
        <f t="shared" si="7"/>
        <v/>
      </c>
      <c r="X67" s="295"/>
      <c r="Y67" s="49" t="str">
        <f t="shared" si="8"/>
        <v/>
      </c>
      <c r="Z67" s="181"/>
      <c r="AA67" s="62"/>
      <c r="AB67" s="62"/>
    </row>
    <row r="68" spans="1:28" ht="7.5" customHeight="1">
      <c r="A68" s="201"/>
      <c r="B68" s="201"/>
      <c r="C68" s="226"/>
      <c r="D68" s="226"/>
      <c r="E68" s="226"/>
      <c r="F68" s="226"/>
      <c r="G68" s="201"/>
      <c r="H68" s="201"/>
      <c r="I68" s="179"/>
      <c r="J68" s="179"/>
      <c r="K68" s="179"/>
      <c r="L68" s="179"/>
      <c r="M68" s="179"/>
      <c r="N68" s="179"/>
      <c r="O68" s="292"/>
      <c r="P68" s="292"/>
      <c r="Q68" s="179"/>
      <c r="R68" s="181"/>
      <c r="S68" s="181"/>
      <c r="T68" s="255"/>
      <c r="U68" s="255"/>
      <c r="V68" s="181"/>
      <c r="W68" s="181"/>
      <c r="X68" s="255"/>
      <c r="Y68" s="181"/>
      <c r="Z68" s="181"/>
      <c r="AA68" s="62"/>
      <c r="AB68" s="62"/>
    </row>
    <row r="69" spans="1:28" ht="15.75" customHeight="1">
      <c r="A69" s="201"/>
      <c r="B69" s="686" t="s">
        <v>262</v>
      </c>
      <c r="C69" s="686"/>
      <c r="D69" s="686"/>
      <c r="E69" s="686"/>
      <c r="F69" s="686"/>
      <c r="G69" s="686"/>
      <c r="H69" s="201"/>
      <c r="I69" s="179"/>
      <c r="J69" s="179"/>
      <c r="K69" s="179"/>
      <c r="L69" s="179"/>
      <c r="M69" s="179"/>
      <c r="N69" s="179"/>
      <c r="O69" s="292"/>
      <c r="P69" s="292"/>
      <c r="Q69" s="179"/>
      <c r="R69" s="181"/>
      <c r="S69" s="181"/>
      <c r="T69" s="255"/>
      <c r="U69" s="255"/>
      <c r="V69" s="181"/>
      <c r="W69" s="181"/>
      <c r="X69" s="255"/>
      <c r="Y69" s="181"/>
      <c r="Z69" s="181"/>
      <c r="AA69" s="62"/>
      <c r="AB69" s="62"/>
    </row>
    <row r="70" spans="1:28" ht="15.75" customHeight="1">
      <c r="A70" s="201"/>
      <c r="B70" s="686"/>
      <c r="C70" s="686"/>
      <c r="D70" s="686"/>
      <c r="E70" s="686"/>
      <c r="F70" s="686"/>
      <c r="G70" s="686"/>
      <c r="H70" s="201"/>
      <c r="I70" s="179"/>
      <c r="J70" s="179"/>
      <c r="K70" s="179"/>
      <c r="L70" s="179"/>
      <c r="M70" s="179"/>
      <c r="N70" s="179"/>
      <c r="O70" s="292"/>
      <c r="P70" s="292"/>
      <c r="Q70" s="179"/>
      <c r="R70" s="181"/>
      <c r="S70" s="181"/>
      <c r="T70" s="255"/>
      <c r="U70" s="255"/>
      <c r="V70" s="181"/>
      <c r="W70" s="181"/>
      <c r="X70" s="255"/>
      <c r="Y70" s="181"/>
      <c r="Z70" s="181"/>
      <c r="AA70" s="62"/>
      <c r="AB70" s="62"/>
    </row>
    <row r="71" spans="1:28" ht="15.75" customHeight="1">
      <c r="A71" s="201"/>
      <c r="B71" s="686"/>
      <c r="C71" s="686"/>
      <c r="D71" s="686"/>
      <c r="E71" s="686"/>
      <c r="F71" s="686"/>
      <c r="G71" s="686"/>
      <c r="H71" s="201"/>
      <c r="I71" s="179"/>
      <c r="J71" s="179"/>
      <c r="K71" s="179"/>
      <c r="L71" s="179"/>
      <c r="M71" s="179"/>
      <c r="N71" s="179"/>
      <c r="O71" s="292"/>
      <c r="P71" s="292"/>
      <c r="Q71" s="179"/>
      <c r="R71" s="181"/>
      <c r="S71" s="181"/>
      <c r="T71" s="255"/>
      <c r="U71" s="255"/>
      <c r="V71" s="181"/>
      <c r="W71" s="181"/>
      <c r="X71" s="255"/>
      <c r="Y71" s="181"/>
      <c r="Z71" s="181"/>
      <c r="AA71" s="62"/>
      <c r="AB71" s="62"/>
    </row>
    <row r="72" spans="1:28">
      <c r="A72" s="201"/>
      <c r="B72" s="201"/>
      <c r="C72" s="226"/>
      <c r="D72" s="226"/>
      <c r="E72" s="226"/>
      <c r="F72" s="226"/>
      <c r="G72" s="201"/>
      <c r="H72" s="201"/>
      <c r="I72" s="179"/>
      <c r="J72" s="179"/>
      <c r="K72" s="179"/>
      <c r="L72" s="179"/>
      <c r="M72" s="179"/>
      <c r="N72" s="179"/>
      <c r="O72" s="292"/>
      <c r="P72" s="292"/>
      <c r="Q72" s="179"/>
      <c r="R72" s="181"/>
      <c r="S72" s="181"/>
      <c r="T72" s="255"/>
      <c r="U72" s="255"/>
      <c r="V72" s="181"/>
      <c r="W72" s="181"/>
      <c r="X72" s="255"/>
      <c r="Y72" s="181"/>
      <c r="Z72" s="181"/>
      <c r="AA72" s="62"/>
      <c r="AB72" s="62"/>
    </row>
    <row r="73" spans="1:28" hidden="1">
      <c r="A73" s="62"/>
      <c r="B73" s="243"/>
      <c r="C73" s="298"/>
      <c r="D73" s="298"/>
      <c r="E73" s="298"/>
      <c r="F73" s="300"/>
      <c r="G73" s="244"/>
      <c r="H73" s="246"/>
      <c r="I73" s="246"/>
      <c r="J73" s="244"/>
      <c r="K73" s="244"/>
      <c r="L73" s="244"/>
      <c r="M73" s="244"/>
      <c r="N73" s="244"/>
      <c r="O73" s="298"/>
      <c r="P73" s="300"/>
      <c r="Q73" s="245"/>
      <c r="R73" s="245"/>
      <c r="S73" s="245"/>
      <c r="T73" s="303"/>
      <c r="U73" s="303"/>
      <c r="V73" s="62"/>
      <c r="W73" s="62"/>
      <c r="X73" s="303"/>
      <c r="Y73" s="62"/>
      <c r="Z73" s="62"/>
      <c r="AA73" s="62"/>
      <c r="AB73" s="62"/>
    </row>
    <row r="74" spans="1:28" hidden="1">
      <c r="A74" s="62"/>
      <c r="B74" s="243"/>
      <c r="C74" s="298"/>
      <c r="D74" s="298"/>
      <c r="E74" s="298"/>
      <c r="F74" s="300"/>
      <c r="G74" s="244"/>
      <c r="H74" s="246"/>
      <c r="I74" s="246"/>
      <c r="J74" s="244"/>
      <c r="K74" s="244"/>
      <c r="L74" s="244"/>
      <c r="M74" s="244"/>
      <c r="N74" s="244"/>
      <c r="O74" s="298"/>
      <c r="P74" s="300"/>
      <c r="Q74" s="245"/>
      <c r="R74" s="245"/>
      <c r="S74" s="245"/>
      <c r="T74" s="303"/>
      <c r="U74" s="303"/>
      <c r="V74" s="62"/>
      <c r="W74" s="62"/>
      <c r="X74" s="303"/>
      <c r="Y74" s="62"/>
      <c r="Z74" s="62"/>
      <c r="AA74" s="62"/>
      <c r="AB74" s="62"/>
    </row>
    <row r="75" spans="1:28" hidden="1">
      <c r="A75" s="62"/>
      <c r="B75" s="243"/>
      <c r="C75" s="298"/>
      <c r="D75" s="298"/>
      <c r="E75" s="298"/>
      <c r="F75" s="300"/>
      <c r="G75" s="244"/>
      <c r="H75" s="246"/>
      <c r="I75" s="246"/>
      <c r="J75" s="244"/>
      <c r="K75" s="244"/>
      <c r="L75" s="244"/>
      <c r="M75" s="244"/>
      <c r="N75" s="244"/>
      <c r="O75" s="298"/>
      <c r="P75" s="300"/>
      <c r="Q75" s="245"/>
      <c r="R75" s="245"/>
      <c r="S75" s="245"/>
      <c r="T75" s="303"/>
      <c r="U75" s="303"/>
      <c r="V75" s="62"/>
      <c r="W75" s="62"/>
      <c r="X75" s="303"/>
      <c r="Y75" s="62"/>
      <c r="Z75" s="62"/>
      <c r="AA75" s="62"/>
      <c r="AB75" s="62"/>
    </row>
    <row r="76" spans="1:28" hidden="1">
      <c r="A76" s="62"/>
      <c r="B76" s="243"/>
      <c r="C76" s="298"/>
      <c r="D76" s="298"/>
      <c r="E76" s="298"/>
      <c r="F76" s="300"/>
      <c r="G76" s="244"/>
      <c r="H76" s="246"/>
      <c r="I76" s="246"/>
      <c r="J76" s="244"/>
      <c r="K76" s="244"/>
      <c r="L76" s="244"/>
      <c r="M76" s="244"/>
      <c r="N76" s="244"/>
      <c r="O76" s="298"/>
      <c r="P76" s="300"/>
      <c r="Q76" s="245"/>
      <c r="R76" s="245"/>
      <c r="S76" s="245"/>
      <c r="T76" s="303"/>
      <c r="U76" s="303"/>
      <c r="V76" s="62"/>
      <c r="W76" s="62"/>
      <c r="X76" s="303"/>
      <c r="Y76" s="62"/>
      <c r="Z76" s="62"/>
      <c r="AA76" s="62"/>
      <c r="AB76" s="62"/>
    </row>
    <row r="77" spans="1:28" hidden="1">
      <c r="A77" s="62"/>
      <c r="B77" s="243"/>
      <c r="C77" s="298"/>
      <c r="D77" s="298"/>
      <c r="E77" s="298"/>
      <c r="F77" s="300"/>
      <c r="G77" s="244"/>
      <c r="H77" s="246"/>
      <c r="I77" s="246"/>
      <c r="J77" s="244"/>
      <c r="K77" s="244"/>
      <c r="L77" s="244"/>
      <c r="M77" s="244"/>
      <c r="N77" s="244"/>
      <c r="O77" s="298"/>
      <c r="P77" s="300"/>
      <c r="Q77" s="245"/>
      <c r="R77" s="245"/>
      <c r="S77" s="245"/>
      <c r="T77" s="303"/>
      <c r="U77" s="303"/>
      <c r="V77" s="62"/>
      <c r="W77" s="62"/>
      <c r="X77" s="303"/>
      <c r="Y77" s="62"/>
      <c r="Z77" s="62"/>
      <c r="AA77" s="62"/>
      <c r="AB77" s="62"/>
    </row>
    <row r="78" spans="1:28" hidden="1">
      <c r="A78" s="62"/>
      <c r="B78" s="243"/>
      <c r="C78" s="298"/>
      <c r="D78" s="298"/>
      <c r="E78" s="298"/>
      <c r="F78" s="300"/>
      <c r="G78" s="244"/>
      <c r="H78" s="246"/>
      <c r="I78" s="246"/>
      <c r="J78" s="244"/>
      <c r="K78" s="244"/>
      <c r="L78" s="244"/>
      <c r="M78" s="244"/>
      <c r="N78" s="244"/>
      <c r="O78" s="298"/>
      <c r="P78" s="300"/>
      <c r="Q78" s="245"/>
      <c r="R78" s="245"/>
      <c r="S78" s="245"/>
      <c r="T78" s="303"/>
      <c r="U78" s="303"/>
      <c r="V78" s="62"/>
      <c r="W78" s="62"/>
      <c r="X78" s="303"/>
      <c r="Y78" s="62"/>
      <c r="Z78" s="62"/>
      <c r="AA78" s="62"/>
      <c r="AB78" s="62"/>
    </row>
    <row r="79" spans="1:28" hidden="1">
      <c r="A79" s="62"/>
      <c r="B79" s="243"/>
      <c r="C79" s="298"/>
      <c r="D79" s="298"/>
      <c r="E79" s="298"/>
      <c r="F79" s="300"/>
      <c r="G79" s="244"/>
      <c r="H79" s="246"/>
      <c r="I79" s="246"/>
      <c r="J79" s="244"/>
      <c r="K79" s="244"/>
      <c r="L79" s="244"/>
      <c r="M79" s="244"/>
      <c r="N79" s="244"/>
      <c r="O79" s="298"/>
      <c r="P79" s="300"/>
      <c r="Q79" s="245"/>
      <c r="R79" s="245"/>
      <c r="S79" s="245"/>
      <c r="T79" s="303"/>
      <c r="U79" s="303"/>
      <c r="V79" s="62"/>
      <c r="W79" s="62"/>
      <c r="X79" s="303"/>
      <c r="Y79" s="62"/>
      <c r="Z79" s="62"/>
      <c r="AA79" s="62"/>
      <c r="AB79" s="62"/>
    </row>
    <row r="80" spans="1:28" hidden="1">
      <c r="A80" s="62"/>
      <c r="B80" s="243"/>
      <c r="C80" s="298"/>
      <c r="D80" s="298"/>
      <c r="E80" s="298"/>
      <c r="F80" s="300"/>
      <c r="G80" s="244"/>
      <c r="H80" s="246"/>
      <c r="I80" s="246"/>
      <c r="J80" s="244"/>
      <c r="K80" s="244"/>
      <c r="L80" s="244"/>
      <c r="M80" s="244"/>
      <c r="N80" s="244"/>
      <c r="O80" s="298"/>
      <c r="P80" s="300"/>
      <c r="Q80" s="245"/>
      <c r="R80" s="245"/>
      <c r="S80" s="245"/>
      <c r="T80" s="303"/>
      <c r="U80" s="303"/>
      <c r="V80" s="62"/>
      <c r="W80" s="62"/>
      <c r="X80" s="303"/>
      <c r="Y80" s="62"/>
      <c r="Z80" s="62"/>
      <c r="AA80" s="62"/>
      <c r="AB80" s="62"/>
    </row>
    <row r="81" spans="1:28" hidden="1">
      <c r="A81" s="62"/>
      <c r="B81" s="243"/>
      <c r="C81" s="298"/>
      <c r="D81" s="298"/>
      <c r="E81" s="298"/>
      <c r="F81" s="300"/>
      <c r="G81" s="244"/>
      <c r="H81" s="246"/>
      <c r="I81" s="246"/>
      <c r="J81" s="244"/>
      <c r="K81" s="244"/>
      <c r="L81" s="244"/>
      <c r="M81" s="244"/>
      <c r="N81" s="244"/>
      <c r="O81" s="298"/>
      <c r="P81" s="300"/>
      <c r="Q81" s="245"/>
      <c r="R81" s="245"/>
      <c r="S81" s="245"/>
      <c r="T81" s="303"/>
      <c r="U81" s="303"/>
      <c r="V81" s="62"/>
      <c r="W81" s="62"/>
      <c r="X81" s="303"/>
      <c r="Y81" s="62"/>
      <c r="Z81" s="62"/>
      <c r="AA81" s="62"/>
      <c r="AB81" s="62"/>
    </row>
    <row r="82" spans="1:28" hidden="1">
      <c r="A82" s="62"/>
      <c r="B82" s="243"/>
      <c r="C82" s="298"/>
      <c r="D82" s="298"/>
      <c r="E82" s="298"/>
      <c r="F82" s="300"/>
      <c r="G82" s="244"/>
      <c r="H82" s="246"/>
      <c r="I82" s="246"/>
      <c r="J82" s="244"/>
      <c r="K82" s="244"/>
      <c r="L82" s="244"/>
      <c r="M82" s="244"/>
      <c r="N82" s="244"/>
      <c r="O82" s="298"/>
      <c r="P82" s="300"/>
      <c r="Q82" s="245"/>
      <c r="R82" s="245"/>
      <c r="S82" s="245"/>
      <c r="T82" s="303"/>
      <c r="U82" s="303"/>
      <c r="V82" s="62"/>
      <c r="W82" s="62"/>
      <c r="X82" s="303"/>
      <c r="Y82" s="62"/>
      <c r="Z82" s="62"/>
      <c r="AA82" s="62"/>
      <c r="AB82" s="62"/>
    </row>
    <row r="83" spans="1:28" hidden="1">
      <c r="A83" s="62"/>
      <c r="B83" s="243"/>
      <c r="C83" s="298"/>
      <c r="D83" s="298"/>
      <c r="E83" s="298"/>
      <c r="F83" s="300"/>
      <c r="G83" s="244"/>
      <c r="H83" s="246"/>
      <c r="I83" s="246"/>
      <c r="J83" s="244"/>
      <c r="K83" s="244"/>
      <c r="L83" s="244"/>
      <c r="M83" s="244"/>
      <c r="N83" s="244"/>
      <c r="O83" s="298"/>
      <c r="P83" s="300"/>
      <c r="Q83" s="245"/>
      <c r="R83" s="245"/>
      <c r="S83" s="245"/>
      <c r="T83" s="303"/>
      <c r="U83" s="303"/>
      <c r="V83" s="62"/>
      <c r="W83" s="62"/>
      <c r="X83" s="303"/>
      <c r="Y83" s="62"/>
      <c r="Z83" s="62"/>
      <c r="AA83" s="62"/>
      <c r="AB83" s="62"/>
    </row>
    <row r="84" spans="1:28" hidden="1">
      <c r="A84" s="62"/>
      <c r="B84" s="243"/>
      <c r="C84" s="298"/>
      <c r="D84" s="298"/>
      <c r="E84" s="298"/>
      <c r="F84" s="300"/>
      <c r="G84" s="244"/>
      <c r="H84" s="246"/>
      <c r="I84" s="246"/>
      <c r="J84" s="244"/>
      <c r="K84" s="244"/>
      <c r="L84" s="244"/>
      <c r="M84" s="244"/>
      <c r="N84" s="244"/>
      <c r="O84" s="298"/>
      <c r="P84" s="300"/>
      <c r="Q84" s="245"/>
      <c r="R84" s="245"/>
      <c r="S84" s="245"/>
      <c r="T84" s="303"/>
      <c r="U84" s="303"/>
      <c r="V84" s="62"/>
      <c r="W84" s="62"/>
      <c r="X84" s="303"/>
      <c r="Y84" s="62"/>
      <c r="Z84" s="62"/>
      <c r="AA84" s="62"/>
      <c r="AB84" s="62"/>
    </row>
    <row r="85" spans="1:28" hidden="1">
      <c r="A85" s="62"/>
      <c r="B85" s="243"/>
      <c r="C85" s="298"/>
      <c r="D85" s="298"/>
      <c r="E85" s="298"/>
      <c r="F85" s="300"/>
      <c r="G85" s="244"/>
      <c r="H85" s="246"/>
      <c r="I85" s="246"/>
      <c r="J85" s="244"/>
      <c r="K85" s="244"/>
      <c r="L85" s="244"/>
      <c r="M85" s="244"/>
      <c r="N85" s="244"/>
      <c r="O85" s="298"/>
      <c r="P85" s="300"/>
      <c r="Q85" s="245"/>
      <c r="R85" s="245"/>
      <c r="S85" s="245"/>
      <c r="T85" s="303"/>
      <c r="U85" s="303"/>
      <c r="V85" s="62"/>
      <c r="W85" s="62"/>
      <c r="X85" s="303"/>
      <c r="Y85" s="62"/>
      <c r="Z85" s="62"/>
      <c r="AA85" s="62"/>
      <c r="AB85" s="62"/>
    </row>
    <row r="86" spans="1:28" hidden="1">
      <c r="A86" s="62"/>
      <c r="B86" s="243"/>
      <c r="C86" s="298"/>
      <c r="D86" s="298"/>
      <c r="E86" s="298"/>
      <c r="F86" s="300"/>
      <c r="G86" s="244"/>
      <c r="H86" s="246"/>
      <c r="I86" s="246"/>
      <c r="J86" s="244"/>
      <c r="K86" s="244"/>
      <c r="L86" s="244"/>
      <c r="M86" s="244"/>
      <c r="N86" s="244"/>
      <c r="O86" s="298"/>
      <c r="P86" s="300"/>
      <c r="Q86" s="245"/>
      <c r="R86" s="245"/>
      <c r="S86" s="245"/>
      <c r="T86" s="303"/>
      <c r="U86" s="303"/>
      <c r="V86" s="62"/>
      <c r="W86" s="62"/>
      <c r="X86" s="303"/>
      <c r="Y86" s="62"/>
      <c r="Z86" s="62"/>
      <c r="AA86" s="62"/>
      <c r="AB86" s="62"/>
    </row>
    <row r="87" spans="1:28" hidden="1">
      <c r="A87" s="62"/>
      <c r="B87" s="243"/>
      <c r="C87" s="298"/>
      <c r="D87" s="298"/>
      <c r="E87" s="298"/>
      <c r="F87" s="300"/>
      <c r="G87" s="244"/>
      <c r="H87" s="246"/>
      <c r="I87" s="246"/>
      <c r="J87" s="244"/>
      <c r="K87" s="244"/>
      <c r="L87" s="244"/>
      <c r="M87" s="244"/>
      <c r="N87" s="244"/>
      <c r="O87" s="298"/>
      <c r="P87" s="300"/>
      <c r="Q87" s="245"/>
      <c r="R87" s="245"/>
      <c r="S87" s="245"/>
      <c r="T87" s="303"/>
      <c r="U87" s="303"/>
      <c r="V87" s="62"/>
      <c r="W87" s="62"/>
      <c r="X87" s="303"/>
      <c r="Y87" s="62"/>
      <c r="Z87" s="62"/>
      <c r="AA87" s="62"/>
      <c r="AB87" s="62"/>
    </row>
    <row r="88" spans="1:28" hidden="1">
      <c r="A88" s="62"/>
      <c r="B88" s="243"/>
      <c r="C88" s="298"/>
      <c r="D88" s="298"/>
      <c r="E88" s="298"/>
      <c r="F88" s="300"/>
      <c r="G88" s="244"/>
      <c r="H88" s="246"/>
      <c r="I88" s="246"/>
      <c r="J88" s="244"/>
      <c r="K88" s="244"/>
      <c r="L88" s="244"/>
      <c r="M88" s="244"/>
      <c r="N88" s="244"/>
      <c r="O88" s="298"/>
      <c r="P88" s="300"/>
      <c r="Q88" s="245"/>
      <c r="R88" s="245"/>
      <c r="S88" s="245"/>
      <c r="T88" s="303"/>
      <c r="U88" s="303"/>
      <c r="V88" s="62"/>
      <c r="W88" s="62"/>
      <c r="X88" s="303"/>
      <c r="Y88" s="62"/>
      <c r="Z88" s="62"/>
      <c r="AA88" s="62"/>
      <c r="AB88" s="62"/>
    </row>
    <row r="89" spans="1:28" hidden="1">
      <c r="A89" s="62"/>
      <c r="B89" s="243"/>
      <c r="C89" s="298"/>
      <c r="D89" s="298"/>
      <c r="E89" s="298"/>
      <c r="F89" s="300"/>
      <c r="G89" s="244"/>
      <c r="H89" s="246"/>
      <c r="I89" s="246"/>
      <c r="J89" s="244"/>
      <c r="K89" s="244"/>
      <c r="L89" s="244"/>
      <c r="M89" s="244"/>
      <c r="N89" s="244"/>
      <c r="O89" s="298"/>
      <c r="P89" s="300"/>
      <c r="Q89" s="245"/>
      <c r="R89" s="245"/>
      <c r="S89" s="245"/>
      <c r="T89" s="303"/>
      <c r="U89" s="303"/>
      <c r="V89" s="62"/>
      <c r="W89" s="62"/>
      <c r="X89" s="303"/>
      <c r="Y89" s="62"/>
      <c r="Z89" s="62"/>
      <c r="AA89" s="62"/>
      <c r="AB89" s="62"/>
    </row>
    <row r="90" spans="1:28" hidden="1">
      <c r="A90" s="62"/>
      <c r="B90" s="243"/>
      <c r="C90" s="298"/>
      <c r="D90" s="298"/>
      <c r="E90" s="298"/>
      <c r="F90" s="300"/>
      <c r="G90" s="244"/>
      <c r="H90" s="246"/>
      <c r="I90" s="246"/>
      <c r="J90" s="244"/>
      <c r="K90" s="244"/>
      <c r="L90" s="244"/>
      <c r="M90" s="244"/>
      <c r="N90" s="244"/>
      <c r="O90" s="298"/>
      <c r="P90" s="300"/>
      <c r="Q90" s="245"/>
      <c r="R90" s="245"/>
      <c r="S90" s="245"/>
      <c r="T90" s="303"/>
      <c r="U90" s="303"/>
      <c r="V90" s="62"/>
      <c r="W90" s="62"/>
      <c r="X90" s="303"/>
      <c r="Y90" s="62"/>
      <c r="Z90" s="62"/>
      <c r="AA90" s="62"/>
      <c r="AB90" s="62"/>
    </row>
    <row r="91" spans="1:28" hidden="1">
      <c r="A91" s="62"/>
      <c r="B91" s="243"/>
      <c r="C91" s="298"/>
      <c r="D91" s="298"/>
      <c r="E91" s="298"/>
      <c r="F91" s="300"/>
      <c r="G91" s="244"/>
      <c r="H91" s="246"/>
      <c r="I91" s="246"/>
      <c r="J91" s="244"/>
      <c r="K91" s="244"/>
      <c r="L91" s="244"/>
      <c r="M91" s="244"/>
      <c r="N91" s="244"/>
      <c r="O91" s="298"/>
      <c r="P91" s="300"/>
      <c r="Q91" s="245"/>
      <c r="R91" s="245"/>
      <c r="S91" s="245"/>
      <c r="T91" s="303"/>
      <c r="U91" s="303"/>
      <c r="V91" s="62"/>
      <c r="W91" s="62"/>
      <c r="X91" s="303"/>
      <c r="Y91" s="62"/>
      <c r="Z91" s="62"/>
      <c r="AA91" s="62"/>
      <c r="AB91" s="62"/>
    </row>
    <row r="92" spans="1:28" hidden="1">
      <c r="A92" s="62"/>
      <c r="B92" s="243"/>
      <c r="C92" s="298"/>
      <c r="D92" s="298"/>
      <c r="E92" s="298"/>
      <c r="F92" s="300"/>
      <c r="G92" s="244"/>
      <c r="H92" s="246"/>
      <c r="I92" s="246"/>
      <c r="J92" s="244"/>
      <c r="K92" s="244"/>
      <c r="L92" s="244"/>
      <c r="M92" s="244"/>
      <c r="N92" s="244"/>
      <c r="O92" s="298"/>
      <c r="P92" s="300"/>
      <c r="Q92" s="245"/>
      <c r="R92" s="245"/>
      <c r="S92" s="245"/>
      <c r="T92" s="303"/>
      <c r="U92" s="303"/>
      <c r="V92" s="62"/>
      <c r="W92" s="62"/>
      <c r="X92" s="303"/>
      <c r="Y92" s="62"/>
      <c r="Z92" s="62"/>
      <c r="AA92" s="62"/>
      <c r="AB92" s="62"/>
    </row>
    <row r="93" spans="1:28" hidden="1">
      <c r="A93" s="62"/>
      <c r="B93" s="243"/>
      <c r="C93" s="298"/>
      <c r="D93" s="298"/>
      <c r="E93" s="298"/>
      <c r="F93" s="300"/>
      <c r="G93" s="244"/>
      <c r="H93" s="246"/>
      <c r="I93" s="246"/>
      <c r="J93" s="244"/>
      <c r="K93" s="244"/>
      <c r="L93" s="244"/>
      <c r="M93" s="244"/>
      <c r="N93" s="244"/>
      <c r="O93" s="298"/>
      <c r="P93" s="300"/>
      <c r="Q93" s="245"/>
      <c r="R93" s="245"/>
      <c r="S93" s="245"/>
      <c r="T93" s="303"/>
      <c r="U93" s="303"/>
      <c r="V93" s="62"/>
      <c r="W93" s="62"/>
      <c r="X93" s="303"/>
      <c r="Y93" s="62"/>
      <c r="Z93" s="62"/>
      <c r="AA93" s="62"/>
      <c r="AB93" s="62"/>
    </row>
    <row r="94" spans="1:28" hidden="1">
      <c r="A94" s="62"/>
      <c r="B94" s="243"/>
      <c r="C94" s="298"/>
      <c r="D94" s="298"/>
      <c r="E94" s="298"/>
      <c r="F94" s="300"/>
      <c r="G94" s="244"/>
      <c r="H94" s="246"/>
      <c r="I94" s="246"/>
      <c r="J94" s="244"/>
      <c r="K94" s="244"/>
      <c r="L94" s="244"/>
      <c r="M94" s="244"/>
      <c r="N94" s="244"/>
      <c r="O94" s="298"/>
      <c r="P94" s="300"/>
      <c r="Q94" s="245"/>
      <c r="R94" s="245"/>
      <c r="S94" s="245"/>
      <c r="T94" s="303"/>
      <c r="U94" s="303"/>
      <c r="V94" s="62"/>
      <c r="W94" s="62"/>
      <c r="X94" s="303"/>
      <c r="Y94" s="62"/>
      <c r="Z94" s="62"/>
      <c r="AA94" s="62"/>
      <c r="AB94" s="62"/>
    </row>
    <row r="95" spans="1:28" hidden="1">
      <c r="A95" s="62"/>
      <c r="B95" s="243"/>
      <c r="C95" s="298"/>
      <c r="D95" s="298"/>
      <c r="E95" s="298"/>
      <c r="F95" s="300"/>
      <c r="G95" s="244"/>
      <c r="H95" s="246"/>
      <c r="I95" s="246"/>
      <c r="J95" s="244"/>
      <c r="K95" s="244"/>
      <c r="L95" s="244"/>
      <c r="M95" s="244"/>
      <c r="N95" s="244"/>
      <c r="O95" s="298"/>
      <c r="P95" s="300"/>
      <c r="Q95" s="245"/>
      <c r="R95" s="245"/>
      <c r="S95" s="245"/>
      <c r="T95" s="303"/>
      <c r="U95" s="303"/>
      <c r="V95" s="62"/>
      <c r="W95" s="62"/>
      <c r="X95" s="303"/>
      <c r="Y95" s="62"/>
      <c r="Z95" s="62"/>
      <c r="AA95" s="62"/>
      <c r="AB95" s="62"/>
    </row>
    <row r="96" spans="1:28" hidden="1">
      <c r="A96" s="62"/>
      <c r="B96" s="243"/>
      <c r="C96" s="298"/>
      <c r="D96" s="298"/>
      <c r="E96" s="298"/>
      <c r="F96" s="300"/>
      <c r="G96" s="244"/>
      <c r="H96" s="246"/>
      <c r="I96" s="246"/>
      <c r="J96" s="244"/>
      <c r="K96" s="244"/>
      <c r="L96" s="244"/>
      <c r="M96" s="244"/>
      <c r="N96" s="244"/>
      <c r="O96" s="298"/>
      <c r="P96" s="300"/>
      <c r="Q96" s="245"/>
      <c r="R96" s="245"/>
      <c r="S96" s="245"/>
      <c r="T96" s="303"/>
      <c r="U96" s="303"/>
      <c r="V96" s="62"/>
      <c r="W96" s="62"/>
      <c r="X96" s="303"/>
      <c r="Y96" s="62"/>
      <c r="Z96" s="62"/>
      <c r="AA96" s="62"/>
      <c r="AB96" s="62"/>
    </row>
    <row r="97" spans="1:28" hidden="1">
      <c r="A97" s="62"/>
      <c r="B97" s="243"/>
      <c r="C97" s="298"/>
      <c r="D97" s="298"/>
      <c r="E97" s="298"/>
      <c r="F97" s="300"/>
      <c r="G97" s="244"/>
      <c r="H97" s="246"/>
      <c r="I97" s="246"/>
      <c r="J97" s="244"/>
      <c r="K97" s="244"/>
      <c r="L97" s="244"/>
      <c r="M97" s="244"/>
      <c r="N97" s="244"/>
      <c r="O97" s="298"/>
      <c r="P97" s="300"/>
      <c r="Q97" s="245"/>
      <c r="R97" s="245"/>
      <c r="S97" s="245"/>
      <c r="T97" s="303"/>
      <c r="U97" s="303"/>
      <c r="V97" s="62"/>
      <c r="W97" s="62"/>
      <c r="X97" s="303"/>
      <c r="Y97" s="62"/>
      <c r="Z97" s="62"/>
      <c r="AA97" s="62"/>
      <c r="AB97" s="62"/>
    </row>
    <row r="98" spans="1:28" hidden="1">
      <c r="A98" s="62"/>
      <c r="B98" s="243"/>
      <c r="C98" s="298"/>
      <c r="D98" s="298"/>
      <c r="E98" s="298"/>
      <c r="F98" s="300"/>
      <c r="G98" s="244"/>
      <c r="H98" s="246"/>
      <c r="I98" s="246"/>
      <c r="J98" s="244"/>
      <c r="K98" s="244"/>
      <c r="L98" s="244"/>
      <c r="M98" s="244"/>
      <c r="N98" s="244"/>
      <c r="O98" s="298"/>
      <c r="P98" s="300"/>
      <c r="Q98" s="245"/>
      <c r="R98" s="245"/>
      <c r="S98" s="245"/>
      <c r="T98" s="303"/>
      <c r="U98" s="303"/>
      <c r="V98" s="62"/>
      <c r="W98" s="62"/>
      <c r="X98" s="303"/>
      <c r="Y98" s="62"/>
      <c r="Z98" s="62"/>
      <c r="AA98" s="62"/>
      <c r="AB98" s="62"/>
    </row>
    <row r="99" spans="1:28" hidden="1">
      <c r="A99" s="62"/>
      <c r="B99" s="243"/>
      <c r="C99" s="298"/>
      <c r="D99" s="298"/>
      <c r="E99" s="298"/>
      <c r="F99" s="300"/>
      <c r="G99" s="244"/>
      <c r="H99" s="246"/>
      <c r="I99" s="246"/>
      <c r="J99" s="244"/>
      <c r="K99" s="244"/>
      <c r="L99" s="244"/>
      <c r="M99" s="244"/>
      <c r="N99" s="244"/>
      <c r="O99" s="298"/>
      <c r="P99" s="300"/>
      <c r="Q99" s="245"/>
      <c r="R99" s="245"/>
      <c r="S99" s="245"/>
      <c r="T99" s="303"/>
      <c r="U99" s="303"/>
      <c r="V99" s="62"/>
      <c r="W99" s="62"/>
      <c r="X99" s="303"/>
      <c r="Y99" s="62"/>
      <c r="Z99" s="62"/>
      <c r="AA99" s="62"/>
      <c r="AB99" s="62"/>
    </row>
    <row r="100" spans="1:28" hidden="1">
      <c r="A100" s="62"/>
      <c r="B100" s="243"/>
      <c r="C100" s="298"/>
      <c r="D100" s="298"/>
      <c r="E100" s="298"/>
      <c r="F100" s="300"/>
      <c r="G100" s="244"/>
      <c r="H100" s="246"/>
      <c r="I100" s="246"/>
      <c r="J100" s="244"/>
      <c r="K100" s="244"/>
      <c r="L100" s="244"/>
      <c r="M100" s="244"/>
      <c r="N100" s="244"/>
      <c r="O100" s="298"/>
      <c r="P100" s="300"/>
      <c r="Q100" s="245"/>
      <c r="R100" s="245"/>
      <c r="S100" s="245"/>
      <c r="T100" s="303"/>
      <c r="U100" s="303"/>
      <c r="V100" s="62"/>
      <c r="W100" s="62"/>
      <c r="X100" s="303"/>
      <c r="Y100" s="62"/>
      <c r="Z100" s="62"/>
      <c r="AA100" s="62"/>
      <c r="AB100" s="62"/>
    </row>
    <row r="101" spans="1:28" hidden="1">
      <c r="A101" s="62"/>
      <c r="B101" s="243"/>
      <c r="C101" s="298"/>
      <c r="D101" s="298"/>
      <c r="E101" s="298"/>
      <c r="F101" s="300"/>
      <c r="G101" s="244"/>
      <c r="H101" s="246"/>
      <c r="I101" s="246"/>
      <c r="J101" s="244"/>
      <c r="K101" s="244"/>
      <c r="L101" s="244"/>
      <c r="M101" s="244"/>
      <c r="N101" s="244"/>
      <c r="O101" s="298"/>
      <c r="P101" s="300"/>
      <c r="Q101" s="245"/>
      <c r="R101" s="245"/>
      <c r="S101" s="245"/>
      <c r="T101" s="303"/>
      <c r="U101" s="303"/>
      <c r="V101" s="62"/>
      <c r="W101" s="62"/>
      <c r="X101" s="303"/>
      <c r="Y101" s="62"/>
      <c r="Z101" s="62"/>
      <c r="AA101" s="62"/>
      <c r="AB101" s="62"/>
    </row>
    <row r="102" spans="1:28" hidden="1">
      <c r="A102" s="62"/>
      <c r="B102" s="243"/>
      <c r="C102" s="298"/>
      <c r="D102" s="298"/>
      <c r="E102" s="298"/>
      <c r="F102" s="300"/>
      <c r="G102" s="244"/>
      <c r="H102" s="246"/>
      <c r="I102" s="246"/>
      <c r="J102" s="244"/>
      <c r="K102" s="244"/>
      <c r="L102" s="244"/>
      <c r="M102" s="244"/>
      <c r="N102" s="244"/>
      <c r="O102" s="298"/>
      <c r="P102" s="300"/>
      <c r="Q102" s="245"/>
      <c r="R102" s="245"/>
      <c r="S102" s="245"/>
      <c r="T102" s="303"/>
      <c r="U102" s="303"/>
      <c r="V102" s="62"/>
      <c r="W102" s="62"/>
      <c r="X102" s="303"/>
      <c r="Y102" s="62"/>
      <c r="Z102" s="62"/>
      <c r="AA102" s="62"/>
      <c r="AB102" s="62"/>
    </row>
    <row r="103" spans="1:28" hidden="1">
      <c r="A103" s="62"/>
      <c r="B103" s="243"/>
      <c r="C103" s="298"/>
      <c r="D103" s="298"/>
      <c r="E103" s="298"/>
      <c r="F103" s="300"/>
      <c r="G103" s="244"/>
      <c r="H103" s="246"/>
      <c r="I103" s="246"/>
      <c r="J103" s="244"/>
      <c r="K103" s="244"/>
      <c r="L103" s="244"/>
      <c r="M103" s="244"/>
      <c r="N103" s="244"/>
      <c r="O103" s="298"/>
      <c r="P103" s="300"/>
      <c r="Q103" s="245"/>
      <c r="R103" s="245"/>
      <c r="S103" s="245"/>
      <c r="T103" s="303"/>
      <c r="U103" s="303"/>
      <c r="V103" s="62"/>
      <c r="W103" s="62"/>
      <c r="X103" s="303"/>
      <c r="Y103" s="62"/>
      <c r="Z103" s="62"/>
      <c r="AA103" s="62"/>
      <c r="AB103" s="62"/>
    </row>
    <row r="104" spans="1:28" hidden="1">
      <c r="A104" s="62"/>
      <c r="B104" s="243"/>
      <c r="C104" s="298"/>
      <c r="D104" s="298"/>
      <c r="E104" s="298"/>
      <c r="F104" s="300"/>
      <c r="G104" s="244"/>
      <c r="H104" s="246"/>
      <c r="I104" s="246"/>
      <c r="J104" s="244"/>
      <c r="K104" s="244"/>
      <c r="L104" s="244"/>
      <c r="M104" s="244"/>
      <c r="N104" s="244"/>
      <c r="O104" s="298"/>
      <c r="P104" s="300"/>
      <c r="Q104" s="245"/>
      <c r="R104" s="245"/>
      <c r="S104" s="245"/>
      <c r="T104" s="303"/>
      <c r="U104" s="303"/>
      <c r="V104" s="62"/>
      <c r="W104" s="62"/>
      <c r="X104" s="303"/>
      <c r="Y104" s="62"/>
      <c r="Z104" s="62"/>
      <c r="AA104" s="62"/>
      <c r="AB104" s="62"/>
    </row>
    <row r="105" spans="1:28" hidden="1">
      <c r="A105" s="62"/>
      <c r="B105" s="243"/>
      <c r="C105" s="298"/>
      <c r="D105" s="298"/>
      <c r="E105" s="298"/>
      <c r="F105" s="300"/>
      <c r="G105" s="244"/>
      <c r="H105" s="246"/>
      <c r="I105" s="246"/>
      <c r="J105" s="244"/>
      <c r="K105" s="244"/>
      <c r="L105" s="244"/>
      <c r="M105" s="244"/>
      <c r="N105" s="244"/>
      <c r="O105" s="298"/>
      <c r="P105" s="300"/>
      <c r="Q105" s="245"/>
      <c r="R105" s="245"/>
      <c r="S105" s="245"/>
      <c r="T105" s="303"/>
      <c r="U105" s="303"/>
      <c r="V105" s="62"/>
      <c r="W105" s="62"/>
      <c r="X105" s="303"/>
      <c r="Y105" s="62"/>
      <c r="Z105" s="62"/>
      <c r="AA105" s="62"/>
      <c r="AB105" s="62"/>
    </row>
    <row r="106" spans="1:28" hidden="1">
      <c r="A106" s="62"/>
      <c r="B106" s="243"/>
      <c r="C106" s="298"/>
      <c r="D106" s="298"/>
      <c r="E106" s="298"/>
      <c r="F106" s="300"/>
      <c r="G106" s="244"/>
      <c r="H106" s="246"/>
      <c r="I106" s="246"/>
      <c r="J106" s="244"/>
      <c r="K106" s="244"/>
      <c r="L106" s="244"/>
      <c r="M106" s="244"/>
      <c r="N106" s="244"/>
      <c r="O106" s="298"/>
      <c r="P106" s="300"/>
      <c r="Q106" s="245"/>
      <c r="R106" s="245"/>
      <c r="S106" s="245"/>
      <c r="T106" s="303"/>
      <c r="U106" s="303"/>
      <c r="V106" s="62"/>
      <c r="W106" s="62"/>
      <c r="X106" s="303"/>
      <c r="Y106" s="62"/>
      <c r="Z106" s="62"/>
      <c r="AA106" s="62"/>
      <c r="AB106" s="62"/>
    </row>
    <row r="107" spans="1:28" hidden="1">
      <c r="A107" s="62"/>
      <c r="B107" s="243"/>
      <c r="C107" s="298"/>
      <c r="D107" s="298"/>
      <c r="E107" s="298"/>
      <c r="F107" s="300"/>
      <c r="G107" s="244"/>
      <c r="H107" s="246"/>
      <c r="I107" s="246"/>
      <c r="J107" s="244"/>
      <c r="K107" s="244"/>
      <c r="L107" s="244"/>
      <c r="M107" s="244"/>
      <c r="N107" s="244"/>
      <c r="O107" s="298"/>
      <c r="P107" s="300"/>
      <c r="Q107" s="245"/>
      <c r="R107" s="245"/>
      <c r="S107" s="245"/>
      <c r="T107" s="303"/>
      <c r="U107" s="303"/>
      <c r="V107" s="62"/>
      <c r="W107" s="62"/>
      <c r="X107" s="303"/>
      <c r="Y107" s="62"/>
      <c r="Z107" s="62"/>
      <c r="AA107" s="62"/>
      <c r="AB107" s="62"/>
    </row>
    <row r="108" spans="1:28" hidden="1">
      <c r="A108" s="62"/>
      <c r="B108" s="243"/>
      <c r="C108" s="298"/>
      <c r="D108" s="298"/>
      <c r="E108" s="298"/>
      <c r="F108" s="300"/>
      <c r="G108" s="244"/>
      <c r="H108" s="246"/>
      <c r="I108" s="246"/>
      <c r="J108" s="244"/>
      <c r="K108" s="244"/>
      <c r="L108" s="244"/>
      <c r="M108" s="244"/>
      <c r="N108" s="244"/>
      <c r="O108" s="298"/>
      <c r="P108" s="300"/>
      <c r="Q108" s="245"/>
      <c r="R108" s="245"/>
      <c r="S108" s="245"/>
      <c r="T108" s="303"/>
      <c r="U108" s="303"/>
      <c r="V108" s="62"/>
      <c r="W108" s="62"/>
      <c r="X108" s="303"/>
      <c r="Y108" s="62"/>
      <c r="Z108" s="62"/>
      <c r="AA108" s="62"/>
      <c r="AB108" s="62"/>
    </row>
    <row r="109" spans="1:28" hidden="1">
      <c r="A109" s="62"/>
      <c r="B109" s="243"/>
      <c r="C109" s="298"/>
      <c r="D109" s="298"/>
      <c r="E109" s="298"/>
      <c r="F109" s="300"/>
      <c r="G109" s="244"/>
      <c r="H109" s="246"/>
      <c r="I109" s="246"/>
      <c r="J109" s="244"/>
      <c r="K109" s="244"/>
      <c r="L109" s="244"/>
      <c r="M109" s="244"/>
      <c r="N109" s="244"/>
      <c r="O109" s="298"/>
      <c r="P109" s="300"/>
      <c r="Q109" s="245"/>
      <c r="R109" s="245"/>
      <c r="S109" s="245"/>
      <c r="T109" s="303"/>
      <c r="U109" s="303"/>
      <c r="V109" s="62"/>
      <c r="W109" s="62"/>
      <c r="X109" s="303"/>
      <c r="Y109" s="62"/>
      <c r="Z109" s="62"/>
      <c r="AA109" s="62"/>
      <c r="AB109" s="62"/>
    </row>
    <row r="110" spans="1:28" hidden="1">
      <c r="A110" s="62"/>
      <c r="B110" s="243"/>
      <c r="C110" s="298"/>
      <c r="D110" s="298"/>
      <c r="E110" s="298"/>
      <c r="F110" s="300"/>
      <c r="G110" s="244"/>
      <c r="H110" s="246"/>
      <c r="I110" s="246"/>
      <c r="J110" s="244"/>
      <c r="K110" s="244"/>
      <c r="L110" s="244"/>
      <c r="M110" s="244"/>
      <c r="N110" s="244"/>
      <c r="O110" s="298"/>
      <c r="P110" s="300"/>
      <c r="Q110" s="245"/>
      <c r="R110" s="245"/>
      <c r="S110" s="245"/>
      <c r="T110" s="303"/>
      <c r="U110" s="303"/>
      <c r="V110" s="62"/>
      <c r="W110" s="62"/>
      <c r="X110" s="303"/>
      <c r="Y110" s="62"/>
      <c r="Z110" s="62"/>
      <c r="AA110" s="62"/>
      <c r="AB110" s="62"/>
    </row>
    <row r="111" spans="1:28" hidden="1">
      <c r="A111" s="62"/>
      <c r="B111" s="243"/>
      <c r="C111" s="298"/>
      <c r="D111" s="298"/>
      <c r="E111" s="298"/>
      <c r="F111" s="300"/>
      <c r="G111" s="244"/>
      <c r="H111" s="246"/>
      <c r="I111" s="246"/>
      <c r="J111" s="244"/>
      <c r="K111" s="244"/>
      <c r="L111" s="244"/>
      <c r="M111" s="244"/>
      <c r="N111" s="244"/>
      <c r="O111" s="298"/>
      <c r="P111" s="300"/>
      <c r="Q111" s="245"/>
      <c r="R111" s="245"/>
      <c r="S111" s="245"/>
      <c r="T111" s="303"/>
      <c r="U111" s="303"/>
      <c r="V111" s="62"/>
      <c r="W111" s="62"/>
      <c r="X111" s="303"/>
      <c r="Y111" s="62"/>
      <c r="Z111" s="62"/>
      <c r="AA111" s="62"/>
      <c r="AB111" s="62"/>
    </row>
    <row r="112" spans="1:28" hidden="1">
      <c r="A112" s="62"/>
      <c r="B112" s="243"/>
      <c r="C112" s="298"/>
      <c r="D112" s="298"/>
      <c r="E112" s="298"/>
      <c r="F112" s="300"/>
      <c r="G112" s="244"/>
      <c r="H112" s="246"/>
      <c r="I112" s="246"/>
      <c r="J112" s="244"/>
      <c r="K112" s="244"/>
      <c r="L112" s="244"/>
      <c r="M112" s="244"/>
      <c r="N112" s="244"/>
      <c r="O112" s="298"/>
      <c r="P112" s="300"/>
      <c r="Q112" s="245"/>
      <c r="R112" s="245"/>
      <c r="S112" s="245"/>
      <c r="T112" s="303"/>
      <c r="U112" s="303"/>
      <c r="V112" s="62"/>
      <c r="W112" s="62"/>
      <c r="X112" s="303"/>
      <c r="Y112" s="62"/>
      <c r="Z112" s="62"/>
      <c r="AA112" s="62"/>
      <c r="AB112" s="62"/>
    </row>
    <row r="113" spans="1:28" hidden="1">
      <c r="A113" s="62"/>
      <c r="B113" s="243"/>
      <c r="C113" s="298"/>
      <c r="D113" s="298"/>
      <c r="E113" s="298"/>
      <c r="F113" s="300"/>
      <c r="G113" s="244"/>
      <c r="H113" s="246"/>
      <c r="I113" s="246"/>
      <c r="J113" s="244"/>
      <c r="K113" s="244"/>
      <c r="L113" s="244"/>
      <c r="M113" s="244"/>
      <c r="N113" s="244"/>
      <c r="O113" s="298"/>
      <c r="P113" s="300"/>
      <c r="Q113" s="245"/>
      <c r="R113" s="245"/>
      <c r="S113" s="245"/>
      <c r="T113" s="303"/>
      <c r="U113" s="303"/>
      <c r="V113" s="62"/>
      <c r="W113" s="62"/>
      <c r="X113" s="303"/>
      <c r="Y113" s="62"/>
      <c r="Z113" s="62"/>
      <c r="AA113" s="62"/>
      <c r="AB113" s="62"/>
    </row>
    <row r="114" spans="1:28" hidden="1">
      <c r="A114" s="62"/>
      <c r="B114" s="243"/>
      <c r="C114" s="298"/>
      <c r="D114" s="298"/>
      <c r="E114" s="298"/>
      <c r="F114" s="300"/>
      <c r="G114" s="244"/>
      <c r="H114" s="246"/>
      <c r="I114" s="246"/>
      <c r="J114" s="244"/>
      <c r="K114" s="244"/>
      <c r="L114" s="244"/>
      <c r="M114" s="244"/>
      <c r="N114" s="244"/>
      <c r="O114" s="298"/>
      <c r="P114" s="300"/>
      <c r="Q114" s="245"/>
      <c r="R114" s="245"/>
      <c r="S114" s="245"/>
      <c r="T114" s="303"/>
      <c r="U114" s="303"/>
      <c r="V114" s="62"/>
      <c r="W114" s="62"/>
      <c r="X114" s="303"/>
      <c r="Y114" s="62"/>
      <c r="Z114" s="62"/>
      <c r="AA114" s="62"/>
      <c r="AB114" s="62"/>
    </row>
    <row r="115" spans="1:28" hidden="1">
      <c r="A115" s="62"/>
      <c r="B115" s="243"/>
      <c r="C115" s="298"/>
      <c r="D115" s="298"/>
      <c r="E115" s="298"/>
      <c r="F115" s="300"/>
      <c r="G115" s="244"/>
      <c r="H115" s="246"/>
      <c r="I115" s="246"/>
      <c r="J115" s="244"/>
      <c r="K115" s="244"/>
      <c r="L115" s="244"/>
      <c r="M115" s="244"/>
      <c r="N115" s="244"/>
      <c r="O115" s="298"/>
      <c r="P115" s="300"/>
      <c r="Q115" s="245"/>
      <c r="R115" s="245"/>
      <c r="S115" s="245"/>
      <c r="T115" s="303"/>
      <c r="U115" s="303"/>
      <c r="V115" s="62"/>
      <c r="W115" s="62"/>
      <c r="X115" s="303"/>
      <c r="Y115" s="62"/>
      <c r="Z115" s="62"/>
      <c r="AA115" s="62"/>
      <c r="AB115" s="62"/>
    </row>
    <row r="116" spans="1:28" hidden="1">
      <c r="A116" s="62"/>
      <c r="B116" s="243"/>
      <c r="C116" s="298"/>
      <c r="D116" s="298"/>
      <c r="E116" s="298"/>
      <c r="F116" s="300"/>
      <c r="G116" s="244"/>
      <c r="H116" s="246"/>
      <c r="I116" s="246"/>
      <c r="J116" s="244"/>
      <c r="K116" s="244"/>
      <c r="L116" s="244"/>
      <c r="M116" s="244"/>
      <c r="N116" s="244"/>
      <c r="O116" s="298"/>
      <c r="P116" s="300"/>
      <c r="Q116" s="245"/>
      <c r="R116" s="245"/>
      <c r="S116" s="245"/>
      <c r="T116" s="303"/>
      <c r="U116" s="303"/>
      <c r="V116" s="62"/>
      <c r="W116" s="62"/>
      <c r="X116" s="303"/>
      <c r="Y116" s="62"/>
      <c r="Z116" s="62"/>
      <c r="AA116" s="62"/>
      <c r="AB116" s="62"/>
    </row>
    <row r="117" spans="1:28" hidden="1">
      <c r="A117" s="62"/>
      <c r="B117" s="243"/>
      <c r="C117" s="298"/>
      <c r="D117" s="298"/>
      <c r="E117" s="298"/>
      <c r="F117" s="300"/>
      <c r="G117" s="244"/>
      <c r="H117" s="246"/>
      <c r="I117" s="246"/>
      <c r="J117" s="244"/>
      <c r="K117" s="244"/>
      <c r="L117" s="244"/>
      <c r="M117" s="244"/>
      <c r="N117" s="244"/>
      <c r="O117" s="298"/>
      <c r="P117" s="300"/>
      <c r="Q117" s="245"/>
      <c r="R117" s="245"/>
      <c r="S117" s="245"/>
      <c r="T117" s="303"/>
      <c r="U117" s="303"/>
      <c r="V117" s="62"/>
      <c r="W117" s="62"/>
      <c r="X117" s="303"/>
      <c r="Y117" s="62"/>
      <c r="Z117" s="62"/>
      <c r="AA117" s="62"/>
      <c r="AB117" s="62"/>
    </row>
    <row r="118" spans="1:28" hidden="1">
      <c r="A118" s="62"/>
      <c r="B118" s="243"/>
      <c r="C118" s="298"/>
      <c r="D118" s="298"/>
      <c r="E118" s="298"/>
      <c r="F118" s="300"/>
      <c r="G118" s="244"/>
      <c r="H118" s="246"/>
      <c r="I118" s="246"/>
      <c r="J118" s="244"/>
      <c r="K118" s="244"/>
      <c r="L118" s="244"/>
      <c r="M118" s="244"/>
      <c r="N118" s="244"/>
      <c r="O118" s="298"/>
      <c r="P118" s="300"/>
      <c r="Q118" s="245"/>
      <c r="R118" s="245"/>
      <c r="S118" s="245"/>
      <c r="T118" s="303"/>
      <c r="U118" s="303"/>
      <c r="V118" s="62"/>
      <c r="W118" s="62"/>
      <c r="X118" s="303"/>
      <c r="Y118" s="62"/>
      <c r="Z118" s="62"/>
      <c r="AA118" s="62"/>
      <c r="AB118" s="62"/>
    </row>
    <row r="119" spans="1:28" hidden="1">
      <c r="A119" s="62"/>
      <c r="B119" s="243"/>
      <c r="C119" s="298"/>
      <c r="D119" s="298"/>
      <c r="E119" s="298"/>
      <c r="F119" s="300"/>
      <c r="G119" s="244"/>
      <c r="H119" s="246"/>
      <c r="I119" s="246"/>
      <c r="J119" s="244"/>
      <c r="K119" s="244"/>
      <c r="L119" s="244"/>
      <c r="M119" s="244"/>
      <c r="N119" s="244"/>
      <c r="O119" s="298"/>
      <c r="P119" s="300"/>
      <c r="Q119" s="245"/>
      <c r="R119" s="245"/>
      <c r="S119" s="245"/>
      <c r="T119" s="303"/>
      <c r="U119" s="303"/>
      <c r="V119" s="62"/>
      <c r="W119" s="62"/>
      <c r="X119" s="303"/>
      <c r="Y119" s="62"/>
      <c r="Z119" s="62"/>
      <c r="AA119" s="62"/>
      <c r="AB119" s="62"/>
    </row>
    <row r="120" spans="1:28" hidden="1">
      <c r="A120" s="62"/>
      <c r="B120" s="243"/>
      <c r="C120" s="298"/>
      <c r="D120" s="298"/>
      <c r="E120" s="298"/>
      <c r="F120" s="300"/>
      <c r="G120" s="244"/>
      <c r="H120" s="246"/>
      <c r="I120" s="246"/>
      <c r="J120" s="244"/>
      <c r="K120" s="244"/>
      <c r="L120" s="244"/>
      <c r="M120" s="244"/>
      <c r="N120" s="244"/>
      <c r="O120" s="298"/>
      <c r="P120" s="300"/>
      <c r="Q120" s="245"/>
      <c r="R120" s="245"/>
      <c r="S120" s="245"/>
      <c r="T120" s="303"/>
      <c r="U120" s="303"/>
      <c r="V120" s="62"/>
      <c r="W120" s="62"/>
      <c r="X120" s="303"/>
      <c r="Y120" s="62"/>
      <c r="Z120" s="62"/>
      <c r="AA120" s="62"/>
      <c r="AB120" s="62"/>
    </row>
    <row r="121" spans="1:28" hidden="1">
      <c r="A121" s="62"/>
      <c r="B121" s="243"/>
      <c r="C121" s="298"/>
      <c r="D121" s="298"/>
      <c r="E121" s="298"/>
      <c r="F121" s="300"/>
      <c r="G121" s="244"/>
      <c r="H121" s="246"/>
      <c r="I121" s="246"/>
      <c r="J121" s="244"/>
      <c r="K121" s="244"/>
      <c r="L121" s="244"/>
      <c r="M121" s="244"/>
      <c r="N121" s="244"/>
      <c r="O121" s="298"/>
      <c r="P121" s="300"/>
      <c r="Q121" s="245"/>
      <c r="R121" s="245"/>
      <c r="S121" s="245"/>
      <c r="T121" s="303"/>
      <c r="U121" s="303"/>
      <c r="V121" s="62"/>
      <c r="W121" s="62"/>
      <c r="X121" s="303"/>
      <c r="Y121" s="62"/>
      <c r="Z121" s="62"/>
      <c r="AA121" s="62"/>
      <c r="AB121" s="62"/>
    </row>
    <row r="122" spans="1:28" hidden="1">
      <c r="A122" s="62"/>
      <c r="B122" s="243"/>
      <c r="C122" s="298"/>
      <c r="D122" s="298"/>
      <c r="E122" s="298"/>
      <c r="F122" s="300"/>
      <c r="G122" s="244"/>
      <c r="H122" s="246"/>
      <c r="I122" s="246"/>
      <c r="J122" s="244"/>
      <c r="K122" s="244"/>
      <c r="L122" s="244"/>
      <c r="M122" s="244"/>
      <c r="N122" s="244"/>
      <c r="O122" s="298"/>
      <c r="P122" s="300"/>
      <c r="Q122" s="245"/>
      <c r="R122" s="245"/>
      <c r="S122" s="245"/>
      <c r="T122" s="303"/>
      <c r="U122" s="303"/>
      <c r="V122" s="62"/>
      <c r="W122" s="62"/>
      <c r="X122" s="303"/>
      <c r="Y122" s="62"/>
      <c r="Z122" s="62"/>
      <c r="AA122" s="62"/>
      <c r="AB122" s="62"/>
    </row>
    <row r="123" spans="1:28" hidden="1">
      <c r="A123" s="62"/>
      <c r="B123" s="243"/>
      <c r="C123" s="298"/>
      <c r="D123" s="298"/>
      <c r="E123" s="298"/>
      <c r="F123" s="300"/>
      <c r="G123" s="244"/>
      <c r="H123" s="246"/>
      <c r="I123" s="246"/>
      <c r="J123" s="244"/>
      <c r="K123" s="244"/>
      <c r="L123" s="244"/>
      <c r="M123" s="244"/>
      <c r="N123" s="244"/>
      <c r="O123" s="298"/>
      <c r="P123" s="300"/>
      <c r="Q123" s="245"/>
      <c r="R123" s="245"/>
      <c r="S123" s="245"/>
      <c r="T123" s="303"/>
      <c r="U123" s="303"/>
      <c r="V123" s="62"/>
      <c r="W123" s="62"/>
      <c r="X123" s="303"/>
      <c r="Y123" s="62"/>
      <c r="Z123" s="62"/>
      <c r="AA123" s="62"/>
      <c r="AB123" s="62"/>
    </row>
    <row r="124" spans="1:28" hidden="1">
      <c r="A124" s="62"/>
      <c r="B124" s="243"/>
      <c r="C124" s="298"/>
      <c r="D124" s="298"/>
      <c r="E124" s="298"/>
      <c r="F124" s="300"/>
      <c r="G124" s="244"/>
      <c r="H124" s="246"/>
      <c r="I124" s="246"/>
      <c r="J124" s="244"/>
      <c r="K124" s="244"/>
      <c r="L124" s="244"/>
      <c r="M124" s="244"/>
      <c r="N124" s="244"/>
      <c r="O124" s="298"/>
      <c r="P124" s="300"/>
      <c r="Q124" s="245"/>
      <c r="R124" s="245"/>
      <c r="S124" s="245"/>
      <c r="T124" s="303"/>
      <c r="U124" s="303"/>
      <c r="V124" s="62"/>
      <c r="W124" s="62"/>
      <c r="X124" s="303"/>
      <c r="Y124" s="62"/>
      <c r="Z124" s="62"/>
      <c r="AA124" s="62"/>
      <c r="AB124" s="62"/>
    </row>
    <row r="125" spans="1:28" hidden="1">
      <c r="A125" s="62"/>
      <c r="B125" s="243"/>
      <c r="C125" s="298"/>
      <c r="D125" s="298"/>
      <c r="E125" s="298"/>
      <c r="F125" s="300"/>
      <c r="G125" s="244"/>
      <c r="H125" s="246"/>
      <c r="I125" s="246"/>
      <c r="J125" s="244"/>
      <c r="K125" s="244"/>
      <c r="L125" s="244"/>
      <c r="M125" s="244"/>
      <c r="N125" s="244"/>
      <c r="O125" s="298"/>
      <c r="P125" s="300"/>
      <c r="Q125" s="245"/>
      <c r="R125" s="245"/>
      <c r="S125" s="245"/>
      <c r="T125" s="303"/>
      <c r="U125" s="303"/>
      <c r="V125" s="62"/>
      <c r="W125" s="62"/>
      <c r="X125" s="303"/>
      <c r="Y125" s="62"/>
      <c r="Z125" s="62"/>
      <c r="AA125" s="62"/>
      <c r="AB125" s="62"/>
    </row>
    <row r="126" spans="1:28" hidden="1">
      <c r="A126" s="62"/>
      <c r="B126" s="243"/>
      <c r="C126" s="298"/>
      <c r="D126" s="298"/>
      <c r="E126" s="298"/>
      <c r="F126" s="300"/>
      <c r="G126" s="244"/>
      <c r="H126" s="246"/>
      <c r="I126" s="246"/>
      <c r="J126" s="244"/>
      <c r="K126" s="244"/>
      <c r="L126" s="244"/>
      <c r="M126" s="244"/>
      <c r="N126" s="244"/>
      <c r="O126" s="298"/>
      <c r="P126" s="300"/>
      <c r="Q126" s="245"/>
      <c r="R126" s="245"/>
      <c r="S126" s="245"/>
      <c r="T126" s="303"/>
      <c r="U126" s="303"/>
      <c r="V126" s="62"/>
      <c r="W126" s="62"/>
      <c r="X126" s="303"/>
      <c r="Y126" s="62"/>
      <c r="Z126" s="62"/>
      <c r="AA126" s="62"/>
      <c r="AB126" s="62"/>
    </row>
    <row r="127" spans="1:28" hidden="1">
      <c r="A127" s="62"/>
      <c r="B127" s="243"/>
      <c r="C127" s="298"/>
      <c r="D127" s="298"/>
      <c r="E127" s="298"/>
      <c r="F127" s="300"/>
      <c r="G127" s="244"/>
      <c r="H127" s="246"/>
      <c r="I127" s="246"/>
      <c r="J127" s="244"/>
      <c r="K127" s="244"/>
      <c r="L127" s="244"/>
      <c r="M127" s="244"/>
      <c r="N127" s="244"/>
      <c r="O127" s="298"/>
      <c r="P127" s="300"/>
      <c r="Q127" s="245"/>
      <c r="R127" s="245"/>
      <c r="S127" s="245"/>
      <c r="T127" s="303"/>
      <c r="U127" s="303"/>
      <c r="V127" s="62"/>
      <c r="W127" s="62"/>
      <c r="X127" s="303"/>
      <c r="Y127" s="62"/>
      <c r="Z127" s="62"/>
      <c r="AA127" s="62"/>
      <c r="AB127" s="62"/>
    </row>
    <row r="128" spans="1:28" hidden="1">
      <c r="A128" s="62"/>
      <c r="B128" s="243"/>
      <c r="C128" s="298"/>
      <c r="D128" s="298"/>
      <c r="E128" s="298"/>
      <c r="F128" s="300"/>
      <c r="G128" s="244"/>
      <c r="H128" s="246"/>
      <c r="I128" s="246"/>
      <c r="J128" s="244"/>
      <c r="K128" s="244"/>
      <c r="L128" s="244"/>
      <c r="M128" s="244"/>
      <c r="N128" s="244"/>
      <c r="O128" s="298"/>
      <c r="P128" s="300"/>
      <c r="Q128" s="245"/>
      <c r="R128" s="245"/>
      <c r="S128" s="245"/>
      <c r="T128" s="303"/>
      <c r="U128" s="303"/>
      <c r="V128" s="62"/>
      <c r="W128" s="62"/>
      <c r="X128" s="303"/>
      <c r="Y128" s="62"/>
      <c r="Z128" s="62"/>
      <c r="AA128" s="62"/>
      <c r="AB128" s="62"/>
    </row>
    <row r="129" spans="1:28" hidden="1">
      <c r="A129" s="62"/>
      <c r="B129" s="243"/>
      <c r="C129" s="298"/>
      <c r="D129" s="298"/>
      <c r="E129" s="298"/>
      <c r="F129" s="300"/>
      <c r="G129" s="244"/>
      <c r="H129" s="246"/>
      <c r="I129" s="246"/>
      <c r="J129" s="244"/>
      <c r="K129" s="244"/>
      <c r="L129" s="244"/>
      <c r="M129" s="244"/>
      <c r="N129" s="244"/>
      <c r="O129" s="298"/>
      <c r="P129" s="300"/>
      <c r="Q129" s="245"/>
      <c r="R129" s="245"/>
      <c r="S129" s="245"/>
      <c r="T129" s="303"/>
      <c r="U129" s="303"/>
      <c r="V129" s="62"/>
      <c r="W129" s="62"/>
      <c r="X129" s="303"/>
      <c r="Y129" s="62"/>
      <c r="Z129" s="62"/>
      <c r="AA129" s="62"/>
      <c r="AB129" s="62"/>
    </row>
    <row r="130" spans="1:28" hidden="1">
      <c r="A130" s="62"/>
      <c r="B130" s="243"/>
      <c r="C130" s="298"/>
      <c r="D130" s="298"/>
      <c r="E130" s="298"/>
      <c r="F130" s="300"/>
      <c r="G130" s="244"/>
      <c r="H130" s="246"/>
      <c r="I130" s="246"/>
      <c r="J130" s="244"/>
      <c r="K130" s="244"/>
      <c r="L130" s="244"/>
      <c r="M130" s="244"/>
      <c r="N130" s="244"/>
      <c r="O130" s="298"/>
      <c r="P130" s="300"/>
      <c r="Q130" s="245"/>
      <c r="R130" s="245"/>
      <c r="S130" s="245"/>
      <c r="T130" s="303"/>
      <c r="U130" s="303"/>
      <c r="V130" s="62"/>
      <c r="W130" s="62"/>
      <c r="X130" s="303"/>
      <c r="Y130" s="62"/>
      <c r="Z130" s="62"/>
      <c r="AA130" s="62"/>
      <c r="AB130" s="62"/>
    </row>
    <row r="131" spans="1:28" hidden="1">
      <c r="A131" s="62"/>
      <c r="B131" s="243"/>
      <c r="C131" s="298"/>
      <c r="D131" s="298"/>
      <c r="E131" s="298"/>
      <c r="F131" s="300"/>
      <c r="G131" s="244"/>
      <c r="H131" s="246"/>
      <c r="I131" s="246"/>
      <c r="J131" s="244"/>
      <c r="K131" s="244"/>
      <c r="L131" s="244"/>
      <c r="M131" s="244"/>
      <c r="N131" s="244"/>
      <c r="O131" s="298"/>
      <c r="P131" s="300"/>
      <c r="Q131" s="245"/>
      <c r="R131" s="245"/>
      <c r="S131" s="245"/>
      <c r="T131" s="303"/>
      <c r="U131" s="303"/>
      <c r="V131" s="62"/>
      <c r="W131" s="62"/>
      <c r="X131" s="303"/>
      <c r="Y131" s="62"/>
      <c r="Z131" s="62"/>
      <c r="AA131" s="62"/>
      <c r="AB131" s="62"/>
    </row>
    <row r="132" spans="1:28" hidden="1">
      <c r="A132" s="62"/>
      <c r="B132" s="243"/>
      <c r="C132" s="298"/>
      <c r="D132" s="298"/>
      <c r="E132" s="298"/>
      <c r="F132" s="300"/>
      <c r="G132" s="244"/>
      <c r="H132" s="246"/>
      <c r="I132" s="246"/>
      <c r="J132" s="244"/>
      <c r="K132" s="244"/>
      <c r="L132" s="244"/>
      <c r="M132" s="244"/>
      <c r="N132" s="244"/>
      <c r="O132" s="298"/>
      <c r="P132" s="300"/>
      <c r="Q132" s="245"/>
      <c r="R132" s="245"/>
      <c r="S132" s="245"/>
      <c r="T132" s="303"/>
      <c r="U132" s="303"/>
      <c r="V132" s="62"/>
      <c r="W132" s="62"/>
      <c r="X132" s="303"/>
      <c r="Y132" s="62"/>
      <c r="Z132" s="62"/>
      <c r="AA132" s="62"/>
      <c r="AB132" s="62"/>
    </row>
    <row r="133" spans="1:28" hidden="1">
      <c r="A133" s="62"/>
      <c r="B133" s="243"/>
      <c r="C133" s="298"/>
      <c r="D133" s="298"/>
      <c r="E133" s="298"/>
      <c r="F133" s="300"/>
      <c r="G133" s="244"/>
      <c r="H133" s="246"/>
      <c r="I133" s="246"/>
      <c r="J133" s="244"/>
      <c r="K133" s="244"/>
      <c r="L133" s="244"/>
      <c r="M133" s="244"/>
      <c r="N133" s="244"/>
      <c r="O133" s="298"/>
      <c r="P133" s="300"/>
      <c r="Q133" s="245"/>
      <c r="R133" s="245"/>
      <c r="S133" s="245"/>
      <c r="T133" s="303"/>
      <c r="U133" s="303"/>
      <c r="V133" s="62"/>
      <c r="W133" s="62"/>
      <c r="X133" s="303"/>
      <c r="Y133" s="62"/>
      <c r="Z133" s="62"/>
      <c r="AA133" s="62"/>
      <c r="AB133" s="62"/>
    </row>
    <row r="134" spans="1:28" hidden="1">
      <c r="A134" s="62"/>
      <c r="B134" s="243"/>
      <c r="C134" s="298"/>
      <c r="D134" s="298"/>
      <c r="E134" s="298"/>
      <c r="F134" s="300"/>
      <c r="G134" s="244"/>
      <c r="H134" s="246"/>
      <c r="I134" s="246"/>
      <c r="J134" s="244"/>
      <c r="K134" s="244"/>
      <c r="L134" s="244"/>
      <c r="M134" s="244"/>
      <c r="N134" s="244"/>
      <c r="O134" s="298"/>
      <c r="P134" s="300"/>
      <c r="Q134" s="245"/>
      <c r="R134" s="245"/>
      <c r="S134" s="245"/>
      <c r="T134" s="303"/>
      <c r="U134" s="303"/>
      <c r="V134" s="62"/>
      <c r="W134" s="62"/>
      <c r="X134" s="303"/>
      <c r="Y134" s="62"/>
      <c r="Z134" s="62"/>
      <c r="AA134" s="62"/>
      <c r="AB134" s="62"/>
    </row>
    <row r="135" spans="1:28" hidden="1">
      <c r="A135" s="62"/>
      <c r="B135" s="243"/>
      <c r="C135" s="298"/>
      <c r="D135" s="298"/>
      <c r="E135" s="298"/>
      <c r="F135" s="300"/>
      <c r="G135" s="244"/>
      <c r="H135" s="246"/>
      <c r="I135" s="246"/>
      <c r="J135" s="244"/>
      <c r="K135" s="244"/>
      <c r="L135" s="244"/>
      <c r="M135" s="244"/>
      <c r="N135" s="244"/>
      <c r="O135" s="298"/>
      <c r="P135" s="300"/>
      <c r="Q135" s="245"/>
      <c r="R135" s="245"/>
      <c r="S135" s="245"/>
      <c r="T135" s="303"/>
      <c r="U135" s="303"/>
      <c r="V135" s="62"/>
      <c r="W135" s="62"/>
      <c r="X135" s="303"/>
      <c r="Y135" s="62"/>
      <c r="Z135" s="62"/>
      <c r="AA135" s="62"/>
      <c r="AB135" s="62"/>
    </row>
    <row r="136" spans="1:28" hidden="1">
      <c r="A136" s="62"/>
      <c r="B136" s="243"/>
      <c r="C136" s="298"/>
      <c r="D136" s="298"/>
      <c r="E136" s="298"/>
      <c r="F136" s="300"/>
      <c r="G136" s="244"/>
      <c r="H136" s="246"/>
      <c r="I136" s="246"/>
      <c r="J136" s="244"/>
      <c r="K136" s="244"/>
      <c r="L136" s="244"/>
      <c r="M136" s="244"/>
      <c r="N136" s="244"/>
      <c r="O136" s="298"/>
      <c r="P136" s="300"/>
      <c r="Q136" s="245"/>
      <c r="R136" s="245"/>
      <c r="S136" s="245"/>
      <c r="T136" s="303"/>
      <c r="U136" s="303"/>
      <c r="V136" s="62"/>
      <c r="W136" s="62"/>
      <c r="X136" s="303"/>
      <c r="Y136" s="62"/>
      <c r="Z136" s="62"/>
      <c r="AA136" s="62"/>
      <c r="AB136" s="62"/>
    </row>
    <row r="137" spans="1:28" hidden="1">
      <c r="A137" s="62"/>
      <c r="B137" s="243"/>
      <c r="C137" s="298"/>
      <c r="D137" s="298"/>
      <c r="E137" s="298"/>
      <c r="F137" s="300"/>
      <c r="G137" s="244"/>
      <c r="H137" s="246"/>
      <c r="I137" s="246"/>
      <c r="J137" s="244"/>
      <c r="K137" s="244"/>
      <c r="L137" s="244"/>
      <c r="M137" s="244"/>
      <c r="N137" s="244"/>
      <c r="O137" s="298"/>
      <c r="P137" s="300"/>
      <c r="Q137" s="245"/>
      <c r="R137" s="245"/>
      <c r="S137" s="245"/>
      <c r="T137" s="303"/>
      <c r="U137" s="303"/>
      <c r="V137" s="62"/>
      <c r="W137" s="62"/>
      <c r="X137" s="303"/>
      <c r="Y137" s="62"/>
      <c r="Z137" s="62"/>
      <c r="AA137" s="62"/>
      <c r="AB137" s="62"/>
    </row>
    <row r="138" spans="1:28" hidden="1">
      <c r="AA138" s="62"/>
    </row>
    <row r="139" spans="1:28" hidden="1">
      <c r="AA139" s="62"/>
    </row>
    <row r="140" spans="1:28" hidden="1">
      <c r="AA140" s="62"/>
    </row>
    <row r="141" spans="1:28" hidden="1">
      <c r="AA141" s="62"/>
    </row>
    <row r="142" spans="1:28" hidden="1">
      <c r="AA142" s="62"/>
    </row>
    <row r="143" spans="1:28" hidden="1">
      <c r="AA143" s="62"/>
    </row>
    <row r="144" spans="1:28" hidden="1">
      <c r="AA144" s="62"/>
    </row>
    <row r="145" spans="27:27" hidden="1">
      <c r="AA145" s="62"/>
    </row>
    <row r="146" spans="27:27" hidden="1">
      <c r="AA146" s="62"/>
    </row>
    <row r="147" spans="27:27" hidden="1">
      <c r="AA147" s="62"/>
    </row>
    <row r="148" spans="27:27" hidden="1">
      <c r="AA148" s="62"/>
    </row>
    <row r="149" spans="27:27" hidden="1">
      <c r="AA149" s="62"/>
    </row>
    <row r="150" spans="27:27" hidden="1">
      <c r="AA150" s="62"/>
    </row>
    <row r="151" spans="27:27" hidden="1">
      <c r="AA151" s="62"/>
    </row>
    <row r="152" spans="27:27" hidden="1">
      <c r="AA152" s="62"/>
    </row>
    <row r="153" spans="27:27" hidden="1">
      <c r="AA153" s="62"/>
    </row>
    <row r="154" spans="27:27" hidden="1">
      <c r="AA154" s="62"/>
    </row>
    <row r="155" spans="27:27" hidden="1">
      <c r="AA155" s="62"/>
    </row>
    <row r="156" spans="27:27" hidden="1">
      <c r="AA156" s="62"/>
    </row>
    <row r="157" spans="27:27" hidden="1">
      <c r="AA157" s="62"/>
    </row>
    <row r="158" spans="27:27" hidden="1">
      <c r="AA158" s="62"/>
    </row>
    <row r="159" spans="27:27" hidden="1">
      <c r="AA159" s="62"/>
    </row>
    <row r="160" spans="27:27" hidden="1">
      <c r="AA160" s="62"/>
    </row>
    <row r="161" spans="27:27" hidden="1">
      <c r="AA161" s="62"/>
    </row>
    <row r="162" spans="27:27" hidden="1">
      <c r="AA162" s="62"/>
    </row>
    <row r="163" spans="27:27" hidden="1">
      <c r="AA163" s="62"/>
    </row>
    <row r="164" spans="27:27" hidden="1">
      <c r="AA164" s="62"/>
    </row>
    <row r="165" spans="27:27" hidden="1">
      <c r="AA165" s="62"/>
    </row>
    <row r="166" spans="27:27" hidden="1">
      <c r="AA166" s="62"/>
    </row>
    <row r="167" spans="27:27" hidden="1">
      <c r="AA167" s="62"/>
    </row>
    <row r="168" spans="27:27" hidden="1">
      <c r="AA168" s="62"/>
    </row>
    <row r="169" spans="27:27" hidden="1">
      <c r="AA169" s="62"/>
    </row>
    <row r="170" spans="27:27" hidden="1">
      <c r="AA170" s="62"/>
    </row>
    <row r="171" spans="27:27" hidden="1">
      <c r="AA171" s="62"/>
    </row>
    <row r="172" spans="27:27" hidden="1">
      <c r="AA172" s="62"/>
    </row>
    <row r="173" spans="27:27" hidden="1">
      <c r="AA173" s="62"/>
    </row>
    <row r="174" spans="27:27" hidden="1">
      <c r="AA174" s="62"/>
    </row>
    <row r="175" spans="27:27" hidden="1">
      <c r="AA175" s="62"/>
    </row>
    <row r="176" spans="27:27" hidden="1">
      <c r="AA176" s="62"/>
    </row>
    <row r="177" spans="27:27" hidden="1">
      <c r="AA177" s="62"/>
    </row>
    <row r="178" spans="27:27" hidden="1">
      <c r="AA178" s="62"/>
    </row>
    <row r="179" spans="27:27" hidden="1">
      <c r="AA179" s="62"/>
    </row>
    <row r="180" spans="27:27" hidden="1">
      <c r="AA180" s="62"/>
    </row>
    <row r="181" spans="27:27" hidden="1">
      <c r="AA181" s="62"/>
    </row>
    <row r="182" spans="27:27" hidden="1">
      <c r="AA182" s="62"/>
    </row>
    <row r="183" spans="27:27" hidden="1">
      <c r="AA183" s="62"/>
    </row>
    <row r="184" spans="27:27" hidden="1">
      <c r="AA184" s="62"/>
    </row>
    <row r="185" spans="27:27" hidden="1">
      <c r="AA185" s="62"/>
    </row>
    <row r="186" spans="27:27" hidden="1">
      <c r="AA186" s="62"/>
    </row>
    <row r="187" spans="27:27" hidden="1">
      <c r="AA187" s="62"/>
    </row>
    <row r="188" spans="27:27" hidden="1">
      <c r="AA188" s="62"/>
    </row>
    <row r="189" spans="27:27" hidden="1">
      <c r="AA189" s="62"/>
    </row>
    <row r="190" spans="27:27" hidden="1">
      <c r="AA190" s="62"/>
    </row>
    <row r="191" spans="27:27" hidden="1">
      <c r="AA191" s="62"/>
    </row>
    <row r="192" spans="27:27" hidden="1">
      <c r="AA192" s="62"/>
    </row>
    <row r="193" spans="27:27" hidden="1">
      <c r="AA193" s="62"/>
    </row>
    <row r="194" spans="27:27" hidden="1">
      <c r="AA194" s="62"/>
    </row>
    <row r="195" spans="27:27" hidden="1">
      <c r="AA195" s="62"/>
    </row>
    <row r="196" spans="27:27" hidden="1">
      <c r="AA196" s="62"/>
    </row>
    <row r="197" spans="27:27" hidden="1">
      <c r="AA197" s="62"/>
    </row>
    <row r="198" spans="27:27" hidden="1">
      <c r="AA198" s="62"/>
    </row>
    <row r="199" spans="27:27" hidden="1">
      <c r="AA199" s="62"/>
    </row>
    <row r="200" spans="27:27" hidden="1">
      <c r="AA200" s="62"/>
    </row>
    <row r="201" spans="27:27" hidden="1">
      <c r="AA201" s="62"/>
    </row>
    <row r="202" spans="27:27" hidden="1">
      <c r="AA202" s="62"/>
    </row>
    <row r="203" spans="27:27" hidden="1">
      <c r="AA203" s="62"/>
    </row>
    <row r="204" spans="27:27" hidden="1">
      <c r="AA204" s="62"/>
    </row>
    <row r="205" spans="27:27" hidden="1">
      <c r="AA205" s="62"/>
    </row>
    <row r="206" spans="27:27" hidden="1">
      <c r="AA206" s="62"/>
    </row>
    <row r="207" spans="27:27" hidden="1">
      <c r="AA207" s="62"/>
    </row>
    <row r="208" spans="27:27" hidden="1">
      <c r="AA208" s="62"/>
    </row>
    <row r="209" spans="27:27" hidden="1">
      <c r="AA209" s="62"/>
    </row>
    <row r="210" spans="27:27" hidden="1">
      <c r="AA210" s="62"/>
    </row>
    <row r="211" spans="27:27" hidden="1">
      <c r="AA211" s="62"/>
    </row>
    <row r="212" spans="27:27" hidden="1">
      <c r="AA212" s="62"/>
    </row>
    <row r="213" spans="27:27" hidden="1">
      <c r="AA213" s="62"/>
    </row>
    <row r="214" spans="27:27" hidden="1">
      <c r="AA214" s="62"/>
    </row>
    <row r="215" spans="27:27" hidden="1">
      <c r="AA215" s="62"/>
    </row>
    <row r="216" spans="27:27" hidden="1">
      <c r="AA216" s="62"/>
    </row>
    <row r="217" spans="27:27" hidden="1">
      <c r="AA217" s="62"/>
    </row>
    <row r="218" spans="27:27" hidden="1">
      <c r="AA218" s="62"/>
    </row>
    <row r="219" spans="27:27" hidden="1">
      <c r="AA219" s="62"/>
    </row>
    <row r="220" spans="27:27" hidden="1">
      <c r="AA220" s="62"/>
    </row>
    <row r="221" spans="27:27" hidden="1">
      <c r="AA221" s="62"/>
    </row>
    <row r="222" spans="27:27" hidden="1">
      <c r="AA222" s="62"/>
    </row>
    <row r="223" spans="27:27" hidden="1">
      <c r="AA223" s="62"/>
    </row>
    <row r="224" spans="27:27" hidden="1">
      <c r="AA224" s="62"/>
    </row>
    <row r="225" spans="27:27" hidden="1">
      <c r="AA225" s="62"/>
    </row>
    <row r="226" spans="27:27" hidden="1">
      <c r="AA226" s="62"/>
    </row>
    <row r="227" spans="27:27" hidden="1">
      <c r="AA227" s="62"/>
    </row>
    <row r="228" spans="27:27" hidden="1">
      <c r="AA228" s="62"/>
    </row>
    <row r="229" spans="27:27" hidden="1">
      <c r="AA229" s="62"/>
    </row>
    <row r="230" spans="27:27" hidden="1">
      <c r="AA230" s="62"/>
    </row>
    <row r="231" spans="27:27" hidden="1">
      <c r="AA231" s="62"/>
    </row>
    <row r="232" spans="27:27" hidden="1">
      <c r="AA232" s="62"/>
    </row>
    <row r="233" spans="27:27" hidden="1">
      <c r="AA233" s="62"/>
    </row>
    <row r="234" spans="27:27" hidden="1">
      <c r="AA234" s="62"/>
    </row>
    <row r="235" spans="27:27" hidden="1">
      <c r="AA235" s="62"/>
    </row>
    <row r="236" spans="27:27" hidden="1">
      <c r="AA236" s="62"/>
    </row>
    <row r="237" spans="27:27" hidden="1">
      <c r="AA237" s="62"/>
    </row>
    <row r="238" spans="27:27" hidden="1">
      <c r="AA238" s="62"/>
    </row>
    <row r="239" spans="27:27" hidden="1">
      <c r="AA239" s="62"/>
    </row>
    <row r="240" spans="27:27" hidden="1">
      <c r="AA240" s="62"/>
    </row>
    <row r="241" spans="27:27" hidden="1">
      <c r="AA241" s="62"/>
    </row>
    <row r="242" spans="27:27" hidden="1">
      <c r="AA242" s="62"/>
    </row>
    <row r="243" spans="27:27" hidden="1">
      <c r="AA243" s="62"/>
    </row>
    <row r="244" spans="27:27" hidden="1">
      <c r="AA244" s="62"/>
    </row>
    <row r="245" spans="27:27" hidden="1">
      <c r="AA245" s="62"/>
    </row>
    <row r="246" spans="27:27" hidden="1">
      <c r="AA246" s="62"/>
    </row>
    <row r="247" spans="27:27" hidden="1">
      <c r="AA247" s="62"/>
    </row>
    <row r="248" spans="27:27" hidden="1">
      <c r="AA248" s="62"/>
    </row>
    <row r="249" spans="27:27" hidden="1">
      <c r="AA249" s="62"/>
    </row>
    <row r="250" spans="27:27" hidden="1">
      <c r="AA250" s="62"/>
    </row>
    <row r="251" spans="27:27" hidden="1">
      <c r="AA251" s="62"/>
    </row>
    <row r="252" spans="27:27" hidden="1">
      <c r="AA252" s="62"/>
    </row>
    <row r="253" spans="27:27" hidden="1">
      <c r="AA253" s="62"/>
    </row>
    <row r="254" spans="27:27" hidden="1">
      <c r="AA254" s="62"/>
    </row>
    <row r="255" spans="27:27" hidden="1">
      <c r="AA255" s="62"/>
    </row>
    <row r="256" spans="27:27" hidden="1">
      <c r="AA256" s="62"/>
    </row>
    <row r="257" spans="27:27" hidden="1">
      <c r="AA257" s="62"/>
    </row>
    <row r="258" spans="27:27" hidden="1">
      <c r="AA258" s="62"/>
    </row>
    <row r="259" spans="27:27" hidden="1">
      <c r="AA259" s="62"/>
    </row>
    <row r="260" spans="27:27" hidden="1">
      <c r="AA260" s="62"/>
    </row>
    <row r="261" spans="27:27" hidden="1">
      <c r="AA261" s="62"/>
    </row>
    <row r="262" spans="27:27" hidden="1">
      <c r="AA262" s="62"/>
    </row>
    <row r="263" spans="27:27" hidden="1">
      <c r="AA263" s="62"/>
    </row>
    <row r="264" spans="27:27" hidden="1">
      <c r="AA264" s="62"/>
    </row>
    <row r="265" spans="27:27" hidden="1">
      <c r="AA265" s="62"/>
    </row>
    <row r="266" spans="27:27" hidden="1">
      <c r="AA266" s="62"/>
    </row>
    <row r="267" spans="27:27" hidden="1">
      <c r="AA267" s="62"/>
    </row>
    <row r="268" spans="27:27" hidden="1">
      <c r="AA268" s="62"/>
    </row>
    <row r="269" spans="27:27" hidden="1">
      <c r="AA269" s="62"/>
    </row>
    <row r="270" spans="27:27" hidden="1">
      <c r="AA270" s="62"/>
    </row>
    <row r="271" spans="27:27" hidden="1">
      <c r="AA271" s="62"/>
    </row>
    <row r="272" spans="27:27" hidden="1">
      <c r="AA272" s="62"/>
    </row>
    <row r="273" spans="27:27" hidden="1">
      <c r="AA273" s="62"/>
    </row>
    <row r="274" spans="27:27" hidden="1">
      <c r="AA274" s="62"/>
    </row>
    <row r="275" spans="27:27" hidden="1">
      <c r="AA275" s="62"/>
    </row>
    <row r="276" spans="27:27" hidden="1">
      <c r="AA276" s="62"/>
    </row>
    <row r="277" spans="27:27" hidden="1">
      <c r="AA277" s="62"/>
    </row>
    <row r="278" spans="27:27" hidden="1">
      <c r="AA278" s="62"/>
    </row>
    <row r="279" spans="27:27" hidden="1">
      <c r="AA279" s="62"/>
    </row>
    <row r="280" spans="27:27" hidden="1">
      <c r="AA280" s="62"/>
    </row>
    <row r="281" spans="27:27" hidden="1">
      <c r="AA281" s="62"/>
    </row>
    <row r="282" spans="27:27" hidden="1">
      <c r="AA282" s="62"/>
    </row>
    <row r="283" spans="27:27" hidden="1">
      <c r="AA283" s="62"/>
    </row>
    <row r="284" spans="27:27" hidden="1">
      <c r="AA284" s="62"/>
    </row>
    <row r="285" spans="27:27" hidden="1">
      <c r="AA285" s="62"/>
    </row>
    <row r="286" spans="27:27" hidden="1">
      <c r="AA286" s="62"/>
    </row>
    <row r="287" spans="27:27" hidden="1">
      <c r="AA287" s="62"/>
    </row>
    <row r="288" spans="27:27" hidden="1">
      <c r="AA288" s="62"/>
    </row>
    <row r="289" spans="27:27" hidden="1">
      <c r="AA289" s="62"/>
    </row>
    <row r="290" spans="27:27" hidden="1">
      <c r="AA290" s="62"/>
    </row>
    <row r="291" spans="27:27" hidden="1">
      <c r="AA291" s="62"/>
    </row>
    <row r="292" spans="27:27" hidden="1">
      <c r="AA292" s="62"/>
    </row>
    <row r="293" spans="27:27" hidden="1">
      <c r="AA293" s="62"/>
    </row>
    <row r="294" spans="27:27" hidden="1">
      <c r="AA294" s="62"/>
    </row>
    <row r="295" spans="27:27" hidden="1">
      <c r="AA295" s="62"/>
    </row>
    <row r="296" spans="27:27" hidden="1">
      <c r="AA296" s="62"/>
    </row>
    <row r="297" spans="27:27" hidden="1">
      <c r="AA297" s="62"/>
    </row>
    <row r="298" spans="27:27" hidden="1">
      <c r="AA298" s="62"/>
    </row>
    <row r="299" spans="27:27" hidden="1">
      <c r="AA299" s="62"/>
    </row>
    <row r="300" spans="27:27" hidden="1">
      <c r="AA300" s="62"/>
    </row>
    <row r="301" spans="27:27" hidden="1">
      <c r="AA301" s="62"/>
    </row>
    <row r="302" spans="27:27" hidden="1">
      <c r="AA302" s="62"/>
    </row>
    <row r="303" spans="27:27" hidden="1">
      <c r="AA303" s="62"/>
    </row>
    <row r="304" spans="27:27" hidden="1">
      <c r="AA304" s="62"/>
    </row>
    <row r="305" spans="27:27" hidden="1">
      <c r="AA305" s="62"/>
    </row>
    <row r="306" spans="27:27" hidden="1">
      <c r="AA306" s="62"/>
    </row>
    <row r="307" spans="27:27" hidden="1">
      <c r="AA307" s="62"/>
    </row>
    <row r="308" spans="27:27" hidden="1">
      <c r="AA308" s="62"/>
    </row>
    <row r="309" spans="27:27" hidden="1">
      <c r="AA309" s="62"/>
    </row>
    <row r="310" spans="27:27" hidden="1">
      <c r="AA310" s="62"/>
    </row>
    <row r="311" spans="27:27" hidden="1">
      <c r="AA311" s="62"/>
    </row>
    <row r="312" spans="27:27" hidden="1">
      <c r="AA312" s="62"/>
    </row>
    <row r="313" spans="27:27" hidden="1">
      <c r="AA313" s="62"/>
    </row>
    <row r="314" spans="27:27" hidden="1">
      <c r="AA314" s="62"/>
    </row>
    <row r="315" spans="27:27" hidden="1">
      <c r="AA315" s="62"/>
    </row>
    <row r="316" spans="27:27" hidden="1">
      <c r="AA316" s="62"/>
    </row>
    <row r="317" spans="27:27" hidden="1">
      <c r="AA317" s="62"/>
    </row>
    <row r="318" spans="27:27" hidden="1">
      <c r="AA318" s="62"/>
    </row>
    <row r="319" spans="27:27" hidden="1">
      <c r="AA319" s="62"/>
    </row>
    <row r="320" spans="27:27" hidden="1">
      <c r="AA320" s="62"/>
    </row>
    <row r="321" spans="27:27" hidden="1">
      <c r="AA321" s="62"/>
    </row>
    <row r="322" spans="27:27" hidden="1">
      <c r="AA322" s="62"/>
    </row>
    <row r="323" spans="27:27" hidden="1">
      <c r="AA323" s="62"/>
    </row>
    <row r="324" spans="27:27" hidden="1">
      <c r="AA324" s="62"/>
    </row>
    <row r="325" spans="27:27" hidden="1">
      <c r="AA325" s="62"/>
    </row>
    <row r="326" spans="27:27" hidden="1">
      <c r="AA326" s="62"/>
    </row>
    <row r="327" spans="27:27" hidden="1">
      <c r="AA327" s="62"/>
    </row>
    <row r="328" spans="27:27" hidden="1">
      <c r="AA328" s="62"/>
    </row>
    <row r="329" spans="27:27" hidden="1">
      <c r="AA329" s="62"/>
    </row>
    <row r="330" spans="27:27" hidden="1">
      <c r="AA330" s="62"/>
    </row>
    <row r="331" spans="27:27" hidden="1">
      <c r="AA331" s="62"/>
    </row>
    <row r="332" spans="27:27" hidden="1">
      <c r="AA332" s="62"/>
    </row>
    <row r="333" spans="27:27" hidden="1">
      <c r="AA333" s="62"/>
    </row>
    <row r="334" spans="27:27" hidden="1">
      <c r="AA334" s="62"/>
    </row>
    <row r="335" spans="27:27" hidden="1">
      <c r="AA335" s="62"/>
    </row>
    <row r="336" spans="27:27" hidden="1">
      <c r="AA336" s="62"/>
    </row>
    <row r="337" spans="27:27" hidden="1">
      <c r="AA337" s="62"/>
    </row>
    <row r="338" spans="27:27" hidden="1">
      <c r="AA338" s="62"/>
    </row>
    <row r="339" spans="27:27" hidden="1">
      <c r="AA339" s="62"/>
    </row>
    <row r="340" spans="27:27" hidden="1">
      <c r="AA340" s="62"/>
    </row>
    <row r="341" spans="27:27" hidden="1">
      <c r="AA341" s="62"/>
    </row>
    <row r="342" spans="27:27" hidden="1">
      <c r="AA342" s="62"/>
    </row>
    <row r="343" spans="27:27" hidden="1">
      <c r="AA343" s="62"/>
    </row>
    <row r="344" spans="27:27" hidden="1">
      <c r="AA344" s="62"/>
    </row>
    <row r="345" spans="27:27" hidden="1">
      <c r="AA345" s="62"/>
    </row>
    <row r="346" spans="27:27" hidden="1">
      <c r="AA346" s="62"/>
    </row>
    <row r="347" spans="27:27" hidden="1">
      <c r="AA347" s="62"/>
    </row>
    <row r="348" spans="27:27" hidden="1">
      <c r="AA348" s="62"/>
    </row>
    <row r="349" spans="27:27" hidden="1">
      <c r="AA349" s="62"/>
    </row>
    <row r="350" spans="27:27" hidden="1">
      <c r="AA350" s="62"/>
    </row>
    <row r="351" spans="27:27" hidden="1">
      <c r="AA351" s="62"/>
    </row>
    <row r="352" spans="27:27" hidden="1">
      <c r="AA352" s="62"/>
    </row>
    <row r="353" spans="27:27" hidden="1">
      <c r="AA353" s="62"/>
    </row>
    <row r="354" spans="27:27" hidden="1">
      <c r="AA354" s="62"/>
    </row>
    <row r="355" spans="27:27" hidden="1">
      <c r="AA355" s="62"/>
    </row>
    <row r="356" spans="27:27" hidden="1">
      <c r="AA356" s="62"/>
    </row>
    <row r="357" spans="27:27" hidden="1">
      <c r="AA357" s="62"/>
    </row>
    <row r="358" spans="27:27" hidden="1">
      <c r="AA358" s="62"/>
    </row>
    <row r="359" spans="27:27" hidden="1">
      <c r="AA359" s="62"/>
    </row>
    <row r="360" spans="27:27" hidden="1">
      <c r="AA360" s="62"/>
    </row>
    <row r="361" spans="27:27" hidden="1">
      <c r="AA361" s="62"/>
    </row>
    <row r="362" spans="27:27" hidden="1">
      <c r="AA362" s="62"/>
    </row>
    <row r="363" spans="27:27" hidden="1">
      <c r="AA363" s="62"/>
    </row>
    <row r="364" spans="27:27" hidden="1">
      <c r="AA364" s="62"/>
    </row>
    <row r="365" spans="27:27" hidden="1">
      <c r="AA365" s="62"/>
    </row>
    <row r="366" spans="27:27" hidden="1">
      <c r="AA366" s="62"/>
    </row>
    <row r="367" spans="27:27" hidden="1">
      <c r="AA367" s="62"/>
    </row>
    <row r="368" spans="27:27" hidden="1">
      <c r="AA368" s="62"/>
    </row>
    <row r="369" spans="27:27" hidden="1">
      <c r="AA369" s="62"/>
    </row>
    <row r="370" spans="27:27" hidden="1">
      <c r="AA370" s="62"/>
    </row>
    <row r="371" spans="27:27" hidden="1">
      <c r="AA371" s="62"/>
    </row>
    <row r="372" spans="27:27" hidden="1">
      <c r="AA372" s="62"/>
    </row>
    <row r="373" spans="27:27" hidden="1">
      <c r="AA373" s="62"/>
    </row>
    <row r="374" spans="27:27" hidden="1">
      <c r="AA374" s="62"/>
    </row>
    <row r="375" spans="27:27" hidden="1">
      <c r="AA375" s="62"/>
    </row>
    <row r="376" spans="27:27" hidden="1">
      <c r="AA376" s="62"/>
    </row>
    <row r="377" spans="27:27" hidden="1">
      <c r="AA377" s="62"/>
    </row>
    <row r="378" spans="27:27" hidden="1">
      <c r="AA378" s="62"/>
    </row>
    <row r="379" spans="27:27" hidden="1">
      <c r="AA379" s="62"/>
    </row>
    <row r="380" spans="27:27" hidden="1">
      <c r="AA380" s="62"/>
    </row>
    <row r="381" spans="27:27" hidden="1">
      <c r="AA381" s="62"/>
    </row>
    <row r="382" spans="27:27" hidden="1">
      <c r="AA382" s="62"/>
    </row>
    <row r="383" spans="27:27" hidden="1">
      <c r="AA383" s="62"/>
    </row>
    <row r="384" spans="27:27" hidden="1">
      <c r="AA384" s="62"/>
    </row>
    <row r="385" spans="27:27" hidden="1">
      <c r="AA385" s="62"/>
    </row>
    <row r="386" spans="27:27" hidden="1">
      <c r="AA386" s="62"/>
    </row>
    <row r="387" spans="27:27" hidden="1">
      <c r="AA387" s="62"/>
    </row>
    <row r="388" spans="27:27" hidden="1">
      <c r="AA388" s="62"/>
    </row>
    <row r="389" spans="27:27" hidden="1">
      <c r="AA389" s="62"/>
    </row>
    <row r="390" spans="27:27" hidden="1">
      <c r="AA390" s="62"/>
    </row>
    <row r="391" spans="27:27" hidden="1">
      <c r="AA391" s="62"/>
    </row>
    <row r="392" spans="27:27" hidden="1">
      <c r="AA392" s="62"/>
    </row>
    <row r="393" spans="27:27" hidden="1">
      <c r="AA393" s="62"/>
    </row>
    <row r="394" spans="27:27" hidden="1">
      <c r="AA394" s="62"/>
    </row>
    <row r="395" spans="27:27" hidden="1">
      <c r="AA395" s="62"/>
    </row>
    <row r="396" spans="27:27" hidden="1">
      <c r="AA396" s="62"/>
    </row>
    <row r="397" spans="27:27" hidden="1">
      <c r="AA397" s="62"/>
    </row>
    <row r="398" spans="27:27" hidden="1">
      <c r="AA398" s="62"/>
    </row>
    <row r="399" spans="27:27" hidden="1">
      <c r="AA399" s="62"/>
    </row>
    <row r="400" spans="27:27" hidden="1">
      <c r="AA400" s="62"/>
    </row>
    <row r="401" spans="27:27" hidden="1">
      <c r="AA401" s="62"/>
    </row>
    <row r="402" spans="27:27" hidden="1">
      <c r="AA402" s="62"/>
    </row>
    <row r="403" spans="27:27" hidden="1">
      <c r="AA403" s="62"/>
    </row>
    <row r="404" spans="27:27" hidden="1">
      <c r="AA404" s="62"/>
    </row>
    <row r="405" spans="27:27" hidden="1">
      <c r="AA405" s="62"/>
    </row>
    <row r="406" spans="27:27" hidden="1">
      <c r="AA406" s="62"/>
    </row>
    <row r="407" spans="27:27" hidden="1">
      <c r="AA407" s="62"/>
    </row>
    <row r="408" spans="27:27" hidden="1">
      <c r="AA408" s="62"/>
    </row>
    <row r="409" spans="27:27" hidden="1">
      <c r="AA409" s="62"/>
    </row>
    <row r="410" spans="27:27" hidden="1">
      <c r="AA410" s="62"/>
    </row>
    <row r="411" spans="27:27" hidden="1">
      <c r="AA411" s="62"/>
    </row>
    <row r="412" spans="27:27" hidden="1">
      <c r="AA412" s="62"/>
    </row>
    <row r="413" spans="27:27" hidden="1">
      <c r="AA413" s="62"/>
    </row>
    <row r="414" spans="27:27" hidden="1">
      <c r="AA414" s="62"/>
    </row>
    <row r="415" spans="27:27" hidden="1">
      <c r="AA415" s="62"/>
    </row>
    <row r="416" spans="27:27" hidden="1">
      <c r="AA416" s="62"/>
    </row>
    <row r="417" spans="27:27" hidden="1">
      <c r="AA417" s="62"/>
    </row>
    <row r="418" spans="27:27" hidden="1">
      <c r="AA418" s="62"/>
    </row>
    <row r="419" spans="27:27" hidden="1">
      <c r="AA419" s="62"/>
    </row>
    <row r="420" spans="27:27" hidden="1">
      <c r="AA420" s="62"/>
    </row>
    <row r="421" spans="27:27" hidden="1">
      <c r="AA421" s="62"/>
    </row>
    <row r="422" spans="27:27" hidden="1">
      <c r="AA422" s="62"/>
    </row>
    <row r="423" spans="27:27" hidden="1">
      <c r="AA423" s="62"/>
    </row>
    <row r="424" spans="27:27" hidden="1">
      <c r="AA424" s="62"/>
    </row>
    <row r="425" spans="27:27" hidden="1">
      <c r="AA425" s="62"/>
    </row>
    <row r="426" spans="27:27" hidden="1">
      <c r="AA426" s="62"/>
    </row>
    <row r="427" spans="27:27" hidden="1">
      <c r="AA427" s="62"/>
    </row>
    <row r="428" spans="27:27" hidden="1">
      <c r="AA428" s="62"/>
    </row>
    <row r="429" spans="27:27" hidden="1">
      <c r="AA429" s="62"/>
    </row>
    <row r="430" spans="27:27" hidden="1">
      <c r="AA430" s="62"/>
    </row>
    <row r="431" spans="27:27" hidden="1">
      <c r="AA431" s="62"/>
    </row>
    <row r="432" spans="27:27" hidden="1">
      <c r="AA432" s="62"/>
    </row>
    <row r="433" spans="27:27" hidden="1">
      <c r="AA433" s="62"/>
    </row>
    <row r="434" spans="27:27" hidden="1">
      <c r="AA434" s="62"/>
    </row>
    <row r="435" spans="27:27" hidden="1">
      <c r="AA435" s="62"/>
    </row>
    <row r="436" spans="27:27" hidden="1">
      <c r="AA436" s="62"/>
    </row>
    <row r="437" spans="27:27" hidden="1">
      <c r="AA437" s="62"/>
    </row>
    <row r="438" spans="27:27" hidden="1">
      <c r="AA438" s="62"/>
    </row>
    <row r="439" spans="27:27" hidden="1">
      <c r="AA439" s="62"/>
    </row>
    <row r="440" spans="27:27" hidden="1">
      <c r="AA440" s="62"/>
    </row>
    <row r="441" spans="27:27" hidden="1">
      <c r="AA441" s="62"/>
    </row>
    <row r="442" spans="27:27" hidden="1">
      <c r="AA442" s="62"/>
    </row>
    <row r="443" spans="27:27" hidden="1">
      <c r="AA443" s="62"/>
    </row>
    <row r="444" spans="27:27" hidden="1">
      <c r="AA444" s="62"/>
    </row>
    <row r="445" spans="27:27" hidden="1">
      <c r="AA445" s="62"/>
    </row>
    <row r="446" spans="27:27" hidden="1">
      <c r="AA446" s="62"/>
    </row>
    <row r="447" spans="27:27" hidden="1">
      <c r="AA447" s="62"/>
    </row>
    <row r="448" spans="27:27" hidden="1">
      <c r="AA448" s="62"/>
    </row>
    <row r="449" spans="27:27" hidden="1">
      <c r="AA449" s="62"/>
    </row>
    <row r="450" spans="27:27" hidden="1">
      <c r="AA450" s="62"/>
    </row>
    <row r="451" spans="27:27" hidden="1">
      <c r="AA451" s="62"/>
    </row>
    <row r="452" spans="27:27" hidden="1">
      <c r="AA452" s="62"/>
    </row>
    <row r="453" spans="27:27" hidden="1">
      <c r="AA453" s="62"/>
    </row>
    <row r="454" spans="27:27" hidden="1">
      <c r="AA454" s="62"/>
    </row>
    <row r="455" spans="27:27" hidden="1">
      <c r="AA455" s="62"/>
    </row>
    <row r="456" spans="27:27" hidden="1">
      <c r="AA456" s="62"/>
    </row>
    <row r="457" spans="27:27" hidden="1">
      <c r="AA457" s="62"/>
    </row>
    <row r="458" spans="27:27" hidden="1">
      <c r="AA458" s="62"/>
    </row>
    <row r="459" spans="27:27" hidden="1">
      <c r="AA459" s="62"/>
    </row>
    <row r="460" spans="27:27" hidden="1">
      <c r="AA460" s="62"/>
    </row>
    <row r="461" spans="27:27" hidden="1">
      <c r="AA461" s="62"/>
    </row>
    <row r="462" spans="27:27" hidden="1">
      <c r="AA462" s="62"/>
    </row>
    <row r="463" spans="27:27" hidden="1">
      <c r="AA463" s="62"/>
    </row>
    <row r="464" spans="27:27" hidden="1">
      <c r="AA464" s="62"/>
    </row>
    <row r="465" spans="27:27" hidden="1">
      <c r="AA465" s="62"/>
    </row>
    <row r="466" spans="27:27" hidden="1">
      <c r="AA466" s="62"/>
    </row>
    <row r="467" spans="27:27" hidden="1">
      <c r="AA467" s="62"/>
    </row>
    <row r="468" spans="27:27" hidden="1">
      <c r="AA468" s="62"/>
    </row>
    <row r="469" spans="27:27" hidden="1">
      <c r="AA469" s="62"/>
    </row>
    <row r="470" spans="27:27" hidden="1">
      <c r="AA470" s="62"/>
    </row>
    <row r="471" spans="27:27" hidden="1">
      <c r="AA471" s="62"/>
    </row>
    <row r="472" spans="27:27" hidden="1">
      <c r="AA472" s="62"/>
    </row>
    <row r="473" spans="27:27" hidden="1">
      <c r="AA473" s="62"/>
    </row>
    <row r="474" spans="27:27" hidden="1">
      <c r="AA474" s="62"/>
    </row>
    <row r="475" spans="27:27" hidden="1">
      <c r="AA475" s="62"/>
    </row>
    <row r="476" spans="27:27" hidden="1">
      <c r="AA476" s="62"/>
    </row>
    <row r="477" spans="27:27" hidden="1">
      <c r="AA477" s="62"/>
    </row>
    <row r="478" spans="27:27" hidden="1">
      <c r="AA478" s="62"/>
    </row>
    <row r="479" spans="27:27" hidden="1">
      <c r="AA479" s="62"/>
    </row>
    <row r="480" spans="27:27" hidden="1">
      <c r="AA480" s="62"/>
    </row>
    <row r="481" spans="27:27" hidden="1">
      <c r="AA481" s="62"/>
    </row>
    <row r="482" spans="27:27" hidden="1">
      <c r="AA482" s="62"/>
    </row>
    <row r="483" spans="27:27" hidden="1">
      <c r="AA483" s="62"/>
    </row>
    <row r="484" spans="27:27" hidden="1">
      <c r="AA484" s="62"/>
    </row>
    <row r="485" spans="27:27" hidden="1">
      <c r="AA485" s="62"/>
    </row>
    <row r="486" spans="27:27" hidden="1">
      <c r="AA486" s="62"/>
    </row>
    <row r="487" spans="27:27" hidden="1">
      <c r="AA487" s="62"/>
    </row>
    <row r="488" spans="27:27" hidden="1">
      <c r="AA488" s="62"/>
    </row>
    <row r="489" spans="27:27" hidden="1">
      <c r="AA489" s="62"/>
    </row>
    <row r="490" spans="27:27" hidden="1">
      <c r="AA490" s="62"/>
    </row>
    <row r="491" spans="27:27" hidden="1">
      <c r="AA491" s="62"/>
    </row>
    <row r="492" spans="27:27" hidden="1">
      <c r="AA492" s="62"/>
    </row>
    <row r="493" spans="27:27" hidden="1">
      <c r="AA493" s="62"/>
    </row>
    <row r="494" spans="27:27" hidden="1">
      <c r="AA494" s="62"/>
    </row>
    <row r="495" spans="27:27" hidden="1">
      <c r="AA495" s="62"/>
    </row>
    <row r="496" spans="27:27" hidden="1">
      <c r="AA496" s="62"/>
    </row>
    <row r="497" spans="27:27" hidden="1">
      <c r="AA497" s="62"/>
    </row>
    <row r="498" spans="27:27" hidden="1">
      <c r="AA498" s="62"/>
    </row>
    <row r="499" spans="27:27" hidden="1">
      <c r="AA499" s="62"/>
    </row>
    <row r="500" spans="27:27" hidden="1">
      <c r="AA500" s="62"/>
    </row>
    <row r="501" spans="27:27" hidden="1">
      <c r="AA501" s="62"/>
    </row>
    <row r="502" spans="27:27" hidden="1">
      <c r="AA502" s="62"/>
    </row>
    <row r="503" spans="27:27" hidden="1">
      <c r="AA503" s="62"/>
    </row>
    <row r="504" spans="27:27" hidden="1">
      <c r="AA504" s="62"/>
    </row>
    <row r="505" spans="27:27" hidden="1">
      <c r="AA505" s="62"/>
    </row>
    <row r="506" spans="27:27" hidden="1">
      <c r="AA506" s="62"/>
    </row>
    <row r="507" spans="27:27" hidden="1">
      <c r="AA507" s="62"/>
    </row>
    <row r="508" spans="27:27" hidden="1">
      <c r="AA508" s="62"/>
    </row>
    <row r="509" spans="27:27" hidden="1">
      <c r="AA509" s="62"/>
    </row>
    <row r="510" spans="27:27" hidden="1">
      <c r="AA510" s="62"/>
    </row>
    <row r="511" spans="27:27" hidden="1">
      <c r="AA511" s="62"/>
    </row>
    <row r="512" spans="27:27" hidden="1">
      <c r="AA512" s="62"/>
    </row>
    <row r="513" spans="27:27" hidden="1">
      <c r="AA513" s="62"/>
    </row>
    <row r="514" spans="27:27" hidden="1">
      <c r="AA514" s="62"/>
    </row>
    <row r="515" spans="27:27" hidden="1">
      <c r="AA515" s="62"/>
    </row>
    <row r="516" spans="27:27" hidden="1">
      <c r="AA516" s="62"/>
    </row>
    <row r="517" spans="27:27" hidden="1">
      <c r="AA517" s="62"/>
    </row>
    <row r="518" spans="27:27" hidden="1">
      <c r="AA518" s="62"/>
    </row>
    <row r="519" spans="27:27" hidden="1">
      <c r="AA519" s="62"/>
    </row>
    <row r="520" spans="27:27" hidden="1">
      <c r="AA520" s="62"/>
    </row>
    <row r="521" spans="27:27" hidden="1">
      <c r="AA521" s="62"/>
    </row>
    <row r="522" spans="27:27" hidden="1">
      <c r="AA522" s="62"/>
    </row>
    <row r="523" spans="27:27" hidden="1">
      <c r="AA523" s="62"/>
    </row>
    <row r="524" spans="27:27" hidden="1">
      <c r="AA524" s="62"/>
    </row>
    <row r="525" spans="27:27" hidden="1">
      <c r="AA525" s="62"/>
    </row>
    <row r="526" spans="27:27" hidden="1">
      <c r="AA526" s="62"/>
    </row>
    <row r="527" spans="27:27" hidden="1">
      <c r="AA527" s="62"/>
    </row>
    <row r="528" spans="27:27" hidden="1">
      <c r="AA528" s="62"/>
    </row>
    <row r="529" spans="27:27" hidden="1">
      <c r="AA529" s="62"/>
    </row>
    <row r="530" spans="27:27" hidden="1">
      <c r="AA530" s="62"/>
    </row>
    <row r="531" spans="27:27" hidden="1">
      <c r="AA531" s="62"/>
    </row>
    <row r="532" spans="27:27" hidden="1">
      <c r="AA532" s="62"/>
    </row>
    <row r="533" spans="27:27" hidden="1">
      <c r="AA533" s="62"/>
    </row>
    <row r="534" spans="27:27" hidden="1">
      <c r="AA534" s="62"/>
    </row>
    <row r="535" spans="27:27" hidden="1">
      <c r="AA535" s="62"/>
    </row>
    <row r="536" spans="27:27" hidden="1">
      <c r="AA536" s="62"/>
    </row>
    <row r="537" spans="27:27" hidden="1">
      <c r="AA537" s="62"/>
    </row>
    <row r="538" spans="27:27" hidden="1">
      <c r="AA538" s="62"/>
    </row>
    <row r="539" spans="27:27" hidden="1">
      <c r="AA539" s="62"/>
    </row>
    <row r="540" spans="27:27" hidden="1">
      <c r="AA540" s="62"/>
    </row>
    <row r="541" spans="27:27" hidden="1">
      <c r="AA541" s="62"/>
    </row>
    <row r="542" spans="27:27" hidden="1">
      <c r="AA542" s="62"/>
    </row>
    <row r="543" spans="27:27" hidden="1">
      <c r="AA543" s="62"/>
    </row>
    <row r="544" spans="27:27" hidden="1">
      <c r="AA544" s="62"/>
    </row>
    <row r="545" spans="27:27" hidden="1">
      <c r="AA545" s="62"/>
    </row>
    <row r="546" spans="27:27" hidden="1">
      <c r="AA546" s="62"/>
    </row>
    <row r="547" spans="27:27" hidden="1">
      <c r="AA547" s="62"/>
    </row>
    <row r="548" spans="27:27" hidden="1">
      <c r="AA548" s="62"/>
    </row>
    <row r="549" spans="27:27" hidden="1">
      <c r="AA549" s="62"/>
    </row>
    <row r="550" spans="27:27" hidden="1">
      <c r="AA550" s="62"/>
    </row>
    <row r="551" spans="27:27" hidden="1">
      <c r="AA551" s="62"/>
    </row>
    <row r="552" spans="27:27" hidden="1">
      <c r="AA552" s="62"/>
    </row>
    <row r="553" spans="27:27" hidden="1">
      <c r="AA553" s="62"/>
    </row>
    <row r="554" spans="27:27" hidden="1">
      <c r="AA554" s="62"/>
    </row>
    <row r="555" spans="27:27" hidden="1">
      <c r="AA555" s="62"/>
    </row>
    <row r="556" spans="27:27" hidden="1">
      <c r="AA556" s="62"/>
    </row>
    <row r="557" spans="27:27" hidden="1">
      <c r="AA557" s="62"/>
    </row>
    <row r="558" spans="27:27" hidden="1">
      <c r="AA558" s="62"/>
    </row>
    <row r="559" spans="27:27" hidden="1">
      <c r="AA559" s="62"/>
    </row>
    <row r="560" spans="27:27" hidden="1">
      <c r="AA560" s="62"/>
    </row>
    <row r="561" spans="27:27" hidden="1">
      <c r="AA561" s="62"/>
    </row>
    <row r="562" spans="27:27" hidden="1">
      <c r="AA562" s="62"/>
    </row>
    <row r="563" spans="27:27" hidden="1">
      <c r="AA563" s="62"/>
    </row>
    <row r="564" spans="27:27" hidden="1">
      <c r="AA564" s="62"/>
    </row>
    <row r="565" spans="27:27" hidden="1">
      <c r="AA565" s="62"/>
    </row>
    <row r="566" spans="27:27" hidden="1">
      <c r="AA566" s="62"/>
    </row>
    <row r="567" spans="27:27" hidden="1">
      <c r="AA567" s="62"/>
    </row>
    <row r="568" spans="27:27" hidden="1">
      <c r="AA568" s="62"/>
    </row>
    <row r="569" spans="27:27" hidden="1">
      <c r="AA569" s="62"/>
    </row>
    <row r="570" spans="27:27" hidden="1">
      <c r="AA570" s="62"/>
    </row>
    <row r="571" spans="27:27" hidden="1">
      <c r="AA571" s="62"/>
    </row>
    <row r="572" spans="27:27" hidden="1">
      <c r="AA572" s="62"/>
    </row>
    <row r="573" spans="27:27" hidden="1">
      <c r="AA573" s="62"/>
    </row>
    <row r="574" spans="27:27" hidden="1">
      <c r="AA574" s="62"/>
    </row>
    <row r="575" spans="27:27" hidden="1">
      <c r="AA575" s="62"/>
    </row>
    <row r="576" spans="27:27" hidden="1">
      <c r="AA576" s="62"/>
    </row>
    <row r="577" spans="27:27" hidden="1">
      <c r="AA577" s="62"/>
    </row>
    <row r="578" spans="27:27" hidden="1">
      <c r="AA578" s="62"/>
    </row>
    <row r="579" spans="27:27" hidden="1">
      <c r="AA579" s="62"/>
    </row>
    <row r="580" spans="27:27" hidden="1">
      <c r="AA580" s="62"/>
    </row>
    <row r="581" spans="27:27" hidden="1">
      <c r="AA581" s="62"/>
    </row>
    <row r="582" spans="27:27" hidden="1">
      <c r="AA582" s="62"/>
    </row>
    <row r="583" spans="27:27" hidden="1">
      <c r="AA583" s="62"/>
    </row>
    <row r="584" spans="27:27" hidden="1">
      <c r="AA584" s="62"/>
    </row>
    <row r="585" spans="27:27" hidden="1">
      <c r="AA585" s="62"/>
    </row>
    <row r="586" spans="27:27" hidden="1">
      <c r="AA586" s="62"/>
    </row>
    <row r="587" spans="27:27" hidden="1">
      <c r="AA587" s="62"/>
    </row>
    <row r="588" spans="27:27" hidden="1">
      <c r="AA588" s="62"/>
    </row>
    <row r="589" spans="27:27" hidden="1">
      <c r="AA589" s="62"/>
    </row>
    <row r="590" spans="27:27" hidden="1">
      <c r="AA590" s="62"/>
    </row>
    <row r="591" spans="27:27" hidden="1">
      <c r="AA591" s="62"/>
    </row>
    <row r="592" spans="27:27" hidden="1">
      <c r="AA592" s="62"/>
    </row>
    <row r="593" spans="27:27" hidden="1">
      <c r="AA593" s="62"/>
    </row>
    <row r="594" spans="27:27" hidden="1">
      <c r="AA594" s="62"/>
    </row>
    <row r="595" spans="27:27" hidden="1">
      <c r="AA595" s="62"/>
    </row>
    <row r="596" spans="27:27" hidden="1">
      <c r="AA596" s="62"/>
    </row>
    <row r="597" spans="27:27" hidden="1">
      <c r="AA597" s="62"/>
    </row>
    <row r="598" spans="27:27" hidden="1">
      <c r="AA598" s="62"/>
    </row>
    <row r="599" spans="27:27" hidden="1">
      <c r="AA599" s="62"/>
    </row>
    <row r="600" spans="27:27" hidden="1">
      <c r="AA600" s="62"/>
    </row>
    <row r="601" spans="27:27" hidden="1">
      <c r="AA601" s="62"/>
    </row>
    <row r="602" spans="27:27" hidden="1">
      <c r="AA602" s="62"/>
    </row>
    <row r="603" spans="27:27" hidden="1">
      <c r="AA603" s="62"/>
    </row>
    <row r="604" spans="27:27" hidden="1">
      <c r="AA604" s="62"/>
    </row>
    <row r="605" spans="27:27" hidden="1">
      <c r="AA605" s="62"/>
    </row>
    <row r="606" spans="27:27" hidden="1">
      <c r="AA606" s="62"/>
    </row>
    <row r="607" spans="27:27" hidden="1">
      <c r="AA607" s="62"/>
    </row>
    <row r="608" spans="27:27" hidden="1">
      <c r="AA608" s="62"/>
    </row>
    <row r="609" spans="27:27" hidden="1">
      <c r="AA609" s="62"/>
    </row>
    <row r="610" spans="27:27" hidden="1">
      <c r="AA610" s="62"/>
    </row>
    <row r="611" spans="27:27" hidden="1">
      <c r="AA611" s="62"/>
    </row>
    <row r="612" spans="27:27" hidden="1">
      <c r="AA612" s="62"/>
    </row>
    <row r="613" spans="27:27" hidden="1">
      <c r="AA613" s="62"/>
    </row>
    <row r="614" spans="27:27" hidden="1">
      <c r="AA614" s="62"/>
    </row>
    <row r="615" spans="27:27" hidden="1">
      <c r="AA615" s="62"/>
    </row>
    <row r="616" spans="27:27" hidden="1">
      <c r="AA616" s="62"/>
    </row>
    <row r="617" spans="27:27" hidden="1">
      <c r="AA617" s="62"/>
    </row>
    <row r="618" spans="27:27" hidden="1">
      <c r="AA618" s="62"/>
    </row>
    <row r="619" spans="27:27" hidden="1">
      <c r="AA619" s="62"/>
    </row>
    <row r="620" spans="27:27" hidden="1">
      <c r="AA620" s="62"/>
    </row>
    <row r="621" spans="27:27" hidden="1">
      <c r="AA621" s="62"/>
    </row>
    <row r="622" spans="27:27" hidden="1">
      <c r="AA622" s="62"/>
    </row>
    <row r="623" spans="27:27" hidden="1">
      <c r="AA623" s="62"/>
    </row>
    <row r="624" spans="27:27" hidden="1">
      <c r="AA624" s="62"/>
    </row>
    <row r="625" spans="27:27" hidden="1">
      <c r="AA625" s="62"/>
    </row>
    <row r="626" spans="27:27" hidden="1">
      <c r="AA626" s="62"/>
    </row>
    <row r="627" spans="27:27" hidden="1">
      <c r="AA627" s="62"/>
    </row>
    <row r="628" spans="27:27" hidden="1">
      <c r="AA628" s="62"/>
    </row>
    <row r="629" spans="27:27" hidden="1">
      <c r="AA629" s="62"/>
    </row>
    <row r="630" spans="27:27" hidden="1">
      <c r="AA630" s="62"/>
    </row>
    <row r="631" spans="27:27" hidden="1">
      <c r="AA631" s="62"/>
    </row>
    <row r="632" spans="27:27" hidden="1">
      <c r="AA632" s="62"/>
    </row>
    <row r="633" spans="27:27" hidden="1">
      <c r="AA633" s="62"/>
    </row>
    <row r="634" spans="27:27" hidden="1">
      <c r="AA634" s="62"/>
    </row>
    <row r="635" spans="27:27" hidden="1">
      <c r="AA635" s="62"/>
    </row>
    <row r="636" spans="27:27" hidden="1">
      <c r="AA636" s="62"/>
    </row>
    <row r="637" spans="27:27" hidden="1">
      <c r="AA637" s="62"/>
    </row>
    <row r="638" spans="27:27" hidden="1">
      <c r="AA638" s="62"/>
    </row>
    <row r="639" spans="27:27" hidden="1">
      <c r="AA639" s="62"/>
    </row>
    <row r="640" spans="27:27" hidden="1">
      <c r="AA640" s="62"/>
    </row>
    <row r="641" spans="27:27" hidden="1">
      <c r="AA641" s="62"/>
    </row>
    <row r="642" spans="27:27" hidden="1">
      <c r="AA642" s="62"/>
    </row>
    <row r="643" spans="27:27" hidden="1">
      <c r="AA643" s="62"/>
    </row>
    <row r="644" spans="27:27" hidden="1">
      <c r="AA644" s="62"/>
    </row>
    <row r="645" spans="27:27" hidden="1">
      <c r="AA645" s="62"/>
    </row>
    <row r="646" spans="27:27" hidden="1">
      <c r="AA646" s="62"/>
    </row>
    <row r="647" spans="27:27" hidden="1">
      <c r="AA647" s="62"/>
    </row>
    <row r="648" spans="27:27" hidden="1">
      <c r="AA648" s="62"/>
    </row>
    <row r="649" spans="27:27" hidden="1">
      <c r="AA649" s="62"/>
    </row>
    <row r="650" spans="27:27" hidden="1">
      <c r="AA650" s="62"/>
    </row>
    <row r="651" spans="27:27" hidden="1">
      <c r="AA651" s="62"/>
    </row>
    <row r="652" spans="27:27" hidden="1">
      <c r="AA652" s="62"/>
    </row>
    <row r="653" spans="27:27" hidden="1">
      <c r="AA653" s="62"/>
    </row>
    <row r="654" spans="27:27" hidden="1">
      <c r="AA654" s="62"/>
    </row>
    <row r="655" spans="27:27" hidden="1">
      <c r="AA655" s="62"/>
    </row>
    <row r="656" spans="27:27" hidden="1">
      <c r="AA656" s="62"/>
    </row>
    <row r="657" spans="27:27" hidden="1">
      <c r="AA657" s="62"/>
    </row>
    <row r="658" spans="27:27" hidden="1">
      <c r="AA658" s="62"/>
    </row>
    <row r="659" spans="27:27" hidden="1">
      <c r="AA659" s="62"/>
    </row>
    <row r="660" spans="27:27" hidden="1">
      <c r="AA660" s="62"/>
    </row>
    <row r="661" spans="27:27" hidden="1">
      <c r="AA661" s="62"/>
    </row>
    <row r="662" spans="27:27" hidden="1">
      <c r="AA662" s="62"/>
    </row>
    <row r="663" spans="27:27" hidden="1">
      <c r="AA663" s="62"/>
    </row>
    <row r="664" spans="27:27" hidden="1">
      <c r="AA664" s="62"/>
    </row>
    <row r="665" spans="27:27" hidden="1">
      <c r="AA665" s="62"/>
    </row>
    <row r="666" spans="27:27" hidden="1">
      <c r="AA666" s="62"/>
    </row>
    <row r="667" spans="27:27" hidden="1">
      <c r="AA667" s="62"/>
    </row>
    <row r="668" spans="27:27" hidden="1">
      <c r="AA668" s="62"/>
    </row>
    <row r="669" spans="27:27" hidden="1">
      <c r="AA669" s="62"/>
    </row>
    <row r="670" spans="27:27" hidden="1">
      <c r="AA670" s="62"/>
    </row>
    <row r="671" spans="27:27" hidden="1">
      <c r="AA671" s="62"/>
    </row>
    <row r="672" spans="27:27" hidden="1">
      <c r="AA672" s="62"/>
    </row>
    <row r="673" spans="27:27" hidden="1">
      <c r="AA673" s="62"/>
    </row>
    <row r="674" spans="27:27" hidden="1">
      <c r="AA674" s="62"/>
    </row>
    <row r="675" spans="27:27" hidden="1">
      <c r="AA675" s="62"/>
    </row>
    <row r="676" spans="27:27" hidden="1">
      <c r="AA676" s="62"/>
    </row>
    <row r="677" spans="27:27" hidden="1">
      <c r="AA677" s="62"/>
    </row>
    <row r="678" spans="27:27" hidden="1">
      <c r="AA678" s="62"/>
    </row>
    <row r="679" spans="27:27" hidden="1">
      <c r="AA679" s="62"/>
    </row>
    <row r="680" spans="27:27" hidden="1">
      <c r="AA680" s="62"/>
    </row>
    <row r="681" spans="27:27" hidden="1">
      <c r="AA681" s="62"/>
    </row>
    <row r="682" spans="27:27" hidden="1">
      <c r="AA682" s="62"/>
    </row>
    <row r="683" spans="27:27" hidden="1">
      <c r="AA683" s="62"/>
    </row>
    <row r="684" spans="27:27" hidden="1">
      <c r="AA684" s="62"/>
    </row>
    <row r="685" spans="27:27" hidden="1">
      <c r="AA685" s="62"/>
    </row>
    <row r="686" spans="27:27" hidden="1">
      <c r="AA686" s="62"/>
    </row>
    <row r="687" spans="27:27" hidden="1">
      <c r="AA687" s="62"/>
    </row>
    <row r="688" spans="27:27" hidden="1">
      <c r="AA688" s="62"/>
    </row>
    <row r="689" spans="27:27" hidden="1">
      <c r="AA689" s="62"/>
    </row>
    <row r="690" spans="27:27" hidden="1">
      <c r="AA690" s="62"/>
    </row>
    <row r="691" spans="27:27" hidden="1">
      <c r="AA691" s="62"/>
    </row>
    <row r="692" spans="27:27" hidden="1">
      <c r="AA692" s="62"/>
    </row>
    <row r="693" spans="27:27" hidden="1">
      <c r="AA693" s="62"/>
    </row>
    <row r="694" spans="27:27" hidden="1">
      <c r="AA694" s="62"/>
    </row>
    <row r="695" spans="27:27" hidden="1">
      <c r="AA695" s="62"/>
    </row>
    <row r="696" spans="27:27" hidden="1">
      <c r="AA696" s="62"/>
    </row>
    <row r="697" spans="27:27" hidden="1">
      <c r="AA697" s="62"/>
    </row>
    <row r="698" spans="27:27" hidden="1">
      <c r="AA698" s="62"/>
    </row>
    <row r="699" spans="27:27" hidden="1">
      <c r="AA699" s="62"/>
    </row>
    <row r="700" spans="27:27" hidden="1">
      <c r="AA700" s="62"/>
    </row>
    <row r="701" spans="27:27" hidden="1">
      <c r="AA701" s="62"/>
    </row>
    <row r="702" spans="27:27" hidden="1">
      <c r="AA702" s="62"/>
    </row>
    <row r="703" spans="27:27" hidden="1">
      <c r="AA703" s="62"/>
    </row>
    <row r="704" spans="27:27" hidden="1">
      <c r="AA704" s="62"/>
    </row>
    <row r="705" spans="27:27" hidden="1">
      <c r="AA705" s="62"/>
    </row>
    <row r="706" spans="27:27" hidden="1">
      <c r="AA706" s="62"/>
    </row>
    <row r="707" spans="27:27" hidden="1">
      <c r="AA707" s="62"/>
    </row>
    <row r="708" spans="27:27" hidden="1">
      <c r="AA708" s="62"/>
    </row>
    <row r="709" spans="27:27" hidden="1">
      <c r="AA709" s="62"/>
    </row>
    <row r="710" spans="27:27" hidden="1">
      <c r="AA710" s="62"/>
    </row>
    <row r="711" spans="27:27" hidden="1">
      <c r="AA711" s="62"/>
    </row>
    <row r="712" spans="27:27" hidden="1">
      <c r="AA712" s="62"/>
    </row>
    <row r="713" spans="27:27" hidden="1">
      <c r="AA713" s="62"/>
    </row>
    <row r="714" spans="27:27" hidden="1">
      <c r="AA714" s="62"/>
    </row>
    <row r="715" spans="27:27" hidden="1">
      <c r="AA715" s="62"/>
    </row>
    <row r="716" spans="27:27" hidden="1">
      <c r="AA716" s="62"/>
    </row>
    <row r="717" spans="27:27" hidden="1">
      <c r="AA717" s="62"/>
    </row>
    <row r="718" spans="27:27" hidden="1">
      <c r="AA718" s="62"/>
    </row>
    <row r="719" spans="27:27" hidden="1">
      <c r="AA719" s="62"/>
    </row>
    <row r="720" spans="27:27" hidden="1">
      <c r="AA720" s="62"/>
    </row>
    <row r="721" spans="27:27" hidden="1">
      <c r="AA721" s="62"/>
    </row>
    <row r="722" spans="27:27" hidden="1">
      <c r="AA722" s="62"/>
    </row>
    <row r="723" spans="27:27" hidden="1">
      <c r="AA723" s="62"/>
    </row>
    <row r="724" spans="27:27" hidden="1">
      <c r="AA724" s="62"/>
    </row>
    <row r="725" spans="27:27" hidden="1">
      <c r="AA725" s="62"/>
    </row>
    <row r="726" spans="27:27" hidden="1">
      <c r="AA726" s="62"/>
    </row>
    <row r="727" spans="27:27" hidden="1">
      <c r="AA727" s="62"/>
    </row>
    <row r="728" spans="27:27" hidden="1">
      <c r="AA728" s="62"/>
    </row>
    <row r="729" spans="27:27" hidden="1">
      <c r="AA729" s="62"/>
    </row>
    <row r="730" spans="27:27" hidden="1">
      <c r="AA730" s="62"/>
    </row>
    <row r="731" spans="27:27" hidden="1">
      <c r="AA731" s="62"/>
    </row>
    <row r="732" spans="27:27" hidden="1">
      <c r="AA732" s="62"/>
    </row>
    <row r="733" spans="27:27" hidden="1">
      <c r="AA733" s="62"/>
    </row>
    <row r="734" spans="27:27" hidden="1">
      <c r="AA734" s="62"/>
    </row>
    <row r="735" spans="27:27" hidden="1">
      <c r="AA735" s="62"/>
    </row>
    <row r="736" spans="27:27" hidden="1">
      <c r="AA736" s="62"/>
    </row>
    <row r="737" spans="27:27" hidden="1">
      <c r="AA737" s="62"/>
    </row>
    <row r="738" spans="27:27" hidden="1">
      <c r="AA738" s="62"/>
    </row>
    <row r="739" spans="27:27" hidden="1">
      <c r="AA739" s="62"/>
    </row>
    <row r="740" spans="27:27" hidden="1">
      <c r="AA740" s="62"/>
    </row>
    <row r="741" spans="27:27" hidden="1">
      <c r="AA741" s="62"/>
    </row>
    <row r="742" spans="27:27" hidden="1">
      <c r="AA742" s="62"/>
    </row>
    <row r="743" spans="27:27" hidden="1">
      <c r="AA743" s="62"/>
    </row>
    <row r="744" spans="27:27" hidden="1">
      <c r="AA744" s="62"/>
    </row>
    <row r="745" spans="27:27" hidden="1">
      <c r="AA745" s="62"/>
    </row>
    <row r="746" spans="27:27" hidden="1">
      <c r="AA746" s="62"/>
    </row>
    <row r="747" spans="27:27" hidden="1">
      <c r="AA747" s="62"/>
    </row>
    <row r="748" spans="27:27" hidden="1">
      <c r="AA748" s="62"/>
    </row>
    <row r="749" spans="27:27" hidden="1">
      <c r="AA749" s="62"/>
    </row>
    <row r="750" spans="27:27" hidden="1">
      <c r="AA750" s="62"/>
    </row>
    <row r="751" spans="27:27" hidden="1">
      <c r="AA751" s="62"/>
    </row>
    <row r="752" spans="27:27" hidden="1">
      <c r="AA752" s="62"/>
    </row>
    <row r="753" spans="27:27" hidden="1">
      <c r="AA753" s="62"/>
    </row>
    <row r="754" spans="27:27" hidden="1">
      <c r="AA754" s="62"/>
    </row>
    <row r="755" spans="27:27" hidden="1">
      <c r="AA755" s="62"/>
    </row>
    <row r="756" spans="27:27" hidden="1">
      <c r="AA756" s="62"/>
    </row>
    <row r="757" spans="27:27" hidden="1">
      <c r="AA757" s="62"/>
    </row>
    <row r="758" spans="27:27" hidden="1">
      <c r="AA758" s="62"/>
    </row>
    <row r="759" spans="27:27" hidden="1">
      <c r="AA759" s="62"/>
    </row>
    <row r="760" spans="27:27" hidden="1">
      <c r="AA760" s="62"/>
    </row>
    <row r="761" spans="27:27" hidden="1">
      <c r="AA761" s="62"/>
    </row>
    <row r="762" spans="27:27" hidden="1">
      <c r="AA762" s="62"/>
    </row>
    <row r="763" spans="27:27" hidden="1">
      <c r="AA763" s="62"/>
    </row>
    <row r="764" spans="27:27" hidden="1">
      <c r="AA764" s="62"/>
    </row>
    <row r="765" spans="27:27" hidden="1">
      <c r="AA765" s="62"/>
    </row>
    <row r="766" spans="27:27" hidden="1">
      <c r="AA766" s="62"/>
    </row>
    <row r="767" spans="27:27" hidden="1">
      <c r="AA767" s="62"/>
    </row>
    <row r="768" spans="27:27" hidden="1">
      <c r="AA768" s="62"/>
    </row>
    <row r="769" spans="27:27" hidden="1">
      <c r="AA769" s="62"/>
    </row>
    <row r="770" spans="27:27" hidden="1">
      <c r="AA770" s="62"/>
    </row>
    <row r="771" spans="27:27" hidden="1">
      <c r="AA771" s="62"/>
    </row>
    <row r="772" spans="27:27" hidden="1">
      <c r="AA772" s="62"/>
    </row>
    <row r="773" spans="27:27" hidden="1">
      <c r="AA773" s="62"/>
    </row>
    <row r="774" spans="27:27" hidden="1">
      <c r="AA774" s="62"/>
    </row>
    <row r="775" spans="27:27" hidden="1">
      <c r="AA775" s="62"/>
    </row>
    <row r="776" spans="27:27" hidden="1">
      <c r="AA776" s="62"/>
    </row>
    <row r="777" spans="27:27" hidden="1">
      <c r="AA777" s="62"/>
    </row>
    <row r="778" spans="27:27" hidden="1">
      <c r="AA778" s="62"/>
    </row>
    <row r="779" spans="27:27" hidden="1">
      <c r="AA779" s="62"/>
    </row>
    <row r="780" spans="27:27" hidden="1">
      <c r="AA780" s="62"/>
    </row>
    <row r="781" spans="27:27" hidden="1">
      <c r="AA781" s="62"/>
    </row>
    <row r="782" spans="27:27" hidden="1">
      <c r="AA782" s="62"/>
    </row>
    <row r="783" spans="27:27" hidden="1">
      <c r="AA783" s="62"/>
    </row>
    <row r="784" spans="27:27" hidden="1">
      <c r="AA784" s="62"/>
    </row>
    <row r="785" spans="27:27" hidden="1">
      <c r="AA785" s="62"/>
    </row>
    <row r="786" spans="27:27" hidden="1">
      <c r="AA786" s="62"/>
    </row>
    <row r="787" spans="27:27" hidden="1">
      <c r="AA787" s="62"/>
    </row>
    <row r="788" spans="27:27" hidden="1">
      <c r="AA788" s="62"/>
    </row>
    <row r="789" spans="27:27" hidden="1">
      <c r="AA789" s="62"/>
    </row>
    <row r="790" spans="27:27" hidden="1">
      <c r="AA790" s="62"/>
    </row>
    <row r="791" spans="27:27" hidden="1">
      <c r="AA791" s="62"/>
    </row>
    <row r="792" spans="27:27" hidden="1">
      <c r="AA792" s="62"/>
    </row>
    <row r="793" spans="27:27" hidden="1">
      <c r="AA793" s="62"/>
    </row>
    <row r="794" spans="27:27" hidden="1">
      <c r="AA794" s="62"/>
    </row>
    <row r="795" spans="27:27" hidden="1">
      <c r="AA795" s="62"/>
    </row>
    <row r="796" spans="27:27" hidden="1">
      <c r="AA796" s="62"/>
    </row>
    <row r="797" spans="27:27" hidden="1">
      <c r="AA797" s="62"/>
    </row>
    <row r="798" spans="27:27" hidden="1">
      <c r="AA798" s="62"/>
    </row>
    <row r="799" spans="27:27" hidden="1">
      <c r="AA799" s="62"/>
    </row>
    <row r="800" spans="27:27" hidden="1">
      <c r="AA800" s="62"/>
    </row>
    <row r="801" spans="27:27" hidden="1">
      <c r="AA801" s="62"/>
    </row>
    <row r="802" spans="27:27" hidden="1">
      <c r="AA802" s="62"/>
    </row>
    <row r="803" spans="27:27" hidden="1">
      <c r="AA803" s="62"/>
    </row>
    <row r="804" spans="27:27" hidden="1">
      <c r="AA804" s="62"/>
    </row>
    <row r="805" spans="27:27" hidden="1">
      <c r="AA805" s="62"/>
    </row>
    <row r="806" spans="27:27" hidden="1">
      <c r="AA806" s="62"/>
    </row>
    <row r="807" spans="27:27" hidden="1">
      <c r="AA807" s="62"/>
    </row>
    <row r="808" spans="27:27" hidden="1">
      <c r="AA808" s="62"/>
    </row>
    <row r="809" spans="27:27" hidden="1">
      <c r="AA809" s="62"/>
    </row>
    <row r="810" spans="27:27" hidden="1">
      <c r="AA810" s="62"/>
    </row>
    <row r="811" spans="27:27" hidden="1">
      <c r="AA811" s="62"/>
    </row>
    <row r="812" spans="27:27" hidden="1">
      <c r="AA812" s="62"/>
    </row>
    <row r="813" spans="27:27" hidden="1">
      <c r="AA813" s="62"/>
    </row>
    <row r="814" spans="27:27" hidden="1">
      <c r="AA814" s="62"/>
    </row>
    <row r="815" spans="27:27" hidden="1">
      <c r="AA815" s="62"/>
    </row>
    <row r="816" spans="27:27" hidden="1">
      <c r="AA816" s="62"/>
    </row>
    <row r="817" spans="27:27" hidden="1">
      <c r="AA817" s="62"/>
    </row>
    <row r="818" spans="27:27" hidden="1">
      <c r="AA818" s="62"/>
    </row>
    <row r="819" spans="27:27" hidden="1">
      <c r="AA819" s="62"/>
    </row>
    <row r="820" spans="27:27" hidden="1">
      <c r="AA820" s="62"/>
    </row>
    <row r="821" spans="27:27" hidden="1">
      <c r="AA821" s="62"/>
    </row>
    <row r="822" spans="27:27" hidden="1">
      <c r="AA822" s="62"/>
    </row>
    <row r="823" spans="27:27" hidden="1">
      <c r="AA823" s="62"/>
    </row>
    <row r="824" spans="27:27" hidden="1">
      <c r="AA824" s="62"/>
    </row>
    <row r="825" spans="27:27" hidden="1">
      <c r="AA825" s="62"/>
    </row>
    <row r="826" spans="27:27" hidden="1">
      <c r="AA826" s="62"/>
    </row>
    <row r="827" spans="27:27" hidden="1">
      <c r="AA827" s="62"/>
    </row>
    <row r="828" spans="27:27" hidden="1">
      <c r="AA828" s="62"/>
    </row>
    <row r="829" spans="27:27" hidden="1">
      <c r="AA829" s="62"/>
    </row>
    <row r="830" spans="27:27" hidden="1">
      <c r="AA830" s="62"/>
    </row>
    <row r="831" spans="27:27" hidden="1">
      <c r="AA831" s="62"/>
    </row>
    <row r="832" spans="27:27" hidden="1">
      <c r="AA832" s="62"/>
    </row>
    <row r="833" spans="27:27" hidden="1">
      <c r="AA833" s="62"/>
    </row>
    <row r="834" spans="27:27" hidden="1">
      <c r="AA834" s="62"/>
    </row>
    <row r="835" spans="27:27" hidden="1">
      <c r="AA835" s="62"/>
    </row>
    <row r="836" spans="27:27" hidden="1">
      <c r="AA836" s="62"/>
    </row>
    <row r="837" spans="27:27" hidden="1">
      <c r="AA837" s="62"/>
    </row>
    <row r="838" spans="27:27" hidden="1">
      <c r="AA838" s="62"/>
    </row>
    <row r="839" spans="27:27" hidden="1">
      <c r="AA839" s="62"/>
    </row>
    <row r="840" spans="27:27" hidden="1">
      <c r="AA840" s="62"/>
    </row>
    <row r="841" spans="27:27" hidden="1">
      <c r="AA841" s="62"/>
    </row>
    <row r="842" spans="27:27" hidden="1">
      <c r="AA842" s="62"/>
    </row>
    <row r="843" spans="27:27" hidden="1">
      <c r="AA843" s="62"/>
    </row>
    <row r="844" spans="27:27" hidden="1">
      <c r="AA844" s="62"/>
    </row>
    <row r="845" spans="27:27" hidden="1">
      <c r="AA845" s="62"/>
    </row>
    <row r="846" spans="27:27" hidden="1">
      <c r="AA846" s="62"/>
    </row>
    <row r="847" spans="27:27" hidden="1">
      <c r="AA847" s="62"/>
    </row>
    <row r="848" spans="27:27" hidden="1">
      <c r="AA848" s="62"/>
    </row>
    <row r="849" spans="27:27" hidden="1">
      <c r="AA849" s="62"/>
    </row>
    <row r="850" spans="27:27" hidden="1">
      <c r="AA850" s="62"/>
    </row>
    <row r="851" spans="27:27" hidden="1">
      <c r="AA851" s="62"/>
    </row>
    <row r="852" spans="27:27" hidden="1">
      <c r="AA852" s="62"/>
    </row>
    <row r="853" spans="27:27" hidden="1">
      <c r="AA853" s="62"/>
    </row>
    <row r="854" spans="27:27" hidden="1">
      <c r="AA854" s="62"/>
    </row>
    <row r="855" spans="27:27" hidden="1">
      <c r="AA855" s="62"/>
    </row>
    <row r="856" spans="27:27" hidden="1">
      <c r="AA856" s="62"/>
    </row>
    <row r="857" spans="27:27" hidden="1">
      <c r="AA857" s="62"/>
    </row>
    <row r="858" spans="27:27" hidden="1">
      <c r="AA858" s="62"/>
    </row>
    <row r="859" spans="27:27" hidden="1">
      <c r="AA859" s="62"/>
    </row>
    <row r="860" spans="27:27" hidden="1">
      <c r="AA860" s="62"/>
    </row>
    <row r="861" spans="27:27" hidden="1">
      <c r="AA861" s="62"/>
    </row>
    <row r="862" spans="27:27" hidden="1">
      <c r="AA862" s="62"/>
    </row>
    <row r="863" spans="27:27" hidden="1">
      <c r="AA863" s="62"/>
    </row>
    <row r="864" spans="27:27" hidden="1">
      <c r="AA864" s="62"/>
    </row>
    <row r="865" spans="27:27" hidden="1">
      <c r="AA865" s="62"/>
    </row>
    <row r="866" spans="27:27" hidden="1">
      <c r="AA866" s="62"/>
    </row>
    <row r="867" spans="27:27" hidden="1">
      <c r="AA867" s="62"/>
    </row>
    <row r="868" spans="27:27" hidden="1">
      <c r="AA868" s="62"/>
    </row>
    <row r="869" spans="27:27" hidden="1">
      <c r="AA869" s="62"/>
    </row>
    <row r="870" spans="27:27" hidden="1">
      <c r="AA870" s="62"/>
    </row>
    <row r="871" spans="27:27" hidden="1">
      <c r="AA871" s="62"/>
    </row>
    <row r="872" spans="27:27" hidden="1">
      <c r="AA872" s="62"/>
    </row>
    <row r="873" spans="27:27" hidden="1">
      <c r="AA873" s="62"/>
    </row>
    <row r="874" spans="27:27" hidden="1">
      <c r="AA874" s="62"/>
    </row>
    <row r="875" spans="27:27" hidden="1">
      <c r="AA875" s="62"/>
    </row>
    <row r="876" spans="27:27" hidden="1">
      <c r="AA876" s="62"/>
    </row>
    <row r="877" spans="27:27" hidden="1">
      <c r="AA877" s="62"/>
    </row>
    <row r="878" spans="27:27" hidden="1">
      <c r="AA878" s="62"/>
    </row>
    <row r="879" spans="27:27" hidden="1">
      <c r="AA879" s="62"/>
    </row>
    <row r="880" spans="27:27" hidden="1">
      <c r="AA880" s="62"/>
    </row>
    <row r="881" spans="27:27" hidden="1">
      <c r="AA881" s="62"/>
    </row>
    <row r="882" spans="27:27" hidden="1">
      <c r="AA882" s="62"/>
    </row>
    <row r="883" spans="27:27" hidden="1">
      <c r="AA883" s="62"/>
    </row>
    <row r="884" spans="27:27" hidden="1">
      <c r="AA884" s="62"/>
    </row>
    <row r="885" spans="27:27" hidden="1">
      <c r="AA885" s="62"/>
    </row>
    <row r="886" spans="27:27" hidden="1">
      <c r="AA886" s="62"/>
    </row>
    <row r="887" spans="27:27" hidden="1">
      <c r="AA887" s="62"/>
    </row>
    <row r="888" spans="27:27" hidden="1">
      <c r="AA888" s="62"/>
    </row>
    <row r="889" spans="27:27" hidden="1">
      <c r="AA889" s="62"/>
    </row>
    <row r="890" spans="27:27" hidden="1">
      <c r="AA890" s="62"/>
    </row>
    <row r="891" spans="27:27" hidden="1">
      <c r="AA891" s="62"/>
    </row>
    <row r="892" spans="27:27" hidden="1">
      <c r="AA892" s="62"/>
    </row>
    <row r="893" spans="27:27" hidden="1">
      <c r="AA893" s="62"/>
    </row>
    <row r="894" spans="27:27" hidden="1">
      <c r="AA894" s="62"/>
    </row>
    <row r="895" spans="27:27" hidden="1">
      <c r="AA895" s="62"/>
    </row>
    <row r="896" spans="27:27" hidden="1">
      <c r="AA896" s="62"/>
    </row>
    <row r="897" spans="27:27" hidden="1">
      <c r="AA897" s="62"/>
    </row>
    <row r="898" spans="27:27" hidden="1">
      <c r="AA898" s="62"/>
    </row>
    <row r="899" spans="27:27" hidden="1">
      <c r="AA899" s="62"/>
    </row>
    <row r="900" spans="27:27" hidden="1">
      <c r="AA900" s="62"/>
    </row>
    <row r="901" spans="27:27" hidden="1">
      <c r="AA901" s="62"/>
    </row>
    <row r="902" spans="27:27" hidden="1">
      <c r="AA902" s="62"/>
    </row>
    <row r="903" spans="27:27" hidden="1">
      <c r="AA903" s="62"/>
    </row>
    <row r="904" spans="27:27" hidden="1">
      <c r="AA904" s="62"/>
    </row>
    <row r="905" spans="27:27" hidden="1">
      <c r="AA905" s="62"/>
    </row>
    <row r="906" spans="27:27" hidden="1">
      <c r="AA906" s="62"/>
    </row>
    <row r="907" spans="27:27" hidden="1">
      <c r="AA907" s="62"/>
    </row>
    <row r="908" spans="27:27" hidden="1">
      <c r="AA908" s="62"/>
    </row>
    <row r="909" spans="27:27" hidden="1">
      <c r="AA909" s="62"/>
    </row>
    <row r="910" spans="27:27" hidden="1">
      <c r="AA910" s="62"/>
    </row>
    <row r="911" spans="27:27" hidden="1">
      <c r="AA911" s="62"/>
    </row>
    <row r="912" spans="27:27" hidden="1">
      <c r="AA912" s="62"/>
    </row>
    <row r="913" spans="27:27" hidden="1">
      <c r="AA913" s="62"/>
    </row>
    <row r="914" spans="27:27" hidden="1">
      <c r="AA914" s="62"/>
    </row>
    <row r="915" spans="27:27" hidden="1">
      <c r="AA915" s="62"/>
    </row>
    <row r="916" spans="27:27" hidden="1">
      <c r="AA916" s="62"/>
    </row>
    <row r="917" spans="27:27" hidden="1">
      <c r="AA917" s="62"/>
    </row>
    <row r="918" spans="27:27" hidden="1">
      <c r="AA918" s="62"/>
    </row>
    <row r="919" spans="27:27" hidden="1">
      <c r="AA919" s="62"/>
    </row>
    <row r="920" spans="27:27" hidden="1">
      <c r="AA920" s="62"/>
    </row>
    <row r="921" spans="27:27" hidden="1">
      <c r="AA921" s="62"/>
    </row>
    <row r="922" spans="27:27" hidden="1">
      <c r="AA922" s="62"/>
    </row>
    <row r="923" spans="27:27" hidden="1">
      <c r="AA923" s="62"/>
    </row>
    <row r="924" spans="27:27" hidden="1">
      <c r="AA924" s="62"/>
    </row>
    <row r="925" spans="27:27" hidden="1">
      <c r="AA925" s="62"/>
    </row>
    <row r="926" spans="27:27" hidden="1">
      <c r="AA926" s="62"/>
    </row>
    <row r="927" spans="27:27" hidden="1">
      <c r="AA927" s="62"/>
    </row>
    <row r="928" spans="27:27" hidden="1">
      <c r="AA928" s="62"/>
    </row>
    <row r="929" spans="27:27" hidden="1">
      <c r="AA929" s="62"/>
    </row>
    <row r="930" spans="27:27" hidden="1">
      <c r="AA930" s="62"/>
    </row>
    <row r="931" spans="27:27" hidden="1">
      <c r="AA931" s="62"/>
    </row>
    <row r="932" spans="27:27" hidden="1">
      <c r="AA932" s="62"/>
    </row>
    <row r="933" spans="27:27" hidden="1">
      <c r="AA933" s="62"/>
    </row>
    <row r="934" spans="27:27" hidden="1">
      <c r="AA934" s="62"/>
    </row>
    <row r="935" spans="27:27" hidden="1">
      <c r="AA935" s="62"/>
    </row>
    <row r="936" spans="27:27" hidden="1">
      <c r="AA936" s="62"/>
    </row>
    <row r="937" spans="27:27" hidden="1">
      <c r="AA937" s="62"/>
    </row>
    <row r="938" spans="27:27" hidden="1">
      <c r="AA938" s="62"/>
    </row>
    <row r="939" spans="27:27" hidden="1">
      <c r="AA939" s="62"/>
    </row>
    <row r="940" spans="27:27" hidden="1">
      <c r="AA940" s="62"/>
    </row>
    <row r="941" spans="27:27" hidden="1">
      <c r="AA941" s="62"/>
    </row>
    <row r="942" spans="27:27" hidden="1">
      <c r="AA942" s="62"/>
    </row>
    <row r="943" spans="27:27" hidden="1">
      <c r="AA943" s="62"/>
    </row>
    <row r="944" spans="27:27" hidden="1">
      <c r="AA944" s="62"/>
    </row>
    <row r="945" spans="27:27" hidden="1">
      <c r="AA945" s="62"/>
    </row>
    <row r="946" spans="27:27" hidden="1">
      <c r="AA946" s="62"/>
    </row>
    <row r="947" spans="27:27" hidden="1">
      <c r="AA947" s="62"/>
    </row>
    <row r="948" spans="27:27" hidden="1">
      <c r="AA948" s="62"/>
    </row>
    <row r="949" spans="27:27" hidden="1">
      <c r="AA949" s="62"/>
    </row>
    <row r="950" spans="27:27" hidden="1">
      <c r="AA950" s="62"/>
    </row>
    <row r="951" spans="27:27" hidden="1">
      <c r="AA951" s="62"/>
    </row>
    <row r="952" spans="27:27" hidden="1">
      <c r="AA952" s="62"/>
    </row>
    <row r="953" spans="27:27" hidden="1">
      <c r="AA953" s="62"/>
    </row>
    <row r="954" spans="27:27" hidden="1">
      <c r="AA954" s="62"/>
    </row>
    <row r="955" spans="27:27" hidden="1">
      <c r="AA955" s="62"/>
    </row>
    <row r="956" spans="27:27" hidden="1">
      <c r="AA956" s="62"/>
    </row>
    <row r="957" spans="27:27" hidden="1">
      <c r="AA957" s="62"/>
    </row>
    <row r="958" spans="27:27" hidden="1">
      <c r="AA958" s="62"/>
    </row>
    <row r="959" spans="27:27" hidden="1">
      <c r="AA959" s="62"/>
    </row>
    <row r="960" spans="27:27" hidden="1">
      <c r="AA960" s="62"/>
    </row>
    <row r="961" spans="27:27" hidden="1">
      <c r="AA961" s="62"/>
    </row>
    <row r="962" spans="27:27" hidden="1">
      <c r="AA962" s="62"/>
    </row>
    <row r="963" spans="27:27" hidden="1">
      <c r="AA963" s="62"/>
    </row>
    <row r="964" spans="27:27" hidden="1">
      <c r="AA964" s="62"/>
    </row>
    <row r="965" spans="27:27" hidden="1">
      <c r="AA965" s="62"/>
    </row>
    <row r="966" spans="27:27" hidden="1">
      <c r="AA966" s="62"/>
    </row>
    <row r="967" spans="27:27" hidden="1">
      <c r="AA967" s="62"/>
    </row>
    <row r="968" spans="27:27" hidden="1">
      <c r="AA968" s="62"/>
    </row>
    <row r="969" spans="27:27" hidden="1">
      <c r="AA969" s="62"/>
    </row>
    <row r="970" spans="27:27" hidden="1">
      <c r="AA970" s="62"/>
    </row>
    <row r="971" spans="27:27" hidden="1">
      <c r="AA971" s="62"/>
    </row>
    <row r="972" spans="27:27" hidden="1">
      <c r="AA972" s="62"/>
    </row>
    <row r="973" spans="27:27" hidden="1">
      <c r="AA973" s="62"/>
    </row>
    <row r="974" spans="27:27" hidden="1">
      <c r="AA974" s="62"/>
    </row>
    <row r="975" spans="27:27" hidden="1">
      <c r="AA975" s="62"/>
    </row>
    <row r="976" spans="27:27" hidden="1">
      <c r="AA976" s="62"/>
    </row>
    <row r="977" spans="27:27" hidden="1">
      <c r="AA977" s="62"/>
    </row>
    <row r="978" spans="27:27" hidden="1">
      <c r="AA978" s="62"/>
    </row>
    <row r="979" spans="27:27" hidden="1">
      <c r="AA979" s="62"/>
    </row>
    <row r="980" spans="27:27" hidden="1">
      <c r="AA980" s="62"/>
    </row>
    <row r="981" spans="27:27" hidden="1">
      <c r="AA981" s="62"/>
    </row>
    <row r="982" spans="27:27" hidden="1">
      <c r="AA982" s="62"/>
    </row>
    <row r="983" spans="27:27" hidden="1">
      <c r="AA983" s="62"/>
    </row>
    <row r="984" spans="27:27" hidden="1">
      <c r="AA984" s="62"/>
    </row>
    <row r="985" spans="27:27" hidden="1">
      <c r="AA985" s="62"/>
    </row>
    <row r="986" spans="27:27" hidden="1">
      <c r="AA986" s="62"/>
    </row>
    <row r="987" spans="27:27" hidden="1">
      <c r="AA987" s="62"/>
    </row>
    <row r="988" spans="27:27" hidden="1">
      <c r="AA988" s="62"/>
    </row>
    <row r="989" spans="27:27" hidden="1">
      <c r="AA989" s="62"/>
    </row>
    <row r="990" spans="27:27" hidden="1">
      <c r="AA990" s="62"/>
    </row>
    <row r="991" spans="27:27" hidden="1">
      <c r="AA991" s="62"/>
    </row>
    <row r="992" spans="27:27" hidden="1">
      <c r="AA992" s="62"/>
    </row>
    <row r="993" spans="27:27" hidden="1">
      <c r="AA993" s="62"/>
    </row>
    <row r="994" spans="27:27" hidden="1">
      <c r="AA994" s="62"/>
    </row>
    <row r="995" spans="27:27" hidden="1">
      <c r="AA995" s="62"/>
    </row>
    <row r="996" spans="27:27" hidden="1">
      <c r="AA996" s="62"/>
    </row>
    <row r="997" spans="27:27" hidden="1">
      <c r="AA997" s="62"/>
    </row>
    <row r="998" spans="27:27" hidden="1">
      <c r="AA998" s="62"/>
    </row>
    <row r="999" spans="27:27" hidden="1">
      <c r="AA999" s="62"/>
    </row>
    <row r="1000" spans="27:27" hidden="1">
      <c r="AA1000" s="62"/>
    </row>
    <row r="1001" spans="27:27" hidden="1">
      <c r="AA1001" s="62"/>
    </row>
    <row r="1002" spans="27:27" hidden="1">
      <c r="AA1002" s="62"/>
    </row>
    <row r="1003" spans="27:27" hidden="1">
      <c r="AA1003" s="62"/>
    </row>
    <row r="1004" spans="27:27" hidden="1">
      <c r="AA1004" s="62"/>
    </row>
    <row r="1005" spans="27:27" hidden="1">
      <c r="AA1005" s="62"/>
    </row>
    <row r="1006" spans="27:27" hidden="1">
      <c r="AA1006" s="62"/>
    </row>
    <row r="1007" spans="27:27" hidden="1">
      <c r="AA1007" s="62"/>
    </row>
    <row r="1008" spans="27:27" hidden="1">
      <c r="AA1008" s="62"/>
    </row>
    <row r="1009" spans="27:27" hidden="1">
      <c r="AA1009" s="62"/>
    </row>
    <row r="1010" spans="27:27" hidden="1">
      <c r="AA1010" s="62"/>
    </row>
    <row r="1011" spans="27:27" hidden="1">
      <c r="AA1011" s="62"/>
    </row>
    <row r="1012" spans="27:27" hidden="1">
      <c r="AA1012" s="62"/>
    </row>
    <row r="1013" spans="27:27" hidden="1">
      <c r="AA1013" s="62"/>
    </row>
    <row r="1014" spans="27:27" hidden="1">
      <c r="AA1014" s="62"/>
    </row>
    <row r="1015" spans="27:27" hidden="1">
      <c r="AA1015" s="62"/>
    </row>
    <row r="1016" spans="27:27" hidden="1">
      <c r="AA1016" s="62"/>
    </row>
    <row r="1017" spans="27:27" hidden="1">
      <c r="AA1017" s="62"/>
    </row>
    <row r="1018" spans="27:27" hidden="1">
      <c r="AA1018" s="62"/>
    </row>
    <row r="1019" spans="27:27" hidden="1">
      <c r="AA1019" s="62"/>
    </row>
    <row r="1020" spans="27:27" hidden="1">
      <c r="AA1020" s="62"/>
    </row>
    <row r="1021" spans="27:27" hidden="1">
      <c r="AA1021" s="62"/>
    </row>
    <row r="1022" spans="27:27" hidden="1">
      <c r="AA1022" s="62"/>
    </row>
    <row r="1023" spans="27:27" hidden="1">
      <c r="AA1023" s="62"/>
    </row>
    <row r="1024" spans="27:27" hidden="1">
      <c r="AA1024" s="62"/>
    </row>
    <row r="1025" spans="27:27" hidden="1">
      <c r="AA1025" s="62"/>
    </row>
    <row r="1026" spans="27:27" hidden="1">
      <c r="AA1026" s="62"/>
    </row>
    <row r="1027" spans="27:27" hidden="1">
      <c r="AA1027" s="62"/>
    </row>
    <row r="1028" spans="27:27" hidden="1">
      <c r="AA1028" s="62"/>
    </row>
    <row r="1029" spans="27:27" hidden="1">
      <c r="AA1029" s="62"/>
    </row>
    <row r="1030" spans="27:27" hidden="1">
      <c r="AA1030" s="62"/>
    </row>
    <row r="1031" spans="27:27" hidden="1">
      <c r="AA1031" s="62"/>
    </row>
    <row r="1032" spans="27:27" hidden="1">
      <c r="AA1032" s="62"/>
    </row>
    <row r="1033" spans="27:27" hidden="1">
      <c r="AA1033" s="62"/>
    </row>
    <row r="1034" spans="27:27" hidden="1">
      <c r="AA1034" s="62"/>
    </row>
    <row r="1035" spans="27:27" hidden="1">
      <c r="AA1035" s="62"/>
    </row>
    <row r="1036" spans="27:27" hidden="1">
      <c r="AA1036" s="62"/>
    </row>
    <row r="1037" spans="27:27" hidden="1">
      <c r="AA1037" s="62"/>
    </row>
    <row r="1038" spans="27:27" hidden="1">
      <c r="AA1038" s="62"/>
    </row>
    <row r="1039" spans="27:27" hidden="1">
      <c r="AA1039" s="62"/>
    </row>
    <row r="1040" spans="27:27" hidden="1">
      <c r="AA1040" s="62"/>
    </row>
    <row r="1041" spans="27:27" hidden="1">
      <c r="AA1041" s="62"/>
    </row>
    <row r="1042" spans="27:27" hidden="1">
      <c r="AA1042" s="62"/>
    </row>
    <row r="1043" spans="27:27" hidden="1">
      <c r="AA1043" s="62"/>
    </row>
    <row r="1044" spans="27:27" hidden="1">
      <c r="AA1044" s="62"/>
    </row>
    <row r="1045" spans="27:27" hidden="1">
      <c r="AA1045" s="62"/>
    </row>
    <row r="1046" spans="27:27" hidden="1">
      <c r="AA1046" s="62"/>
    </row>
    <row r="1047" spans="27:27" hidden="1">
      <c r="AA1047" s="62"/>
    </row>
    <row r="1048" spans="27:27" hidden="1">
      <c r="AA1048" s="62"/>
    </row>
    <row r="1049" spans="27:27" hidden="1">
      <c r="AA1049" s="62"/>
    </row>
    <row r="1050" spans="27:27" hidden="1">
      <c r="AA1050" s="62"/>
    </row>
    <row r="1051" spans="27:27" hidden="1">
      <c r="AA1051" s="62"/>
    </row>
    <row r="1052" spans="27:27" hidden="1">
      <c r="AA1052" s="62"/>
    </row>
    <row r="1053" spans="27:27" hidden="1">
      <c r="AA1053" s="62"/>
    </row>
    <row r="1054" spans="27:27" hidden="1">
      <c r="AA1054" s="62"/>
    </row>
    <row r="1055" spans="27:27" hidden="1">
      <c r="AA1055" s="62"/>
    </row>
    <row r="1056" spans="27:27" hidden="1">
      <c r="AA1056" s="62"/>
    </row>
    <row r="1057" spans="27:27" hidden="1">
      <c r="AA1057" s="62"/>
    </row>
    <row r="1058" spans="27:27" hidden="1">
      <c r="AA1058" s="62"/>
    </row>
    <row r="1059" spans="27:27" hidden="1">
      <c r="AA1059" s="62"/>
    </row>
    <row r="1060" spans="27:27" hidden="1">
      <c r="AA1060" s="62"/>
    </row>
    <row r="1061" spans="27:27" hidden="1">
      <c r="AA1061" s="62"/>
    </row>
    <row r="1062" spans="27:27" hidden="1">
      <c r="AA1062" s="62"/>
    </row>
    <row r="1063" spans="27:27" hidden="1">
      <c r="AA1063" s="62"/>
    </row>
    <row r="1064" spans="27:27" hidden="1">
      <c r="AA1064" s="62"/>
    </row>
    <row r="1065" spans="27:27" hidden="1">
      <c r="AA1065" s="62"/>
    </row>
    <row r="1066" spans="27:27" hidden="1">
      <c r="AA1066" s="62"/>
    </row>
    <row r="1067" spans="27:27" hidden="1">
      <c r="AA1067" s="62"/>
    </row>
    <row r="1068" spans="27:27" hidden="1">
      <c r="AA1068" s="62"/>
    </row>
    <row r="1069" spans="27:27" hidden="1">
      <c r="AA1069" s="62"/>
    </row>
    <row r="1070" spans="27:27" hidden="1">
      <c r="AA1070" s="62"/>
    </row>
    <row r="1071" spans="27:27" hidden="1">
      <c r="AA1071" s="62"/>
    </row>
    <row r="1072" spans="27:27" hidden="1">
      <c r="AA1072" s="62"/>
    </row>
    <row r="1073" spans="27:27" hidden="1">
      <c r="AA1073" s="62"/>
    </row>
    <row r="1074" spans="27:27" hidden="1">
      <c r="AA1074" s="62"/>
    </row>
    <row r="1075" spans="27:27" hidden="1">
      <c r="AA1075" s="62"/>
    </row>
    <row r="1076" spans="27:27" hidden="1">
      <c r="AA1076" s="62"/>
    </row>
    <row r="1077" spans="27:27" hidden="1">
      <c r="AA1077" s="62"/>
    </row>
    <row r="1078" spans="27:27" hidden="1">
      <c r="AA1078" s="62"/>
    </row>
    <row r="1079" spans="27:27" hidden="1">
      <c r="AA1079" s="62"/>
    </row>
    <row r="1080" spans="27:27" hidden="1">
      <c r="AA1080" s="62"/>
    </row>
    <row r="1081" spans="27:27" hidden="1">
      <c r="AA1081" s="62"/>
    </row>
    <row r="1082" spans="27:27" hidden="1">
      <c r="AA1082" s="62"/>
    </row>
    <row r="1083" spans="27:27" hidden="1">
      <c r="AA1083" s="62"/>
    </row>
    <row r="1084" spans="27:27" hidden="1">
      <c r="AA1084" s="62"/>
    </row>
    <row r="1085" spans="27:27" hidden="1">
      <c r="AA1085" s="62"/>
    </row>
    <row r="1086" spans="27:27" hidden="1">
      <c r="AA1086" s="62"/>
    </row>
    <row r="1087" spans="27:27" hidden="1">
      <c r="AA1087" s="62"/>
    </row>
    <row r="1088" spans="27:27" hidden="1">
      <c r="AA1088" s="62"/>
    </row>
    <row r="1089" spans="27:27" hidden="1">
      <c r="AA1089" s="62"/>
    </row>
    <row r="1090" spans="27:27" hidden="1">
      <c r="AA1090" s="62"/>
    </row>
    <row r="1091" spans="27:27" hidden="1">
      <c r="AA1091" s="62"/>
    </row>
    <row r="1092" spans="27:27" hidden="1">
      <c r="AA1092" s="62"/>
    </row>
    <row r="1093" spans="27:27" hidden="1">
      <c r="AA1093" s="62"/>
    </row>
    <row r="1094" spans="27:27" hidden="1">
      <c r="AA1094" s="62"/>
    </row>
    <row r="1095" spans="27:27" hidden="1">
      <c r="AA1095" s="62"/>
    </row>
    <row r="1096" spans="27:27" hidden="1">
      <c r="AA1096" s="62"/>
    </row>
    <row r="1097" spans="27:27" hidden="1">
      <c r="AA1097" s="62"/>
    </row>
    <row r="1098" spans="27:27" hidden="1">
      <c r="AA1098" s="62"/>
    </row>
    <row r="1099" spans="27:27" hidden="1">
      <c r="AA1099" s="62"/>
    </row>
    <row r="1100" spans="27:27" hidden="1">
      <c r="AA1100" s="62"/>
    </row>
    <row r="1101" spans="27:27" hidden="1">
      <c r="AA1101" s="62"/>
    </row>
    <row r="1102" spans="27:27" hidden="1">
      <c r="AA1102" s="62"/>
    </row>
    <row r="1103" spans="27:27" hidden="1">
      <c r="AA1103" s="62"/>
    </row>
    <row r="1104" spans="27:27" hidden="1">
      <c r="AA1104" s="62"/>
    </row>
    <row r="1105" spans="27:27" hidden="1">
      <c r="AA1105" s="62"/>
    </row>
    <row r="1106" spans="27:27" hidden="1">
      <c r="AA1106" s="62"/>
    </row>
    <row r="1107" spans="27:27" hidden="1">
      <c r="AA1107" s="62"/>
    </row>
    <row r="1108" spans="27:27" hidden="1">
      <c r="AA1108" s="62"/>
    </row>
    <row r="1109" spans="27:27" hidden="1">
      <c r="AA1109" s="62"/>
    </row>
    <row r="1110" spans="27:27" hidden="1">
      <c r="AA1110" s="62"/>
    </row>
    <row r="1111" spans="27:27" hidden="1">
      <c r="AA1111" s="62"/>
    </row>
    <row r="1112" spans="27:27" hidden="1">
      <c r="AA1112" s="62"/>
    </row>
    <row r="1113" spans="27:27" hidden="1">
      <c r="AA1113" s="62"/>
    </row>
    <row r="1114" spans="27:27" hidden="1">
      <c r="AA1114" s="62"/>
    </row>
    <row r="1115" spans="27:27" hidden="1">
      <c r="AA1115" s="62"/>
    </row>
    <row r="1116" spans="27:27" hidden="1">
      <c r="AA1116" s="62"/>
    </row>
    <row r="1117" spans="27:27" hidden="1">
      <c r="AA1117" s="62"/>
    </row>
    <row r="1118" spans="27:27" hidden="1">
      <c r="AA1118" s="62"/>
    </row>
    <row r="1119" spans="27:27" hidden="1">
      <c r="AA1119" s="62"/>
    </row>
    <row r="1120" spans="27:27" hidden="1">
      <c r="AA1120" s="62"/>
    </row>
    <row r="1121" spans="27:27" hidden="1">
      <c r="AA1121" s="62"/>
    </row>
    <row r="1122" spans="27:27" hidden="1">
      <c r="AA1122" s="62"/>
    </row>
    <row r="1123" spans="27:27" hidden="1">
      <c r="AA1123" s="62"/>
    </row>
    <row r="1124" spans="27:27" hidden="1">
      <c r="AA1124" s="62"/>
    </row>
    <row r="1125" spans="27:27" hidden="1">
      <c r="AA1125" s="62"/>
    </row>
    <row r="1126" spans="27:27" hidden="1">
      <c r="AA1126" s="62"/>
    </row>
    <row r="1127" spans="27:27" hidden="1">
      <c r="AA1127" s="62"/>
    </row>
    <row r="1128" spans="27:27" hidden="1">
      <c r="AA1128" s="62"/>
    </row>
    <row r="1129" spans="27:27" hidden="1">
      <c r="AA1129" s="62"/>
    </row>
    <row r="1130" spans="27:27" hidden="1">
      <c r="AA1130" s="62"/>
    </row>
    <row r="1131" spans="27:27" hidden="1">
      <c r="AA1131" s="62"/>
    </row>
    <row r="1132" spans="27:27" hidden="1">
      <c r="AA1132" s="62"/>
    </row>
    <row r="1133" spans="27:27" hidden="1">
      <c r="AA1133" s="62"/>
    </row>
    <row r="1134" spans="27:27" hidden="1">
      <c r="AA1134" s="62"/>
    </row>
    <row r="1135" spans="27:27" hidden="1">
      <c r="AA1135" s="62"/>
    </row>
    <row r="1136" spans="27:27" hidden="1">
      <c r="AA1136" s="62"/>
    </row>
    <row r="1137" spans="27:27" hidden="1">
      <c r="AA1137" s="62"/>
    </row>
    <row r="1138" spans="27:27" hidden="1">
      <c r="AA1138" s="62"/>
    </row>
    <row r="1139" spans="27:27" hidden="1">
      <c r="AA1139" s="62"/>
    </row>
    <row r="1140" spans="27:27" hidden="1">
      <c r="AA1140" s="62"/>
    </row>
    <row r="1141" spans="27:27" hidden="1">
      <c r="AA1141" s="62"/>
    </row>
    <row r="1142" spans="27:27" hidden="1">
      <c r="AA1142" s="62"/>
    </row>
    <row r="1143" spans="27:27" hidden="1">
      <c r="AA1143" s="62"/>
    </row>
    <row r="1144" spans="27:27" hidden="1">
      <c r="AA1144" s="62"/>
    </row>
    <row r="1145" spans="27:27" hidden="1">
      <c r="AA1145" s="62"/>
    </row>
    <row r="1146" spans="27:27" hidden="1">
      <c r="AA1146" s="62"/>
    </row>
    <row r="1147" spans="27:27" hidden="1">
      <c r="AA1147" s="62"/>
    </row>
    <row r="1148" spans="27:27" hidden="1">
      <c r="AA1148" s="62"/>
    </row>
    <row r="1149" spans="27:27" hidden="1">
      <c r="AA1149" s="62"/>
    </row>
    <row r="1150" spans="27:27" hidden="1">
      <c r="AA1150" s="62"/>
    </row>
    <row r="1151" spans="27:27" hidden="1">
      <c r="AA1151" s="62"/>
    </row>
    <row r="1152" spans="27:27" hidden="1">
      <c r="AA1152" s="62"/>
    </row>
    <row r="1153" spans="27:27" hidden="1">
      <c r="AA1153" s="62"/>
    </row>
    <row r="1154" spans="27:27" hidden="1">
      <c r="AA1154" s="62"/>
    </row>
    <row r="1155" spans="27:27" hidden="1">
      <c r="AA1155" s="62"/>
    </row>
    <row r="1156" spans="27:27" hidden="1">
      <c r="AA1156" s="62"/>
    </row>
    <row r="1157" spans="27:27" hidden="1">
      <c r="AA1157" s="62"/>
    </row>
    <row r="1158" spans="27:27" hidden="1">
      <c r="AA1158" s="62"/>
    </row>
    <row r="1159" spans="27:27" hidden="1">
      <c r="AA1159" s="62"/>
    </row>
    <row r="1160" spans="27:27" hidden="1">
      <c r="AA1160" s="62"/>
    </row>
    <row r="1161" spans="27:27" hidden="1">
      <c r="AA1161" s="62"/>
    </row>
    <row r="1162" spans="27:27" hidden="1">
      <c r="AA1162" s="62"/>
    </row>
    <row r="1163" spans="27:27" hidden="1">
      <c r="AA1163" s="62"/>
    </row>
    <row r="1164" spans="27:27" hidden="1">
      <c r="AA1164" s="62"/>
    </row>
    <row r="1165" spans="27:27" hidden="1">
      <c r="AA1165" s="62"/>
    </row>
    <row r="1166" spans="27:27" hidden="1">
      <c r="AA1166" s="62"/>
    </row>
    <row r="1167" spans="27:27" hidden="1">
      <c r="AA1167" s="62"/>
    </row>
    <row r="1168" spans="27:27" hidden="1">
      <c r="AA1168" s="62"/>
    </row>
    <row r="1169" spans="27:27" hidden="1">
      <c r="AA1169" s="62"/>
    </row>
    <row r="1170" spans="27:27" hidden="1">
      <c r="AA1170" s="62"/>
    </row>
    <row r="1171" spans="27:27" hidden="1">
      <c r="AA1171" s="62"/>
    </row>
    <row r="1172" spans="27:27" hidden="1">
      <c r="AA1172" s="62"/>
    </row>
    <row r="1173" spans="27:27" hidden="1">
      <c r="AA1173" s="62"/>
    </row>
    <row r="1174" spans="27:27" hidden="1">
      <c r="AA1174" s="62"/>
    </row>
    <row r="1175" spans="27:27" hidden="1">
      <c r="AA1175" s="62"/>
    </row>
    <row r="1176" spans="27:27" hidden="1">
      <c r="AA1176" s="62"/>
    </row>
    <row r="1177" spans="27:27" hidden="1">
      <c r="AA1177" s="62"/>
    </row>
    <row r="1178" spans="27:27" hidden="1">
      <c r="AA1178" s="62"/>
    </row>
    <row r="1179" spans="27:27" hidden="1">
      <c r="AA1179" s="62"/>
    </row>
    <row r="1180" spans="27:27" hidden="1">
      <c r="AA1180" s="62"/>
    </row>
    <row r="1181" spans="27:27" hidden="1">
      <c r="AA1181" s="62"/>
    </row>
    <row r="1182" spans="27:27" hidden="1">
      <c r="AA1182" s="62"/>
    </row>
    <row r="1183" spans="27:27" hidden="1">
      <c r="AA1183" s="62"/>
    </row>
    <row r="1184" spans="27:27" hidden="1">
      <c r="AA1184" s="62"/>
    </row>
    <row r="1185" spans="27:27" hidden="1">
      <c r="AA1185" s="62"/>
    </row>
    <row r="1186" spans="27:27" hidden="1">
      <c r="AA1186" s="62"/>
    </row>
    <row r="1187" spans="27:27" hidden="1">
      <c r="AA1187" s="62"/>
    </row>
    <row r="1188" spans="27:27" hidden="1">
      <c r="AA1188" s="62"/>
    </row>
    <row r="1189" spans="27:27" hidden="1">
      <c r="AA1189" s="62"/>
    </row>
    <row r="1190" spans="27:27" hidden="1">
      <c r="AA1190" s="62"/>
    </row>
    <row r="1191" spans="27:27" hidden="1">
      <c r="AA1191" s="62"/>
    </row>
    <row r="1192" spans="27:27" hidden="1">
      <c r="AA1192" s="62"/>
    </row>
    <row r="1193" spans="27:27" hidden="1">
      <c r="AA1193" s="62"/>
    </row>
    <row r="1194" spans="27:27" hidden="1">
      <c r="AA1194" s="62"/>
    </row>
    <row r="1195" spans="27:27" hidden="1">
      <c r="AA1195" s="62"/>
    </row>
    <row r="1196" spans="27:27" hidden="1">
      <c r="AA1196" s="62"/>
    </row>
    <row r="1197" spans="27:27" hidden="1">
      <c r="AA1197" s="62"/>
    </row>
    <row r="1198" spans="27:27" hidden="1">
      <c r="AA1198" s="62"/>
    </row>
    <row r="1199" spans="27:27" hidden="1">
      <c r="AA1199" s="62"/>
    </row>
    <row r="1200" spans="27:27" hidden="1">
      <c r="AA1200" s="62"/>
    </row>
    <row r="1201" spans="27:27" hidden="1">
      <c r="AA1201" s="62"/>
    </row>
    <row r="1202" spans="27:27" hidden="1">
      <c r="AA1202" s="62"/>
    </row>
    <row r="1203" spans="27:27" hidden="1">
      <c r="AA1203" s="62"/>
    </row>
    <row r="1204" spans="27:27" hidden="1">
      <c r="AA1204" s="62"/>
    </row>
    <row r="1205" spans="27:27" hidden="1">
      <c r="AA1205" s="62"/>
    </row>
    <row r="1206" spans="27:27" hidden="1">
      <c r="AA1206" s="62"/>
    </row>
    <row r="1207" spans="27:27" hidden="1">
      <c r="AA1207" s="62"/>
    </row>
    <row r="1208" spans="27:27" hidden="1">
      <c r="AA1208" s="62"/>
    </row>
    <row r="1209" spans="27:27" hidden="1">
      <c r="AA1209" s="62"/>
    </row>
    <row r="1210" spans="27:27" hidden="1">
      <c r="AA1210" s="62"/>
    </row>
    <row r="1211" spans="27:27" hidden="1">
      <c r="AA1211" s="62"/>
    </row>
    <row r="1212" spans="27:27" hidden="1">
      <c r="AA1212" s="62"/>
    </row>
    <row r="1213" spans="27:27" hidden="1">
      <c r="AA1213" s="62"/>
    </row>
    <row r="1214" spans="27:27" hidden="1">
      <c r="AA1214" s="62"/>
    </row>
    <row r="1215" spans="27:27" hidden="1">
      <c r="AA1215" s="62"/>
    </row>
    <row r="1216" spans="27:27" hidden="1">
      <c r="AA1216" s="62"/>
    </row>
    <row r="1217" spans="27:27" hidden="1">
      <c r="AA1217" s="62"/>
    </row>
    <row r="1218" spans="27:27" hidden="1">
      <c r="AA1218" s="62"/>
    </row>
    <row r="1219" spans="27:27" hidden="1">
      <c r="AA1219" s="62"/>
    </row>
    <row r="1220" spans="27:27" hidden="1">
      <c r="AA1220" s="62"/>
    </row>
    <row r="1221" spans="27:27" hidden="1">
      <c r="AA1221" s="62"/>
    </row>
    <row r="1222" spans="27:27" hidden="1">
      <c r="AA1222" s="62"/>
    </row>
    <row r="1223" spans="27:27" hidden="1">
      <c r="AA1223" s="62"/>
    </row>
    <row r="1224" spans="27:27" hidden="1">
      <c r="AA1224" s="62"/>
    </row>
    <row r="1225" spans="27:27" hidden="1">
      <c r="AA1225" s="62"/>
    </row>
    <row r="1226" spans="27:27" hidden="1">
      <c r="AA1226" s="62"/>
    </row>
    <row r="1227" spans="27:27" hidden="1">
      <c r="AA1227" s="62"/>
    </row>
    <row r="1228" spans="27:27" hidden="1">
      <c r="AA1228" s="62"/>
    </row>
    <row r="1229" spans="27:27" hidden="1">
      <c r="AA1229" s="62"/>
    </row>
    <row r="1230" spans="27:27" hidden="1">
      <c r="AA1230" s="62"/>
    </row>
    <row r="1231" spans="27:27" hidden="1">
      <c r="AA1231" s="62"/>
    </row>
    <row r="1232" spans="27:27" hidden="1">
      <c r="AA1232" s="62"/>
    </row>
    <row r="1233" spans="27:27" hidden="1">
      <c r="AA1233" s="62"/>
    </row>
    <row r="1234" spans="27:27" hidden="1">
      <c r="AA1234" s="62"/>
    </row>
    <row r="1235" spans="27:27" hidden="1">
      <c r="AA1235" s="62"/>
    </row>
    <row r="1236" spans="27:27" hidden="1">
      <c r="AA1236" s="62"/>
    </row>
    <row r="1237" spans="27:27" hidden="1">
      <c r="AA1237" s="62"/>
    </row>
    <row r="1238" spans="27:27" hidden="1">
      <c r="AA1238" s="62"/>
    </row>
    <row r="1239" spans="27:27" hidden="1">
      <c r="AA1239" s="62"/>
    </row>
    <row r="1240" spans="27:27" hidden="1">
      <c r="AA1240" s="62"/>
    </row>
    <row r="1241" spans="27:27" hidden="1">
      <c r="AA1241" s="62"/>
    </row>
    <row r="1242" spans="27:27" hidden="1">
      <c r="AA1242" s="62"/>
    </row>
    <row r="1243" spans="27:27" hidden="1">
      <c r="AA1243" s="62"/>
    </row>
    <row r="1244" spans="27:27" hidden="1">
      <c r="AA1244" s="62"/>
    </row>
    <row r="1245" spans="27:27" hidden="1">
      <c r="AA1245" s="62"/>
    </row>
    <row r="1246" spans="27:27" hidden="1">
      <c r="AA1246" s="62"/>
    </row>
    <row r="1247" spans="27:27" hidden="1">
      <c r="AA1247" s="62"/>
    </row>
    <row r="1248" spans="27:27" hidden="1">
      <c r="AA1248" s="62"/>
    </row>
    <row r="1249" spans="27:27" hidden="1">
      <c r="AA1249" s="62"/>
    </row>
    <row r="1250" spans="27:27" hidden="1">
      <c r="AA1250" s="62"/>
    </row>
    <row r="1251" spans="27:27" hidden="1">
      <c r="AA1251" s="62"/>
    </row>
    <row r="1252" spans="27:27" hidden="1">
      <c r="AA1252" s="62"/>
    </row>
    <row r="1253" spans="27:27" hidden="1">
      <c r="AA1253" s="62"/>
    </row>
    <row r="1254" spans="27:27" hidden="1">
      <c r="AA1254" s="62"/>
    </row>
    <row r="1255" spans="27:27" hidden="1">
      <c r="AA1255" s="62"/>
    </row>
    <row r="1256" spans="27:27" hidden="1">
      <c r="AA1256" s="62"/>
    </row>
    <row r="1257" spans="27:27" hidden="1">
      <c r="AA1257" s="62"/>
    </row>
    <row r="1258" spans="27:27" hidden="1">
      <c r="AA1258" s="62"/>
    </row>
    <row r="1259" spans="27:27" hidden="1">
      <c r="AA1259" s="62"/>
    </row>
    <row r="1260" spans="27:27" hidden="1">
      <c r="AA1260" s="62"/>
    </row>
    <row r="1261" spans="27:27" hidden="1">
      <c r="AA1261" s="62"/>
    </row>
    <row r="1262" spans="27:27" hidden="1">
      <c r="AA1262" s="62"/>
    </row>
    <row r="1263" spans="27:27" hidden="1">
      <c r="AA1263" s="62"/>
    </row>
    <row r="1264" spans="27:27" hidden="1">
      <c r="AA1264" s="62"/>
    </row>
    <row r="1265" spans="27:27" hidden="1">
      <c r="AA1265" s="62"/>
    </row>
    <row r="1266" spans="27:27" hidden="1">
      <c r="AA1266" s="62"/>
    </row>
    <row r="1267" spans="27:27" hidden="1">
      <c r="AA1267" s="62"/>
    </row>
    <row r="1268" spans="27:27" hidden="1">
      <c r="AA1268" s="62"/>
    </row>
    <row r="1269" spans="27:27" hidden="1">
      <c r="AA1269" s="62"/>
    </row>
    <row r="1270" spans="27:27" hidden="1">
      <c r="AA1270" s="62"/>
    </row>
    <row r="1271" spans="27:27" hidden="1">
      <c r="AA1271" s="62"/>
    </row>
    <row r="1272" spans="27:27" hidden="1">
      <c r="AA1272" s="62"/>
    </row>
    <row r="1273" spans="27:27" hidden="1">
      <c r="AA1273" s="62"/>
    </row>
    <row r="1274" spans="27:27" hidden="1">
      <c r="AA1274" s="62"/>
    </row>
    <row r="1275" spans="27:27" hidden="1">
      <c r="AA1275" s="62"/>
    </row>
    <row r="1276" spans="27:27" hidden="1">
      <c r="AA1276" s="62"/>
    </row>
    <row r="1277" spans="27:27" hidden="1">
      <c r="AA1277" s="62"/>
    </row>
    <row r="1278" spans="27:27" hidden="1">
      <c r="AA1278" s="62"/>
    </row>
    <row r="1279" spans="27:27" hidden="1">
      <c r="AA1279" s="62"/>
    </row>
    <row r="1280" spans="27:27" hidden="1">
      <c r="AA1280" s="62"/>
    </row>
    <row r="1281" spans="27:27" hidden="1">
      <c r="AA1281" s="62"/>
    </row>
    <row r="1282" spans="27:27" hidden="1">
      <c r="AA1282" s="62"/>
    </row>
    <row r="1283" spans="27:27" hidden="1">
      <c r="AA1283" s="62"/>
    </row>
    <row r="1284" spans="27:27" hidden="1">
      <c r="AA1284" s="62"/>
    </row>
    <row r="1285" spans="27:27" hidden="1">
      <c r="AA1285" s="62"/>
    </row>
    <row r="1286" spans="27:27" hidden="1">
      <c r="AA1286" s="62"/>
    </row>
    <row r="1287" spans="27:27" hidden="1">
      <c r="AA1287" s="62"/>
    </row>
    <row r="1288" spans="27:27" hidden="1">
      <c r="AA1288" s="62"/>
    </row>
    <row r="1289" spans="27:27" hidden="1">
      <c r="AA1289" s="62"/>
    </row>
    <row r="1290" spans="27:27" hidden="1">
      <c r="AA1290" s="62"/>
    </row>
    <row r="1291" spans="27:27" hidden="1">
      <c r="AA1291" s="62"/>
    </row>
    <row r="1292" spans="27:27" hidden="1">
      <c r="AA1292" s="62"/>
    </row>
    <row r="1293" spans="27:27" hidden="1">
      <c r="AA1293" s="62"/>
    </row>
    <row r="1294" spans="27:27" hidden="1">
      <c r="AA1294" s="62"/>
    </row>
    <row r="1295" spans="27:27" hidden="1">
      <c r="AA1295" s="62"/>
    </row>
    <row r="1296" spans="27:27" hidden="1">
      <c r="AA1296" s="62"/>
    </row>
    <row r="1297" spans="27:27" hidden="1">
      <c r="AA1297" s="62"/>
    </row>
    <row r="1298" spans="27:27" hidden="1">
      <c r="AA1298" s="62"/>
    </row>
    <row r="1299" spans="27:27" hidden="1">
      <c r="AA1299" s="62"/>
    </row>
    <row r="1300" spans="27:27" hidden="1">
      <c r="AA1300" s="62"/>
    </row>
    <row r="1301" spans="27:27" hidden="1">
      <c r="AA1301" s="62"/>
    </row>
    <row r="1302" spans="27:27" hidden="1">
      <c r="AA1302" s="62"/>
    </row>
    <row r="1303" spans="27:27" hidden="1">
      <c r="AA1303" s="62"/>
    </row>
    <row r="1304" spans="27:27" hidden="1">
      <c r="AA1304" s="62"/>
    </row>
    <row r="1305" spans="27:27" hidden="1">
      <c r="AA1305" s="62"/>
    </row>
    <row r="1306" spans="27:27" hidden="1">
      <c r="AA1306" s="62"/>
    </row>
    <row r="1307" spans="27:27" hidden="1">
      <c r="AA1307" s="62"/>
    </row>
    <row r="1308" spans="27:27" hidden="1">
      <c r="AA1308" s="62"/>
    </row>
    <row r="1309" spans="27:27" hidden="1">
      <c r="AA1309" s="62"/>
    </row>
    <row r="1310" spans="27:27" hidden="1">
      <c r="AA1310" s="62"/>
    </row>
    <row r="1311" spans="27:27" hidden="1">
      <c r="AA1311" s="62"/>
    </row>
    <row r="1312" spans="27:27" hidden="1">
      <c r="AA1312" s="62"/>
    </row>
    <row r="1313" spans="27:27" hidden="1">
      <c r="AA1313" s="62"/>
    </row>
    <row r="1314" spans="27:27" hidden="1">
      <c r="AA1314" s="62"/>
    </row>
    <row r="1315" spans="27:27" hidden="1">
      <c r="AA1315" s="62"/>
    </row>
    <row r="1316" spans="27:27" hidden="1">
      <c r="AA1316" s="62"/>
    </row>
    <row r="1317" spans="27:27" hidden="1">
      <c r="AA1317" s="62"/>
    </row>
    <row r="1318" spans="27:27" hidden="1">
      <c r="AA1318" s="62"/>
    </row>
    <row r="1319" spans="27:27" hidden="1">
      <c r="AA1319" s="62"/>
    </row>
    <row r="1320" spans="27:27" hidden="1">
      <c r="AA1320" s="62"/>
    </row>
    <row r="1321" spans="27:27" hidden="1">
      <c r="AA1321" s="62"/>
    </row>
    <row r="1322" spans="27:27" hidden="1">
      <c r="AA1322" s="62"/>
    </row>
    <row r="1323" spans="27:27" hidden="1">
      <c r="AA1323" s="62"/>
    </row>
    <row r="1324" spans="27:27" hidden="1">
      <c r="AA1324" s="62"/>
    </row>
    <row r="1325" spans="27:27" hidden="1">
      <c r="AA1325" s="62"/>
    </row>
    <row r="1326" spans="27:27" hidden="1">
      <c r="AA1326" s="62"/>
    </row>
    <row r="1327" spans="27:27" hidden="1">
      <c r="AA1327" s="62"/>
    </row>
    <row r="1328" spans="27:27" hidden="1">
      <c r="AA1328" s="62"/>
    </row>
    <row r="1329" spans="27:27" hidden="1">
      <c r="AA1329" s="62"/>
    </row>
    <row r="1330" spans="27:27" hidden="1">
      <c r="AA1330" s="62"/>
    </row>
    <row r="1331" spans="27:27" hidden="1">
      <c r="AA1331" s="62"/>
    </row>
    <row r="1332" spans="27:27" hidden="1">
      <c r="AA1332" s="62"/>
    </row>
    <row r="1333" spans="27:27" hidden="1">
      <c r="AA1333" s="62"/>
    </row>
    <row r="1334" spans="27:27" hidden="1">
      <c r="AA1334" s="62"/>
    </row>
    <row r="1335" spans="27:27" hidden="1">
      <c r="AA1335" s="62"/>
    </row>
    <row r="1336" spans="27:27" hidden="1">
      <c r="AA1336" s="62"/>
    </row>
    <row r="1337" spans="27:27" hidden="1">
      <c r="AA1337" s="62"/>
    </row>
    <row r="1338" spans="27:27" hidden="1">
      <c r="AA1338" s="62"/>
    </row>
    <row r="1339" spans="27:27" hidden="1">
      <c r="AA1339" s="62"/>
    </row>
    <row r="1340" spans="27:27" hidden="1">
      <c r="AA1340" s="62"/>
    </row>
    <row r="1341" spans="27:27" hidden="1">
      <c r="AA1341" s="62"/>
    </row>
    <row r="1342" spans="27:27" hidden="1">
      <c r="AA1342" s="62"/>
    </row>
    <row r="1343" spans="27:27" hidden="1">
      <c r="AA1343" s="62"/>
    </row>
    <row r="1344" spans="27:27" hidden="1">
      <c r="AA1344" s="62"/>
    </row>
    <row r="1345" spans="27:27" hidden="1">
      <c r="AA1345" s="62"/>
    </row>
    <row r="1346" spans="27:27" hidden="1">
      <c r="AA1346" s="62"/>
    </row>
    <row r="1347" spans="27:27" hidden="1">
      <c r="AA1347" s="62"/>
    </row>
    <row r="1348" spans="27:27" hidden="1">
      <c r="AA1348" s="62"/>
    </row>
    <row r="1349" spans="27:27" hidden="1">
      <c r="AA1349" s="62"/>
    </row>
    <row r="1350" spans="27:27" hidden="1">
      <c r="AA1350" s="62"/>
    </row>
    <row r="1351" spans="27:27" hidden="1">
      <c r="AA1351" s="62"/>
    </row>
    <row r="1352" spans="27:27" hidden="1">
      <c r="AA1352" s="62"/>
    </row>
    <row r="1353" spans="27:27" hidden="1">
      <c r="AA1353" s="62"/>
    </row>
    <row r="1354" spans="27:27" hidden="1">
      <c r="AA1354" s="62"/>
    </row>
    <row r="1355" spans="27:27" hidden="1">
      <c r="AA1355" s="62"/>
    </row>
    <row r="1356" spans="27:27" hidden="1">
      <c r="AA1356" s="62"/>
    </row>
    <row r="1357" spans="27:27" hidden="1">
      <c r="AA1357" s="62"/>
    </row>
    <row r="1358" spans="27:27" hidden="1">
      <c r="AA1358" s="62"/>
    </row>
    <row r="1359" spans="27:27" hidden="1">
      <c r="AA1359" s="62"/>
    </row>
    <row r="1360" spans="27:27" hidden="1">
      <c r="AA1360" s="62"/>
    </row>
    <row r="1361" spans="27:27" hidden="1">
      <c r="AA1361" s="62"/>
    </row>
    <row r="1362" spans="27:27" hidden="1">
      <c r="AA1362" s="62"/>
    </row>
    <row r="1363" spans="27:27" hidden="1">
      <c r="AA1363" s="62"/>
    </row>
    <row r="1364" spans="27:27" hidden="1">
      <c r="AA1364" s="62"/>
    </row>
    <row r="1365" spans="27:27" hidden="1">
      <c r="AA1365" s="62"/>
    </row>
    <row r="1366" spans="27:27" hidden="1">
      <c r="AA1366" s="62"/>
    </row>
    <row r="1367" spans="27:27" hidden="1">
      <c r="AA1367" s="62"/>
    </row>
    <row r="1368" spans="27:27" hidden="1">
      <c r="AA1368" s="62"/>
    </row>
    <row r="1369" spans="27:27" hidden="1">
      <c r="AA1369" s="62"/>
    </row>
    <row r="1370" spans="27:27" hidden="1">
      <c r="AA1370" s="62"/>
    </row>
    <row r="1371" spans="27:27" hidden="1">
      <c r="AA1371" s="62"/>
    </row>
    <row r="1372" spans="27:27" hidden="1">
      <c r="AA1372" s="62"/>
    </row>
    <row r="1373" spans="27:27" hidden="1">
      <c r="AA1373" s="62"/>
    </row>
    <row r="1374" spans="27:27" hidden="1">
      <c r="AA1374" s="62"/>
    </row>
    <row r="1375" spans="27:27" hidden="1">
      <c r="AA1375" s="62"/>
    </row>
    <row r="1376" spans="27:27" hidden="1">
      <c r="AA1376" s="62"/>
    </row>
    <row r="1377" spans="27:27" hidden="1">
      <c r="AA1377" s="62"/>
    </row>
    <row r="1378" spans="27:27" hidden="1">
      <c r="AA1378" s="62"/>
    </row>
    <row r="1379" spans="27:27" hidden="1">
      <c r="AA1379" s="62"/>
    </row>
    <row r="1380" spans="27:27" hidden="1">
      <c r="AA1380" s="62"/>
    </row>
    <row r="1381" spans="27:27" hidden="1">
      <c r="AA1381" s="62"/>
    </row>
    <row r="1382" spans="27:27" hidden="1">
      <c r="AA1382" s="62"/>
    </row>
    <row r="1383" spans="27:27" hidden="1">
      <c r="AA1383" s="62"/>
    </row>
    <row r="1384" spans="27:27" hidden="1">
      <c r="AA1384" s="62"/>
    </row>
    <row r="1385" spans="27:27" hidden="1">
      <c r="AA1385" s="62"/>
    </row>
    <row r="1386" spans="27:27" hidden="1">
      <c r="AA1386" s="62"/>
    </row>
    <row r="1387" spans="27:27" hidden="1">
      <c r="AA1387" s="62"/>
    </row>
    <row r="1388" spans="27:27" hidden="1">
      <c r="AA1388" s="62"/>
    </row>
    <row r="1389" spans="27:27" hidden="1">
      <c r="AA1389" s="62"/>
    </row>
    <row r="1390" spans="27:27" hidden="1">
      <c r="AA1390" s="62"/>
    </row>
    <row r="1391" spans="27:27" hidden="1">
      <c r="AA1391" s="62"/>
    </row>
    <row r="1392" spans="27:27" hidden="1">
      <c r="AA1392" s="62"/>
    </row>
    <row r="1393" spans="27:27" hidden="1">
      <c r="AA1393" s="62"/>
    </row>
    <row r="1394" spans="27:27" hidden="1">
      <c r="AA1394" s="62"/>
    </row>
    <row r="1395" spans="27:27" hidden="1">
      <c r="AA1395" s="62"/>
    </row>
    <row r="1396" spans="27:27" hidden="1">
      <c r="AA1396" s="62"/>
    </row>
    <row r="1397" spans="27:27" hidden="1">
      <c r="AA1397" s="62"/>
    </row>
    <row r="1398" spans="27:27" hidden="1">
      <c r="AA1398" s="62"/>
    </row>
    <row r="1399" spans="27:27" hidden="1">
      <c r="AA1399" s="62"/>
    </row>
    <row r="1400" spans="27:27" hidden="1">
      <c r="AA1400" s="62"/>
    </row>
    <row r="1401" spans="27:27" hidden="1">
      <c r="AA1401" s="62"/>
    </row>
    <row r="1402" spans="27:27" hidden="1">
      <c r="AA1402" s="62"/>
    </row>
    <row r="1403" spans="27:27" hidden="1">
      <c r="AA1403" s="62"/>
    </row>
    <row r="1404" spans="27:27" hidden="1">
      <c r="AA1404" s="62"/>
    </row>
    <row r="1405" spans="27:27" hidden="1">
      <c r="AA1405" s="62"/>
    </row>
    <row r="1406" spans="27:27" hidden="1">
      <c r="AA1406" s="62"/>
    </row>
    <row r="1407" spans="27:27" hidden="1">
      <c r="AA1407" s="62"/>
    </row>
    <row r="1408" spans="27:27" hidden="1">
      <c r="AA1408" s="62"/>
    </row>
    <row r="1409" spans="27:27" hidden="1">
      <c r="AA1409" s="62"/>
    </row>
    <row r="1410" spans="27:27" hidden="1">
      <c r="AA1410" s="62"/>
    </row>
    <row r="1411" spans="27:27" hidden="1">
      <c r="AA1411" s="62"/>
    </row>
    <row r="1412" spans="27:27" hidden="1">
      <c r="AA1412" s="62"/>
    </row>
    <row r="1413" spans="27:27" hidden="1">
      <c r="AA1413" s="62"/>
    </row>
    <row r="1414" spans="27:27" hidden="1">
      <c r="AA1414" s="62"/>
    </row>
    <row r="1415" spans="27:27" hidden="1">
      <c r="AA1415" s="62"/>
    </row>
    <row r="1416" spans="27:27" hidden="1">
      <c r="AA1416" s="62"/>
    </row>
    <row r="1417" spans="27:27" hidden="1">
      <c r="AA1417" s="62"/>
    </row>
    <row r="1418" spans="27:27" hidden="1">
      <c r="AA1418" s="62"/>
    </row>
    <row r="1419" spans="27:27" hidden="1">
      <c r="AA1419" s="62"/>
    </row>
    <row r="1420" spans="27:27" hidden="1">
      <c r="AA1420" s="62"/>
    </row>
    <row r="1421" spans="27:27" hidden="1">
      <c r="AA1421" s="62"/>
    </row>
    <row r="1422" spans="27:27" hidden="1">
      <c r="AA1422" s="62"/>
    </row>
    <row r="1423" spans="27:27" hidden="1">
      <c r="AA1423" s="62"/>
    </row>
    <row r="1424" spans="27:27" hidden="1">
      <c r="AA1424" s="62"/>
    </row>
    <row r="1425" spans="27:27" hidden="1">
      <c r="AA1425" s="62"/>
    </row>
    <row r="1426" spans="27:27" hidden="1">
      <c r="AA1426" s="62"/>
    </row>
    <row r="1427" spans="27:27" hidden="1">
      <c r="AA1427" s="62"/>
    </row>
    <row r="1428" spans="27:27" hidden="1">
      <c r="AA1428" s="62"/>
    </row>
    <row r="1429" spans="27:27" hidden="1">
      <c r="AA1429" s="62"/>
    </row>
    <row r="1430" spans="27:27" hidden="1">
      <c r="AA1430" s="62"/>
    </row>
    <row r="1431" spans="27:27" hidden="1">
      <c r="AA1431" s="62"/>
    </row>
    <row r="1432" spans="27:27" hidden="1">
      <c r="AA1432" s="62"/>
    </row>
    <row r="1433" spans="27:27" hidden="1">
      <c r="AA1433" s="62"/>
    </row>
    <row r="1434" spans="27:27" hidden="1">
      <c r="AA1434" s="62"/>
    </row>
    <row r="1435" spans="27:27" hidden="1">
      <c r="AA1435" s="62"/>
    </row>
    <row r="1436" spans="27:27" hidden="1">
      <c r="AA1436" s="62"/>
    </row>
    <row r="1437" spans="27:27" hidden="1">
      <c r="AA1437" s="62"/>
    </row>
    <row r="1438" spans="27:27" hidden="1">
      <c r="AA1438" s="62"/>
    </row>
    <row r="1439" spans="27:27" hidden="1">
      <c r="AA1439" s="62"/>
    </row>
    <row r="1440" spans="27:27" hidden="1">
      <c r="AA1440" s="62"/>
    </row>
    <row r="1441" spans="27:27" hidden="1">
      <c r="AA1441" s="62"/>
    </row>
    <row r="1442" spans="27:27" hidden="1">
      <c r="AA1442" s="62"/>
    </row>
    <row r="1443" spans="27:27" hidden="1">
      <c r="AA1443" s="62"/>
    </row>
    <row r="1444" spans="27:27" hidden="1">
      <c r="AA1444" s="62"/>
    </row>
    <row r="1445" spans="27:27" hidden="1">
      <c r="AA1445" s="62"/>
    </row>
    <row r="1446" spans="27:27" hidden="1">
      <c r="AA1446" s="62"/>
    </row>
    <row r="1447" spans="27:27" hidden="1">
      <c r="AA1447" s="62"/>
    </row>
    <row r="1448" spans="27:27" hidden="1">
      <c r="AA1448" s="62"/>
    </row>
    <row r="1449" spans="27:27" hidden="1">
      <c r="AA1449" s="62"/>
    </row>
    <row r="1450" spans="27:27" hidden="1">
      <c r="AA1450" s="62"/>
    </row>
    <row r="1451" spans="27:27" hidden="1">
      <c r="AA1451" s="62"/>
    </row>
    <row r="1452" spans="27:27" hidden="1">
      <c r="AA1452" s="62"/>
    </row>
    <row r="1453" spans="27:27" hidden="1">
      <c r="AA1453" s="62"/>
    </row>
    <row r="1454" spans="27:27" hidden="1">
      <c r="AA1454" s="62"/>
    </row>
    <row r="1455" spans="27:27" hidden="1">
      <c r="AA1455" s="62"/>
    </row>
    <row r="1456" spans="27:27" hidden="1">
      <c r="AA1456" s="62"/>
    </row>
    <row r="1457" spans="27:27" hidden="1">
      <c r="AA1457" s="62"/>
    </row>
    <row r="1458" spans="27:27" hidden="1">
      <c r="AA1458" s="62"/>
    </row>
    <row r="1459" spans="27:27" hidden="1">
      <c r="AA1459" s="62"/>
    </row>
    <row r="1460" spans="27:27" hidden="1">
      <c r="AA1460" s="62"/>
    </row>
    <row r="1461" spans="27:27" hidden="1">
      <c r="AA1461" s="62"/>
    </row>
    <row r="1462" spans="27:27" hidden="1">
      <c r="AA1462" s="62"/>
    </row>
    <row r="1463" spans="27:27" hidden="1">
      <c r="AA1463" s="62"/>
    </row>
    <row r="1464" spans="27:27" hidden="1">
      <c r="AA1464" s="62"/>
    </row>
    <row r="1465" spans="27:27" hidden="1">
      <c r="AA1465" s="62"/>
    </row>
    <row r="1466" spans="27:27" hidden="1">
      <c r="AA1466" s="62"/>
    </row>
    <row r="1467" spans="27:27" hidden="1">
      <c r="AA1467" s="62"/>
    </row>
    <row r="1468" spans="27:27" hidden="1">
      <c r="AA1468" s="62"/>
    </row>
    <row r="1469" spans="27:27" hidden="1">
      <c r="AA1469" s="62"/>
    </row>
    <row r="1470" spans="27:27" hidden="1">
      <c r="AA1470" s="62"/>
    </row>
    <row r="1471" spans="27:27" hidden="1">
      <c r="AA1471" s="62"/>
    </row>
    <row r="1472" spans="27:27" hidden="1">
      <c r="AA1472" s="62"/>
    </row>
    <row r="1473" spans="27:27" hidden="1">
      <c r="AA1473" s="62"/>
    </row>
    <row r="1474" spans="27:27" hidden="1">
      <c r="AA1474" s="62"/>
    </row>
    <row r="1475" spans="27:27" hidden="1">
      <c r="AA1475" s="62"/>
    </row>
    <row r="1476" spans="27:27" hidden="1">
      <c r="AA1476" s="62"/>
    </row>
    <row r="1477" spans="27:27" hidden="1">
      <c r="AA1477" s="62"/>
    </row>
    <row r="1478" spans="27:27" hidden="1">
      <c r="AA1478" s="62"/>
    </row>
    <row r="1479" spans="27:27" hidden="1">
      <c r="AA1479" s="62"/>
    </row>
    <row r="1480" spans="27:27" hidden="1">
      <c r="AA1480" s="62"/>
    </row>
    <row r="1481" spans="27:27" hidden="1">
      <c r="AA1481" s="62"/>
    </row>
    <row r="1482" spans="27:27" hidden="1">
      <c r="AA1482" s="62"/>
    </row>
    <row r="1483" spans="27:27" hidden="1">
      <c r="AA1483" s="62"/>
    </row>
    <row r="1484" spans="27:27" hidden="1">
      <c r="AA1484" s="62"/>
    </row>
    <row r="1485" spans="27:27" hidden="1">
      <c r="AA1485" s="62"/>
    </row>
    <row r="1486" spans="27:27" hidden="1">
      <c r="AA1486" s="62"/>
    </row>
    <row r="1487" spans="27:27" hidden="1">
      <c r="AA1487" s="62"/>
    </row>
    <row r="1488" spans="27:27" hidden="1">
      <c r="AA1488" s="62"/>
    </row>
    <row r="1489" spans="27:27" hidden="1">
      <c r="AA1489" s="62"/>
    </row>
    <row r="1490" spans="27:27" hidden="1">
      <c r="AA1490" s="62"/>
    </row>
    <row r="1491" spans="27:27" hidden="1">
      <c r="AA1491" s="62"/>
    </row>
    <row r="1492" spans="27:27" hidden="1">
      <c r="AA1492" s="62"/>
    </row>
    <row r="1493" spans="27:27" hidden="1">
      <c r="AA1493" s="62"/>
    </row>
    <row r="1494" spans="27:27" hidden="1">
      <c r="AA1494" s="62"/>
    </row>
    <row r="1495" spans="27:27" hidden="1">
      <c r="AA1495" s="62"/>
    </row>
    <row r="1496" spans="27:27" hidden="1">
      <c r="AA1496" s="62"/>
    </row>
    <row r="1497" spans="27:27" hidden="1">
      <c r="AA1497" s="62"/>
    </row>
    <row r="1498" spans="27:27" hidden="1">
      <c r="AA1498" s="62"/>
    </row>
    <row r="1499" spans="27:27" hidden="1">
      <c r="AA1499" s="62"/>
    </row>
    <row r="1500" spans="27:27" hidden="1">
      <c r="AA1500" s="62"/>
    </row>
    <row r="1501" spans="27:27" hidden="1">
      <c r="AA1501" s="62"/>
    </row>
    <row r="1502" spans="27:27" hidden="1">
      <c r="AA1502" s="62"/>
    </row>
    <row r="1503" spans="27:27" hidden="1">
      <c r="AA1503" s="62"/>
    </row>
    <row r="1504" spans="27:27" hidden="1">
      <c r="AA1504" s="62"/>
    </row>
    <row r="1505" spans="27:27" hidden="1">
      <c r="AA1505" s="62"/>
    </row>
    <row r="1506" spans="27:27" hidden="1">
      <c r="AA1506" s="62"/>
    </row>
    <row r="1507" spans="27:27" hidden="1">
      <c r="AA1507" s="62"/>
    </row>
    <row r="1508" spans="27:27" hidden="1">
      <c r="AA1508" s="62"/>
    </row>
    <row r="1509" spans="27:27" hidden="1">
      <c r="AA1509" s="62"/>
    </row>
    <row r="1510" spans="27:27" hidden="1">
      <c r="AA1510" s="62"/>
    </row>
    <row r="1511" spans="27:27" hidden="1">
      <c r="AA1511" s="62"/>
    </row>
    <row r="1512" spans="27:27" hidden="1">
      <c r="AA1512" s="62"/>
    </row>
    <row r="1513" spans="27:27" hidden="1">
      <c r="AA1513" s="62"/>
    </row>
    <row r="1514" spans="27:27" hidden="1">
      <c r="AA1514" s="62"/>
    </row>
    <row r="1515" spans="27:27" hidden="1">
      <c r="AA1515" s="62"/>
    </row>
    <row r="1516" spans="27:27" hidden="1">
      <c r="AA1516" s="62"/>
    </row>
    <row r="1517" spans="27:27" hidden="1">
      <c r="AA1517" s="62"/>
    </row>
    <row r="1518" spans="27:27" hidden="1">
      <c r="AA1518" s="62"/>
    </row>
    <row r="1519" spans="27:27" hidden="1">
      <c r="AA1519" s="62"/>
    </row>
    <row r="1520" spans="27:27" hidden="1">
      <c r="AA1520" s="62"/>
    </row>
    <row r="1521" spans="27:27" hidden="1">
      <c r="AA1521" s="62"/>
    </row>
    <row r="1522" spans="27:27" hidden="1">
      <c r="AA1522" s="62"/>
    </row>
    <row r="1523" spans="27:27" hidden="1">
      <c r="AA1523" s="62"/>
    </row>
    <row r="1524" spans="27:27" hidden="1">
      <c r="AA1524" s="62"/>
    </row>
    <row r="1525" spans="27:27" hidden="1">
      <c r="AA1525" s="62"/>
    </row>
    <row r="1526" spans="27:27" hidden="1">
      <c r="AA1526" s="62"/>
    </row>
    <row r="1527" spans="27:27" hidden="1">
      <c r="AA1527" s="62"/>
    </row>
    <row r="1528" spans="27:27" hidden="1">
      <c r="AA1528" s="62"/>
    </row>
    <row r="1529" spans="27:27" hidden="1">
      <c r="AA1529" s="62"/>
    </row>
    <row r="1530" spans="27:27" hidden="1">
      <c r="AA1530" s="62"/>
    </row>
    <row r="1531" spans="27:27" hidden="1">
      <c r="AA1531" s="62"/>
    </row>
    <row r="1532" spans="27:27" hidden="1">
      <c r="AA1532" s="62"/>
    </row>
    <row r="1533" spans="27:27" hidden="1">
      <c r="AA1533" s="62"/>
    </row>
    <row r="1534" spans="27:27" hidden="1">
      <c r="AA1534" s="62"/>
    </row>
    <row r="1535" spans="27:27" hidden="1">
      <c r="AA1535" s="62"/>
    </row>
    <row r="1536" spans="27:27" hidden="1">
      <c r="AA1536" s="62"/>
    </row>
    <row r="1537" spans="27:27" hidden="1">
      <c r="AA1537" s="62"/>
    </row>
    <row r="1538" spans="27:27" hidden="1">
      <c r="AA1538" s="62"/>
    </row>
    <row r="1539" spans="27:27" hidden="1">
      <c r="AA1539" s="62"/>
    </row>
    <row r="1540" spans="27:27" hidden="1">
      <c r="AA1540" s="62"/>
    </row>
    <row r="1541" spans="27:27" hidden="1">
      <c r="AA1541" s="62"/>
    </row>
    <row r="1542" spans="27:27" hidden="1">
      <c r="AA1542" s="62"/>
    </row>
    <row r="1543" spans="27:27" hidden="1">
      <c r="AA1543" s="62"/>
    </row>
    <row r="1544" spans="27:27" hidden="1">
      <c r="AA1544" s="62"/>
    </row>
    <row r="1545" spans="27:27" hidden="1">
      <c r="AA1545" s="62"/>
    </row>
    <row r="1546" spans="27:27" hidden="1">
      <c r="AA1546" s="62"/>
    </row>
    <row r="1547" spans="27:27" hidden="1">
      <c r="AA1547" s="62"/>
    </row>
    <row r="1548" spans="27:27" hidden="1">
      <c r="AA1548" s="62"/>
    </row>
    <row r="1549" spans="27:27" hidden="1">
      <c r="AA1549" s="62"/>
    </row>
    <row r="1550" spans="27:27" hidden="1">
      <c r="AA1550" s="62"/>
    </row>
    <row r="1551" spans="27:27" hidden="1">
      <c r="AA1551" s="62"/>
    </row>
    <row r="1552" spans="27:27" hidden="1">
      <c r="AA1552" s="62"/>
    </row>
    <row r="1553" spans="27:27" hidden="1">
      <c r="AA1553" s="62"/>
    </row>
    <row r="1554" spans="27:27" hidden="1">
      <c r="AA1554" s="62"/>
    </row>
    <row r="1555" spans="27:27" hidden="1">
      <c r="AA1555" s="62"/>
    </row>
    <row r="1556" spans="27:27" hidden="1">
      <c r="AA1556" s="62"/>
    </row>
    <row r="1557" spans="27:27" hidden="1">
      <c r="AA1557" s="62"/>
    </row>
    <row r="1558" spans="27:27" hidden="1">
      <c r="AA1558" s="62"/>
    </row>
    <row r="1559" spans="27:27" hidden="1">
      <c r="AA1559" s="62"/>
    </row>
    <row r="1560" spans="27:27" hidden="1">
      <c r="AA1560" s="62"/>
    </row>
    <row r="1561" spans="27:27" hidden="1">
      <c r="AA1561" s="62"/>
    </row>
    <row r="1562" spans="27:27" hidden="1">
      <c r="AA1562" s="62"/>
    </row>
    <row r="1563" spans="27:27" hidden="1">
      <c r="AA1563" s="62"/>
    </row>
    <row r="1564" spans="27:27" hidden="1">
      <c r="AA1564" s="62"/>
    </row>
    <row r="1565" spans="27:27" hidden="1">
      <c r="AA1565" s="62"/>
    </row>
    <row r="1566" spans="27:27" hidden="1">
      <c r="AA1566" s="62"/>
    </row>
    <row r="1567" spans="27:27" hidden="1">
      <c r="AA1567" s="62"/>
    </row>
    <row r="1568" spans="27:27" hidden="1">
      <c r="AA1568" s="62"/>
    </row>
    <row r="1569" spans="27:27" hidden="1">
      <c r="AA1569" s="62"/>
    </row>
    <row r="1570" spans="27:27" hidden="1">
      <c r="AA1570" s="62"/>
    </row>
    <row r="1571" spans="27:27" hidden="1">
      <c r="AA1571" s="62"/>
    </row>
    <row r="1572" spans="27:27" hidden="1">
      <c r="AA1572" s="62"/>
    </row>
    <row r="1573" spans="27:27" hidden="1">
      <c r="AA1573" s="62"/>
    </row>
    <row r="1574" spans="27:27" hidden="1">
      <c r="AA1574" s="62"/>
    </row>
    <row r="1575" spans="27:27" hidden="1">
      <c r="AA1575" s="62"/>
    </row>
    <row r="1576" spans="27:27" hidden="1">
      <c r="AA1576" s="62"/>
    </row>
    <row r="1577" spans="27:27" hidden="1">
      <c r="AA1577" s="62"/>
    </row>
    <row r="1578" spans="27:27" hidden="1">
      <c r="AA1578" s="62"/>
    </row>
    <row r="1579" spans="27:27" hidden="1">
      <c r="AA1579" s="62"/>
    </row>
    <row r="1580" spans="27:27" hidden="1">
      <c r="AA1580" s="62"/>
    </row>
    <row r="1581" spans="27:27" hidden="1">
      <c r="AA1581" s="62"/>
    </row>
    <row r="1582" spans="27:27" hidden="1">
      <c r="AA1582" s="62"/>
    </row>
    <row r="1583" spans="27:27" hidden="1">
      <c r="AA1583" s="62"/>
    </row>
    <row r="1584" spans="27:27" hidden="1">
      <c r="AA1584" s="62"/>
    </row>
    <row r="1585" spans="27:27" hidden="1">
      <c r="AA1585" s="62"/>
    </row>
    <row r="1586" spans="27:27" hidden="1">
      <c r="AA1586" s="62"/>
    </row>
    <row r="1587" spans="27:27" hidden="1">
      <c r="AA1587" s="62"/>
    </row>
    <row r="1588" spans="27:27" hidden="1">
      <c r="AA1588" s="62"/>
    </row>
    <row r="1589" spans="27:27" hidden="1">
      <c r="AA1589" s="62"/>
    </row>
    <row r="1590" spans="27:27" hidden="1">
      <c r="AA1590" s="62"/>
    </row>
    <row r="1591" spans="27:27" hidden="1">
      <c r="AA1591" s="62"/>
    </row>
    <row r="1592" spans="27:27" hidden="1">
      <c r="AA1592" s="62"/>
    </row>
    <row r="1593" spans="27:27" hidden="1">
      <c r="AA1593" s="62"/>
    </row>
    <row r="1594" spans="27:27" hidden="1">
      <c r="AA1594" s="62"/>
    </row>
    <row r="1595" spans="27:27" hidden="1">
      <c r="AA1595" s="62"/>
    </row>
    <row r="1596" spans="27:27" hidden="1">
      <c r="AA1596" s="62"/>
    </row>
    <row r="1597" spans="27:27" hidden="1">
      <c r="AA1597" s="62"/>
    </row>
    <row r="1598" spans="27:27" hidden="1">
      <c r="AA1598" s="62"/>
    </row>
    <row r="1599" spans="27:27" hidden="1">
      <c r="AA1599" s="62"/>
    </row>
    <row r="1600" spans="27:27" hidden="1">
      <c r="AA1600" s="62"/>
    </row>
    <row r="1601" spans="27:27" hidden="1">
      <c r="AA1601" s="62"/>
    </row>
    <row r="1602" spans="27:27" hidden="1">
      <c r="AA1602" s="62"/>
    </row>
    <row r="1603" spans="27:27" hidden="1">
      <c r="AA1603" s="62"/>
    </row>
    <row r="1604" spans="27:27" hidden="1">
      <c r="AA1604" s="62"/>
    </row>
    <row r="1605" spans="27:27" hidden="1">
      <c r="AA1605" s="62"/>
    </row>
    <row r="1606" spans="27:27" hidden="1">
      <c r="AA1606" s="62"/>
    </row>
    <row r="1607" spans="27:27" hidden="1">
      <c r="AA1607" s="62"/>
    </row>
    <row r="1608" spans="27:27" hidden="1">
      <c r="AA1608" s="62"/>
    </row>
    <row r="1609" spans="27:27" hidden="1">
      <c r="AA1609" s="62"/>
    </row>
    <row r="1610" spans="27:27" hidden="1">
      <c r="AA1610" s="62"/>
    </row>
    <row r="1611" spans="27:27" hidden="1">
      <c r="AA1611" s="62"/>
    </row>
    <row r="1612" spans="27:27" hidden="1">
      <c r="AA1612" s="62"/>
    </row>
    <row r="1613" spans="27:27" hidden="1">
      <c r="AA1613" s="62"/>
    </row>
    <row r="1614" spans="27:27" hidden="1">
      <c r="AA1614" s="62"/>
    </row>
    <row r="1615" spans="27:27" hidden="1">
      <c r="AA1615" s="62"/>
    </row>
    <row r="1616" spans="27:27" hidden="1">
      <c r="AA1616" s="62"/>
    </row>
    <row r="1617" spans="27:27" hidden="1">
      <c r="AA1617" s="62"/>
    </row>
    <row r="1618" spans="27:27" hidden="1">
      <c r="AA1618" s="62"/>
    </row>
    <row r="1619" spans="27:27" hidden="1">
      <c r="AA1619" s="62"/>
    </row>
    <row r="1620" spans="27:27" hidden="1">
      <c r="AA1620" s="62"/>
    </row>
    <row r="1621" spans="27:27" hidden="1">
      <c r="AA1621" s="62"/>
    </row>
    <row r="1622" spans="27:27" hidden="1">
      <c r="AA1622" s="62"/>
    </row>
    <row r="1623" spans="27:27" hidden="1">
      <c r="AA1623" s="62"/>
    </row>
    <row r="1624" spans="27:27" hidden="1">
      <c r="AA1624" s="62"/>
    </row>
    <row r="1625" spans="27:27" hidden="1">
      <c r="AA1625" s="62"/>
    </row>
    <row r="1626" spans="27:27" hidden="1">
      <c r="AA1626" s="62"/>
    </row>
    <row r="1627" spans="27:27" hidden="1">
      <c r="AA1627" s="62"/>
    </row>
    <row r="1628" spans="27:27" hidden="1">
      <c r="AA1628" s="62"/>
    </row>
    <row r="1629" spans="27:27" hidden="1">
      <c r="AA1629" s="62"/>
    </row>
    <row r="1630" spans="27:27" hidden="1">
      <c r="AA1630" s="62"/>
    </row>
    <row r="1631" spans="27:27" hidden="1">
      <c r="AA1631" s="62"/>
    </row>
    <row r="1632" spans="27:27" hidden="1">
      <c r="AA1632" s="62"/>
    </row>
    <row r="1633" spans="27:27" hidden="1">
      <c r="AA1633" s="62"/>
    </row>
    <row r="1634" spans="27:27" hidden="1">
      <c r="AA1634" s="62"/>
    </row>
    <row r="1635" spans="27:27" hidden="1">
      <c r="AA1635" s="62"/>
    </row>
    <row r="1636" spans="27:27" hidden="1">
      <c r="AA1636" s="62"/>
    </row>
    <row r="1637" spans="27:27" hidden="1">
      <c r="AA1637" s="62"/>
    </row>
    <row r="1638" spans="27:27" hidden="1">
      <c r="AA1638" s="62"/>
    </row>
    <row r="1639" spans="27:27" hidden="1">
      <c r="AA1639" s="62"/>
    </row>
    <row r="1640" spans="27:27" hidden="1">
      <c r="AA1640" s="62"/>
    </row>
    <row r="1641" spans="27:27" hidden="1">
      <c r="AA1641" s="62"/>
    </row>
    <row r="1642" spans="27:27" hidden="1">
      <c r="AA1642" s="62"/>
    </row>
    <row r="1643" spans="27:27" hidden="1">
      <c r="AA1643" s="62"/>
    </row>
    <row r="1644" spans="27:27" hidden="1">
      <c r="AA1644" s="62"/>
    </row>
    <row r="1645" spans="27:27" hidden="1">
      <c r="AA1645" s="62"/>
    </row>
    <row r="1646" spans="27:27" hidden="1">
      <c r="AA1646" s="62"/>
    </row>
    <row r="1647" spans="27:27" hidden="1">
      <c r="AA1647" s="62"/>
    </row>
    <row r="1648" spans="27:27" hidden="1">
      <c r="AA1648" s="62"/>
    </row>
    <row r="1649" spans="27:27" hidden="1">
      <c r="AA1649" s="62"/>
    </row>
    <row r="1650" spans="27:27" hidden="1">
      <c r="AA1650" s="62"/>
    </row>
    <row r="1651" spans="27:27" hidden="1">
      <c r="AA1651" s="62"/>
    </row>
    <row r="1652" spans="27:27" hidden="1">
      <c r="AA1652" s="62"/>
    </row>
    <row r="1653" spans="27:27" hidden="1">
      <c r="AA1653" s="62"/>
    </row>
    <row r="1654" spans="27:27" hidden="1">
      <c r="AA1654" s="62"/>
    </row>
    <row r="1655" spans="27:27" hidden="1">
      <c r="AA1655" s="62"/>
    </row>
    <row r="1656" spans="27:27" hidden="1">
      <c r="AA1656" s="62"/>
    </row>
    <row r="1657" spans="27:27" hidden="1">
      <c r="AA1657" s="62"/>
    </row>
    <row r="1658" spans="27:27" hidden="1">
      <c r="AA1658" s="62"/>
    </row>
    <row r="1659" spans="27:27" hidden="1">
      <c r="AA1659" s="62"/>
    </row>
    <row r="1660" spans="27:27" hidden="1">
      <c r="AA1660" s="62"/>
    </row>
    <row r="1661" spans="27:27" hidden="1">
      <c r="AA1661" s="62"/>
    </row>
    <row r="1662" spans="27:27" hidden="1">
      <c r="AA1662" s="62"/>
    </row>
    <row r="1663" spans="27:27" hidden="1">
      <c r="AA1663" s="62"/>
    </row>
    <row r="1664" spans="27:27" hidden="1">
      <c r="AA1664" s="62"/>
    </row>
    <row r="1665" spans="27:27" hidden="1">
      <c r="AA1665" s="62"/>
    </row>
    <row r="1666" spans="27:27" hidden="1">
      <c r="AA1666" s="62"/>
    </row>
    <row r="1667" spans="27:27" hidden="1">
      <c r="AA1667" s="62"/>
    </row>
    <row r="1668" spans="27:27" hidden="1">
      <c r="AA1668" s="62"/>
    </row>
    <row r="1669" spans="27:27" hidden="1">
      <c r="AA1669" s="62"/>
    </row>
    <row r="1670" spans="27:27" hidden="1">
      <c r="AA1670" s="62"/>
    </row>
    <row r="1671" spans="27:27" hidden="1">
      <c r="AA1671" s="62"/>
    </row>
    <row r="1672" spans="27:27" hidden="1">
      <c r="AA1672" s="62"/>
    </row>
    <row r="1673" spans="27:27" hidden="1">
      <c r="AA1673" s="62"/>
    </row>
    <row r="1674" spans="27:27" hidden="1">
      <c r="AA1674" s="62"/>
    </row>
    <row r="1675" spans="27:27" hidden="1">
      <c r="AA1675" s="62"/>
    </row>
    <row r="1676" spans="27:27" hidden="1">
      <c r="AA1676" s="62"/>
    </row>
    <row r="1677" spans="27:27" hidden="1">
      <c r="AA1677" s="62"/>
    </row>
    <row r="1678" spans="27:27" hidden="1">
      <c r="AA1678" s="62"/>
    </row>
    <row r="1679" spans="27:27" hidden="1">
      <c r="AA1679" s="62"/>
    </row>
    <row r="1680" spans="27:27" hidden="1">
      <c r="AA1680" s="62"/>
    </row>
    <row r="1681" spans="27:27" hidden="1">
      <c r="AA1681" s="62"/>
    </row>
    <row r="1682" spans="27:27" hidden="1">
      <c r="AA1682" s="62"/>
    </row>
    <row r="1683" spans="27:27" hidden="1">
      <c r="AA1683" s="62"/>
    </row>
    <row r="1684" spans="27:27" hidden="1">
      <c r="AA1684" s="62"/>
    </row>
    <row r="1685" spans="27:27" hidden="1">
      <c r="AA1685" s="62"/>
    </row>
    <row r="1686" spans="27:27" hidden="1">
      <c r="AA1686" s="62"/>
    </row>
    <row r="1687" spans="27:27" hidden="1">
      <c r="AA1687" s="62"/>
    </row>
    <row r="1688" spans="27:27" hidden="1">
      <c r="AA1688" s="62"/>
    </row>
    <row r="1689" spans="27:27" hidden="1">
      <c r="AA1689" s="62"/>
    </row>
    <row r="1690" spans="27:27" hidden="1">
      <c r="AA1690" s="62"/>
    </row>
    <row r="1691" spans="27:27" hidden="1">
      <c r="AA1691" s="62"/>
    </row>
    <row r="1692" spans="27:27" hidden="1">
      <c r="AA1692" s="62"/>
    </row>
    <row r="1693" spans="27:27" hidden="1">
      <c r="AA1693" s="62"/>
    </row>
    <row r="1694" spans="27:27" hidden="1">
      <c r="AA1694" s="62"/>
    </row>
    <row r="1695" spans="27:27" hidden="1">
      <c r="AA1695" s="62"/>
    </row>
    <row r="1696" spans="27:27" hidden="1">
      <c r="AA1696" s="62"/>
    </row>
    <row r="1697" spans="27:27" hidden="1">
      <c r="AA1697" s="62"/>
    </row>
    <row r="1698" spans="27:27" hidden="1">
      <c r="AA1698" s="62"/>
    </row>
    <row r="1699" spans="27:27" hidden="1">
      <c r="AA1699" s="62"/>
    </row>
    <row r="1700" spans="27:27" hidden="1">
      <c r="AA1700" s="62"/>
    </row>
    <row r="1701" spans="27:27" hidden="1">
      <c r="AA1701" s="62"/>
    </row>
    <row r="1702" spans="27:27" hidden="1">
      <c r="AA1702" s="62"/>
    </row>
    <row r="1703" spans="27:27" hidden="1">
      <c r="AA1703" s="62"/>
    </row>
    <row r="1704" spans="27:27" hidden="1">
      <c r="AA1704" s="62"/>
    </row>
    <row r="1705" spans="27:27" hidden="1">
      <c r="AA1705" s="62"/>
    </row>
    <row r="1706" spans="27:27" hidden="1">
      <c r="AA1706" s="62"/>
    </row>
    <row r="1707" spans="27:27" hidden="1">
      <c r="AA1707" s="62"/>
    </row>
    <row r="1708" spans="27:27" hidden="1">
      <c r="AA1708" s="62"/>
    </row>
    <row r="1709" spans="27:27" hidden="1">
      <c r="AA1709" s="62"/>
    </row>
    <row r="1710" spans="27:27" hidden="1">
      <c r="AA1710" s="62"/>
    </row>
    <row r="1711" spans="27:27" hidden="1">
      <c r="AA1711" s="62"/>
    </row>
    <row r="1712" spans="27:27" hidden="1">
      <c r="AA1712" s="62"/>
    </row>
    <row r="1713" spans="27:27" hidden="1">
      <c r="AA1713" s="62"/>
    </row>
    <row r="1714" spans="27:27" hidden="1">
      <c r="AA1714" s="62"/>
    </row>
    <row r="1715" spans="27:27" hidden="1">
      <c r="AA1715" s="62"/>
    </row>
    <row r="1716" spans="27:27" hidden="1">
      <c r="AA1716" s="62"/>
    </row>
    <row r="1717" spans="27:27" hidden="1">
      <c r="AA1717" s="62"/>
    </row>
    <row r="1718" spans="27:27" hidden="1">
      <c r="AA1718" s="62"/>
    </row>
    <row r="1719" spans="27:27" hidden="1">
      <c r="AA1719" s="62"/>
    </row>
    <row r="1720" spans="27:27" hidden="1">
      <c r="AA1720" s="62"/>
    </row>
    <row r="1721" spans="27:27" hidden="1">
      <c r="AA1721" s="62"/>
    </row>
    <row r="1722" spans="27:27" hidden="1">
      <c r="AA1722" s="62"/>
    </row>
    <row r="1723" spans="27:27" hidden="1">
      <c r="AA1723" s="62"/>
    </row>
    <row r="1724" spans="27:27" hidden="1">
      <c r="AA1724" s="62"/>
    </row>
    <row r="1725" spans="27:27" hidden="1">
      <c r="AA1725" s="62"/>
    </row>
    <row r="1726" spans="27:27" hidden="1">
      <c r="AA1726" s="62"/>
    </row>
    <row r="1727" spans="27:27" hidden="1">
      <c r="AA1727" s="62"/>
    </row>
    <row r="1728" spans="27:27" hidden="1">
      <c r="AA1728" s="62"/>
    </row>
    <row r="1729" spans="27:27" hidden="1">
      <c r="AA1729" s="62"/>
    </row>
    <row r="1730" spans="27:27" hidden="1">
      <c r="AA1730" s="62"/>
    </row>
    <row r="1731" spans="27:27" hidden="1">
      <c r="AA1731" s="62"/>
    </row>
    <row r="1732" spans="27:27" hidden="1">
      <c r="AA1732" s="62"/>
    </row>
    <row r="1733" spans="27:27" hidden="1">
      <c r="AA1733" s="62"/>
    </row>
    <row r="1734" spans="27:27" hidden="1">
      <c r="AA1734" s="62"/>
    </row>
    <row r="1735" spans="27:27" hidden="1">
      <c r="AA1735" s="62"/>
    </row>
    <row r="1736" spans="27:27" hidden="1">
      <c r="AA1736" s="62"/>
    </row>
    <row r="1737" spans="27:27" hidden="1">
      <c r="AA1737" s="62"/>
    </row>
    <row r="1738" spans="27:27" hidden="1">
      <c r="AA1738" s="62"/>
    </row>
    <row r="1739" spans="27:27" hidden="1">
      <c r="AA1739" s="62"/>
    </row>
    <row r="1740" spans="27:27" hidden="1">
      <c r="AA1740" s="62"/>
    </row>
    <row r="1741" spans="27:27" hidden="1">
      <c r="AA1741" s="62"/>
    </row>
    <row r="1742" spans="27:27" hidden="1">
      <c r="AA1742" s="62"/>
    </row>
    <row r="1743" spans="27:27" hidden="1">
      <c r="AA1743" s="62"/>
    </row>
    <row r="1744" spans="27:27" hidden="1">
      <c r="AA1744" s="62"/>
    </row>
    <row r="1745" spans="27:27" hidden="1">
      <c r="AA1745" s="62"/>
    </row>
    <row r="1746" spans="27:27" hidden="1">
      <c r="AA1746" s="62"/>
    </row>
    <row r="1747" spans="27:27" hidden="1">
      <c r="AA1747" s="62"/>
    </row>
    <row r="1748" spans="27:27" hidden="1">
      <c r="AA1748" s="62"/>
    </row>
    <row r="1749" spans="27:27" hidden="1">
      <c r="AA1749" s="62"/>
    </row>
    <row r="1750" spans="27:27" hidden="1">
      <c r="AA1750" s="62"/>
    </row>
    <row r="1751" spans="27:27" hidden="1">
      <c r="AA1751" s="62"/>
    </row>
    <row r="1752" spans="27:27" hidden="1">
      <c r="AA1752" s="62"/>
    </row>
    <row r="1753" spans="27:27" hidden="1">
      <c r="AA1753" s="62"/>
    </row>
    <row r="1754" spans="27:27" hidden="1">
      <c r="AA1754" s="62"/>
    </row>
    <row r="1755" spans="27:27" hidden="1">
      <c r="AA1755" s="62"/>
    </row>
    <row r="1756" spans="27:27" hidden="1">
      <c r="AA1756" s="62"/>
    </row>
    <row r="1757" spans="27:27" hidden="1">
      <c r="AA1757" s="62"/>
    </row>
    <row r="1758" spans="27:27" hidden="1">
      <c r="AA1758" s="62"/>
    </row>
    <row r="1759" spans="27:27" hidden="1">
      <c r="AA1759" s="62"/>
    </row>
    <row r="1760" spans="27:27" hidden="1">
      <c r="AA1760" s="62"/>
    </row>
    <row r="1761" spans="27:27" hidden="1">
      <c r="AA1761" s="62"/>
    </row>
    <row r="1762" spans="27:27" hidden="1">
      <c r="AA1762" s="62"/>
    </row>
    <row r="1763" spans="27:27" hidden="1">
      <c r="AA1763" s="62"/>
    </row>
    <row r="1764" spans="27:27" hidden="1">
      <c r="AA1764" s="62"/>
    </row>
    <row r="1765" spans="27:27" hidden="1">
      <c r="AA1765" s="62"/>
    </row>
    <row r="1766" spans="27:27" hidden="1">
      <c r="AA1766" s="62"/>
    </row>
    <row r="1767" spans="27:27" hidden="1">
      <c r="AA1767" s="62"/>
    </row>
    <row r="1768" spans="27:27" hidden="1">
      <c r="AA1768" s="62"/>
    </row>
    <row r="1769" spans="27:27" hidden="1">
      <c r="AA1769" s="62"/>
    </row>
    <row r="1770" spans="27:27" hidden="1">
      <c r="AA1770" s="62"/>
    </row>
    <row r="1771" spans="27:27" hidden="1">
      <c r="AA1771" s="62"/>
    </row>
    <row r="1772" spans="27:27" hidden="1">
      <c r="AA1772" s="62"/>
    </row>
    <row r="1773" spans="27:27" hidden="1">
      <c r="AA1773" s="62"/>
    </row>
    <row r="1774" spans="27:27" hidden="1">
      <c r="AA1774" s="62"/>
    </row>
    <row r="1775" spans="27:27" hidden="1">
      <c r="AA1775" s="62"/>
    </row>
    <row r="1776" spans="27:27" hidden="1">
      <c r="AA1776" s="62"/>
    </row>
    <row r="1777" spans="27:27" hidden="1">
      <c r="AA1777" s="62"/>
    </row>
    <row r="1778" spans="27:27" hidden="1">
      <c r="AA1778" s="62"/>
    </row>
    <row r="1779" spans="27:27" hidden="1">
      <c r="AA1779" s="62"/>
    </row>
    <row r="1780" spans="27:27" hidden="1">
      <c r="AA1780" s="62"/>
    </row>
    <row r="1781" spans="27:27" hidden="1">
      <c r="AA1781" s="62"/>
    </row>
    <row r="1782" spans="27:27" hidden="1">
      <c r="AA1782" s="62"/>
    </row>
    <row r="1783" spans="27:27" hidden="1">
      <c r="AA1783" s="62"/>
    </row>
    <row r="1784" spans="27:27" hidden="1">
      <c r="AA1784" s="62"/>
    </row>
    <row r="1785" spans="27:27" hidden="1">
      <c r="AA1785" s="62"/>
    </row>
    <row r="1786" spans="27:27" hidden="1">
      <c r="AA1786" s="62"/>
    </row>
    <row r="1787" spans="27:27" hidden="1">
      <c r="AA1787" s="62"/>
    </row>
    <row r="1788" spans="27:27" hidden="1">
      <c r="AA1788" s="62"/>
    </row>
    <row r="1789" spans="27:27" hidden="1">
      <c r="AA1789" s="62"/>
    </row>
    <row r="1790" spans="27:27" hidden="1">
      <c r="AA1790" s="62"/>
    </row>
    <row r="1791" spans="27:27" hidden="1">
      <c r="AA1791" s="62"/>
    </row>
    <row r="1792" spans="27:27" hidden="1">
      <c r="AA1792" s="62"/>
    </row>
    <row r="1793" spans="27:27" hidden="1">
      <c r="AA1793" s="62"/>
    </row>
    <row r="1794" spans="27:27" hidden="1">
      <c r="AA1794" s="62"/>
    </row>
    <row r="1795" spans="27:27" hidden="1">
      <c r="AA1795" s="62"/>
    </row>
    <row r="1796" spans="27:27" hidden="1">
      <c r="AA1796" s="62"/>
    </row>
    <row r="1797" spans="27:27" hidden="1">
      <c r="AA1797" s="62"/>
    </row>
    <row r="1798" spans="27:27" hidden="1">
      <c r="AA1798" s="62"/>
    </row>
    <row r="1799" spans="27:27" hidden="1">
      <c r="AA1799" s="62"/>
    </row>
    <row r="1800" spans="27:27" hidden="1">
      <c r="AA1800" s="62"/>
    </row>
    <row r="1801" spans="27:27" hidden="1">
      <c r="AA1801" s="62"/>
    </row>
    <row r="1802" spans="27:27" hidden="1">
      <c r="AA1802" s="62"/>
    </row>
    <row r="1803" spans="27:27" hidden="1">
      <c r="AA1803" s="62"/>
    </row>
    <row r="1804" spans="27:27" hidden="1">
      <c r="AA1804" s="62"/>
    </row>
    <row r="1805" spans="27:27" hidden="1">
      <c r="AA1805" s="62"/>
    </row>
    <row r="1806" spans="27:27" hidden="1">
      <c r="AA1806" s="62"/>
    </row>
    <row r="1807" spans="27:27" hidden="1">
      <c r="AA1807" s="62"/>
    </row>
    <row r="1808" spans="27:27" hidden="1">
      <c r="AA1808" s="62"/>
    </row>
    <row r="1809" spans="27:27" hidden="1">
      <c r="AA1809" s="62"/>
    </row>
    <row r="1810" spans="27:27" hidden="1">
      <c r="AA1810" s="62"/>
    </row>
    <row r="1811" spans="27:27" hidden="1">
      <c r="AA1811" s="62"/>
    </row>
    <row r="1812" spans="27:27" hidden="1">
      <c r="AA1812" s="62"/>
    </row>
    <row r="1813" spans="27:27" hidden="1">
      <c r="AA1813" s="62"/>
    </row>
    <row r="1814" spans="27:27" hidden="1">
      <c r="AA1814" s="62"/>
    </row>
    <row r="1815" spans="27:27" hidden="1">
      <c r="AA1815" s="62"/>
    </row>
    <row r="1816" spans="27:27" hidden="1">
      <c r="AA1816" s="62"/>
    </row>
    <row r="1817" spans="27:27" hidden="1">
      <c r="AA1817" s="62"/>
    </row>
    <row r="1818" spans="27:27" hidden="1">
      <c r="AA1818" s="62"/>
    </row>
    <row r="1819" spans="27:27" hidden="1">
      <c r="AA1819" s="62"/>
    </row>
    <row r="1820" spans="27:27" hidden="1">
      <c r="AA1820" s="62"/>
    </row>
    <row r="1821" spans="27:27" hidden="1">
      <c r="AA1821" s="62"/>
    </row>
    <row r="1822" spans="27:27" hidden="1">
      <c r="AA1822" s="62"/>
    </row>
    <row r="1823" spans="27:27" hidden="1">
      <c r="AA1823" s="62"/>
    </row>
    <row r="1824" spans="27:27" hidden="1">
      <c r="AA1824" s="62"/>
    </row>
    <row r="1825" spans="27:27" hidden="1">
      <c r="AA1825" s="62"/>
    </row>
    <row r="1826" spans="27:27" hidden="1">
      <c r="AA1826" s="62"/>
    </row>
    <row r="1827" spans="27:27" hidden="1">
      <c r="AA1827" s="62"/>
    </row>
    <row r="1828" spans="27:27" hidden="1">
      <c r="AA1828" s="62"/>
    </row>
    <row r="1829" spans="27:27" hidden="1">
      <c r="AA1829" s="62"/>
    </row>
    <row r="1830" spans="27:27" hidden="1">
      <c r="AA1830" s="62"/>
    </row>
    <row r="1831" spans="27:27" hidden="1">
      <c r="AA1831" s="62"/>
    </row>
    <row r="1832" spans="27:27" hidden="1">
      <c r="AA1832" s="62"/>
    </row>
    <row r="1833" spans="27:27" hidden="1">
      <c r="AA1833" s="62"/>
    </row>
    <row r="1834" spans="27:27" hidden="1">
      <c r="AA1834" s="62"/>
    </row>
    <row r="1835" spans="27:27" hidden="1">
      <c r="AA1835" s="62"/>
    </row>
    <row r="1836" spans="27:27" hidden="1">
      <c r="AA1836" s="62"/>
    </row>
    <row r="1837" spans="27:27" hidden="1">
      <c r="AA1837" s="62"/>
    </row>
    <row r="1838" spans="27:27" hidden="1">
      <c r="AA1838" s="62"/>
    </row>
    <row r="1839" spans="27:27" hidden="1">
      <c r="AA1839" s="62"/>
    </row>
    <row r="1840" spans="27:27" hidden="1">
      <c r="AA1840" s="62"/>
    </row>
    <row r="1841" spans="27:27" hidden="1">
      <c r="AA1841" s="62"/>
    </row>
    <row r="1842" spans="27:27" hidden="1">
      <c r="AA1842" s="62"/>
    </row>
    <row r="1843" spans="27:27" hidden="1">
      <c r="AA1843" s="62"/>
    </row>
    <row r="1844" spans="27:27" hidden="1">
      <c r="AA1844" s="62"/>
    </row>
    <row r="1845" spans="27:27" hidden="1">
      <c r="AA1845" s="62"/>
    </row>
    <row r="1846" spans="27:27" hidden="1">
      <c r="AA1846" s="62"/>
    </row>
    <row r="1847" spans="27:27" hidden="1">
      <c r="AA1847" s="62"/>
    </row>
    <row r="1848" spans="27:27" hidden="1">
      <c r="AA1848" s="62"/>
    </row>
    <row r="1849" spans="27:27" hidden="1">
      <c r="AA1849" s="62"/>
    </row>
    <row r="1850" spans="27:27" hidden="1">
      <c r="AA1850" s="62"/>
    </row>
    <row r="1851" spans="27:27" hidden="1">
      <c r="AA1851" s="62"/>
    </row>
    <row r="1852" spans="27:27" hidden="1">
      <c r="AA1852" s="62"/>
    </row>
    <row r="1853" spans="27:27" hidden="1">
      <c r="AA1853" s="62"/>
    </row>
    <row r="1854" spans="27:27" hidden="1">
      <c r="AA1854" s="62"/>
    </row>
    <row r="1855" spans="27:27" hidden="1">
      <c r="AA1855" s="62"/>
    </row>
    <row r="1856" spans="27:27" hidden="1">
      <c r="AA1856" s="62"/>
    </row>
    <row r="1857" spans="27:27" hidden="1">
      <c r="AA1857" s="62"/>
    </row>
    <row r="1858" spans="27:27" hidden="1">
      <c r="AA1858" s="62"/>
    </row>
    <row r="1859" spans="27:27" hidden="1">
      <c r="AA1859" s="62"/>
    </row>
    <row r="1860" spans="27:27" hidden="1">
      <c r="AA1860" s="62"/>
    </row>
    <row r="1861" spans="27:27" hidden="1">
      <c r="AA1861" s="62"/>
    </row>
    <row r="1862" spans="27:27" hidden="1">
      <c r="AA1862" s="62"/>
    </row>
    <row r="1863" spans="27:27" hidden="1">
      <c r="AA1863" s="62"/>
    </row>
    <row r="1864" spans="27:27" hidden="1">
      <c r="AA1864" s="62"/>
    </row>
    <row r="1865" spans="27:27" hidden="1">
      <c r="AA1865" s="62"/>
    </row>
    <row r="1866" spans="27:27" hidden="1">
      <c r="AA1866" s="62"/>
    </row>
    <row r="1867" spans="27:27" hidden="1">
      <c r="AA1867" s="62"/>
    </row>
    <row r="1868" spans="27:27" hidden="1">
      <c r="AA1868" s="62"/>
    </row>
    <row r="1869" spans="27:27" hidden="1">
      <c r="AA1869" s="62"/>
    </row>
    <row r="1870" spans="27:27" hidden="1">
      <c r="AA1870" s="62"/>
    </row>
    <row r="1871" spans="27:27" hidden="1">
      <c r="AA1871" s="62"/>
    </row>
    <row r="1872" spans="27:27" hidden="1">
      <c r="AA1872" s="62"/>
    </row>
    <row r="1873" spans="27:27" hidden="1">
      <c r="AA1873" s="62"/>
    </row>
    <row r="1874" spans="27:27" hidden="1">
      <c r="AA1874" s="62"/>
    </row>
    <row r="1875" spans="27:27" hidden="1">
      <c r="AA1875" s="62"/>
    </row>
    <row r="1876" spans="27:27" hidden="1">
      <c r="AA1876" s="62"/>
    </row>
    <row r="1877" spans="27:27" hidden="1">
      <c r="AA1877" s="62"/>
    </row>
    <row r="1878" spans="27:27" hidden="1">
      <c r="AA1878" s="62"/>
    </row>
    <row r="1879" spans="27:27" hidden="1">
      <c r="AA1879" s="62"/>
    </row>
    <row r="1880" spans="27:27" hidden="1">
      <c r="AA1880" s="62"/>
    </row>
    <row r="1881" spans="27:27" hidden="1">
      <c r="AA1881" s="62"/>
    </row>
    <row r="1882" spans="27:27" hidden="1">
      <c r="AA1882" s="62"/>
    </row>
    <row r="1883" spans="27:27" hidden="1">
      <c r="AA1883" s="62"/>
    </row>
    <row r="1884" spans="27:27" hidden="1">
      <c r="AA1884" s="62"/>
    </row>
    <row r="1885" spans="27:27" hidden="1">
      <c r="AA1885" s="62"/>
    </row>
    <row r="1886" spans="27:27" hidden="1">
      <c r="AA1886" s="62"/>
    </row>
    <row r="1887" spans="27:27" hidden="1">
      <c r="AA1887" s="62"/>
    </row>
    <row r="1888" spans="27:27" hidden="1">
      <c r="AA1888" s="62"/>
    </row>
    <row r="1889" spans="27:27" hidden="1">
      <c r="AA1889" s="62"/>
    </row>
    <row r="1890" spans="27:27" hidden="1">
      <c r="AA1890" s="62"/>
    </row>
    <row r="1891" spans="27:27" hidden="1">
      <c r="AA1891" s="62"/>
    </row>
    <row r="1892" spans="27:27" hidden="1">
      <c r="AA1892" s="62"/>
    </row>
    <row r="1893" spans="27:27" hidden="1">
      <c r="AA1893" s="62"/>
    </row>
    <row r="1894" spans="27:27" hidden="1">
      <c r="AA1894" s="62"/>
    </row>
    <row r="1895" spans="27:27" hidden="1">
      <c r="AA1895" s="62"/>
    </row>
    <row r="1896" spans="27:27" hidden="1">
      <c r="AA1896" s="62"/>
    </row>
    <row r="1897" spans="27:27" hidden="1">
      <c r="AA1897" s="62"/>
    </row>
    <row r="1898" spans="27:27" hidden="1">
      <c r="AA1898" s="62"/>
    </row>
    <row r="1899" spans="27:27" hidden="1">
      <c r="AA1899" s="62"/>
    </row>
    <row r="1900" spans="27:27" hidden="1">
      <c r="AA1900" s="62"/>
    </row>
    <row r="1901" spans="27:27" hidden="1">
      <c r="AA1901" s="62"/>
    </row>
    <row r="1902" spans="27:27" hidden="1">
      <c r="AA1902" s="62"/>
    </row>
    <row r="1903" spans="27:27" hidden="1">
      <c r="AA1903" s="62"/>
    </row>
    <row r="1904" spans="27:27" hidden="1">
      <c r="AA1904" s="62"/>
    </row>
    <row r="1905" spans="27:27" hidden="1">
      <c r="AA1905" s="62"/>
    </row>
    <row r="1906" spans="27:27" hidden="1">
      <c r="AA1906" s="62"/>
    </row>
    <row r="1907" spans="27:27" hidden="1">
      <c r="AA1907" s="62"/>
    </row>
    <row r="1908" spans="27:27" hidden="1">
      <c r="AA1908" s="62"/>
    </row>
    <row r="1909" spans="27:27" hidden="1">
      <c r="AA1909" s="62"/>
    </row>
    <row r="1910" spans="27:27" hidden="1">
      <c r="AA1910" s="62"/>
    </row>
    <row r="1911" spans="27:27" hidden="1">
      <c r="AA1911" s="62"/>
    </row>
    <row r="1912" spans="27:27" hidden="1">
      <c r="AA1912" s="62"/>
    </row>
    <row r="1913" spans="27:27" hidden="1">
      <c r="AA1913" s="62"/>
    </row>
    <row r="1914" spans="27:27" hidden="1">
      <c r="AA1914" s="62"/>
    </row>
    <row r="1915" spans="27:27" hidden="1">
      <c r="AA1915" s="62"/>
    </row>
    <row r="1916" spans="27:27" hidden="1">
      <c r="AA1916" s="62"/>
    </row>
    <row r="1917" spans="27:27" hidden="1">
      <c r="AA1917" s="62"/>
    </row>
    <row r="1918" spans="27:27" hidden="1">
      <c r="AA1918" s="62"/>
    </row>
    <row r="1919" spans="27:27" hidden="1">
      <c r="AA1919" s="62"/>
    </row>
    <row r="1920" spans="27:27" hidden="1">
      <c r="AA1920" s="62"/>
    </row>
    <row r="1921" spans="27:27" hidden="1">
      <c r="AA1921" s="62"/>
    </row>
    <row r="1922" spans="27:27" hidden="1">
      <c r="AA1922" s="62"/>
    </row>
    <row r="1923" spans="27:27" hidden="1">
      <c r="AA1923" s="62"/>
    </row>
    <row r="1924" spans="27:27" hidden="1">
      <c r="AA1924" s="62"/>
    </row>
    <row r="1925" spans="27:27" hidden="1">
      <c r="AA1925" s="62"/>
    </row>
    <row r="1926" spans="27:27" hidden="1">
      <c r="AA1926" s="62"/>
    </row>
    <row r="1927" spans="27:27" hidden="1">
      <c r="AA1927" s="62"/>
    </row>
    <row r="1928" spans="27:27" hidden="1">
      <c r="AA1928" s="62"/>
    </row>
    <row r="1929" spans="27:27" hidden="1">
      <c r="AA1929" s="62"/>
    </row>
    <row r="1930" spans="27:27" hidden="1">
      <c r="AA1930" s="62"/>
    </row>
    <row r="1931" spans="27:27" hidden="1">
      <c r="AA1931" s="62"/>
    </row>
    <row r="1932" spans="27:27" hidden="1">
      <c r="AA1932" s="62"/>
    </row>
    <row r="1933" spans="27:27" hidden="1">
      <c r="AA1933" s="62"/>
    </row>
    <row r="1934" spans="27:27" hidden="1">
      <c r="AA1934" s="62"/>
    </row>
    <row r="1935" spans="27:27" hidden="1">
      <c r="AA1935" s="62"/>
    </row>
    <row r="1936" spans="27:27" hidden="1">
      <c r="AA1936" s="62"/>
    </row>
    <row r="1937" spans="27:27" hidden="1">
      <c r="AA1937" s="62"/>
    </row>
    <row r="1938" spans="27:27" hidden="1">
      <c r="AA1938" s="62"/>
    </row>
    <row r="1939" spans="27:27" hidden="1">
      <c r="AA1939" s="62"/>
    </row>
    <row r="1940" spans="27:27" hidden="1">
      <c r="AA1940" s="62"/>
    </row>
    <row r="1941" spans="27:27" hidden="1">
      <c r="AA1941" s="62"/>
    </row>
    <row r="1942" spans="27:27" hidden="1">
      <c r="AA1942" s="62"/>
    </row>
    <row r="1943" spans="27:27" hidden="1">
      <c r="AA1943" s="62"/>
    </row>
    <row r="1944" spans="27:27" hidden="1">
      <c r="AA1944" s="62"/>
    </row>
    <row r="1945" spans="27:27" hidden="1">
      <c r="AA1945" s="62"/>
    </row>
    <row r="1946" spans="27:27" hidden="1">
      <c r="AA1946" s="62"/>
    </row>
    <row r="1947" spans="27:27" hidden="1">
      <c r="AA1947" s="62"/>
    </row>
    <row r="1948" spans="27:27" hidden="1">
      <c r="AA1948" s="62"/>
    </row>
    <row r="1949" spans="27:27" hidden="1">
      <c r="AA1949" s="62"/>
    </row>
    <row r="1950" spans="27:27" hidden="1">
      <c r="AA1950" s="62"/>
    </row>
    <row r="1951" spans="27:27" hidden="1">
      <c r="AA1951" s="62"/>
    </row>
    <row r="1952" spans="27:27" hidden="1">
      <c r="AA1952" s="62"/>
    </row>
    <row r="1953" spans="27:27" hidden="1">
      <c r="AA1953" s="62"/>
    </row>
    <row r="1954" spans="27:27" hidden="1">
      <c r="AA1954" s="62"/>
    </row>
    <row r="1955" spans="27:27" hidden="1">
      <c r="AA1955" s="62"/>
    </row>
    <row r="1956" spans="27:27" hidden="1">
      <c r="AA1956" s="62"/>
    </row>
    <row r="1957" spans="27:27" hidden="1">
      <c r="AA1957" s="62"/>
    </row>
    <row r="1958" spans="27:27" hidden="1">
      <c r="AA1958" s="62"/>
    </row>
    <row r="1959" spans="27:27" hidden="1">
      <c r="AA1959" s="62"/>
    </row>
    <row r="1960" spans="27:27" hidden="1">
      <c r="AA1960" s="62"/>
    </row>
    <row r="1961" spans="27:27" hidden="1">
      <c r="AA1961" s="62"/>
    </row>
    <row r="1962" spans="27:27" hidden="1">
      <c r="AA1962" s="62"/>
    </row>
    <row r="1963" spans="27:27" hidden="1">
      <c r="AA1963" s="62"/>
    </row>
    <row r="1964" spans="27:27" hidden="1">
      <c r="AA1964" s="62"/>
    </row>
    <row r="1965" spans="27:27" hidden="1">
      <c r="AA1965" s="62"/>
    </row>
    <row r="1966" spans="27:27" hidden="1">
      <c r="AA1966" s="62"/>
    </row>
    <row r="1967" spans="27:27" hidden="1">
      <c r="AA1967" s="62"/>
    </row>
    <row r="1968" spans="27:27" hidden="1">
      <c r="AA1968" s="62"/>
    </row>
    <row r="1969" spans="27:27" hidden="1">
      <c r="AA1969" s="62"/>
    </row>
    <row r="1970" spans="27:27" hidden="1">
      <c r="AA1970" s="62"/>
    </row>
    <row r="1971" spans="27:27" hidden="1">
      <c r="AA1971" s="62"/>
    </row>
    <row r="1972" spans="27:27" hidden="1">
      <c r="AA1972" s="62"/>
    </row>
    <row r="1973" spans="27:27" hidden="1">
      <c r="AA1973" s="62"/>
    </row>
    <row r="1974" spans="27:27" hidden="1">
      <c r="AA1974" s="62"/>
    </row>
    <row r="1975" spans="27:27" hidden="1">
      <c r="AA1975" s="62"/>
    </row>
    <row r="1976" spans="27:27" hidden="1">
      <c r="AA1976" s="62"/>
    </row>
    <row r="1977" spans="27:27" hidden="1">
      <c r="AA1977" s="62"/>
    </row>
    <row r="1978" spans="27:27" hidden="1">
      <c r="AA1978" s="62"/>
    </row>
    <row r="1979" spans="27:27" hidden="1">
      <c r="AA1979" s="62"/>
    </row>
    <row r="1980" spans="27:27" hidden="1">
      <c r="AA1980" s="62"/>
    </row>
    <row r="1981" spans="27:27" hidden="1">
      <c r="AA1981" s="62"/>
    </row>
    <row r="1982" spans="27:27" hidden="1">
      <c r="AA1982" s="62"/>
    </row>
    <row r="1983" spans="27:27" hidden="1">
      <c r="AA1983" s="62"/>
    </row>
    <row r="1984" spans="27:27" hidden="1">
      <c r="AA1984" s="62"/>
    </row>
    <row r="1985" spans="27:27" hidden="1">
      <c r="AA1985" s="62"/>
    </row>
    <row r="1986" spans="27:27" hidden="1">
      <c r="AA1986" s="62"/>
    </row>
    <row r="1987" spans="27:27" hidden="1">
      <c r="AA1987" s="62"/>
    </row>
    <row r="1988" spans="27:27" hidden="1">
      <c r="AA1988" s="62"/>
    </row>
    <row r="1989" spans="27:27" hidden="1">
      <c r="AA1989" s="62"/>
    </row>
    <row r="1990" spans="27:27" hidden="1">
      <c r="AA1990" s="62"/>
    </row>
    <row r="1991" spans="27:27" hidden="1">
      <c r="AA1991" s="62"/>
    </row>
    <row r="1992" spans="27:27" hidden="1">
      <c r="AA1992" s="62"/>
    </row>
    <row r="1993" spans="27:27" hidden="1">
      <c r="AA1993" s="62"/>
    </row>
    <row r="1994" spans="27:27" hidden="1">
      <c r="AA1994" s="62"/>
    </row>
    <row r="1995" spans="27:27" hidden="1">
      <c r="AA1995" s="62"/>
    </row>
    <row r="1996" spans="27:27" hidden="1">
      <c r="AA1996" s="62"/>
    </row>
    <row r="1997" spans="27:27" hidden="1">
      <c r="AA1997" s="62"/>
    </row>
    <row r="1998" spans="27:27" hidden="1">
      <c r="AA1998" s="62"/>
    </row>
    <row r="1999" spans="27:27" hidden="1">
      <c r="AA1999" s="62"/>
    </row>
    <row r="2000" spans="27:27" hidden="1">
      <c r="AA2000" s="62"/>
    </row>
    <row r="2001" spans="27:27" hidden="1">
      <c r="AA2001" s="62"/>
    </row>
    <row r="2002" spans="27:27" hidden="1">
      <c r="AA2002" s="62"/>
    </row>
    <row r="2003" spans="27:27" hidden="1">
      <c r="AA2003" s="62"/>
    </row>
    <row r="2004" spans="27:27" hidden="1">
      <c r="AA2004" s="62"/>
    </row>
    <row r="2005" spans="27:27" hidden="1">
      <c r="AA2005" s="62"/>
    </row>
    <row r="2006" spans="27:27" hidden="1">
      <c r="AA2006" s="62"/>
    </row>
    <row r="2007" spans="27:27" hidden="1">
      <c r="AA2007" s="62"/>
    </row>
    <row r="2008" spans="27:27" hidden="1">
      <c r="AA2008" s="62"/>
    </row>
    <row r="2009" spans="27:27" hidden="1">
      <c r="AA2009" s="62"/>
    </row>
    <row r="2010" spans="27:27" hidden="1">
      <c r="AA2010" s="62"/>
    </row>
    <row r="2011" spans="27:27" hidden="1">
      <c r="AA2011" s="62"/>
    </row>
    <row r="2012" spans="27:27" hidden="1">
      <c r="AA2012" s="62"/>
    </row>
    <row r="2013" spans="27:27" hidden="1">
      <c r="AA2013" s="62"/>
    </row>
    <row r="2014" spans="27:27" hidden="1">
      <c r="AA2014" s="62"/>
    </row>
    <row r="2015" spans="27:27" hidden="1">
      <c r="AA2015" s="62"/>
    </row>
    <row r="2016" spans="27:27" hidden="1">
      <c r="AA2016" s="62"/>
    </row>
    <row r="2017" spans="27:27" hidden="1">
      <c r="AA2017" s="62"/>
    </row>
    <row r="2018" spans="27:27" hidden="1">
      <c r="AA2018" s="62"/>
    </row>
    <row r="2019" spans="27:27" hidden="1">
      <c r="AA2019" s="62"/>
    </row>
    <row r="2020" spans="27:27" hidden="1">
      <c r="AA2020" s="62"/>
    </row>
    <row r="2021" spans="27:27" hidden="1">
      <c r="AA2021" s="62"/>
    </row>
    <row r="2022" spans="27:27" hidden="1">
      <c r="AA2022" s="62"/>
    </row>
    <row r="2023" spans="27:27" hidden="1">
      <c r="AA2023" s="62"/>
    </row>
    <row r="2024" spans="27:27" hidden="1">
      <c r="AA2024" s="62"/>
    </row>
    <row r="2025" spans="27:27" hidden="1">
      <c r="AA2025" s="62"/>
    </row>
    <row r="2026" spans="27:27" hidden="1">
      <c r="AA2026" s="62"/>
    </row>
    <row r="2027" spans="27:27" hidden="1">
      <c r="AA2027" s="62"/>
    </row>
    <row r="2028" spans="27:27" hidden="1">
      <c r="AA2028" s="62"/>
    </row>
    <row r="2029" spans="27:27" hidden="1">
      <c r="AA2029" s="62"/>
    </row>
    <row r="2030" spans="27:27" hidden="1">
      <c r="AA2030" s="62"/>
    </row>
    <row r="2031" spans="27:27" hidden="1">
      <c r="AA2031" s="62"/>
    </row>
    <row r="2032" spans="27:27" hidden="1">
      <c r="AA2032" s="62"/>
    </row>
    <row r="2033" spans="27:27" hidden="1">
      <c r="AA2033" s="62"/>
    </row>
    <row r="2034" spans="27:27" hidden="1">
      <c r="AA2034" s="62"/>
    </row>
    <row r="2035" spans="27:27" hidden="1">
      <c r="AA2035" s="62"/>
    </row>
    <row r="2036" spans="27:27" hidden="1">
      <c r="AA2036" s="62"/>
    </row>
    <row r="2037" spans="27:27" hidden="1">
      <c r="AA2037" s="62"/>
    </row>
    <row r="2038" spans="27:27" hidden="1">
      <c r="AA2038" s="62"/>
    </row>
    <row r="2039" spans="27:27" hidden="1">
      <c r="AA2039" s="62"/>
    </row>
    <row r="2040" spans="27:27" hidden="1">
      <c r="AA2040" s="62"/>
    </row>
    <row r="2041" spans="27:27" hidden="1">
      <c r="AA2041" s="62"/>
    </row>
    <row r="2042" spans="27:27" hidden="1">
      <c r="AA2042" s="62"/>
    </row>
    <row r="2043" spans="27:27" hidden="1">
      <c r="AA2043" s="62"/>
    </row>
    <row r="2044" spans="27:27" hidden="1">
      <c r="AA2044" s="62"/>
    </row>
    <row r="2045" spans="27:27" hidden="1">
      <c r="AA2045" s="62"/>
    </row>
    <row r="2046" spans="27:27" hidden="1">
      <c r="AA2046" s="62"/>
    </row>
    <row r="2047" spans="27:27" hidden="1">
      <c r="AA2047" s="62"/>
    </row>
    <row r="2048" spans="27:27" hidden="1">
      <c r="AA2048" s="62"/>
    </row>
    <row r="2049" spans="27:27" hidden="1">
      <c r="AA2049" s="62"/>
    </row>
    <row r="2050" spans="27:27" hidden="1">
      <c r="AA2050" s="62"/>
    </row>
    <row r="2051" spans="27:27" hidden="1">
      <c r="AA2051" s="62"/>
    </row>
    <row r="2052" spans="27:27" hidden="1">
      <c r="AA2052" s="62"/>
    </row>
    <row r="2053" spans="27:27" hidden="1">
      <c r="AA2053" s="62"/>
    </row>
    <row r="2054" spans="27:27" hidden="1">
      <c r="AA2054" s="62"/>
    </row>
    <row r="2055" spans="27:27" hidden="1">
      <c r="AA2055" s="62"/>
    </row>
    <row r="2056" spans="27:27" hidden="1">
      <c r="AA2056" s="62"/>
    </row>
    <row r="2057" spans="27:27" hidden="1">
      <c r="AA2057" s="62"/>
    </row>
    <row r="2058" spans="27:27" hidden="1">
      <c r="AA2058" s="62"/>
    </row>
    <row r="2059" spans="27:27" hidden="1">
      <c r="AA2059" s="62"/>
    </row>
    <row r="2060" spans="27:27" hidden="1">
      <c r="AA2060" s="62"/>
    </row>
    <row r="2061" spans="27:27" hidden="1">
      <c r="AA2061" s="62"/>
    </row>
    <row r="2062" spans="27:27" hidden="1">
      <c r="AA2062" s="62"/>
    </row>
    <row r="2063" spans="27:27" hidden="1">
      <c r="AA2063" s="62"/>
    </row>
    <row r="2064" spans="27:27" hidden="1">
      <c r="AA2064" s="62"/>
    </row>
    <row r="2065" spans="27:27" hidden="1">
      <c r="AA2065" s="62"/>
    </row>
    <row r="2066" spans="27:27" hidden="1">
      <c r="AA2066" s="62"/>
    </row>
    <row r="2067" spans="27:27" hidden="1">
      <c r="AA2067" s="62"/>
    </row>
    <row r="2068" spans="27:27" hidden="1">
      <c r="AA2068" s="62"/>
    </row>
    <row r="2069" spans="27:27" hidden="1">
      <c r="AA2069" s="62"/>
    </row>
    <row r="2070" spans="27:27" hidden="1">
      <c r="AA2070" s="62"/>
    </row>
    <row r="2071" spans="27:27" hidden="1">
      <c r="AA2071" s="62"/>
    </row>
    <row r="2072" spans="27:27" hidden="1">
      <c r="AA2072" s="62"/>
    </row>
    <row r="2073" spans="27:27" hidden="1">
      <c r="AA2073" s="62"/>
    </row>
    <row r="2074" spans="27:27" hidden="1">
      <c r="AA2074" s="62"/>
    </row>
    <row r="2075" spans="27:27" hidden="1">
      <c r="AA2075" s="62"/>
    </row>
    <row r="2076" spans="27:27" hidden="1">
      <c r="AA2076" s="62"/>
    </row>
    <row r="2077" spans="27:27" hidden="1">
      <c r="AA2077" s="62"/>
    </row>
    <row r="2078" spans="27:27" hidden="1">
      <c r="AA2078" s="62"/>
    </row>
    <row r="2079" spans="27:27" hidden="1">
      <c r="AA2079" s="62"/>
    </row>
    <row r="2080" spans="27:27" hidden="1">
      <c r="AA2080" s="62"/>
    </row>
    <row r="2081" spans="27:27" hidden="1">
      <c r="AA2081" s="62"/>
    </row>
    <row r="2082" spans="27:27" hidden="1">
      <c r="AA2082" s="62"/>
    </row>
    <row r="2083" spans="27:27" hidden="1">
      <c r="AA2083" s="62"/>
    </row>
    <row r="2084" spans="27:27" hidden="1">
      <c r="AA2084" s="62"/>
    </row>
    <row r="2085" spans="27:27" hidden="1">
      <c r="AA2085" s="62"/>
    </row>
    <row r="2086" spans="27:27" hidden="1">
      <c r="AA2086" s="62"/>
    </row>
    <row r="2087" spans="27:27" hidden="1">
      <c r="AA2087" s="62"/>
    </row>
    <row r="2088" spans="27:27" hidden="1">
      <c r="AA2088" s="62"/>
    </row>
    <row r="2089" spans="27:27" hidden="1">
      <c r="AA2089" s="62"/>
    </row>
    <row r="2090" spans="27:27" hidden="1">
      <c r="AA2090" s="62"/>
    </row>
    <row r="2091" spans="27:27" hidden="1">
      <c r="AA2091" s="62"/>
    </row>
    <row r="2092" spans="27:27" hidden="1">
      <c r="AA2092" s="62"/>
    </row>
    <row r="2093" spans="27:27" hidden="1">
      <c r="AA2093" s="62"/>
    </row>
    <row r="2094" spans="27:27" hidden="1">
      <c r="AA2094" s="62"/>
    </row>
    <row r="2095" spans="27:27" hidden="1">
      <c r="AA2095" s="62"/>
    </row>
    <row r="2096" spans="27:27" hidden="1">
      <c r="AA2096" s="62"/>
    </row>
    <row r="2097" spans="27:27" hidden="1">
      <c r="AA2097" s="62"/>
    </row>
    <row r="2098" spans="27:27" hidden="1">
      <c r="AA2098" s="62"/>
    </row>
    <row r="2099" spans="27:27" hidden="1">
      <c r="AA2099" s="62"/>
    </row>
    <row r="2100" spans="27:27" hidden="1">
      <c r="AA2100" s="62"/>
    </row>
    <row r="2101" spans="27:27" hidden="1">
      <c r="AA2101" s="62"/>
    </row>
    <row r="2102" spans="27:27" hidden="1">
      <c r="AA2102" s="62"/>
    </row>
    <row r="2103" spans="27:27" hidden="1">
      <c r="AA2103" s="62"/>
    </row>
    <row r="2104" spans="27:27" hidden="1">
      <c r="AA2104" s="62"/>
    </row>
    <row r="2105" spans="27:27" hidden="1">
      <c r="AA2105" s="62"/>
    </row>
    <row r="2106" spans="27:27" hidden="1">
      <c r="AA2106" s="62"/>
    </row>
    <row r="2107" spans="27:27" hidden="1">
      <c r="AA2107" s="62"/>
    </row>
    <row r="2108" spans="27:27" hidden="1">
      <c r="AA2108" s="62"/>
    </row>
    <row r="2109" spans="27:27" hidden="1">
      <c r="AA2109" s="62"/>
    </row>
    <row r="2110" spans="27:27" hidden="1">
      <c r="AA2110" s="62"/>
    </row>
    <row r="2111" spans="27:27" hidden="1">
      <c r="AA2111" s="62"/>
    </row>
    <row r="2112" spans="27:27" hidden="1">
      <c r="AA2112" s="62"/>
    </row>
    <row r="2113" spans="27:27" hidden="1">
      <c r="AA2113" s="62"/>
    </row>
    <row r="2114" spans="27:27" hidden="1">
      <c r="AA2114" s="62"/>
    </row>
    <row r="2115" spans="27:27" hidden="1">
      <c r="AA2115" s="62"/>
    </row>
    <row r="2116" spans="27:27" hidden="1">
      <c r="AA2116" s="62"/>
    </row>
    <row r="2117" spans="27:27" hidden="1">
      <c r="AA2117" s="62"/>
    </row>
    <row r="2118" spans="27:27" hidden="1">
      <c r="AA2118" s="62"/>
    </row>
    <row r="2119" spans="27:27" hidden="1">
      <c r="AA2119" s="62"/>
    </row>
    <row r="2120" spans="27:27" hidden="1">
      <c r="AA2120" s="62"/>
    </row>
    <row r="2121" spans="27:27" hidden="1">
      <c r="AA2121" s="62"/>
    </row>
    <row r="2122" spans="27:27" hidden="1">
      <c r="AA2122" s="62"/>
    </row>
    <row r="2123" spans="27:27" hidden="1">
      <c r="AA2123" s="62"/>
    </row>
    <row r="2124" spans="27:27" hidden="1">
      <c r="AA2124" s="62"/>
    </row>
    <row r="2125" spans="27:27" hidden="1">
      <c r="AA2125" s="62"/>
    </row>
    <row r="2126" spans="27:27" hidden="1">
      <c r="AA2126" s="62"/>
    </row>
    <row r="2127" spans="27:27" hidden="1">
      <c r="AA2127" s="62"/>
    </row>
    <row r="2128" spans="27:27" hidden="1">
      <c r="AA2128" s="62"/>
    </row>
    <row r="2129" spans="27:27" hidden="1">
      <c r="AA2129" s="62"/>
    </row>
    <row r="2130" spans="27:27" hidden="1">
      <c r="AA2130" s="62"/>
    </row>
    <row r="2131" spans="27:27" hidden="1">
      <c r="AA2131" s="62"/>
    </row>
    <row r="2132" spans="27:27" hidden="1">
      <c r="AA2132" s="62"/>
    </row>
    <row r="2133" spans="27:27" hidden="1">
      <c r="AA2133" s="62"/>
    </row>
    <row r="2134" spans="27:27" hidden="1">
      <c r="AA2134" s="62"/>
    </row>
    <row r="2135" spans="27:27" hidden="1">
      <c r="AA2135" s="62"/>
    </row>
    <row r="2136" spans="27:27" hidden="1">
      <c r="AA2136" s="62"/>
    </row>
    <row r="2137" spans="27:27" hidden="1">
      <c r="AA2137" s="62"/>
    </row>
    <row r="2138" spans="27:27" hidden="1">
      <c r="AA2138" s="62"/>
    </row>
    <row r="2139" spans="27:27" hidden="1">
      <c r="AA2139" s="62"/>
    </row>
    <row r="2140" spans="27:27" hidden="1">
      <c r="AA2140" s="62"/>
    </row>
    <row r="2141" spans="27:27" hidden="1">
      <c r="AA2141" s="62"/>
    </row>
    <row r="2142" spans="27:27" hidden="1">
      <c r="AA2142" s="62"/>
    </row>
    <row r="2143" spans="27:27" hidden="1">
      <c r="AA2143" s="62"/>
    </row>
    <row r="2144" spans="27:27" hidden="1">
      <c r="AA2144" s="62"/>
    </row>
    <row r="2145" spans="27:27" hidden="1">
      <c r="AA2145" s="62"/>
    </row>
    <row r="2146" spans="27:27" hidden="1">
      <c r="AA2146" s="62"/>
    </row>
    <row r="2147" spans="27:27" hidden="1">
      <c r="AA2147" s="62"/>
    </row>
    <row r="2148" spans="27:27" hidden="1">
      <c r="AA2148" s="62"/>
    </row>
    <row r="2149" spans="27:27" hidden="1">
      <c r="AA2149" s="62"/>
    </row>
    <row r="2150" spans="27:27" hidden="1">
      <c r="AA2150" s="62"/>
    </row>
    <row r="2151" spans="27:27" hidden="1">
      <c r="AA2151" s="62"/>
    </row>
    <row r="2152" spans="27:27" hidden="1">
      <c r="AA2152" s="62"/>
    </row>
    <row r="2153" spans="27:27" hidden="1">
      <c r="AA2153" s="62"/>
    </row>
    <row r="2154" spans="27:27" hidden="1">
      <c r="AA2154" s="62"/>
    </row>
    <row r="2155" spans="27:27" hidden="1">
      <c r="AA2155" s="62"/>
    </row>
    <row r="2156" spans="27:27" hidden="1">
      <c r="AA2156" s="62"/>
    </row>
    <row r="2157" spans="27:27" hidden="1">
      <c r="AA2157" s="62"/>
    </row>
    <row r="2158" spans="27:27" hidden="1">
      <c r="AA2158" s="62"/>
    </row>
    <row r="2159" spans="27:27" hidden="1">
      <c r="AA2159" s="62"/>
    </row>
    <row r="2160" spans="27:27" hidden="1">
      <c r="AA2160" s="62"/>
    </row>
    <row r="2161" spans="27:27" hidden="1">
      <c r="AA2161" s="62"/>
    </row>
    <row r="2162" spans="27:27" hidden="1">
      <c r="AA2162" s="62"/>
    </row>
    <row r="2163" spans="27:27" hidden="1">
      <c r="AA2163" s="62"/>
    </row>
    <row r="2164" spans="27:27" hidden="1">
      <c r="AA2164" s="62"/>
    </row>
    <row r="2165" spans="27:27" hidden="1">
      <c r="AA2165" s="62"/>
    </row>
    <row r="2166" spans="27:27" hidden="1">
      <c r="AA2166" s="62"/>
    </row>
    <row r="2167" spans="27:27" hidden="1">
      <c r="AA2167" s="62"/>
    </row>
    <row r="2168" spans="27:27" hidden="1">
      <c r="AA2168" s="62"/>
    </row>
    <row r="2169" spans="27:27" hidden="1">
      <c r="AA2169" s="62"/>
    </row>
    <row r="2170" spans="27:27" hidden="1">
      <c r="AA2170" s="62"/>
    </row>
    <row r="2171" spans="27:27" hidden="1">
      <c r="AA2171" s="62"/>
    </row>
    <row r="2172" spans="27:27" hidden="1">
      <c r="AA2172" s="62"/>
    </row>
    <row r="2173" spans="27:27" hidden="1">
      <c r="AA2173" s="62"/>
    </row>
    <row r="2174" spans="27:27" hidden="1">
      <c r="AA2174" s="62"/>
    </row>
    <row r="2175" spans="27:27" hidden="1">
      <c r="AA2175" s="62"/>
    </row>
    <row r="2176" spans="27:27" hidden="1">
      <c r="AA2176" s="62"/>
    </row>
    <row r="2177" spans="27:27" hidden="1">
      <c r="AA2177" s="62"/>
    </row>
    <row r="2178" spans="27:27" hidden="1">
      <c r="AA2178" s="62"/>
    </row>
    <row r="2179" spans="27:27" hidden="1">
      <c r="AA2179" s="62"/>
    </row>
    <row r="2180" spans="27:27" hidden="1">
      <c r="AA2180" s="62"/>
    </row>
    <row r="2181" spans="27:27" hidden="1">
      <c r="AA2181" s="62"/>
    </row>
    <row r="2182" spans="27:27" hidden="1">
      <c r="AA2182" s="62"/>
    </row>
    <row r="2183" spans="27:27" hidden="1">
      <c r="AA2183" s="62"/>
    </row>
    <row r="2184" spans="27:27" hidden="1">
      <c r="AA2184" s="62"/>
    </row>
    <row r="2185" spans="27:27" hidden="1">
      <c r="AA2185" s="62"/>
    </row>
    <row r="2186" spans="27:27" hidden="1">
      <c r="AA2186" s="62"/>
    </row>
    <row r="2187" spans="27:27" hidden="1">
      <c r="AA2187" s="62"/>
    </row>
    <row r="2188" spans="27:27" hidden="1">
      <c r="AA2188" s="62"/>
    </row>
    <row r="2189" spans="27:27" hidden="1">
      <c r="AA2189" s="62"/>
    </row>
    <row r="2190" spans="27:27" hidden="1">
      <c r="AA2190" s="62"/>
    </row>
    <row r="2191" spans="27:27" hidden="1">
      <c r="AA2191" s="62"/>
    </row>
    <row r="2192" spans="27:27" hidden="1">
      <c r="AA2192" s="62"/>
    </row>
    <row r="2193" spans="27:27" hidden="1">
      <c r="AA2193" s="62"/>
    </row>
    <row r="2194" spans="27:27" hidden="1">
      <c r="AA2194" s="62"/>
    </row>
    <row r="2195" spans="27:27" hidden="1">
      <c r="AA2195" s="62"/>
    </row>
    <row r="2196" spans="27:27" hidden="1">
      <c r="AA2196" s="62"/>
    </row>
    <row r="2197" spans="27:27" hidden="1">
      <c r="AA2197" s="62"/>
    </row>
    <row r="2198" spans="27:27" hidden="1">
      <c r="AA2198" s="62"/>
    </row>
    <row r="2199" spans="27:27" hidden="1">
      <c r="AA2199" s="62"/>
    </row>
    <row r="2200" spans="27:27" hidden="1">
      <c r="AA2200" s="62"/>
    </row>
    <row r="2201" spans="27:27" hidden="1">
      <c r="AA2201" s="62"/>
    </row>
    <row r="2202" spans="27:27" hidden="1">
      <c r="AA2202" s="62"/>
    </row>
    <row r="2203" spans="27:27" hidden="1">
      <c r="AA2203" s="62"/>
    </row>
    <row r="2204" spans="27:27" hidden="1">
      <c r="AA2204" s="62"/>
    </row>
    <row r="2205" spans="27:27" hidden="1">
      <c r="AA2205" s="62"/>
    </row>
    <row r="2206" spans="27:27" hidden="1">
      <c r="AA2206" s="62"/>
    </row>
    <row r="2207" spans="27:27" hidden="1">
      <c r="AA2207" s="62"/>
    </row>
    <row r="2208" spans="27:27" hidden="1">
      <c r="AA2208" s="62"/>
    </row>
    <row r="2209" spans="27:27" hidden="1">
      <c r="AA2209" s="62"/>
    </row>
    <row r="2210" spans="27:27" hidden="1">
      <c r="AA2210" s="62"/>
    </row>
    <row r="2211" spans="27:27" hidden="1">
      <c r="AA2211" s="62"/>
    </row>
    <row r="2212" spans="27:27" hidden="1">
      <c r="AA2212" s="62"/>
    </row>
    <row r="2213" spans="27:27" hidden="1">
      <c r="AA2213" s="62"/>
    </row>
    <row r="2214" spans="27:27" hidden="1">
      <c r="AA2214" s="62"/>
    </row>
    <row r="2215" spans="27:27" hidden="1">
      <c r="AA2215" s="62"/>
    </row>
    <row r="2216" spans="27:27" hidden="1">
      <c r="AA2216" s="62"/>
    </row>
    <row r="2217" spans="27:27" hidden="1">
      <c r="AA2217" s="62"/>
    </row>
    <row r="2218" spans="27:27" hidden="1">
      <c r="AA2218" s="62"/>
    </row>
    <row r="2219" spans="27:27" hidden="1">
      <c r="AA2219" s="62"/>
    </row>
    <row r="2220" spans="27:27" hidden="1">
      <c r="AA2220" s="62"/>
    </row>
    <row r="2221" spans="27:27" hidden="1">
      <c r="AA2221" s="62"/>
    </row>
    <row r="2222" spans="27:27" hidden="1">
      <c r="AA2222" s="62"/>
    </row>
    <row r="2223" spans="27:27" hidden="1">
      <c r="AA2223" s="62"/>
    </row>
    <row r="2224" spans="27:27" hidden="1">
      <c r="AA2224" s="62"/>
    </row>
    <row r="2225" spans="27:27" hidden="1">
      <c r="AA2225" s="62"/>
    </row>
    <row r="2226" spans="27:27" hidden="1">
      <c r="AA2226" s="62"/>
    </row>
    <row r="2227" spans="27:27" hidden="1">
      <c r="AA2227" s="62"/>
    </row>
    <row r="2228" spans="27:27" hidden="1">
      <c r="AA2228" s="62"/>
    </row>
    <row r="2229" spans="27:27" hidden="1">
      <c r="AA2229" s="62"/>
    </row>
    <row r="2230" spans="27:27" hidden="1">
      <c r="AA2230" s="62"/>
    </row>
    <row r="2231" spans="27:27" hidden="1">
      <c r="AA2231" s="62"/>
    </row>
    <row r="2232" spans="27:27" hidden="1">
      <c r="AA2232" s="62"/>
    </row>
    <row r="2233" spans="27:27" hidden="1">
      <c r="AA2233" s="62"/>
    </row>
    <row r="2234" spans="27:27" hidden="1">
      <c r="AA2234" s="62"/>
    </row>
    <row r="2235" spans="27:27" hidden="1">
      <c r="AA2235" s="62"/>
    </row>
    <row r="2236" spans="27:27" hidden="1">
      <c r="AA2236" s="62"/>
    </row>
    <row r="2237" spans="27:27" hidden="1">
      <c r="AA2237" s="62"/>
    </row>
    <row r="2238" spans="27:27" hidden="1">
      <c r="AA2238" s="62"/>
    </row>
    <row r="2239" spans="27:27" hidden="1">
      <c r="AA2239" s="62"/>
    </row>
    <row r="2240" spans="27:27" hidden="1">
      <c r="AA2240" s="62"/>
    </row>
    <row r="2241" spans="27:27" hidden="1">
      <c r="AA2241" s="62"/>
    </row>
    <row r="2242" spans="27:27" hidden="1">
      <c r="AA2242" s="62"/>
    </row>
    <row r="2243" spans="27:27" hidden="1">
      <c r="AA2243" s="62"/>
    </row>
    <row r="2244" spans="27:27" hidden="1">
      <c r="AA2244" s="62"/>
    </row>
    <row r="2245" spans="27:27" hidden="1">
      <c r="AA2245" s="62"/>
    </row>
    <row r="2246" spans="27:27" hidden="1">
      <c r="AA2246" s="62"/>
    </row>
    <row r="2247" spans="27:27" hidden="1">
      <c r="AA2247" s="62"/>
    </row>
    <row r="2248" spans="27:27" hidden="1">
      <c r="AA2248" s="62"/>
    </row>
    <row r="2249" spans="27:27" hidden="1">
      <c r="AA2249" s="62"/>
    </row>
    <row r="2250" spans="27:27" hidden="1">
      <c r="AA2250" s="62"/>
    </row>
    <row r="2251" spans="27:27" hidden="1">
      <c r="AA2251" s="62"/>
    </row>
    <row r="2252" spans="27:27" hidden="1">
      <c r="AA2252" s="62"/>
    </row>
    <row r="2253" spans="27:27" hidden="1">
      <c r="AA2253" s="62"/>
    </row>
    <row r="2254" spans="27:27" hidden="1">
      <c r="AA2254" s="62"/>
    </row>
    <row r="2255" spans="27:27" hidden="1">
      <c r="AA2255" s="62"/>
    </row>
    <row r="2256" spans="27:27" hidden="1">
      <c r="AA2256" s="62"/>
    </row>
    <row r="2257" spans="27:27" hidden="1">
      <c r="AA2257" s="62"/>
    </row>
    <row r="2258" spans="27:27" hidden="1">
      <c r="AA2258" s="62"/>
    </row>
    <row r="2259" spans="27:27" hidden="1">
      <c r="AA2259" s="62"/>
    </row>
    <row r="2260" spans="27:27" hidden="1">
      <c r="AA2260" s="62"/>
    </row>
    <row r="2261" spans="27:27" hidden="1">
      <c r="AA2261" s="62"/>
    </row>
    <row r="2262" spans="27:27" hidden="1">
      <c r="AA2262" s="62"/>
    </row>
    <row r="2263" spans="27:27" hidden="1">
      <c r="AA2263" s="62"/>
    </row>
    <row r="2264" spans="27:27" hidden="1">
      <c r="AA2264" s="62"/>
    </row>
    <row r="2265" spans="27:27" hidden="1">
      <c r="AA2265" s="62"/>
    </row>
    <row r="2266" spans="27:27" hidden="1">
      <c r="AA2266" s="62"/>
    </row>
    <row r="2267" spans="27:27" hidden="1">
      <c r="AA2267" s="62"/>
    </row>
    <row r="2268" spans="27:27" hidden="1">
      <c r="AA2268" s="62"/>
    </row>
    <row r="2269" spans="27:27" hidden="1">
      <c r="AA2269" s="62"/>
    </row>
    <row r="2270" spans="27:27" hidden="1">
      <c r="AA2270" s="62"/>
    </row>
    <row r="2271" spans="27:27" hidden="1">
      <c r="AA2271" s="62"/>
    </row>
    <row r="2272" spans="27:27" hidden="1">
      <c r="AA2272" s="62"/>
    </row>
    <row r="2273" spans="27:27" hidden="1">
      <c r="AA2273" s="62"/>
    </row>
    <row r="2274" spans="27:27" hidden="1">
      <c r="AA2274" s="62"/>
    </row>
    <row r="2275" spans="27:27" hidden="1">
      <c r="AA2275" s="62"/>
    </row>
    <row r="2276" spans="27:27" hidden="1">
      <c r="AA2276" s="62"/>
    </row>
    <row r="2277" spans="27:27" hidden="1">
      <c r="AA2277" s="62"/>
    </row>
    <row r="2278" spans="27:27" hidden="1">
      <c r="AA2278" s="62"/>
    </row>
    <row r="2279" spans="27:27" hidden="1">
      <c r="AA2279" s="62"/>
    </row>
    <row r="2280" spans="27:27" hidden="1">
      <c r="AA2280" s="62"/>
    </row>
    <row r="2281" spans="27:27" hidden="1">
      <c r="AA2281" s="62"/>
    </row>
    <row r="2282" spans="27:27" hidden="1">
      <c r="AA2282" s="62"/>
    </row>
    <row r="2283" spans="27:27" hidden="1">
      <c r="AA2283" s="62"/>
    </row>
    <row r="2284" spans="27:27" hidden="1">
      <c r="AA2284" s="62"/>
    </row>
    <row r="2285" spans="27:27" hidden="1">
      <c r="AA2285" s="62"/>
    </row>
    <row r="2286" spans="27:27" hidden="1">
      <c r="AA2286" s="62"/>
    </row>
    <row r="2287" spans="27:27" hidden="1">
      <c r="AA2287" s="62"/>
    </row>
    <row r="2288" spans="27:27" hidden="1">
      <c r="AA2288" s="62"/>
    </row>
    <row r="2289" spans="27:27" hidden="1">
      <c r="AA2289" s="62"/>
    </row>
    <row r="2290" spans="27:27" hidden="1">
      <c r="AA2290" s="62"/>
    </row>
    <row r="2291" spans="27:27" hidden="1">
      <c r="AA2291" s="62"/>
    </row>
    <row r="2292" spans="27:27" hidden="1">
      <c r="AA2292" s="62"/>
    </row>
    <row r="2293" spans="27:27" hidden="1">
      <c r="AA2293" s="62"/>
    </row>
    <row r="2294" spans="27:27" hidden="1">
      <c r="AA2294" s="62"/>
    </row>
    <row r="2295" spans="27:27" hidden="1">
      <c r="AA2295" s="62"/>
    </row>
    <row r="2296" spans="27:27" hidden="1">
      <c r="AA2296" s="62"/>
    </row>
    <row r="2297" spans="27:27" hidden="1">
      <c r="AA2297" s="62"/>
    </row>
    <row r="2298" spans="27:27" hidden="1">
      <c r="AA2298" s="62"/>
    </row>
    <row r="2299" spans="27:27" hidden="1">
      <c r="AA2299" s="62"/>
    </row>
    <row r="2300" spans="27:27" hidden="1">
      <c r="AA2300" s="62"/>
    </row>
    <row r="2301" spans="27:27" hidden="1">
      <c r="AA2301" s="62"/>
    </row>
    <row r="2302" spans="27:27" hidden="1">
      <c r="AA2302" s="62"/>
    </row>
    <row r="2303" spans="27:27" hidden="1">
      <c r="AA2303" s="62"/>
    </row>
    <row r="2304" spans="27:27" hidden="1">
      <c r="AA2304" s="62"/>
    </row>
    <row r="2305" spans="27:27" hidden="1">
      <c r="AA2305" s="62"/>
    </row>
    <row r="2306" spans="27:27" hidden="1">
      <c r="AA2306" s="62"/>
    </row>
    <row r="2307" spans="27:27" hidden="1">
      <c r="AA2307" s="62"/>
    </row>
    <row r="2308" spans="27:27" hidden="1">
      <c r="AA2308" s="62"/>
    </row>
    <row r="2309" spans="27:27" hidden="1">
      <c r="AA2309" s="62"/>
    </row>
    <row r="2310" spans="27:27" hidden="1">
      <c r="AA2310" s="62"/>
    </row>
    <row r="2311" spans="27:27" hidden="1">
      <c r="AA2311" s="62"/>
    </row>
    <row r="2312" spans="27:27" hidden="1">
      <c r="AA2312" s="62"/>
    </row>
    <row r="2313" spans="27:27" hidden="1">
      <c r="AA2313" s="62"/>
    </row>
    <row r="2314" spans="27:27" hidden="1">
      <c r="AA2314" s="62"/>
    </row>
    <row r="2315" spans="27:27" hidden="1">
      <c r="AA2315" s="62"/>
    </row>
    <row r="2316" spans="27:27" hidden="1">
      <c r="AA2316" s="62"/>
    </row>
    <row r="2317" spans="27:27" hidden="1">
      <c r="AA2317" s="62"/>
    </row>
    <row r="2318" spans="27:27" hidden="1">
      <c r="AA2318" s="62"/>
    </row>
    <row r="2319" spans="27:27" hidden="1">
      <c r="AA2319" s="62"/>
    </row>
    <row r="2320" spans="27:27" hidden="1">
      <c r="AA2320" s="62"/>
    </row>
    <row r="2321" spans="27:27" hidden="1">
      <c r="AA2321" s="62"/>
    </row>
    <row r="2322" spans="27:27" hidden="1">
      <c r="AA2322" s="62"/>
    </row>
    <row r="2323" spans="27:27" hidden="1">
      <c r="AA2323" s="62"/>
    </row>
    <row r="2324" spans="27:27" hidden="1">
      <c r="AA2324" s="62"/>
    </row>
    <row r="2325" spans="27:27" hidden="1">
      <c r="AA2325" s="62"/>
    </row>
    <row r="2326" spans="27:27" hidden="1">
      <c r="AA2326" s="62"/>
    </row>
    <row r="2327" spans="27:27" hidden="1">
      <c r="AA2327" s="62"/>
    </row>
    <row r="2328" spans="27:27" hidden="1">
      <c r="AA2328" s="62"/>
    </row>
    <row r="2329" spans="27:27" hidden="1">
      <c r="AA2329" s="62"/>
    </row>
    <row r="2330" spans="27:27" hidden="1">
      <c r="AA2330" s="62"/>
    </row>
    <row r="2331" spans="27:27" hidden="1">
      <c r="AA2331" s="62"/>
    </row>
    <row r="2332" spans="27:27" hidden="1">
      <c r="AA2332" s="62"/>
    </row>
    <row r="2333" spans="27:27" hidden="1">
      <c r="AA2333" s="62"/>
    </row>
    <row r="2334" spans="27:27" hidden="1">
      <c r="AA2334" s="62"/>
    </row>
    <row r="2335" spans="27:27" hidden="1">
      <c r="AA2335" s="62"/>
    </row>
    <row r="2336" spans="27:27" hidden="1">
      <c r="AA2336" s="62"/>
    </row>
    <row r="2337" spans="27:27" hidden="1">
      <c r="AA2337" s="62"/>
    </row>
    <row r="2338" spans="27:27" hidden="1">
      <c r="AA2338" s="62"/>
    </row>
    <row r="2339" spans="27:27" hidden="1">
      <c r="AA2339" s="62"/>
    </row>
    <row r="2340" spans="27:27" hidden="1">
      <c r="AA2340" s="62"/>
    </row>
    <row r="2341" spans="27:27" hidden="1">
      <c r="AA2341" s="62"/>
    </row>
    <row r="2342" spans="27:27" hidden="1">
      <c r="AA2342" s="62"/>
    </row>
    <row r="2343" spans="27:27" hidden="1">
      <c r="AA2343" s="62"/>
    </row>
    <row r="2344" spans="27:27" hidden="1">
      <c r="AA2344" s="62"/>
    </row>
    <row r="2345" spans="27:27" hidden="1">
      <c r="AA2345" s="62"/>
    </row>
    <row r="2346" spans="27:27" hidden="1">
      <c r="AA2346" s="62"/>
    </row>
    <row r="2347" spans="27:27" hidden="1">
      <c r="AA2347" s="62"/>
    </row>
    <row r="2348" spans="27:27" hidden="1">
      <c r="AA2348" s="62"/>
    </row>
    <row r="2349" spans="27:27" hidden="1">
      <c r="AA2349" s="62"/>
    </row>
    <row r="2350" spans="27:27" hidden="1">
      <c r="AA2350" s="62"/>
    </row>
    <row r="2351" spans="27:27" hidden="1">
      <c r="AA2351" s="62"/>
    </row>
    <row r="2352" spans="27:27" hidden="1">
      <c r="AA2352" s="62"/>
    </row>
    <row r="2353" spans="27:27" hidden="1">
      <c r="AA2353" s="62"/>
    </row>
    <row r="2354" spans="27:27" hidden="1">
      <c r="AA2354" s="62"/>
    </row>
    <row r="2355" spans="27:27" hidden="1">
      <c r="AA2355" s="62"/>
    </row>
    <row r="2356" spans="27:27" hidden="1">
      <c r="AA2356" s="62"/>
    </row>
    <row r="2357" spans="27:27" hidden="1">
      <c r="AA2357" s="62"/>
    </row>
    <row r="2358" spans="27:27" hidden="1">
      <c r="AA2358" s="62"/>
    </row>
    <row r="2359" spans="27:27" hidden="1">
      <c r="AA2359" s="62"/>
    </row>
    <row r="2360" spans="27:27" hidden="1">
      <c r="AA2360" s="62"/>
    </row>
    <row r="2361" spans="27:27" hidden="1">
      <c r="AA2361" s="62"/>
    </row>
    <row r="2362" spans="27:27" hidden="1">
      <c r="AA2362" s="62"/>
    </row>
    <row r="2363" spans="27:27" hidden="1">
      <c r="AA2363" s="62"/>
    </row>
    <row r="2364" spans="27:27" hidden="1">
      <c r="AA2364" s="62"/>
    </row>
    <row r="2365" spans="27:27" hidden="1">
      <c r="AA2365" s="62"/>
    </row>
    <row r="2366" spans="27:27" hidden="1">
      <c r="AA2366" s="62"/>
    </row>
    <row r="2367" spans="27:27" hidden="1">
      <c r="AA2367" s="62"/>
    </row>
    <row r="2368" spans="27:27" hidden="1">
      <c r="AA2368" s="62"/>
    </row>
    <row r="2369" spans="27:27" hidden="1">
      <c r="AA2369" s="62"/>
    </row>
    <row r="2370" spans="27:27" hidden="1">
      <c r="AA2370" s="62"/>
    </row>
    <row r="2371" spans="27:27" hidden="1">
      <c r="AA2371" s="62"/>
    </row>
    <row r="2372" spans="27:27" hidden="1">
      <c r="AA2372" s="62"/>
    </row>
    <row r="2373" spans="27:27" hidden="1">
      <c r="AA2373" s="62"/>
    </row>
    <row r="2374" spans="27:27" hidden="1">
      <c r="AA2374" s="62"/>
    </row>
    <row r="2375" spans="27:27" hidden="1">
      <c r="AA2375" s="62"/>
    </row>
    <row r="2376" spans="27:27" hidden="1">
      <c r="AA2376" s="62"/>
    </row>
    <row r="2377" spans="27:27" hidden="1">
      <c r="AA2377" s="62"/>
    </row>
    <row r="2378" spans="27:27" hidden="1">
      <c r="AA2378" s="62"/>
    </row>
    <row r="2379" spans="27:27" hidden="1">
      <c r="AA2379" s="62"/>
    </row>
    <row r="2380" spans="27:27" hidden="1">
      <c r="AA2380" s="62"/>
    </row>
    <row r="2381" spans="27:27" hidden="1">
      <c r="AA2381" s="62"/>
    </row>
    <row r="2382" spans="27:27" hidden="1">
      <c r="AA2382" s="62"/>
    </row>
    <row r="2383" spans="27:27" hidden="1">
      <c r="AA2383" s="62"/>
    </row>
    <row r="2384" spans="27:27" hidden="1">
      <c r="AA2384" s="62"/>
    </row>
    <row r="2385" spans="27:27" hidden="1">
      <c r="AA2385" s="62"/>
    </row>
    <row r="2386" spans="27:27" hidden="1">
      <c r="AA2386" s="62"/>
    </row>
    <row r="2387" spans="27:27" hidden="1">
      <c r="AA2387" s="62"/>
    </row>
    <row r="2388" spans="27:27" hidden="1">
      <c r="AA2388" s="62"/>
    </row>
    <row r="2389" spans="27:27" hidden="1">
      <c r="AA2389" s="62"/>
    </row>
    <row r="2390" spans="27:27" hidden="1">
      <c r="AA2390" s="62"/>
    </row>
    <row r="2391" spans="27:27" hidden="1">
      <c r="AA2391" s="62"/>
    </row>
    <row r="2392" spans="27:27" hidden="1">
      <c r="AA2392" s="62"/>
    </row>
    <row r="2393" spans="27:27" hidden="1">
      <c r="AA2393" s="62"/>
    </row>
    <row r="2394" spans="27:27" hidden="1">
      <c r="AA2394" s="62"/>
    </row>
    <row r="2395" spans="27:27" hidden="1">
      <c r="AA2395" s="62"/>
    </row>
    <row r="2396" spans="27:27" hidden="1">
      <c r="AA2396" s="62"/>
    </row>
    <row r="2397" spans="27:27" hidden="1">
      <c r="AA2397" s="62"/>
    </row>
    <row r="2398" spans="27:27" hidden="1">
      <c r="AA2398" s="62"/>
    </row>
    <row r="2399" spans="27:27" hidden="1">
      <c r="AA2399" s="62"/>
    </row>
    <row r="2400" spans="27:27" hidden="1">
      <c r="AA2400" s="62"/>
    </row>
    <row r="2401" spans="27:27" hidden="1">
      <c r="AA2401" s="62"/>
    </row>
    <row r="2402" spans="27:27" hidden="1">
      <c r="AA2402" s="62"/>
    </row>
    <row r="2403" spans="27:27" hidden="1">
      <c r="AA2403" s="62"/>
    </row>
    <row r="2404" spans="27:27" hidden="1">
      <c r="AA2404" s="62"/>
    </row>
    <row r="2405" spans="27:27" hidden="1">
      <c r="AA2405" s="62"/>
    </row>
    <row r="2406" spans="27:27" hidden="1">
      <c r="AA2406" s="62"/>
    </row>
    <row r="2407" spans="27:27" hidden="1">
      <c r="AA2407" s="62"/>
    </row>
    <row r="2408" spans="27:27" hidden="1">
      <c r="AA2408" s="62"/>
    </row>
    <row r="2409" spans="27:27" hidden="1">
      <c r="AA2409" s="62"/>
    </row>
    <row r="2410" spans="27:27" hidden="1">
      <c r="AA2410" s="62"/>
    </row>
    <row r="2411" spans="27:27" hidden="1">
      <c r="AA2411" s="62"/>
    </row>
    <row r="2412" spans="27:27" hidden="1">
      <c r="AA2412" s="62"/>
    </row>
    <row r="2413" spans="27:27" hidden="1">
      <c r="AA2413" s="62"/>
    </row>
    <row r="2414" spans="27:27" hidden="1">
      <c r="AA2414" s="62"/>
    </row>
    <row r="2415" spans="27:27" hidden="1">
      <c r="AA2415" s="62"/>
    </row>
    <row r="2416" spans="27:27" hidden="1">
      <c r="AA2416" s="62"/>
    </row>
    <row r="2417" spans="27:27" hidden="1">
      <c r="AA2417" s="62"/>
    </row>
    <row r="2418" spans="27:27" hidden="1">
      <c r="AA2418" s="62"/>
    </row>
    <row r="2419" spans="27:27" hidden="1">
      <c r="AA2419" s="62"/>
    </row>
    <row r="2420" spans="27:27" hidden="1">
      <c r="AA2420" s="62"/>
    </row>
    <row r="2421" spans="27:27" hidden="1">
      <c r="AA2421" s="62"/>
    </row>
    <row r="2422" spans="27:27" hidden="1">
      <c r="AA2422" s="62"/>
    </row>
    <row r="2423" spans="27:27" hidden="1">
      <c r="AA2423" s="62"/>
    </row>
    <row r="2424" spans="27:27" hidden="1">
      <c r="AA2424" s="62"/>
    </row>
    <row r="2425" spans="27:27" hidden="1">
      <c r="AA2425" s="62"/>
    </row>
    <row r="2426" spans="27:27" hidden="1">
      <c r="AA2426" s="62"/>
    </row>
    <row r="2427" spans="27:27" hidden="1">
      <c r="AA2427" s="62"/>
    </row>
    <row r="2428" spans="27:27" hidden="1">
      <c r="AA2428" s="62"/>
    </row>
    <row r="2429" spans="27:27" hidden="1">
      <c r="AA2429" s="62"/>
    </row>
    <row r="2430" spans="27:27" hidden="1">
      <c r="AA2430" s="62"/>
    </row>
    <row r="2431" spans="27:27" hidden="1">
      <c r="AA2431" s="62"/>
    </row>
    <row r="2432" spans="27:27" hidden="1">
      <c r="AA2432" s="62"/>
    </row>
    <row r="2433" spans="2:27" hidden="1">
      <c r="AA2433" s="62"/>
    </row>
    <row r="2434" spans="2:27" hidden="1">
      <c r="AA2434" s="62"/>
    </row>
    <row r="2435" spans="2:27" hidden="1">
      <c r="AA2435" s="62"/>
    </row>
    <row r="2436" spans="2:27" hidden="1">
      <c r="AA2436" s="62"/>
    </row>
    <row r="2437" spans="2:27" hidden="1">
      <c r="AA2437" s="62"/>
    </row>
    <row r="2438" spans="2:27" hidden="1">
      <c r="AA2438" s="62"/>
    </row>
    <row r="2439" spans="2:27" hidden="1">
      <c r="AA2439" s="62"/>
    </row>
    <row r="2440" spans="2:27" hidden="1">
      <c r="AA2440" s="62"/>
    </row>
    <row r="2441" spans="2:27" hidden="1">
      <c r="AA2441" s="62"/>
    </row>
    <row r="2442" spans="2:27" hidden="1">
      <c r="AA2442" s="62"/>
    </row>
    <row r="2443" spans="2:27" s="62" customFormat="1">
      <c r="B2443" s="243"/>
      <c r="C2443" s="298"/>
      <c r="D2443" s="298"/>
      <c r="E2443" s="298"/>
      <c r="F2443" s="300"/>
      <c r="G2443" s="244"/>
      <c r="H2443" s="244"/>
      <c r="I2443" s="244"/>
      <c r="J2443" s="244"/>
      <c r="K2443" s="244"/>
      <c r="L2443" s="244"/>
      <c r="M2443" s="244"/>
      <c r="N2443" s="244"/>
      <c r="O2443" s="298"/>
      <c r="P2443" s="300"/>
      <c r="Q2443" s="245"/>
      <c r="R2443" s="245"/>
      <c r="S2443" s="245"/>
      <c r="T2443" s="303"/>
      <c r="U2443" s="303"/>
      <c r="X2443" s="303"/>
    </row>
  </sheetData>
  <sheetProtection algorithmName="SHA-512" hashValue="O0/9ZMRi+sGZZW3GA0mH0834CGP69RkpxYanaTpHiPcn7f0E0NUKSheL/z1tsV7IeR0i1bxtPbYEeB19mkRD5g==" saltValue="7f092LuKLBgnyZH6ZWvtkQ==" spinCount="100000" sheet="1" selectLockedCells="1" autoFilter="0"/>
  <autoFilter ref="B7:Y7" xr:uid="{00000000-0009-0000-0000-000003000000}"/>
  <mergeCells count="7">
    <mergeCell ref="S2:Y5"/>
    <mergeCell ref="B69:G71"/>
    <mergeCell ref="B2:G2"/>
    <mergeCell ref="B3:F3"/>
    <mergeCell ref="B4:F4"/>
    <mergeCell ref="B5:F5"/>
    <mergeCell ref="J2:P5"/>
  </mergeCells>
  <conditionalFormatting sqref="G8:G67">
    <cfRule type="expression" dxfId="42" priority="53" stopIfTrue="1">
      <formula>L8="No"</formula>
    </cfRule>
    <cfRule type="expression" dxfId="41" priority="54" stopIfTrue="1">
      <formula>L8="Part Pay"</formula>
    </cfRule>
  </conditionalFormatting>
  <conditionalFormatting sqref="J8:J67">
    <cfRule type="expression" dxfId="40" priority="34" stopIfTrue="1">
      <formula>J8="No"</formula>
    </cfRule>
    <cfRule type="expression" dxfId="39" priority="35" stopIfTrue="1">
      <formula>J8="Part Pay"</formula>
    </cfRule>
  </conditionalFormatting>
  <conditionalFormatting sqref="K8:K67">
    <cfRule type="expression" dxfId="38" priority="32" stopIfTrue="1">
      <formula>J8="No"</formula>
    </cfRule>
    <cfRule type="expression" dxfId="37" priority="33" stopIfTrue="1">
      <formula>J8="Part Pay"</formula>
    </cfRule>
  </conditionalFormatting>
  <conditionalFormatting sqref="L8:M67">
    <cfRule type="expression" dxfId="36" priority="21">
      <formula>J8="No"</formula>
    </cfRule>
    <cfRule type="expression" dxfId="35" priority="22">
      <formula>J8="Part Pay"</formula>
    </cfRule>
  </conditionalFormatting>
  <conditionalFormatting sqref="N8:N67">
    <cfRule type="expression" dxfId="34" priority="46" stopIfTrue="1">
      <formula>J8="No"</formula>
    </cfRule>
    <cfRule type="expression" dxfId="33" priority="47" stopIfTrue="1">
      <formula>J8="Part Pay"</formula>
    </cfRule>
  </conditionalFormatting>
  <conditionalFormatting sqref="O8:O67">
    <cfRule type="expression" dxfId="32" priority="44" stopIfTrue="1">
      <formula>J8="No"</formula>
    </cfRule>
    <cfRule type="expression" dxfId="31" priority="45" stopIfTrue="1">
      <formula>J8="Part Pay"</formula>
    </cfRule>
  </conditionalFormatting>
  <conditionalFormatting sqref="P8:P67">
    <cfRule type="expression" dxfId="30" priority="29">
      <formula>J8="Part Pay"</formula>
    </cfRule>
    <cfRule type="expression" dxfId="29" priority="30">
      <formula>J8="No"</formula>
    </cfRule>
    <cfRule type="expression" dxfId="28" priority="31">
      <formula>J1046150="No"</formula>
    </cfRule>
  </conditionalFormatting>
  <conditionalFormatting sqref="S8:S10">
    <cfRule type="expression" dxfId="27" priority="125">
      <formula>L1046150="No"</formula>
    </cfRule>
  </conditionalFormatting>
  <conditionalFormatting sqref="S8:S67">
    <cfRule type="expression" dxfId="26" priority="26">
      <formula>S8="Yes"</formula>
    </cfRule>
    <cfRule type="expression" dxfId="25" priority="57">
      <formula>J8="Part Pay"</formula>
    </cfRule>
    <cfRule type="expression" dxfId="24" priority="58">
      <formula>J8="No"</formula>
    </cfRule>
    <cfRule type="expression" dxfId="23" priority="59">
      <formula>J1046150="No"</formula>
    </cfRule>
  </conditionalFormatting>
  <conditionalFormatting sqref="S11:S67">
    <cfRule type="expression" dxfId="22" priority="36">
      <formula>L1046153="No"</formula>
    </cfRule>
  </conditionalFormatting>
  <conditionalFormatting sqref="T8:U67">
    <cfRule type="expression" dxfId="21" priority="25">
      <formula>S8="Yes"</formula>
    </cfRule>
  </conditionalFormatting>
  <conditionalFormatting sqref="T8:V67 Y8:Y67">
    <cfRule type="containsText" dxfId="20" priority="27" stopIfTrue="1" operator="containsText" text="Attendance at court">
      <formula>NOT(ISERROR(SEARCH("Attendance at court",T8)))</formula>
    </cfRule>
    <cfRule type="containsText" dxfId="19" priority="28" stopIfTrue="1" operator="containsText" text="Travel and waiting">
      <formula>NOT(ISERROR(SEARCH("Travel and waiting",T8)))</formula>
    </cfRule>
  </conditionalFormatting>
  <conditionalFormatting sqref="V8:V67">
    <cfRule type="expression" dxfId="18" priority="24">
      <formula>S8="Yes"</formula>
    </cfRule>
  </conditionalFormatting>
  <conditionalFormatting sqref="W8:W67">
    <cfRule type="expression" dxfId="17" priority="1" stopIfTrue="1">
      <formula>R8="No"</formula>
    </cfRule>
    <cfRule type="expression" dxfId="16" priority="2" stopIfTrue="1">
      <formula>R8="Part Pay"</formula>
    </cfRule>
  </conditionalFormatting>
  <conditionalFormatting sqref="X8:X67">
    <cfRule type="expression" dxfId="15" priority="23">
      <formula>S8="Yes"</formula>
    </cfRule>
  </conditionalFormatting>
  <conditionalFormatting sqref="Y8:Y67">
    <cfRule type="expression" dxfId="14" priority="55" stopIfTrue="1">
      <formula>Y8&gt;#REF!</formula>
    </cfRule>
    <cfRule type="expression" dxfId="13" priority="56">
      <formula>S8="Yes"</formula>
    </cfRule>
  </conditionalFormatting>
  <dataValidations count="6">
    <dataValidation allowBlank="1" showInputMessage="1" showErrorMessage="1" promptTitle="Running total" prompt="This is the total amount of time worked." sqref="G7" xr:uid="{00000000-0002-0000-0300-000005000000}"/>
    <dataValidation type="list" allowBlank="1" showInputMessage="1" showErrorMessage="1" sqref="G3:G5" xr:uid="{00000000-0002-0000-0300-000007000000}">
      <formula1>"Yes, No"</formula1>
    </dataValidation>
    <dataValidation type="decimal" operator="greaterThan" allowBlank="1" showInputMessage="1" showErrorMessage="1" sqref="K8:K67 G8:G67" xr:uid="{00000000-0002-0000-0300-000003000000}">
      <formula1>0</formula1>
    </dataValidation>
    <dataValidation type="date" allowBlank="1" showInputMessage="1" showErrorMessage="1" sqref="B8:B67" xr:uid="{00000000-0002-0000-0300-000004000000}">
      <formula1>1</formula1>
      <formula2>2958465</formula2>
    </dataValidation>
    <dataValidation type="list" allowBlank="1" showInputMessage="1" showErrorMessage="1" sqref="L8:L67" xr:uid="{11DEC805-1B0D-4D32-A440-9C0D84CD8B31}">
      <formula1>"KC, Junior, Ldg Junior"</formula1>
    </dataValidation>
    <dataValidation type="list" allowBlank="1" showInputMessage="1" showErrorMessage="1" sqref="O8 W8:W67" xr:uid="{082CF50B-5972-48D8-B46F-B715F70B2F1B}">
      <formula1>"KC, Ldg Junior, Junior"</formula1>
    </dataValidation>
  </dataValidations>
  <printOptions gridLines="1"/>
  <pageMargins left="0.7" right="0.7" top="0.75" bottom="0.75" header="0.3" footer="0.3"/>
  <pageSetup paperSize="9" scale="76" fitToHeight="0" orientation="landscape" r:id="rId1"/>
  <ignoredErrors>
    <ignoredError sqref="U8:U67"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9000000}">
          <x14:formula1>
            <xm:f>'Hidden Data'!$A$4:$A$6</xm:f>
          </x14:formula1>
          <xm:sqref>J8:J67</xm:sqref>
        </x14:dataValidation>
        <x14:dataValidation type="list" allowBlank="1" showInputMessage="1" showErrorMessage="1" xr:uid="{00000000-0002-0000-0300-00000A000000}">
          <x14:formula1>
            <xm:f>'Hidden Data'!$A$4:$A$5</xm:f>
          </x14:formula1>
          <xm:sqref>S8:S67</xm:sqref>
        </x14:dataValidation>
        <x14:dataValidation type="list" allowBlank="1" showInputMessage="1" showErrorMessage="1" xr:uid="{DFD26D2A-55F1-47F5-926F-14D60B22014C}">
          <x14:formula1>
            <xm:f>'Hidden Data'!$Z$3:$Z$5</xm:f>
          </x14:formula1>
          <xm:sqref>C8:C67</xm:sqref>
        </x14:dataValidation>
        <x14:dataValidation type="list" allowBlank="1" showInputMessage="1" showErrorMessage="1" xr:uid="{00000000-0002-0000-0300-00000B000000}">
          <x14:formula1>
            <xm:f>'Summary &amp; Totals'!$B$62:$B$70</xm:f>
          </x14:formula1>
          <xm:sqref>E8:E67 U8:U67 M8:M67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96"/>
  <sheetViews>
    <sheetView zoomScale="80" zoomScaleNormal="80" workbookViewId="0">
      <pane ySplit="3" topLeftCell="A4" activePane="bottomLeft" state="frozen"/>
      <selection activeCell="AG450" sqref="AG450"/>
      <selection pane="bottomLeft" activeCell="B4" sqref="B4"/>
    </sheetView>
  </sheetViews>
  <sheetFormatPr defaultColWidth="9.08984375" defaultRowHeight="14.5" zeroHeight="1"/>
  <cols>
    <col min="1" max="1" width="1.453125" style="62" customWidth="1"/>
    <col min="2" max="3" width="15.6328125" style="62" customWidth="1"/>
    <col min="4" max="4" width="40" style="333" customWidth="1"/>
    <col min="5" max="7" width="15.6328125" style="62" customWidth="1"/>
    <col min="8" max="8" width="1.453125" style="62" customWidth="1"/>
    <col min="9" max="9" width="1.453125" style="62" hidden="1" customWidth="1"/>
    <col min="10" max="10" width="15.6328125" style="62" hidden="1" customWidth="1"/>
    <col min="11" max="12" width="15.6328125" style="225" hidden="1" customWidth="1"/>
    <col min="13" max="13" width="47.36328125" style="336" hidden="1" customWidth="1"/>
    <col min="14" max="14" width="1.453125" style="62" hidden="1" customWidth="1"/>
    <col min="15" max="15" width="1.453125" style="225" hidden="1" customWidth="1"/>
    <col min="16" max="16" width="10.08984375" style="62" hidden="1" customWidth="1"/>
    <col min="17" max="17" width="36.90625" style="333" hidden="1" customWidth="1"/>
    <col min="18" max="18" width="14.08984375" style="62" hidden="1" customWidth="1"/>
    <col min="19" max="19" width="39.6328125" style="333" hidden="1" customWidth="1"/>
    <col min="20" max="20" width="15.08984375" style="62" hidden="1" customWidth="1"/>
    <col min="21" max="21" width="1.453125" style="62" hidden="1" customWidth="1"/>
    <col min="22" max="22" width="9.08984375" style="62" hidden="1" customWidth="1"/>
    <col min="23" max="23" width="1.90625" style="62" hidden="1" customWidth="1"/>
    <col min="24" max="34" width="9.08984375" style="62" hidden="1" customWidth="1"/>
    <col min="35" max="44" width="22.36328125" style="62" customWidth="1"/>
    <col min="45" max="16384" width="9.08984375" style="62"/>
  </cols>
  <sheetData>
    <row r="1" spans="1:21" ht="7.5" customHeight="1">
      <c r="A1" s="231"/>
      <c r="B1" s="231"/>
      <c r="C1" s="231"/>
      <c r="D1" s="332"/>
      <c r="E1" s="231"/>
      <c r="F1" s="231"/>
      <c r="G1" s="231"/>
      <c r="H1" s="231"/>
      <c r="I1" s="204"/>
      <c r="J1" s="204"/>
      <c r="K1" s="232"/>
      <c r="L1" s="232"/>
      <c r="M1" s="334"/>
      <c r="N1" s="204"/>
      <c r="O1" s="233"/>
      <c r="P1" s="233"/>
      <c r="Q1" s="337"/>
      <c r="R1" s="233"/>
      <c r="S1" s="337"/>
      <c r="T1" s="233"/>
      <c r="U1" s="233"/>
    </row>
    <row r="2" spans="1:21" ht="15.5">
      <c r="A2" s="231"/>
      <c r="B2" s="418" t="s">
        <v>61</v>
      </c>
      <c r="C2" s="419"/>
      <c r="D2" s="419"/>
      <c r="E2" s="419"/>
      <c r="F2" s="419"/>
      <c r="G2" s="420"/>
      <c r="H2" s="231"/>
      <c r="I2" s="204"/>
      <c r="J2" s="701" t="s">
        <v>45</v>
      </c>
      <c r="K2" s="702"/>
      <c r="L2" s="702"/>
      <c r="M2" s="703"/>
      <c r="N2" s="204"/>
      <c r="O2" s="233"/>
      <c r="P2" s="704" t="s">
        <v>77</v>
      </c>
      <c r="Q2" s="705"/>
      <c r="R2" s="705"/>
      <c r="S2" s="705"/>
      <c r="T2" s="705"/>
      <c r="U2" s="234"/>
    </row>
    <row r="3" spans="1:21" ht="46.5">
      <c r="A3" s="231"/>
      <c r="B3" s="43" t="s">
        <v>0</v>
      </c>
      <c r="C3" s="43" t="s">
        <v>49</v>
      </c>
      <c r="D3" s="43" t="s">
        <v>46</v>
      </c>
      <c r="E3" s="43" t="s">
        <v>86</v>
      </c>
      <c r="F3" s="43" t="s">
        <v>87</v>
      </c>
      <c r="G3" s="218" t="s">
        <v>312</v>
      </c>
      <c r="H3" s="231"/>
      <c r="I3" s="235"/>
      <c r="J3" s="16" t="s">
        <v>51</v>
      </c>
      <c r="K3" s="219" t="s">
        <v>47</v>
      </c>
      <c r="L3" s="219" t="s">
        <v>48</v>
      </c>
      <c r="M3" s="17" t="s">
        <v>50</v>
      </c>
      <c r="N3" s="204"/>
      <c r="O3" s="233"/>
      <c r="P3" s="42" t="s">
        <v>78</v>
      </c>
      <c r="Q3" s="42" t="s">
        <v>88</v>
      </c>
      <c r="R3" s="42" t="s">
        <v>91</v>
      </c>
      <c r="S3" s="42" t="s">
        <v>308</v>
      </c>
      <c r="T3" s="41" t="s">
        <v>90</v>
      </c>
      <c r="U3" s="234"/>
    </row>
    <row r="4" spans="1:21" ht="15.5">
      <c r="A4" s="231"/>
      <c r="B4" s="21"/>
      <c r="C4" s="289"/>
      <c r="D4" s="289"/>
      <c r="E4" s="352"/>
      <c r="F4" s="289"/>
      <c r="G4" s="289"/>
      <c r="H4" s="231"/>
      <c r="I4" s="236"/>
      <c r="J4" s="270"/>
      <c r="K4" s="269"/>
      <c r="L4" s="267" t="str">
        <f t="shared" ref="L4:L53" si="0">IF(J4="Yes",E4,IF(J4="Part Pay",K4,""))</f>
        <v/>
      </c>
      <c r="M4" s="269"/>
      <c r="N4" s="236"/>
      <c r="O4" s="237"/>
      <c r="P4" s="269"/>
      <c r="Q4" s="269"/>
      <c r="R4" s="269"/>
      <c r="S4" s="269"/>
      <c r="T4" s="267" t="str">
        <f>IF(R4="",L4,IF(L4="",R4,R4+L4))</f>
        <v/>
      </c>
      <c r="U4" s="233"/>
    </row>
    <row r="5" spans="1:21" ht="15.5">
      <c r="A5" s="231"/>
      <c r="B5" s="21"/>
      <c r="C5" s="289"/>
      <c r="D5" s="289"/>
      <c r="E5" s="352"/>
      <c r="F5" s="289"/>
      <c r="G5" s="289"/>
      <c r="H5" s="231"/>
      <c r="I5" s="236"/>
      <c r="J5" s="270"/>
      <c r="K5" s="269"/>
      <c r="L5" s="267" t="str">
        <f t="shared" si="0"/>
        <v/>
      </c>
      <c r="M5" s="269"/>
      <c r="N5" s="236"/>
      <c r="O5" s="237"/>
      <c r="P5" s="269"/>
      <c r="Q5" s="269"/>
      <c r="R5" s="269"/>
      <c r="S5" s="269"/>
      <c r="T5" s="267" t="str">
        <f t="shared" ref="T5:T53" si="1">IF(R5="",L5,IF(L5="",R5,R5+L5))</f>
        <v/>
      </c>
      <c r="U5" s="233"/>
    </row>
    <row r="6" spans="1:21" ht="15.5">
      <c r="A6" s="231"/>
      <c r="B6" s="21"/>
      <c r="C6" s="289"/>
      <c r="D6" s="289"/>
      <c r="E6" s="352"/>
      <c r="F6" s="289"/>
      <c r="G6" s="289"/>
      <c r="H6" s="231"/>
      <c r="I6" s="236"/>
      <c r="J6" s="270"/>
      <c r="K6" s="269"/>
      <c r="L6" s="267" t="str">
        <f t="shared" si="0"/>
        <v/>
      </c>
      <c r="M6" s="269"/>
      <c r="N6" s="236"/>
      <c r="O6" s="237"/>
      <c r="P6" s="269"/>
      <c r="Q6" s="269"/>
      <c r="R6" s="269"/>
      <c r="S6" s="269"/>
      <c r="T6" s="267" t="str">
        <f t="shared" si="1"/>
        <v/>
      </c>
      <c r="U6" s="233"/>
    </row>
    <row r="7" spans="1:21" ht="15.5">
      <c r="A7" s="231"/>
      <c r="B7" s="21"/>
      <c r="C7" s="289"/>
      <c r="D7" s="289"/>
      <c r="E7" s="352"/>
      <c r="F7" s="289"/>
      <c r="G7" s="289"/>
      <c r="H7" s="231"/>
      <c r="I7" s="236"/>
      <c r="J7" s="270"/>
      <c r="K7" s="269"/>
      <c r="L7" s="267" t="str">
        <f t="shared" si="0"/>
        <v/>
      </c>
      <c r="M7" s="269"/>
      <c r="N7" s="236"/>
      <c r="O7" s="237"/>
      <c r="P7" s="269"/>
      <c r="Q7" s="269"/>
      <c r="R7" s="269"/>
      <c r="S7" s="269"/>
      <c r="T7" s="267" t="str">
        <f t="shared" si="1"/>
        <v/>
      </c>
      <c r="U7" s="233"/>
    </row>
    <row r="8" spans="1:21" ht="15.5">
      <c r="A8" s="231"/>
      <c r="B8" s="21"/>
      <c r="C8" s="289"/>
      <c r="D8" s="289"/>
      <c r="E8" s="352"/>
      <c r="F8" s="289"/>
      <c r="G8" s="289"/>
      <c r="H8" s="231"/>
      <c r="I8" s="236"/>
      <c r="J8" s="270"/>
      <c r="K8" s="269"/>
      <c r="L8" s="267" t="str">
        <f t="shared" si="0"/>
        <v/>
      </c>
      <c r="M8" s="269"/>
      <c r="N8" s="236"/>
      <c r="O8" s="237"/>
      <c r="P8" s="269"/>
      <c r="Q8" s="269"/>
      <c r="R8" s="269"/>
      <c r="S8" s="269"/>
      <c r="T8" s="267" t="str">
        <f t="shared" si="1"/>
        <v/>
      </c>
      <c r="U8" s="233"/>
    </row>
    <row r="9" spans="1:21" ht="15.5">
      <c r="A9" s="231"/>
      <c r="B9" s="21"/>
      <c r="C9" s="289"/>
      <c r="D9" s="289"/>
      <c r="E9" s="352"/>
      <c r="F9" s="289"/>
      <c r="G9" s="289"/>
      <c r="H9" s="231"/>
      <c r="I9" s="236"/>
      <c r="J9" s="270"/>
      <c r="K9" s="269"/>
      <c r="L9" s="267" t="str">
        <f t="shared" si="0"/>
        <v/>
      </c>
      <c r="M9" s="269"/>
      <c r="N9" s="236"/>
      <c r="O9" s="237"/>
      <c r="P9" s="269"/>
      <c r="Q9" s="269"/>
      <c r="R9" s="269"/>
      <c r="S9" s="269"/>
      <c r="T9" s="267" t="str">
        <f t="shared" si="1"/>
        <v/>
      </c>
      <c r="U9" s="233"/>
    </row>
    <row r="10" spans="1:21" ht="15.5">
      <c r="A10" s="231"/>
      <c r="B10" s="21"/>
      <c r="C10" s="289"/>
      <c r="D10" s="289"/>
      <c r="E10" s="352"/>
      <c r="F10" s="289"/>
      <c r="G10" s="289"/>
      <c r="H10" s="231"/>
      <c r="I10" s="236"/>
      <c r="J10" s="270"/>
      <c r="K10" s="269"/>
      <c r="L10" s="267" t="str">
        <f t="shared" si="0"/>
        <v/>
      </c>
      <c r="M10" s="269"/>
      <c r="N10" s="236"/>
      <c r="O10" s="237"/>
      <c r="P10" s="269"/>
      <c r="Q10" s="269"/>
      <c r="R10" s="269"/>
      <c r="S10" s="269"/>
      <c r="T10" s="267" t="str">
        <f t="shared" si="1"/>
        <v/>
      </c>
      <c r="U10" s="233"/>
    </row>
    <row r="11" spans="1:21" ht="15.5">
      <c r="A11" s="231"/>
      <c r="B11" s="21"/>
      <c r="C11" s="289"/>
      <c r="D11" s="289"/>
      <c r="E11" s="352"/>
      <c r="F11" s="289"/>
      <c r="G11" s="289"/>
      <c r="H11" s="231"/>
      <c r="I11" s="236"/>
      <c r="J11" s="270"/>
      <c r="K11" s="269"/>
      <c r="L11" s="267" t="str">
        <f t="shared" si="0"/>
        <v/>
      </c>
      <c r="M11" s="269"/>
      <c r="N11" s="236"/>
      <c r="O11" s="237"/>
      <c r="P11" s="269"/>
      <c r="Q11" s="269"/>
      <c r="R11" s="269"/>
      <c r="S11" s="269"/>
      <c r="T11" s="267" t="str">
        <f t="shared" si="1"/>
        <v/>
      </c>
      <c r="U11" s="233"/>
    </row>
    <row r="12" spans="1:21" ht="15.5">
      <c r="A12" s="231"/>
      <c r="B12" s="21"/>
      <c r="C12" s="289"/>
      <c r="D12" s="289"/>
      <c r="E12" s="352"/>
      <c r="F12" s="289"/>
      <c r="G12" s="289"/>
      <c r="H12" s="231"/>
      <c r="I12" s="236"/>
      <c r="J12" s="270"/>
      <c r="K12" s="269"/>
      <c r="L12" s="267" t="str">
        <f t="shared" si="0"/>
        <v/>
      </c>
      <c r="M12" s="269"/>
      <c r="N12" s="236"/>
      <c r="O12" s="237"/>
      <c r="P12" s="269"/>
      <c r="Q12" s="269"/>
      <c r="R12" s="269"/>
      <c r="S12" s="269"/>
      <c r="T12" s="267" t="str">
        <f t="shared" si="1"/>
        <v/>
      </c>
      <c r="U12" s="233"/>
    </row>
    <row r="13" spans="1:21" ht="15.5">
      <c r="A13" s="231"/>
      <c r="B13" s="21"/>
      <c r="C13" s="289"/>
      <c r="D13" s="289"/>
      <c r="E13" s="352"/>
      <c r="F13" s="289"/>
      <c r="G13" s="289"/>
      <c r="H13" s="231"/>
      <c r="I13" s="236"/>
      <c r="J13" s="270"/>
      <c r="K13" s="269"/>
      <c r="L13" s="267" t="str">
        <f t="shared" si="0"/>
        <v/>
      </c>
      <c r="M13" s="269"/>
      <c r="N13" s="236"/>
      <c r="O13" s="237"/>
      <c r="P13" s="269"/>
      <c r="Q13" s="269"/>
      <c r="R13" s="269"/>
      <c r="S13" s="269"/>
      <c r="T13" s="267" t="str">
        <f t="shared" si="1"/>
        <v/>
      </c>
      <c r="U13" s="233"/>
    </row>
    <row r="14" spans="1:21" ht="15.5">
      <c r="A14" s="231"/>
      <c r="B14" s="21"/>
      <c r="C14" s="289"/>
      <c r="D14" s="289"/>
      <c r="E14" s="352"/>
      <c r="F14" s="289"/>
      <c r="G14" s="289"/>
      <c r="H14" s="231"/>
      <c r="I14" s="236"/>
      <c r="J14" s="270"/>
      <c r="K14" s="269"/>
      <c r="L14" s="267" t="str">
        <f t="shared" si="0"/>
        <v/>
      </c>
      <c r="M14" s="269"/>
      <c r="N14" s="236"/>
      <c r="O14" s="237"/>
      <c r="P14" s="269"/>
      <c r="Q14" s="269"/>
      <c r="R14" s="269"/>
      <c r="S14" s="269"/>
      <c r="T14" s="267" t="str">
        <f t="shared" si="1"/>
        <v/>
      </c>
      <c r="U14" s="233"/>
    </row>
    <row r="15" spans="1:21" ht="15.5">
      <c r="A15" s="231"/>
      <c r="B15" s="21"/>
      <c r="C15" s="375"/>
      <c r="D15" s="289"/>
      <c r="E15" s="352"/>
      <c r="F15" s="289"/>
      <c r="G15" s="289"/>
      <c r="H15" s="231"/>
      <c r="I15" s="236"/>
      <c r="J15" s="270"/>
      <c r="K15" s="269"/>
      <c r="L15" s="267" t="str">
        <f t="shared" si="0"/>
        <v/>
      </c>
      <c r="M15" s="269"/>
      <c r="N15" s="236"/>
      <c r="O15" s="237"/>
      <c r="P15" s="269"/>
      <c r="Q15" s="269"/>
      <c r="R15" s="269"/>
      <c r="S15" s="269"/>
      <c r="T15" s="267" t="str">
        <f t="shared" si="1"/>
        <v/>
      </c>
      <c r="U15" s="233"/>
    </row>
    <row r="16" spans="1:21" ht="15.5">
      <c r="A16" s="231"/>
      <c r="B16" s="21"/>
      <c r="C16" s="289"/>
      <c r="D16" s="289"/>
      <c r="E16" s="352"/>
      <c r="F16" s="289"/>
      <c r="G16" s="289"/>
      <c r="H16" s="231"/>
      <c r="I16" s="236"/>
      <c r="J16" s="270"/>
      <c r="K16" s="269"/>
      <c r="L16" s="267" t="str">
        <f t="shared" si="0"/>
        <v/>
      </c>
      <c r="M16" s="269"/>
      <c r="N16" s="236"/>
      <c r="O16" s="237"/>
      <c r="P16" s="269"/>
      <c r="Q16" s="269"/>
      <c r="R16" s="269"/>
      <c r="S16" s="269"/>
      <c r="T16" s="267" t="str">
        <f t="shared" si="1"/>
        <v/>
      </c>
      <c r="U16" s="233"/>
    </row>
    <row r="17" spans="1:21" ht="15.5">
      <c r="A17" s="231"/>
      <c r="B17" s="21"/>
      <c r="C17" s="289"/>
      <c r="D17" s="289"/>
      <c r="E17" s="352"/>
      <c r="F17" s="289"/>
      <c r="G17" s="289"/>
      <c r="H17" s="231"/>
      <c r="I17" s="236"/>
      <c r="J17" s="270"/>
      <c r="K17" s="269"/>
      <c r="L17" s="267" t="str">
        <f t="shared" si="0"/>
        <v/>
      </c>
      <c r="M17" s="269"/>
      <c r="N17" s="236"/>
      <c r="O17" s="237"/>
      <c r="P17" s="269"/>
      <c r="Q17" s="269"/>
      <c r="R17" s="269"/>
      <c r="S17" s="269"/>
      <c r="T17" s="267" t="str">
        <f t="shared" si="1"/>
        <v/>
      </c>
      <c r="U17" s="233"/>
    </row>
    <row r="18" spans="1:21" ht="15.5">
      <c r="A18" s="231"/>
      <c r="B18" s="21"/>
      <c r="C18" s="289"/>
      <c r="D18" s="289"/>
      <c r="E18" s="352"/>
      <c r="F18" s="289"/>
      <c r="G18" s="289"/>
      <c r="H18" s="231"/>
      <c r="I18" s="236"/>
      <c r="J18" s="270"/>
      <c r="K18" s="269"/>
      <c r="L18" s="267" t="str">
        <f t="shared" si="0"/>
        <v/>
      </c>
      <c r="M18" s="269"/>
      <c r="N18" s="236"/>
      <c r="O18" s="237"/>
      <c r="P18" s="269"/>
      <c r="Q18" s="269"/>
      <c r="R18" s="269"/>
      <c r="S18" s="269"/>
      <c r="T18" s="267" t="str">
        <f t="shared" si="1"/>
        <v/>
      </c>
      <c r="U18" s="233"/>
    </row>
    <row r="19" spans="1:21" ht="15.5">
      <c r="A19" s="231"/>
      <c r="B19" s="21"/>
      <c r="C19" s="289"/>
      <c r="D19" s="289"/>
      <c r="E19" s="352"/>
      <c r="F19" s="289"/>
      <c r="G19" s="289"/>
      <c r="H19" s="231"/>
      <c r="I19" s="236"/>
      <c r="J19" s="270"/>
      <c r="K19" s="269"/>
      <c r="L19" s="267" t="str">
        <f t="shared" si="0"/>
        <v/>
      </c>
      <c r="M19" s="269"/>
      <c r="N19" s="236"/>
      <c r="O19" s="237"/>
      <c r="P19" s="269"/>
      <c r="Q19" s="269"/>
      <c r="R19" s="269"/>
      <c r="S19" s="269"/>
      <c r="T19" s="267" t="str">
        <f t="shared" si="1"/>
        <v/>
      </c>
      <c r="U19" s="233"/>
    </row>
    <row r="20" spans="1:21" ht="15.5">
      <c r="A20" s="231"/>
      <c r="B20" s="21"/>
      <c r="C20" s="289"/>
      <c r="D20" s="289"/>
      <c r="E20" s="352"/>
      <c r="F20" s="289"/>
      <c r="G20" s="289"/>
      <c r="H20" s="231"/>
      <c r="I20" s="236"/>
      <c r="J20" s="270"/>
      <c r="K20" s="269"/>
      <c r="L20" s="267" t="str">
        <f t="shared" si="0"/>
        <v/>
      </c>
      <c r="M20" s="269"/>
      <c r="N20" s="236"/>
      <c r="O20" s="237"/>
      <c r="P20" s="269"/>
      <c r="Q20" s="269"/>
      <c r="R20" s="269"/>
      <c r="S20" s="269"/>
      <c r="T20" s="267" t="str">
        <f t="shared" si="1"/>
        <v/>
      </c>
      <c r="U20" s="233"/>
    </row>
    <row r="21" spans="1:21" ht="15.5">
      <c r="A21" s="231"/>
      <c r="B21" s="21"/>
      <c r="C21" s="289"/>
      <c r="D21" s="289"/>
      <c r="E21" s="352"/>
      <c r="F21" s="289"/>
      <c r="G21" s="289"/>
      <c r="H21" s="231"/>
      <c r="I21" s="236"/>
      <c r="J21" s="270"/>
      <c r="K21" s="269"/>
      <c r="L21" s="267" t="str">
        <f t="shared" si="0"/>
        <v/>
      </c>
      <c r="M21" s="269"/>
      <c r="N21" s="236"/>
      <c r="O21" s="237"/>
      <c r="P21" s="269"/>
      <c r="Q21" s="269"/>
      <c r="R21" s="269"/>
      <c r="S21" s="269"/>
      <c r="T21" s="267" t="str">
        <f t="shared" si="1"/>
        <v/>
      </c>
      <c r="U21" s="233"/>
    </row>
    <row r="22" spans="1:21" ht="15.5">
      <c r="A22" s="231"/>
      <c r="B22" s="21"/>
      <c r="C22" s="289"/>
      <c r="D22" s="289"/>
      <c r="E22" s="352"/>
      <c r="F22" s="289"/>
      <c r="G22" s="289"/>
      <c r="H22" s="231"/>
      <c r="I22" s="236"/>
      <c r="J22" s="270"/>
      <c r="K22" s="269"/>
      <c r="L22" s="267" t="str">
        <f t="shared" si="0"/>
        <v/>
      </c>
      <c r="M22" s="269"/>
      <c r="N22" s="236"/>
      <c r="O22" s="237"/>
      <c r="P22" s="269"/>
      <c r="Q22" s="269"/>
      <c r="R22" s="269"/>
      <c r="S22" s="269"/>
      <c r="T22" s="267" t="str">
        <f t="shared" si="1"/>
        <v/>
      </c>
      <c r="U22" s="233"/>
    </row>
    <row r="23" spans="1:21" ht="15.5">
      <c r="A23" s="231"/>
      <c r="B23" s="21"/>
      <c r="C23" s="289"/>
      <c r="D23" s="289"/>
      <c r="E23" s="352"/>
      <c r="F23" s="289"/>
      <c r="G23" s="289"/>
      <c r="H23" s="231"/>
      <c r="I23" s="236"/>
      <c r="J23" s="270"/>
      <c r="K23" s="269"/>
      <c r="L23" s="267" t="str">
        <f t="shared" si="0"/>
        <v/>
      </c>
      <c r="M23" s="269"/>
      <c r="N23" s="236"/>
      <c r="O23" s="237"/>
      <c r="P23" s="269"/>
      <c r="Q23" s="269"/>
      <c r="R23" s="269"/>
      <c r="S23" s="269"/>
      <c r="T23" s="267" t="str">
        <f t="shared" si="1"/>
        <v/>
      </c>
      <c r="U23" s="233"/>
    </row>
    <row r="24" spans="1:21" ht="15.5">
      <c r="A24" s="231"/>
      <c r="B24" s="21"/>
      <c r="C24" s="289"/>
      <c r="D24" s="289"/>
      <c r="E24" s="352"/>
      <c r="F24" s="289"/>
      <c r="G24" s="289"/>
      <c r="H24" s="231"/>
      <c r="I24" s="236"/>
      <c r="J24" s="270"/>
      <c r="K24" s="269"/>
      <c r="L24" s="267" t="str">
        <f t="shared" si="0"/>
        <v/>
      </c>
      <c r="M24" s="269"/>
      <c r="N24" s="236"/>
      <c r="O24" s="237"/>
      <c r="P24" s="269"/>
      <c r="Q24" s="269"/>
      <c r="R24" s="269"/>
      <c r="S24" s="269"/>
      <c r="T24" s="267" t="str">
        <f t="shared" si="1"/>
        <v/>
      </c>
      <c r="U24" s="233"/>
    </row>
    <row r="25" spans="1:21" ht="15.5">
      <c r="A25" s="231"/>
      <c r="B25" s="21"/>
      <c r="C25" s="289"/>
      <c r="D25" s="289"/>
      <c r="E25" s="352"/>
      <c r="F25" s="289"/>
      <c r="G25" s="289"/>
      <c r="H25" s="231"/>
      <c r="I25" s="236"/>
      <c r="J25" s="270"/>
      <c r="K25" s="269"/>
      <c r="L25" s="267" t="str">
        <f t="shared" si="0"/>
        <v/>
      </c>
      <c r="M25" s="269"/>
      <c r="N25" s="236"/>
      <c r="O25" s="237"/>
      <c r="P25" s="269"/>
      <c r="Q25" s="269"/>
      <c r="R25" s="269"/>
      <c r="S25" s="269"/>
      <c r="T25" s="267" t="str">
        <f t="shared" si="1"/>
        <v/>
      </c>
      <c r="U25" s="233"/>
    </row>
    <row r="26" spans="1:21" ht="15.5">
      <c r="A26" s="231"/>
      <c r="B26" s="21"/>
      <c r="C26" s="289"/>
      <c r="D26" s="289"/>
      <c r="E26" s="352"/>
      <c r="F26" s="289"/>
      <c r="G26" s="289"/>
      <c r="H26" s="231"/>
      <c r="I26" s="236"/>
      <c r="J26" s="270"/>
      <c r="K26" s="269"/>
      <c r="L26" s="267" t="str">
        <f t="shared" si="0"/>
        <v/>
      </c>
      <c r="M26" s="269"/>
      <c r="N26" s="236"/>
      <c r="O26" s="237"/>
      <c r="P26" s="269"/>
      <c r="Q26" s="269"/>
      <c r="R26" s="269"/>
      <c r="S26" s="269"/>
      <c r="T26" s="267" t="str">
        <f t="shared" si="1"/>
        <v/>
      </c>
      <c r="U26" s="233"/>
    </row>
    <row r="27" spans="1:21" ht="15.5">
      <c r="A27" s="231"/>
      <c r="B27" s="21"/>
      <c r="C27" s="289"/>
      <c r="D27" s="289"/>
      <c r="E27" s="352"/>
      <c r="F27" s="289"/>
      <c r="G27" s="289"/>
      <c r="H27" s="231"/>
      <c r="I27" s="236"/>
      <c r="J27" s="270"/>
      <c r="K27" s="269"/>
      <c r="L27" s="267" t="str">
        <f t="shared" si="0"/>
        <v/>
      </c>
      <c r="M27" s="269"/>
      <c r="N27" s="236"/>
      <c r="O27" s="237"/>
      <c r="P27" s="269"/>
      <c r="Q27" s="269"/>
      <c r="R27" s="269"/>
      <c r="S27" s="269"/>
      <c r="T27" s="267" t="str">
        <f t="shared" si="1"/>
        <v/>
      </c>
      <c r="U27" s="233"/>
    </row>
    <row r="28" spans="1:21" ht="15.5">
      <c r="A28" s="231"/>
      <c r="B28" s="21"/>
      <c r="C28" s="289"/>
      <c r="D28" s="289"/>
      <c r="E28" s="352"/>
      <c r="F28" s="289"/>
      <c r="G28" s="289"/>
      <c r="H28" s="231"/>
      <c r="I28" s="236"/>
      <c r="J28" s="270"/>
      <c r="K28" s="269"/>
      <c r="L28" s="267" t="str">
        <f t="shared" si="0"/>
        <v/>
      </c>
      <c r="M28" s="269"/>
      <c r="N28" s="236"/>
      <c r="O28" s="237"/>
      <c r="P28" s="269"/>
      <c r="Q28" s="269"/>
      <c r="R28" s="269"/>
      <c r="S28" s="269"/>
      <c r="T28" s="267" t="str">
        <f t="shared" si="1"/>
        <v/>
      </c>
      <c r="U28" s="233"/>
    </row>
    <row r="29" spans="1:21" ht="15.5">
      <c r="A29" s="231"/>
      <c r="B29" s="21"/>
      <c r="C29" s="289"/>
      <c r="D29" s="289"/>
      <c r="E29" s="352"/>
      <c r="F29" s="289"/>
      <c r="G29" s="289"/>
      <c r="H29" s="231"/>
      <c r="I29" s="236"/>
      <c r="J29" s="270"/>
      <c r="K29" s="269"/>
      <c r="L29" s="267" t="str">
        <f t="shared" si="0"/>
        <v/>
      </c>
      <c r="M29" s="269"/>
      <c r="N29" s="236"/>
      <c r="O29" s="237"/>
      <c r="P29" s="269"/>
      <c r="Q29" s="269"/>
      <c r="R29" s="269"/>
      <c r="S29" s="269"/>
      <c r="T29" s="267" t="str">
        <f t="shared" si="1"/>
        <v/>
      </c>
      <c r="U29" s="233"/>
    </row>
    <row r="30" spans="1:21" ht="15.5">
      <c r="A30" s="231"/>
      <c r="B30" s="21"/>
      <c r="C30" s="289"/>
      <c r="D30" s="289"/>
      <c r="E30" s="352"/>
      <c r="F30" s="289"/>
      <c r="G30" s="289"/>
      <c r="H30" s="231"/>
      <c r="I30" s="236"/>
      <c r="J30" s="270"/>
      <c r="K30" s="269"/>
      <c r="L30" s="267" t="str">
        <f t="shared" si="0"/>
        <v/>
      </c>
      <c r="M30" s="269"/>
      <c r="N30" s="236"/>
      <c r="O30" s="237"/>
      <c r="P30" s="269"/>
      <c r="Q30" s="269"/>
      <c r="R30" s="269"/>
      <c r="S30" s="269"/>
      <c r="T30" s="267" t="str">
        <f t="shared" si="1"/>
        <v/>
      </c>
      <c r="U30" s="233"/>
    </row>
    <row r="31" spans="1:21" ht="15.5">
      <c r="A31" s="231"/>
      <c r="B31" s="21"/>
      <c r="C31" s="289"/>
      <c r="D31" s="289"/>
      <c r="E31" s="352"/>
      <c r="F31" s="289"/>
      <c r="G31" s="289"/>
      <c r="H31" s="231"/>
      <c r="I31" s="236"/>
      <c r="J31" s="270"/>
      <c r="K31" s="269"/>
      <c r="L31" s="267" t="str">
        <f t="shared" si="0"/>
        <v/>
      </c>
      <c r="M31" s="269"/>
      <c r="N31" s="236"/>
      <c r="O31" s="237"/>
      <c r="P31" s="269"/>
      <c r="Q31" s="269"/>
      <c r="R31" s="269"/>
      <c r="S31" s="269"/>
      <c r="T31" s="267" t="str">
        <f t="shared" si="1"/>
        <v/>
      </c>
      <c r="U31" s="233"/>
    </row>
    <row r="32" spans="1:21" ht="15.5">
      <c r="A32" s="231"/>
      <c r="B32" s="21"/>
      <c r="C32" s="289"/>
      <c r="D32" s="289"/>
      <c r="E32" s="352"/>
      <c r="F32" s="289"/>
      <c r="G32" s="289"/>
      <c r="H32" s="231"/>
      <c r="I32" s="236"/>
      <c r="J32" s="270"/>
      <c r="K32" s="269"/>
      <c r="L32" s="267" t="str">
        <f t="shared" si="0"/>
        <v/>
      </c>
      <c r="M32" s="269"/>
      <c r="N32" s="236"/>
      <c r="O32" s="237"/>
      <c r="P32" s="269"/>
      <c r="Q32" s="269"/>
      <c r="R32" s="269"/>
      <c r="S32" s="269"/>
      <c r="T32" s="267" t="str">
        <f t="shared" si="1"/>
        <v/>
      </c>
      <c r="U32" s="233"/>
    </row>
    <row r="33" spans="1:21" ht="15.5">
      <c r="A33" s="231"/>
      <c r="B33" s="21"/>
      <c r="C33" s="289"/>
      <c r="D33" s="289"/>
      <c r="E33" s="352"/>
      <c r="F33" s="289"/>
      <c r="G33" s="289"/>
      <c r="H33" s="231"/>
      <c r="I33" s="236"/>
      <c r="J33" s="270"/>
      <c r="K33" s="269"/>
      <c r="L33" s="267" t="str">
        <f t="shared" si="0"/>
        <v/>
      </c>
      <c r="M33" s="269"/>
      <c r="N33" s="236"/>
      <c r="O33" s="237"/>
      <c r="P33" s="269"/>
      <c r="Q33" s="269"/>
      <c r="R33" s="269"/>
      <c r="S33" s="269"/>
      <c r="T33" s="267" t="str">
        <f t="shared" si="1"/>
        <v/>
      </c>
      <c r="U33" s="233"/>
    </row>
    <row r="34" spans="1:21" ht="15.5">
      <c r="A34" s="231"/>
      <c r="B34" s="21"/>
      <c r="C34" s="289"/>
      <c r="D34" s="289"/>
      <c r="E34" s="352"/>
      <c r="F34" s="289"/>
      <c r="G34" s="289"/>
      <c r="H34" s="231"/>
      <c r="I34" s="236"/>
      <c r="J34" s="270"/>
      <c r="K34" s="269"/>
      <c r="L34" s="267" t="str">
        <f t="shared" si="0"/>
        <v/>
      </c>
      <c r="M34" s="269"/>
      <c r="N34" s="236"/>
      <c r="O34" s="237"/>
      <c r="P34" s="269"/>
      <c r="Q34" s="269"/>
      <c r="R34" s="269"/>
      <c r="S34" s="269"/>
      <c r="T34" s="267" t="str">
        <f t="shared" si="1"/>
        <v/>
      </c>
      <c r="U34" s="233"/>
    </row>
    <row r="35" spans="1:21" ht="15.5">
      <c r="A35" s="231"/>
      <c r="B35" s="21"/>
      <c r="C35" s="289"/>
      <c r="D35" s="289"/>
      <c r="E35" s="352"/>
      <c r="F35" s="289"/>
      <c r="G35" s="289"/>
      <c r="H35" s="231"/>
      <c r="I35" s="236"/>
      <c r="J35" s="270"/>
      <c r="K35" s="269"/>
      <c r="L35" s="267" t="str">
        <f t="shared" si="0"/>
        <v/>
      </c>
      <c r="M35" s="269"/>
      <c r="N35" s="236"/>
      <c r="O35" s="237"/>
      <c r="P35" s="269"/>
      <c r="Q35" s="269"/>
      <c r="R35" s="269"/>
      <c r="S35" s="269"/>
      <c r="T35" s="267" t="str">
        <f t="shared" si="1"/>
        <v/>
      </c>
      <c r="U35" s="233"/>
    </row>
    <row r="36" spans="1:21" ht="15.5">
      <c r="A36" s="231"/>
      <c r="B36" s="21"/>
      <c r="C36" s="289"/>
      <c r="D36" s="289"/>
      <c r="E36" s="352"/>
      <c r="F36" s="289"/>
      <c r="G36" s="289"/>
      <c r="H36" s="231"/>
      <c r="I36" s="236"/>
      <c r="J36" s="270"/>
      <c r="K36" s="269"/>
      <c r="L36" s="267" t="str">
        <f t="shared" si="0"/>
        <v/>
      </c>
      <c r="M36" s="269"/>
      <c r="N36" s="236"/>
      <c r="O36" s="237"/>
      <c r="P36" s="269"/>
      <c r="Q36" s="269"/>
      <c r="R36" s="269"/>
      <c r="S36" s="269"/>
      <c r="T36" s="267" t="str">
        <f t="shared" si="1"/>
        <v/>
      </c>
      <c r="U36" s="233"/>
    </row>
    <row r="37" spans="1:21" ht="15.5">
      <c r="A37" s="231"/>
      <c r="B37" s="21"/>
      <c r="C37" s="289"/>
      <c r="D37" s="289"/>
      <c r="E37" s="352"/>
      <c r="F37" s="289"/>
      <c r="G37" s="289"/>
      <c r="H37" s="231"/>
      <c r="I37" s="236"/>
      <c r="J37" s="270"/>
      <c r="K37" s="269"/>
      <c r="L37" s="267" t="str">
        <f t="shared" si="0"/>
        <v/>
      </c>
      <c r="M37" s="269"/>
      <c r="N37" s="236"/>
      <c r="O37" s="237"/>
      <c r="P37" s="269"/>
      <c r="Q37" s="269"/>
      <c r="R37" s="269"/>
      <c r="S37" s="269"/>
      <c r="T37" s="267" t="str">
        <f t="shared" si="1"/>
        <v/>
      </c>
      <c r="U37" s="233"/>
    </row>
    <row r="38" spans="1:21" ht="15.5">
      <c r="A38" s="231"/>
      <c r="B38" s="21"/>
      <c r="C38" s="289"/>
      <c r="D38" s="289"/>
      <c r="E38" s="352"/>
      <c r="F38" s="289"/>
      <c r="G38" s="289"/>
      <c r="H38" s="231"/>
      <c r="I38" s="236"/>
      <c r="J38" s="270"/>
      <c r="K38" s="269"/>
      <c r="L38" s="267" t="str">
        <f t="shared" si="0"/>
        <v/>
      </c>
      <c r="M38" s="269"/>
      <c r="N38" s="236"/>
      <c r="O38" s="237"/>
      <c r="P38" s="269"/>
      <c r="Q38" s="269"/>
      <c r="R38" s="269"/>
      <c r="S38" s="269"/>
      <c r="T38" s="267" t="str">
        <f t="shared" si="1"/>
        <v/>
      </c>
      <c r="U38" s="233"/>
    </row>
    <row r="39" spans="1:21" ht="15.5">
      <c r="A39" s="231"/>
      <c r="B39" s="21"/>
      <c r="C39" s="289"/>
      <c r="D39" s="289"/>
      <c r="E39" s="352"/>
      <c r="F39" s="289"/>
      <c r="G39" s="289"/>
      <c r="H39" s="231"/>
      <c r="I39" s="236"/>
      <c r="J39" s="270"/>
      <c r="K39" s="269"/>
      <c r="L39" s="267" t="str">
        <f t="shared" si="0"/>
        <v/>
      </c>
      <c r="M39" s="269"/>
      <c r="N39" s="236"/>
      <c r="O39" s="237"/>
      <c r="P39" s="269"/>
      <c r="Q39" s="269"/>
      <c r="R39" s="269"/>
      <c r="S39" s="269"/>
      <c r="T39" s="267" t="str">
        <f t="shared" si="1"/>
        <v/>
      </c>
      <c r="U39" s="233"/>
    </row>
    <row r="40" spans="1:21" ht="15.5">
      <c r="A40" s="231"/>
      <c r="B40" s="21"/>
      <c r="C40" s="289"/>
      <c r="D40" s="289"/>
      <c r="E40" s="352"/>
      <c r="F40" s="289"/>
      <c r="G40" s="289"/>
      <c r="H40" s="231"/>
      <c r="I40" s="236"/>
      <c r="J40" s="270"/>
      <c r="K40" s="269"/>
      <c r="L40" s="267" t="str">
        <f t="shared" si="0"/>
        <v/>
      </c>
      <c r="M40" s="269"/>
      <c r="N40" s="236"/>
      <c r="O40" s="237"/>
      <c r="P40" s="269"/>
      <c r="Q40" s="269"/>
      <c r="R40" s="269"/>
      <c r="S40" s="269"/>
      <c r="T40" s="267" t="str">
        <f t="shared" si="1"/>
        <v/>
      </c>
      <c r="U40" s="233"/>
    </row>
    <row r="41" spans="1:21" ht="15.5">
      <c r="A41" s="231"/>
      <c r="B41" s="21"/>
      <c r="C41" s="289"/>
      <c r="D41" s="289"/>
      <c r="E41" s="352"/>
      <c r="F41" s="289"/>
      <c r="G41" s="289"/>
      <c r="H41" s="231"/>
      <c r="I41" s="236"/>
      <c r="J41" s="270"/>
      <c r="K41" s="269"/>
      <c r="L41" s="267" t="str">
        <f t="shared" si="0"/>
        <v/>
      </c>
      <c r="M41" s="269"/>
      <c r="N41" s="236"/>
      <c r="O41" s="237"/>
      <c r="P41" s="269"/>
      <c r="Q41" s="269"/>
      <c r="R41" s="269"/>
      <c r="S41" s="269"/>
      <c r="T41" s="267" t="str">
        <f t="shared" si="1"/>
        <v/>
      </c>
      <c r="U41" s="233"/>
    </row>
    <row r="42" spans="1:21" ht="15.5">
      <c r="A42" s="231"/>
      <c r="B42" s="21"/>
      <c r="C42" s="289"/>
      <c r="D42" s="289"/>
      <c r="E42" s="352"/>
      <c r="F42" s="289"/>
      <c r="G42" s="289"/>
      <c r="H42" s="231"/>
      <c r="I42" s="236"/>
      <c r="J42" s="270"/>
      <c r="K42" s="269"/>
      <c r="L42" s="267" t="str">
        <f t="shared" si="0"/>
        <v/>
      </c>
      <c r="M42" s="269"/>
      <c r="N42" s="236"/>
      <c r="O42" s="237"/>
      <c r="P42" s="269"/>
      <c r="Q42" s="269"/>
      <c r="R42" s="269"/>
      <c r="S42" s="269"/>
      <c r="T42" s="267" t="str">
        <f t="shared" si="1"/>
        <v/>
      </c>
      <c r="U42" s="233"/>
    </row>
    <row r="43" spans="1:21" ht="15.5">
      <c r="A43" s="231"/>
      <c r="B43" s="21"/>
      <c r="C43" s="289"/>
      <c r="D43" s="289"/>
      <c r="E43" s="352"/>
      <c r="F43" s="289"/>
      <c r="G43" s="289"/>
      <c r="H43" s="231"/>
      <c r="I43" s="236"/>
      <c r="J43" s="270"/>
      <c r="K43" s="269"/>
      <c r="L43" s="267" t="str">
        <f t="shared" si="0"/>
        <v/>
      </c>
      <c r="M43" s="269"/>
      <c r="N43" s="236"/>
      <c r="O43" s="237"/>
      <c r="P43" s="269"/>
      <c r="Q43" s="269"/>
      <c r="R43" s="269"/>
      <c r="S43" s="269"/>
      <c r="T43" s="267" t="str">
        <f t="shared" si="1"/>
        <v/>
      </c>
      <c r="U43" s="233"/>
    </row>
    <row r="44" spans="1:21" ht="15.5">
      <c r="A44" s="231"/>
      <c r="B44" s="21"/>
      <c r="C44" s="375"/>
      <c r="D44" s="289"/>
      <c r="E44" s="352"/>
      <c r="F44" s="289"/>
      <c r="G44" s="289"/>
      <c r="H44" s="231"/>
      <c r="I44" s="236"/>
      <c r="J44" s="270"/>
      <c r="K44" s="269"/>
      <c r="L44" s="267" t="str">
        <f t="shared" si="0"/>
        <v/>
      </c>
      <c r="M44" s="269"/>
      <c r="N44" s="236"/>
      <c r="O44" s="237"/>
      <c r="P44" s="269"/>
      <c r="Q44" s="269"/>
      <c r="R44" s="269"/>
      <c r="S44" s="269"/>
      <c r="T44" s="267" t="str">
        <f t="shared" si="1"/>
        <v/>
      </c>
      <c r="U44" s="233"/>
    </row>
    <row r="45" spans="1:21" ht="15.5">
      <c r="A45" s="231"/>
      <c r="B45" s="21"/>
      <c r="C45" s="375"/>
      <c r="D45" s="289"/>
      <c r="E45" s="352"/>
      <c r="F45" s="289"/>
      <c r="G45" s="289"/>
      <c r="H45" s="231"/>
      <c r="I45" s="236"/>
      <c r="J45" s="270"/>
      <c r="K45" s="269"/>
      <c r="L45" s="267" t="str">
        <f t="shared" si="0"/>
        <v/>
      </c>
      <c r="M45" s="269"/>
      <c r="N45" s="236"/>
      <c r="O45" s="237"/>
      <c r="P45" s="269"/>
      <c r="Q45" s="269"/>
      <c r="R45" s="269"/>
      <c r="S45" s="269"/>
      <c r="T45" s="267" t="str">
        <f t="shared" si="1"/>
        <v/>
      </c>
      <c r="U45" s="233"/>
    </row>
    <row r="46" spans="1:21" ht="15.5">
      <c r="A46" s="231"/>
      <c r="B46" s="21"/>
      <c r="C46" s="375"/>
      <c r="D46" s="289"/>
      <c r="E46" s="352"/>
      <c r="F46" s="289"/>
      <c r="G46" s="289"/>
      <c r="H46" s="231"/>
      <c r="I46" s="236"/>
      <c r="J46" s="270"/>
      <c r="K46" s="269"/>
      <c r="L46" s="267" t="str">
        <f t="shared" si="0"/>
        <v/>
      </c>
      <c r="M46" s="269"/>
      <c r="N46" s="236"/>
      <c r="O46" s="237"/>
      <c r="P46" s="269"/>
      <c r="Q46" s="269"/>
      <c r="R46" s="269"/>
      <c r="S46" s="269"/>
      <c r="T46" s="267" t="str">
        <f t="shared" si="1"/>
        <v/>
      </c>
      <c r="U46" s="233"/>
    </row>
    <row r="47" spans="1:21" ht="15.5">
      <c r="A47" s="231"/>
      <c r="B47" s="21"/>
      <c r="C47" s="375"/>
      <c r="D47" s="289"/>
      <c r="E47" s="352"/>
      <c r="F47" s="289"/>
      <c r="G47" s="289"/>
      <c r="H47" s="231"/>
      <c r="I47" s="236"/>
      <c r="J47" s="270"/>
      <c r="K47" s="269"/>
      <c r="L47" s="267" t="str">
        <f t="shared" si="0"/>
        <v/>
      </c>
      <c r="M47" s="269"/>
      <c r="N47" s="236"/>
      <c r="O47" s="237"/>
      <c r="P47" s="269"/>
      <c r="Q47" s="269"/>
      <c r="R47" s="269"/>
      <c r="S47" s="269"/>
      <c r="T47" s="267" t="str">
        <f t="shared" si="1"/>
        <v/>
      </c>
      <c r="U47" s="233"/>
    </row>
    <row r="48" spans="1:21" ht="15.5">
      <c r="A48" s="231"/>
      <c r="B48" s="21"/>
      <c r="C48" s="375"/>
      <c r="D48" s="289"/>
      <c r="E48" s="352"/>
      <c r="F48" s="289"/>
      <c r="G48" s="289"/>
      <c r="H48" s="231"/>
      <c r="I48" s="236"/>
      <c r="J48" s="270"/>
      <c r="K48" s="269"/>
      <c r="L48" s="267" t="str">
        <f t="shared" si="0"/>
        <v/>
      </c>
      <c r="M48" s="269"/>
      <c r="N48" s="236"/>
      <c r="O48" s="237"/>
      <c r="P48" s="269"/>
      <c r="Q48" s="269"/>
      <c r="R48" s="269"/>
      <c r="S48" s="269"/>
      <c r="T48" s="267" t="str">
        <f t="shared" si="1"/>
        <v/>
      </c>
      <c r="U48" s="233"/>
    </row>
    <row r="49" spans="1:21" ht="15.5">
      <c r="A49" s="231"/>
      <c r="B49" s="21"/>
      <c r="C49" s="375"/>
      <c r="D49" s="289"/>
      <c r="E49" s="352"/>
      <c r="F49" s="289"/>
      <c r="G49" s="289"/>
      <c r="H49" s="231"/>
      <c r="I49" s="236"/>
      <c r="J49" s="270"/>
      <c r="K49" s="269"/>
      <c r="L49" s="267" t="str">
        <f t="shared" si="0"/>
        <v/>
      </c>
      <c r="M49" s="269"/>
      <c r="N49" s="236"/>
      <c r="O49" s="237"/>
      <c r="P49" s="269"/>
      <c r="Q49" s="269"/>
      <c r="R49" s="269"/>
      <c r="S49" s="269"/>
      <c r="T49" s="267" t="str">
        <f t="shared" si="1"/>
        <v/>
      </c>
      <c r="U49" s="233"/>
    </row>
    <row r="50" spans="1:21" ht="15.5">
      <c r="A50" s="231"/>
      <c r="B50" s="21"/>
      <c r="C50" s="375"/>
      <c r="D50" s="289"/>
      <c r="E50" s="352"/>
      <c r="F50" s="289"/>
      <c r="G50" s="289"/>
      <c r="H50" s="231"/>
      <c r="I50" s="236"/>
      <c r="J50" s="270"/>
      <c r="K50" s="269"/>
      <c r="L50" s="267" t="str">
        <f t="shared" si="0"/>
        <v/>
      </c>
      <c r="M50" s="269"/>
      <c r="N50" s="236"/>
      <c r="O50" s="237"/>
      <c r="P50" s="269"/>
      <c r="Q50" s="269"/>
      <c r="R50" s="269"/>
      <c r="S50" s="269"/>
      <c r="T50" s="267" t="str">
        <f t="shared" si="1"/>
        <v/>
      </c>
      <c r="U50" s="233"/>
    </row>
    <row r="51" spans="1:21" ht="15.5">
      <c r="A51" s="231"/>
      <c r="B51" s="21"/>
      <c r="C51" s="375"/>
      <c r="D51" s="289"/>
      <c r="E51" s="352"/>
      <c r="F51" s="289"/>
      <c r="G51" s="289"/>
      <c r="H51" s="231"/>
      <c r="I51" s="236"/>
      <c r="J51" s="270"/>
      <c r="K51" s="269"/>
      <c r="L51" s="267" t="str">
        <f t="shared" si="0"/>
        <v/>
      </c>
      <c r="M51" s="269"/>
      <c r="N51" s="236"/>
      <c r="O51" s="237"/>
      <c r="P51" s="269"/>
      <c r="Q51" s="269"/>
      <c r="R51" s="269"/>
      <c r="S51" s="269"/>
      <c r="T51" s="267" t="str">
        <f t="shared" si="1"/>
        <v/>
      </c>
      <c r="U51" s="233"/>
    </row>
    <row r="52" spans="1:21" ht="15.5">
      <c r="A52" s="231"/>
      <c r="B52" s="21"/>
      <c r="C52" s="375"/>
      <c r="D52" s="289"/>
      <c r="E52" s="352"/>
      <c r="F52" s="289"/>
      <c r="G52" s="289"/>
      <c r="H52" s="231"/>
      <c r="I52" s="236"/>
      <c r="J52" s="270"/>
      <c r="K52" s="269"/>
      <c r="L52" s="267" t="str">
        <f t="shared" si="0"/>
        <v/>
      </c>
      <c r="M52" s="269"/>
      <c r="N52" s="236"/>
      <c r="O52" s="237"/>
      <c r="P52" s="269"/>
      <c r="Q52" s="269"/>
      <c r="R52" s="269"/>
      <c r="S52" s="269"/>
      <c r="T52" s="267" t="str">
        <f t="shared" si="1"/>
        <v/>
      </c>
      <c r="U52" s="233"/>
    </row>
    <row r="53" spans="1:21" ht="15.5">
      <c r="A53" s="231"/>
      <c r="B53" s="21"/>
      <c r="C53" s="375"/>
      <c r="D53" s="289"/>
      <c r="E53" s="352"/>
      <c r="F53" s="289"/>
      <c r="G53" s="289"/>
      <c r="H53" s="231"/>
      <c r="I53" s="236"/>
      <c r="J53" s="270"/>
      <c r="K53" s="269"/>
      <c r="L53" s="267" t="str">
        <f t="shared" si="0"/>
        <v/>
      </c>
      <c r="M53" s="269"/>
      <c r="N53" s="236"/>
      <c r="O53" s="237"/>
      <c r="P53" s="269"/>
      <c r="Q53" s="269"/>
      <c r="R53" s="269"/>
      <c r="S53" s="269"/>
      <c r="T53" s="267" t="str">
        <f t="shared" si="1"/>
        <v/>
      </c>
      <c r="U53" s="233"/>
    </row>
    <row r="54" spans="1:21" ht="20.149999999999999" customHeight="1">
      <c r="A54" s="231"/>
      <c r="B54" s="338"/>
      <c r="C54" s="339"/>
      <c r="D54" s="340"/>
      <c r="E54" s="342">
        <f>SUM(E4:E53)</f>
        <v>0</v>
      </c>
      <c r="F54" s="339"/>
      <c r="G54" s="341"/>
      <c r="H54" s="231"/>
      <c r="I54" s="204"/>
      <c r="J54" s="238"/>
      <c r="K54" s="268"/>
      <c r="L54" s="44">
        <f>SUM(L4:L53)</f>
        <v>0</v>
      </c>
      <c r="M54" s="335"/>
      <c r="N54" s="204"/>
      <c r="O54" s="233"/>
      <c r="P54" s="706"/>
      <c r="Q54" s="707"/>
      <c r="R54" s="707"/>
      <c r="S54" s="707"/>
      <c r="T54" s="708"/>
      <c r="U54" s="233"/>
    </row>
    <row r="55" spans="1:21" ht="15.5">
      <c r="A55" s="231"/>
      <c r="B55" s="231"/>
      <c r="C55" s="231"/>
      <c r="D55" s="332"/>
      <c r="E55" s="231"/>
      <c r="F55" s="231"/>
      <c r="G55" s="231"/>
      <c r="H55" s="231"/>
      <c r="I55" s="204"/>
      <c r="J55" s="204"/>
      <c r="K55" s="232"/>
      <c r="L55" s="232"/>
      <c r="M55" s="334"/>
      <c r="N55" s="204"/>
      <c r="O55" s="233"/>
      <c r="P55" s="233"/>
      <c r="Q55" s="337"/>
      <c r="R55" s="233"/>
      <c r="S55" s="337"/>
      <c r="T55" s="233"/>
      <c r="U55" s="233"/>
    </row>
    <row r="95" spans="11:15" hidden="1">
      <c r="K95" s="62"/>
      <c r="L95" s="62"/>
      <c r="M95" s="333"/>
      <c r="O95" s="62"/>
    </row>
    <row r="96" spans="11:15"/>
  </sheetData>
  <sheetProtection algorithmName="SHA-512" hashValue="h51owwSfbcRPVFRWhGuFS7DBTqGI0xY8ZsFIy3JIaqfcyXAHedSgXOX86+YCFA5Y1fu7KUziPZl+HjrtiO7ChA==" saltValue="VtGzcbA7fWB3+491Of4nHQ==" spinCount="100000" sheet="1" objects="1" scenarios="1" selectLockedCells="1" autoFilter="0"/>
  <autoFilter ref="B3:T3" xr:uid="{05C1C79E-A920-442A-97C5-1BB29B059A76}"/>
  <mergeCells count="4">
    <mergeCell ref="J2:M2"/>
    <mergeCell ref="P2:T2"/>
    <mergeCell ref="P54:T54"/>
    <mergeCell ref="B2:G2"/>
  </mergeCells>
  <conditionalFormatting sqref="J4:J53">
    <cfRule type="expression" dxfId="12" priority="12">
      <formula>J4="Part Pay"</formula>
    </cfRule>
    <cfRule type="expression" dxfId="11" priority="13">
      <formula>J4="No"</formula>
    </cfRule>
  </conditionalFormatting>
  <conditionalFormatting sqref="K4:K53">
    <cfRule type="expression" dxfId="10" priority="8">
      <formula>J4="No"</formula>
    </cfRule>
    <cfRule type="expression" dxfId="9" priority="11">
      <formula>J4="Part Pay"</formula>
    </cfRule>
  </conditionalFormatting>
  <conditionalFormatting sqref="L4:L53">
    <cfRule type="expression" dxfId="8" priority="7">
      <formula>J4="No"</formula>
    </cfRule>
    <cfRule type="expression" dxfId="7" priority="10">
      <formula>J4="Part Pay"</formula>
    </cfRule>
  </conditionalFormatting>
  <conditionalFormatting sqref="M4:M53">
    <cfRule type="expression" dxfId="6" priority="6">
      <formula>J4="No"</formula>
    </cfRule>
    <cfRule type="expression" dxfId="5" priority="9">
      <formula>J4="Part Pay"</formula>
    </cfRule>
  </conditionalFormatting>
  <conditionalFormatting sqref="P4:P53">
    <cfRule type="expression" dxfId="4" priority="5">
      <formula>P4="Yes"</formula>
    </cfRule>
  </conditionalFormatting>
  <conditionalFormatting sqref="Q4:Q53">
    <cfRule type="expression" dxfId="3" priority="4">
      <formula>P4="Yes"</formula>
    </cfRule>
  </conditionalFormatting>
  <conditionalFormatting sqref="R4:R53">
    <cfRule type="expression" dxfId="2" priority="3">
      <formula>P4="Yes"</formula>
    </cfRule>
  </conditionalFormatting>
  <conditionalFormatting sqref="S4:S53">
    <cfRule type="expression" dxfId="1" priority="2">
      <formula>P4="Yes"</formula>
    </cfRule>
  </conditionalFormatting>
  <conditionalFormatting sqref="T4:T53">
    <cfRule type="expression" dxfId="0" priority="1">
      <formula>P4="Yes"</formula>
    </cfRule>
  </conditionalFormatting>
  <dataValidations count="2">
    <dataValidation type="list" allowBlank="1" showInputMessage="1" showErrorMessage="1" sqref="F4:F53" xr:uid="{00000000-0002-0000-0400-000000000000}">
      <formula1>"Yes, No"</formula1>
    </dataValidation>
    <dataValidation type="date" allowBlank="1" showInputMessage="1" showErrorMessage="1" sqref="B4:B53" xr:uid="{00000000-0002-0000-0400-000001000000}">
      <formula1>1</formula1>
      <formula2>2958465</formula2>
    </dataValidation>
  </dataValidations>
  <printOptions gridLines="1"/>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'Hidden Data'!$A$4:$A$5</xm:f>
          </x14:formula1>
          <xm:sqref>P4:P53</xm:sqref>
        </x14:dataValidation>
        <x14:dataValidation type="list" allowBlank="1" showInputMessage="1" showErrorMessage="1" xr:uid="{00000000-0002-0000-0400-000003000000}">
          <x14:formula1>
            <xm:f>'Hidden Data'!$A$4:$A$6</xm:f>
          </x14:formula1>
          <xm:sqref>J4:J53</xm:sqref>
        </x14:dataValidation>
        <x14:dataValidation type="list" allowBlank="1" showInputMessage="1" showErrorMessage="1" xr:uid="{6B084D4B-83FF-4E22-8811-28278D821C81}">
          <x14:formula1>
            <xm:f>'Hidden Data'!$Y$3:$Y$5</xm:f>
          </x14:formula1>
          <xm:sqref>G4:G53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91"/>
  <sheetViews>
    <sheetView zoomScale="70" zoomScaleNormal="70" workbookViewId="0">
      <selection activeCell="J56" sqref="J56:N56"/>
    </sheetView>
  </sheetViews>
  <sheetFormatPr defaultColWidth="0" defaultRowHeight="14.5" zeroHeight="1"/>
  <cols>
    <col min="1" max="1" width="1.36328125" style="183" customWidth="1"/>
    <col min="2" max="2" width="66.36328125" style="183" customWidth="1"/>
    <col min="3" max="7" width="10.6328125" style="183" customWidth="1"/>
    <col min="8" max="9" width="1.453125" style="183" customWidth="1"/>
    <col min="10" max="14" width="10.6328125" style="183" customWidth="1"/>
    <col min="15" max="16" width="1.453125" style="183" customWidth="1"/>
    <col min="17" max="21" width="10.6328125" style="183" customWidth="1"/>
    <col min="22" max="22" width="1.453125" style="183" customWidth="1"/>
    <col min="23" max="23" width="7" style="183" hidden="1" customWidth="1"/>
    <col min="24" max="16384" width="9.08984375" style="183" hidden="1"/>
  </cols>
  <sheetData>
    <row r="1" spans="1:22" ht="7.5" customHeight="1">
      <c r="A1" s="178"/>
      <c r="B1" s="178"/>
      <c r="C1" s="178"/>
      <c r="D1" s="178"/>
      <c r="E1" s="178"/>
      <c r="F1" s="178"/>
      <c r="G1" s="178"/>
      <c r="H1" s="178"/>
      <c r="I1" s="260"/>
      <c r="J1" s="260"/>
      <c r="K1" s="260"/>
      <c r="L1" s="260"/>
      <c r="M1" s="260"/>
      <c r="N1" s="260"/>
      <c r="O1" s="260"/>
      <c r="P1" s="261"/>
      <c r="Q1" s="261"/>
      <c r="R1" s="261"/>
      <c r="S1" s="261"/>
      <c r="T1" s="261"/>
      <c r="U1" s="261"/>
      <c r="V1" s="261"/>
    </row>
    <row r="2" spans="1:22" ht="6.75" customHeight="1">
      <c r="A2" s="178"/>
      <c r="B2" s="178"/>
      <c r="C2" s="178"/>
      <c r="D2" s="178"/>
      <c r="E2" s="178"/>
      <c r="F2" s="178"/>
      <c r="G2" s="178"/>
      <c r="H2" s="178"/>
      <c r="I2" s="260"/>
      <c r="J2" s="260"/>
      <c r="K2" s="260"/>
      <c r="L2" s="260"/>
      <c r="M2" s="260"/>
      <c r="N2" s="260"/>
      <c r="O2" s="260"/>
      <c r="P2" s="261"/>
      <c r="Q2" s="261"/>
      <c r="R2" s="261"/>
      <c r="S2" s="261"/>
      <c r="T2" s="261"/>
      <c r="U2" s="261"/>
      <c r="V2" s="261"/>
    </row>
    <row r="3" spans="1:22" ht="30" customHeight="1">
      <c r="A3" s="178"/>
      <c r="B3" s="715" t="s">
        <v>159</v>
      </c>
      <c r="C3" s="713"/>
      <c r="D3" s="713"/>
      <c r="E3" s="713"/>
      <c r="F3" s="713"/>
      <c r="G3" s="714"/>
      <c r="H3" s="178"/>
      <c r="I3" s="260"/>
      <c r="J3" s="715" t="s">
        <v>159</v>
      </c>
      <c r="K3" s="713"/>
      <c r="L3" s="713"/>
      <c r="M3" s="713"/>
      <c r="N3" s="714"/>
      <c r="O3" s="260"/>
      <c r="P3" s="261"/>
      <c r="Q3" s="715" t="s">
        <v>159</v>
      </c>
      <c r="R3" s="713"/>
      <c r="S3" s="713"/>
      <c r="T3" s="713"/>
      <c r="U3" s="714"/>
      <c r="V3" s="261"/>
    </row>
    <row r="4" spans="1:22" ht="31">
      <c r="A4" s="178"/>
      <c r="B4" s="104" t="s">
        <v>52</v>
      </c>
      <c r="C4" s="105" t="s">
        <v>4</v>
      </c>
      <c r="D4" s="105" t="s">
        <v>5</v>
      </c>
      <c r="E4" s="105" t="s">
        <v>6</v>
      </c>
      <c r="F4" s="105" t="s">
        <v>104</v>
      </c>
      <c r="G4" s="106" t="s">
        <v>53</v>
      </c>
      <c r="H4" s="178"/>
      <c r="I4" s="260"/>
      <c r="J4" s="105" t="s">
        <v>4</v>
      </c>
      <c r="K4" s="105" t="s">
        <v>5</v>
      </c>
      <c r="L4" s="105" t="s">
        <v>6</v>
      </c>
      <c r="M4" s="105" t="s">
        <v>104</v>
      </c>
      <c r="N4" s="106" t="s">
        <v>53</v>
      </c>
      <c r="O4" s="260"/>
      <c r="P4" s="261"/>
      <c r="Q4" s="105" t="s">
        <v>4</v>
      </c>
      <c r="R4" s="105" t="s">
        <v>5</v>
      </c>
      <c r="S4" s="105" t="s">
        <v>6</v>
      </c>
      <c r="T4" s="105" t="s">
        <v>104</v>
      </c>
      <c r="U4" s="106" t="s">
        <v>53</v>
      </c>
      <c r="V4" s="261"/>
    </row>
    <row r="5" spans="1:22" ht="18.899999999999999" customHeight="1">
      <c r="A5" s="178"/>
      <c r="B5" s="263" t="s">
        <v>196</v>
      </c>
      <c r="C5" s="107">
        <f>SUMIFS('Litigator Work Claimed'!$H$5:$H$463,'Litigator Work Claimed'!$C$5:$C$463,"A",'Litigator Work Claimed'!$E$5:$E$463,'Summary &amp; Totals'!B5)</f>
        <v>0</v>
      </c>
      <c r="D5" s="107">
        <f>SUMIFS('Litigator Work Claimed'!$H$5:$H$463,'Litigator Work Claimed'!$C$5:$C$463,"B",'Litigator Work Claimed'!$E$5:$E$463,'Summary &amp; Totals'!B5)</f>
        <v>0</v>
      </c>
      <c r="E5" s="107">
        <f>SUMIFS('Litigator Work Claimed'!$H$5:$H$463,'Litigator Work Claimed'!$C$5:$C$463,"C",'Litigator Work Claimed'!$E$5:$E$463,'Summary &amp; Totals'!B5)</f>
        <v>0</v>
      </c>
      <c r="F5" s="107">
        <f>SUMIFS('Litigator Work Claimed'!$H$5:$H$463,'Litigator Work Claimed'!$C$5:$C$463,"D",'Litigator Work Claimed'!$E$5:$E$463,'Summary &amp; Totals'!B5)</f>
        <v>0</v>
      </c>
      <c r="G5" s="108">
        <f>SUM(C5:F5)</f>
        <v>0</v>
      </c>
      <c r="H5" s="178"/>
      <c r="I5" s="109"/>
      <c r="J5" s="110">
        <f>SUMIFS('Litigator Work Claimed'!$S$5:$S$463,'Litigator Work Claimed'!$T$5:$T$463,"A",'Litigator Work Claimed'!$P$5:$P$463,'Summary &amp; Totals'!$B5)</f>
        <v>0</v>
      </c>
      <c r="K5" s="110">
        <f>SUMIFS('Litigator Work Claimed'!$S$5:$S$463,'Litigator Work Claimed'!$T$5:$T$463,"B",'Litigator Work Claimed'!$P$5:$P$463,'Summary &amp; Totals'!$B5)</f>
        <v>0</v>
      </c>
      <c r="L5" s="111">
        <f>SUMIFS('Litigator Work Claimed'!$S$5:$S$463,'Litigator Work Claimed'!$T$5:$T$463,"C",'Litigator Work Claimed'!$P$5:$P$463,'Summary &amp; Totals'!$B5)</f>
        <v>0</v>
      </c>
      <c r="M5" s="111">
        <f>SUMIFS('Litigator Work Claimed'!$S$5:$S$463,'Litigator Work Claimed'!$T$5:$T$463,"D",'Litigator Work Claimed'!$P$5:$P$463,'Summary &amp; Totals'!$B5)</f>
        <v>0</v>
      </c>
      <c r="N5" s="112">
        <f>SUM(J5:M5)</f>
        <v>0</v>
      </c>
      <c r="O5" s="260"/>
      <c r="P5" s="261"/>
      <c r="Q5" s="110">
        <f>SUMIFS('Litigator Work Claimed'!$AF$5:$AF$463,'Litigator Work Claimed'!$AC$5:$AC$463,"A",'Litigator Work Claimed'!$AA$5:$AA$463,'Summary &amp; Totals'!$B5)</f>
        <v>0</v>
      </c>
      <c r="R5" s="110">
        <f>SUMIFS('Litigator Work Claimed'!$AF$5:$AF$463,'Litigator Work Claimed'!$AC$5:$AC$463,"B",'Litigator Work Claimed'!$AA$5:$AA$463,'Summary &amp; Totals'!$B5)</f>
        <v>0</v>
      </c>
      <c r="S5" s="111">
        <f>SUMIFS('Litigator Work Claimed'!$AF$5:$AF$463,'Litigator Work Claimed'!$AC$5:$AC$463,"C",'Litigator Work Claimed'!$AA$5:$AA$463,'Summary &amp; Totals'!$B5)</f>
        <v>0</v>
      </c>
      <c r="T5" s="111">
        <f>SUMIFS('Litigator Work Claimed'!$AF$5:$AF$463,'Litigator Work Claimed'!$AC$5:$AC$463,"D",'Litigator Work Claimed'!$AA$5:$AA$463,'Summary &amp; Totals'!$B5)</f>
        <v>0</v>
      </c>
      <c r="U5" s="112">
        <f>SUM(Q5:T5)</f>
        <v>0</v>
      </c>
      <c r="V5" s="261"/>
    </row>
    <row r="6" spans="1:22" ht="18.899999999999999" customHeight="1">
      <c r="A6" s="178"/>
      <c r="B6" s="263" t="s">
        <v>187</v>
      </c>
      <c r="C6" s="107">
        <f>SUMIFS('Litigator Work Claimed'!$H$5:$H$463,'Litigator Work Claimed'!$C$5:$C$463,"A",'Litigator Work Claimed'!$E$5:$E$463,'Summary &amp; Totals'!B6)</f>
        <v>0</v>
      </c>
      <c r="D6" s="107">
        <f>SUMIFS('Litigator Work Claimed'!$H$5:$H$463,'Litigator Work Claimed'!$C$5:$C$463,"B",'Litigator Work Claimed'!$E$5:$E$463,'Summary &amp; Totals'!B6)</f>
        <v>0</v>
      </c>
      <c r="E6" s="107">
        <f>SUMIFS('Litigator Work Claimed'!$H$5:$H$463,'Litigator Work Claimed'!$C$5:$C$463,"C",'Litigator Work Claimed'!$E$5:$E$463,'Summary &amp; Totals'!B6)</f>
        <v>0</v>
      </c>
      <c r="F6" s="107">
        <f>SUMIFS('Litigator Work Claimed'!$H$5:$H$463,'Litigator Work Claimed'!$C$5:$C$463,"D",'Litigator Work Claimed'!$E$5:$E$463,'Summary &amp; Totals'!B6)</f>
        <v>0</v>
      </c>
      <c r="G6" s="108">
        <f t="shared" ref="G6:G31" si="0">SUM(C6:F6)</f>
        <v>0</v>
      </c>
      <c r="H6" s="178"/>
      <c r="I6" s="109"/>
      <c r="J6" s="110">
        <f>SUMIFS('Litigator Work Claimed'!$S$5:$S$463,'Litigator Work Claimed'!$T$5:$T$463,"A",'Litigator Work Claimed'!$P$5:$P$463,'Summary &amp; Totals'!$B6)</f>
        <v>0</v>
      </c>
      <c r="K6" s="110">
        <f>SUMIFS('Litigator Work Claimed'!$S$5:$S$463,'Litigator Work Claimed'!$T$5:$T$463,"B",'Litigator Work Claimed'!$P$5:$P$463,'Summary &amp; Totals'!$B6)</f>
        <v>0</v>
      </c>
      <c r="L6" s="111">
        <f>SUMIFS('Litigator Work Claimed'!$S$5:$S$463,'Litigator Work Claimed'!$T$5:$T$463,"C",'Litigator Work Claimed'!$P$5:$P$463,'Summary &amp; Totals'!$B6)</f>
        <v>0</v>
      </c>
      <c r="M6" s="111">
        <f>SUMIFS('Litigator Work Claimed'!$S$5:$S$463,'Litigator Work Claimed'!$T$5:$T$463,"D",'Litigator Work Claimed'!$P$5:$P$463,'Summary &amp; Totals'!$B6)</f>
        <v>0</v>
      </c>
      <c r="N6" s="108">
        <f t="shared" ref="N6:N31" si="1">SUM(J6:M6)</f>
        <v>0</v>
      </c>
      <c r="O6" s="260"/>
      <c r="P6" s="261"/>
      <c r="Q6" s="110">
        <f>SUMIFS('Litigator Work Claimed'!$AF$5:$AF$463,'Litigator Work Claimed'!$AC$5:$AC$463,"A",'Litigator Work Claimed'!$AA$5:$AA$463,'Summary &amp; Totals'!$B6)</f>
        <v>0</v>
      </c>
      <c r="R6" s="110">
        <f>SUMIFS('Litigator Work Claimed'!$AF$5:$AF$463,'Litigator Work Claimed'!$AC$5:$AC$463,"B",'Litigator Work Claimed'!$AA$5:$AA$463,'Summary &amp; Totals'!$B6)</f>
        <v>0</v>
      </c>
      <c r="S6" s="111">
        <f>SUMIFS('Litigator Work Claimed'!$AF$5:$AF$463,'Litigator Work Claimed'!$AC$5:$AC$463,"C",'Litigator Work Claimed'!$AA$5:$AA$463,'Summary &amp; Totals'!$B6)</f>
        <v>0</v>
      </c>
      <c r="T6" s="111">
        <f>SUMIFS('Litigator Work Claimed'!$AF$5:$AF$463,'Litigator Work Claimed'!$AC$5:$AC$463,"D",'Litigator Work Claimed'!$AA$5:$AA$463,'Summary &amp; Totals'!$B6)</f>
        <v>0</v>
      </c>
      <c r="U6" s="108">
        <f t="shared" ref="U6:U31" si="2">SUM(Q6:T6)</f>
        <v>0</v>
      </c>
      <c r="V6" s="261"/>
    </row>
    <row r="7" spans="1:22" ht="18.899999999999999" customHeight="1">
      <c r="A7" s="178"/>
      <c r="B7" s="263" t="s">
        <v>189</v>
      </c>
      <c r="C7" s="107">
        <f>SUMIFS('Litigator Work Claimed'!$H$5:$H$463,'Litigator Work Claimed'!$C$5:$C$463,"A",'Litigator Work Claimed'!$E$5:$E$463,'Summary &amp; Totals'!B7)</f>
        <v>0</v>
      </c>
      <c r="D7" s="107">
        <f>SUMIFS('Litigator Work Claimed'!$H$5:$H$463,'Litigator Work Claimed'!$C$5:$C$463,"B",'Litigator Work Claimed'!$E$5:$E$463,'Summary &amp; Totals'!B7)</f>
        <v>0</v>
      </c>
      <c r="E7" s="107">
        <f>SUMIFS('Litigator Work Claimed'!$H$5:$H$463,'Litigator Work Claimed'!$C$5:$C$463,"C",'Litigator Work Claimed'!$E$5:$E$463,'Summary &amp; Totals'!B7)</f>
        <v>0</v>
      </c>
      <c r="F7" s="107">
        <f>SUMIFS('Litigator Work Claimed'!$H$5:$H$463,'Litigator Work Claimed'!$C$5:$C$463,"D",'Litigator Work Claimed'!$E$5:$E$463,'Summary &amp; Totals'!B7)</f>
        <v>0</v>
      </c>
      <c r="G7" s="108">
        <f t="shared" si="0"/>
        <v>0</v>
      </c>
      <c r="H7" s="178"/>
      <c r="I7" s="109"/>
      <c r="J7" s="110">
        <f>SUMIFS('Litigator Work Claimed'!$S$5:$S$463,'Litigator Work Claimed'!$T$5:$T$463,"A",'Litigator Work Claimed'!$P$5:$P$463,'Summary &amp; Totals'!$B7)</f>
        <v>0</v>
      </c>
      <c r="K7" s="110">
        <f>SUMIFS('Litigator Work Claimed'!$S$5:$S$463,'Litigator Work Claimed'!$T$5:$T$463,"B",'Litigator Work Claimed'!$P$5:$P$463,'Summary &amp; Totals'!$B7)</f>
        <v>0</v>
      </c>
      <c r="L7" s="111">
        <f>SUMIFS('Litigator Work Claimed'!$S$5:$S$463,'Litigator Work Claimed'!$T$5:$T$463,"C",'Litigator Work Claimed'!$P$5:$P$463,'Summary &amp; Totals'!$B7)</f>
        <v>0</v>
      </c>
      <c r="M7" s="111">
        <f>SUMIFS('Litigator Work Claimed'!$S$5:$S$463,'Litigator Work Claimed'!$T$5:$T$463,"D",'Litigator Work Claimed'!$P$5:$P$463,'Summary &amp; Totals'!$B7)</f>
        <v>0</v>
      </c>
      <c r="N7" s="108">
        <f t="shared" si="1"/>
        <v>0</v>
      </c>
      <c r="O7" s="260"/>
      <c r="P7" s="261"/>
      <c r="Q7" s="110">
        <f>SUMIFS('Litigator Work Claimed'!$AF$5:$AF$463,'Litigator Work Claimed'!$AC$5:$AC$463,"A",'Litigator Work Claimed'!$AA$5:$AA$463,'Summary &amp; Totals'!$B7)</f>
        <v>0</v>
      </c>
      <c r="R7" s="110">
        <f>SUMIFS('Litigator Work Claimed'!$AF$5:$AF$463,'Litigator Work Claimed'!$AC$5:$AC$463,"B",'Litigator Work Claimed'!$AA$5:$AA$463,'Summary &amp; Totals'!$B7)</f>
        <v>0</v>
      </c>
      <c r="S7" s="111">
        <f>SUMIFS('Litigator Work Claimed'!$AF$5:$AF$463,'Litigator Work Claimed'!$AC$5:$AC$463,"C",'Litigator Work Claimed'!$AA$5:$AA$463,'Summary &amp; Totals'!$B7)</f>
        <v>0</v>
      </c>
      <c r="T7" s="111">
        <f>SUMIFS('Litigator Work Claimed'!$AF$5:$AF$463,'Litigator Work Claimed'!$AC$5:$AC$463,"D",'Litigator Work Claimed'!$AA$5:$AA$463,'Summary &amp; Totals'!$B7)</f>
        <v>0</v>
      </c>
      <c r="U7" s="108">
        <f t="shared" si="2"/>
        <v>0</v>
      </c>
      <c r="V7" s="261"/>
    </row>
    <row r="8" spans="1:22" ht="18.899999999999999" customHeight="1">
      <c r="A8" s="178"/>
      <c r="B8" s="263" t="s">
        <v>190</v>
      </c>
      <c r="C8" s="107">
        <f>SUMIFS('Litigator Work Claimed'!$H$5:$H$463,'Litigator Work Claimed'!$C$5:$C$463,"A",'Litigator Work Claimed'!$E$5:$E$463,'Summary &amp; Totals'!B8)</f>
        <v>0</v>
      </c>
      <c r="D8" s="107">
        <f>SUMIFS('Litigator Work Claimed'!$H$5:$H$463,'Litigator Work Claimed'!$C$5:$C$463,"B",'Litigator Work Claimed'!$E$5:$E$463,'Summary &amp; Totals'!B8)</f>
        <v>0</v>
      </c>
      <c r="E8" s="107">
        <f>SUMIFS('Litigator Work Claimed'!$H$5:$H$463,'Litigator Work Claimed'!$C$5:$C$463,"C",'Litigator Work Claimed'!$E$5:$E$463,'Summary &amp; Totals'!B8)</f>
        <v>0</v>
      </c>
      <c r="F8" s="107">
        <f>SUMIFS('Litigator Work Claimed'!$H$5:$H$463,'Litigator Work Claimed'!$C$5:$C$463,"D",'Litigator Work Claimed'!$E$5:$E$463,'Summary &amp; Totals'!B8)</f>
        <v>0</v>
      </c>
      <c r="G8" s="108">
        <f t="shared" si="0"/>
        <v>0</v>
      </c>
      <c r="H8" s="178"/>
      <c r="I8" s="109"/>
      <c r="J8" s="110">
        <f>SUMIFS('Litigator Work Claimed'!$S$5:$S$463,'Litigator Work Claimed'!$T$5:$T$463,"A",'Litigator Work Claimed'!$P$5:$P$463,'Summary &amp; Totals'!$B8)</f>
        <v>0</v>
      </c>
      <c r="K8" s="110">
        <f>SUMIFS('Litigator Work Claimed'!$S$5:$S$463,'Litigator Work Claimed'!$T$5:$T$463,"B",'Litigator Work Claimed'!$P$5:$P$463,'Summary &amp; Totals'!$B8)</f>
        <v>0</v>
      </c>
      <c r="L8" s="111">
        <f>SUMIFS('Litigator Work Claimed'!$S$5:$S$463,'Litigator Work Claimed'!$T$5:$T$463,"C",'Litigator Work Claimed'!$P$5:$P$463,'Summary &amp; Totals'!$B8)</f>
        <v>0</v>
      </c>
      <c r="M8" s="111">
        <f>SUMIFS('Litigator Work Claimed'!$S$5:$S$463,'Litigator Work Claimed'!$T$5:$T$463,"D",'Litigator Work Claimed'!$P$5:$P$463,'Summary &amp; Totals'!$B8)</f>
        <v>0</v>
      </c>
      <c r="N8" s="108">
        <f t="shared" si="1"/>
        <v>0</v>
      </c>
      <c r="O8" s="260"/>
      <c r="P8" s="261"/>
      <c r="Q8" s="110">
        <f>SUMIFS('Litigator Work Claimed'!$AF$5:$AF$463,'Litigator Work Claimed'!$AC$5:$AC$463,"A",'Litigator Work Claimed'!$AA$5:$AA$463,'Summary &amp; Totals'!$B8)</f>
        <v>0</v>
      </c>
      <c r="R8" s="110">
        <f>SUMIFS('Litigator Work Claimed'!$AF$5:$AF$463,'Litigator Work Claimed'!$AC$5:$AC$463,"B",'Litigator Work Claimed'!$AA$5:$AA$463,'Summary &amp; Totals'!$B8)</f>
        <v>0</v>
      </c>
      <c r="S8" s="111">
        <f>SUMIFS('Litigator Work Claimed'!$AF$5:$AF$463,'Litigator Work Claimed'!$AC$5:$AC$463,"C",'Litigator Work Claimed'!$AA$5:$AA$463,'Summary &amp; Totals'!$B8)</f>
        <v>0</v>
      </c>
      <c r="T8" s="111">
        <f>SUMIFS('Litigator Work Claimed'!$AF$5:$AF$463,'Litigator Work Claimed'!$AC$5:$AC$463,"D",'Litigator Work Claimed'!$AA$5:$AA$463,'Summary &amp; Totals'!$B8)</f>
        <v>0</v>
      </c>
      <c r="U8" s="108">
        <f t="shared" si="2"/>
        <v>0</v>
      </c>
      <c r="V8" s="261"/>
    </row>
    <row r="9" spans="1:22" ht="18.899999999999999" customHeight="1">
      <c r="A9" s="178"/>
      <c r="B9" s="263" t="s">
        <v>199</v>
      </c>
      <c r="C9" s="107">
        <f>SUMIFS('Litigator Work Claimed'!$H$5:$H$463,'Litigator Work Claimed'!$C$5:$C$463,"A",'Litigator Work Claimed'!$E$5:$E$463,'Summary &amp; Totals'!B9)</f>
        <v>0</v>
      </c>
      <c r="D9" s="107">
        <f>SUMIFS('Litigator Work Claimed'!$H$5:$H$463,'Litigator Work Claimed'!$C$5:$C$463,"B",'Litigator Work Claimed'!$E$5:$E$463,'Summary &amp; Totals'!B9)</f>
        <v>0</v>
      </c>
      <c r="E9" s="107">
        <f>SUMIFS('Litigator Work Claimed'!$H$5:$H$463,'Litigator Work Claimed'!$C$5:$C$463,"C",'Litigator Work Claimed'!$E$5:$E$463,'Summary &amp; Totals'!B9)</f>
        <v>0</v>
      </c>
      <c r="F9" s="107">
        <f>SUMIFS('Litigator Work Claimed'!$H$5:$H$463,'Litigator Work Claimed'!$C$5:$C$463,"D",'Litigator Work Claimed'!$E$5:$E$463,'Summary &amp; Totals'!B9)</f>
        <v>0</v>
      </c>
      <c r="G9" s="108">
        <f t="shared" si="0"/>
        <v>0</v>
      </c>
      <c r="H9" s="178"/>
      <c r="I9" s="109"/>
      <c r="J9" s="110">
        <f>SUMIFS('Litigator Work Claimed'!$S$5:$S$463,'Litigator Work Claimed'!$T$5:$T$463,"A",'Litigator Work Claimed'!$P$5:$P$463,'Summary &amp; Totals'!$B9)</f>
        <v>0</v>
      </c>
      <c r="K9" s="110">
        <f>SUMIFS('Litigator Work Claimed'!$S$5:$S$463,'Litigator Work Claimed'!$T$5:$T$463,"B",'Litigator Work Claimed'!$P$5:$P$463,'Summary &amp; Totals'!$B9)</f>
        <v>0</v>
      </c>
      <c r="L9" s="111">
        <f>SUMIFS('Litigator Work Claimed'!$S$5:$S$463,'Litigator Work Claimed'!$T$5:$T$463,"C",'Litigator Work Claimed'!$P$5:$P$463,'Summary &amp; Totals'!$B9)</f>
        <v>0</v>
      </c>
      <c r="M9" s="111">
        <f>SUMIFS('Litigator Work Claimed'!$S$5:$S$463,'Litigator Work Claimed'!$T$5:$T$463,"D",'Litigator Work Claimed'!$P$5:$P$463,'Summary &amp; Totals'!$B9)</f>
        <v>0</v>
      </c>
      <c r="N9" s="108">
        <f t="shared" si="1"/>
        <v>0</v>
      </c>
      <c r="O9" s="260"/>
      <c r="P9" s="261"/>
      <c r="Q9" s="110">
        <f>SUMIFS('Litigator Work Claimed'!$AF$5:$AF$463,'Litigator Work Claimed'!$AC$5:$AC$463,"A",'Litigator Work Claimed'!$AA$5:$AA$463,'Summary &amp; Totals'!$B9)</f>
        <v>0</v>
      </c>
      <c r="R9" s="110">
        <f>SUMIFS('Litigator Work Claimed'!$AF$5:$AF$463,'Litigator Work Claimed'!$AC$5:$AC$463,"B",'Litigator Work Claimed'!$AA$5:$AA$463,'Summary &amp; Totals'!$B9)</f>
        <v>0</v>
      </c>
      <c r="S9" s="111">
        <f>SUMIFS('Litigator Work Claimed'!$AF$5:$AF$463,'Litigator Work Claimed'!$AC$5:$AC$463,"C",'Litigator Work Claimed'!$AA$5:$AA$463,'Summary &amp; Totals'!$B9)</f>
        <v>0</v>
      </c>
      <c r="T9" s="111">
        <f>SUMIFS('Litigator Work Claimed'!$AF$5:$AF$463,'Litigator Work Claimed'!$AC$5:$AC$463,"D",'Litigator Work Claimed'!$AA$5:$AA$463,'Summary &amp; Totals'!$B9)</f>
        <v>0</v>
      </c>
      <c r="U9" s="108">
        <f t="shared" si="2"/>
        <v>0</v>
      </c>
      <c r="V9" s="261"/>
    </row>
    <row r="10" spans="1:22" ht="18.899999999999999" customHeight="1">
      <c r="A10" s="178"/>
      <c r="B10" s="263" t="s">
        <v>200</v>
      </c>
      <c r="C10" s="107">
        <f>SUMIFS('Litigator Work Claimed'!$H$5:$H$463,'Litigator Work Claimed'!$C$5:$C$463,"A",'Litigator Work Claimed'!$E$5:$E$463,'Summary &amp; Totals'!B10)</f>
        <v>0</v>
      </c>
      <c r="D10" s="107">
        <f>SUMIFS('Litigator Work Claimed'!$H$5:$H$463,'Litigator Work Claimed'!$C$5:$C$463,"B",'Litigator Work Claimed'!$E$5:$E$463,'Summary &amp; Totals'!B10)</f>
        <v>0</v>
      </c>
      <c r="E10" s="107">
        <f>SUMIFS('Litigator Work Claimed'!$H$5:$H$463,'Litigator Work Claimed'!$C$5:$C$463,"C",'Litigator Work Claimed'!$E$5:$E$463,'Summary &amp; Totals'!B10)</f>
        <v>0</v>
      </c>
      <c r="F10" s="107">
        <f>SUMIFS('Litigator Work Claimed'!$H$5:$H$463,'Litigator Work Claimed'!$C$5:$C$463,"D",'Litigator Work Claimed'!$E$5:$E$463,'Summary &amp; Totals'!B10)</f>
        <v>0</v>
      </c>
      <c r="G10" s="108">
        <f t="shared" si="0"/>
        <v>0</v>
      </c>
      <c r="H10" s="178"/>
      <c r="I10" s="109"/>
      <c r="J10" s="110">
        <f>SUMIFS('Litigator Work Claimed'!$S$5:$S$463,'Litigator Work Claimed'!$T$5:$T$463,"A",'Litigator Work Claimed'!$P$5:$P$463,'Summary &amp; Totals'!$B10)</f>
        <v>0</v>
      </c>
      <c r="K10" s="110">
        <f>SUMIFS('Litigator Work Claimed'!$S$5:$S$463,'Litigator Work Claimed'!$T$5:$T$463,"B",'Litigator Work Claimed'!$P$5:$P$463,'Summary &amp; Totals'!$B10)</f>
        <v>0</v>
      </c>
      <c r="L10" s="111">
        <f>SUMIFS('Litigator Work Claimed'!$S$5:$S$463,'Litigator Work Claimed'!$T$5:$T$463,"C",'Litigator Work Claimed'!$P$5:$P$463,'Summary &amp; Totals'!$B10)</f>
        <v>0</v>
      </c>
      <c r="M10" s="111">
        <f>SUMIFS('Litigator Work Claimed'!$S$5:$S$463,'Litigator Work Claimed'!$T$5:$T$463,"D",'Litigator Work Claimed'!$P$5:$P$463,'Summary &amp; Totals'!$B10)</f>
        <v>0</v>
      </c>
      <c r="N10" s="108">
        <f t="shared" si="1"/>
        <v>0</v>
      </c>
      <c r="O10" s="260"/>
      <c r="P10" s="261"/>
      <c r="Q10" s="110">
        <f>SUMIFS('Litigator Work Claimed'!$AF$5:$AF$463,'Litigator Work Claimed'!$AC$5:$AC$463,"A",'Litigator Work Claimed'!$AA$5:$AA$463,'Summary &amp; Totals'!$B10)</f>
        <v>0</v>
      </c>
      <c r="R10" s="110">
        <f>SUMIFS('Litigator Work Claimed'!$AF$5:$AF$463,'Litigator Work Claimed'!$AC$5:$AC$463,"B",'Litigator Work Claimed'!$AA$5:$AA$463,'Summary &amp; Totals'!$B10)</f>
        <v>0</v>
      </c>
      <c r="S10" s="111">
        <f>SUMIFS('Litigator Work Claimed'!$AF$5:$AF$463,'Litigator Work Claimed'!$AC$5:$AC$463,"C",'Litigator Work Claimed'!$AA$5:$AA$463,'Summary &amp; Totals'!$B10)</f>
        <v>0</v>
      </c>
      <c r="T10" s="111">
        <f>SUMIFS('Litigator Work Claimed'!$AF$5:$AF$463,'Litigator Work Claimed'!$AC$5:$AC$463,"D",'Litigator Work Claimed'!$AA$5:$AA$463,'Summary &amp; Totals'!$B10)</f>
        <v>0</v>
      </c>
      <c r="U10" s="108">
        <f t="shared" si="2"/>
        <v>0</v>
      </c>
      <c r="V10" s="261"/>
    </row>
    <row r="11" spans="1:22" ht="18.899999999999999" customHeight="1">
      <c r="A11" s="178"/>
      <c r="B11" s="263" t="s">
        <v>188</v>
      </c>
      <c r="C11" s="107">
        <f>SUMIFS('Litigator Work Claimed'!$H$5:$H$463,'Litigator Work Claimed'!$C$5:$C$463,"A",'Litigator Work Claimed'!$E$5:$E$463,'Summary &amp; Totals'!B11)</f>
        <v>0</v>
      </c>
      <c r="D11" s="107">
        <f>SUMIFS('Litigator Work Claimed'!$H$5:$H$463,'Litigator Work Claimed'!$C$5:$C$463,"B",'Litigator Work Claimed'!$E$5:$E$463,'Summary &amp; Totals'!B11)</f>
        <v>0</v>
      </c>
      <c r="E11" s="107">
        <f>SUMIFS('Litigator Work Claimed'!$H$5:$H$463,'Litigator Work Claimed'!$C$5:$C$463,"C",'Litigator Work Claimed'!$E$5:$E$463,'Summary &amp; Totals'!B11)</f>
        <v>0</v>
      </c>
      <c r="F11" s="107">
        <f>SUMIFS('Litigator Work Claimed'!$H$5:$H$463,'Litigator Work Claimed'!$C$5:$C$463,"D",'Litigator Work Claimed'!$E$5:$E$463,'Summary &amp; Totals'!B11)</f>
        <v>0</v>
      </c>
      <c r="G11" s="108">
        <f t="shared" si="0"/>
        <v>0</v>
      </c>
      <c r="H11" s="178"/>
      <c r="I11" s="109"/>
      <c r="J11" s="110">
        <f>SUMIFS('Litigator Work Claimed'!$S$5:$S$463,'Litigator Work Claimed'!$T$5:$T$463,"A",'Litigator Work Claimed'!$P$5:$P$463,'Summary &amp; Totals'!$B11)</f>
        <v>0</v>
      </c>
      <c r="K11" s="110">
        <f>SUMIFS('Litigator Work Claimed'!$S$5:$S$463,'Litigator Work Claimed'!$T$5:$T$463,"B",'Litigator Work Claimed'!$P$5:$P$463,'Summary &amp; Totals'!$B11)</f>
        <v>0</v>
      </c>
      <c r="L11" s="111">
        <f>SUMIFS('Litigator Work Claimed'!$S$5:$S$463,'Litigator Work Claimed'!$T$5:$T$463,"C",'Litigator Work Claimed'!$P$5:$P$463,'Summary &amp; Totals'!$B11)</f>
        <v>0</v>
      </c>
      <c r="M11" s="111">
        <f>SUMIFS('Litigator Work Claimed'!$S$5:$S$463,'Litigator Work Claimed'!$T$5:$T$463,"D",'Litigator Work Claimed'!$P$5:$P$463,'Summary &amp; Totals'!$B11)</f>
        <v>0</v>
      </c>
      <c r="N11" s="108">
        <f t="shared" si="1"/>
        <v>0</v>
      </c>
      <c r="O11" s="260"/>
      <c r="P11" s="261"/>
      <c r="Q11" s="110">
        <f>SUMIFS('Litigator Work Claimed'!$AF$5:$AF$463,'Litigator Work Claimed'!$AC$5:$AC$463,"A",'Litigator Work Claimed'!$AA$5:$AA$463,'Summary &amp; Totals'!$B11)</f>
        <v>0</v>
      </c>
      <c r="R11" s="110">
        <f>SUMIFS('Litigator Work Claimed'!$AF$5:$AF$463,'Litigator Work Claimed'!$AC$5:$AC$463,"B",'Litigator Work Claimed'!$AA$5:$AA$463,'Summary &amp; Totals'!$B11)</f>
        <v>0</v>
      </c>
      <c r="S11" s="111">
        <f>SUMIFS('Litigator Work Claimed'!$AF$5:$AF$463,'Litigator Work Claimed'!$AC$5:$AC$463,"C",'Litigator Work Claimed'!$AA$5:$AA$463,'Summary &amp; Totals'!$B11)</f>
        <v>0</v>
      </c>
      <c r="T11" s="111">
        <f>SUMIFS('Litigator Work Claimed'!$AF$5:$AF$463,'Litigator Work Claimed'!$AC$5:$AC$463,"D",'Litigator Work Claimed'!$AA$5:$AA$463,'Summary &amp; Totals'!$B11)</f>
        <v>0</v>
      </c>
      <c r="U11" s="108">
        <f t="shared" si="2"/>
        <v>0</v>
      </c>
      <c r="V11" s="261"/>
    </row>
    <row r="12" spans="1:22" ht="18.899999999999999" customHeight="1">
      <c r="A12" s="178"/>
      <c r="B12" s="263" t="s">
        <v>357</v>
      </c>
      <c r="C12" s="107">
        <f>SUMIFS('Litigator Work Claimed'!$H$5:$H$463,'Litigator Work Claimed'!$C$5:$C$463,"A",'Litigator Work Claimed'!$E$5:$E$463,'Summary &amp; Totals'!B12)</f>
        <v>0</v>
      </c>
      <c r="D12" s="107">
        <f>SUMIFS('Litigator Work Claimed'!$H$5:$H$463,'Litigator Work Claimed'!$C$5:$C$463,"B",'Litigator Work Claimed'!$E$5:$E$463,'Summary &amp; Totals'!B12)</f>
        <v>0</v>
      </c>
      <c r="E12" s="107">
        <f>SUMIFS('Litigator Work Claimed'!$H$5:$H$463,'Litigator Work Claimed'!$C$5:$C$463,"C",'Litigator Work Claimed'!$E$5:$E$463,'Summary &amp; Totals'!B12)</f>
        <v>0</v>
      </c>
      <c r="F12" s="107">
        <f>SUMIFS('Litigator Work Claimed'!$H$5:$H$463,'Litigator Work Claimed'!$C$5:$C$463,"D",'Litigator Work Claimed'!$E$5:$E$463,'Summary &amp; Totals'!B12)</f>
        <v>0</v>
      </c>
      <c r="G12" s="108">
        <f t="shared" si="0"/>
        <v>0</v>
      </c>
      <c r="H12" s="178"/>
      <c r="I12" s="109"/>
      <c r="J12" s="110">
        <f>SUMIFS('Litigator Work Claimed'!$S$5:$S$463,'Litigator Work Claimed'!$T$5:$T$463,"A",'Litigator Work Claimed'!$P$5:$P$463,'Summary &amp; Totals'!$B12)</f>
        <v>0</v>
      </c>
      <c r="K12" s="110">
        <f>SUMIFS('Litigator Work Claimed'!$S$5:$S$463,'Litigator Work Claimed'!$T$5:$T$463,"B",'Litigator Work Claimed'!$P$5:$P$463,'Summary &amp; Totals'!$B12)</f>
        <v>0</v>
      </c>
      <c r="L12" s="111">
        <f>SUMIFS('Litigator Work Claimed'!$S$5:$S$463,'Litigator Work Claimed'!$T$5:$T$463,"C",'Litigator Work Claimed'!$P$5:$P$463,'Summary &amp; Totals'!$B12)</f>
        <v>0</v>
      </c>
      <c r="M12" s="111">
        <f>SUMIFS('Litigator Work Claimed'!$S$5:$S$463,'Litigator Work Claimed'!$T$5:$T$463,"D",'Litigator Work Claimed'!$P$5:$P$463,'Summary &amp; Totals'!$B12)</f>
        <v>0</v>
      </c>
      <c r="N12" s="108">
        <f t="shared" si="1"/>
        <v>0</v>
      </c>
      <c r="O12" s="260"/>
      <c r="P12" s="261"/>
      <c r="Q12" s="110">
        <f>SUMIFS('Litigator Work Claimed'!$AF$5:$AF$463,'Litigator Work Claimed'!$AC$5:$AC$463,"A",'Litigator Work Claimed'!$AA$5:$AA$463,'Summary &amp; Totals'!$B12)</f>
        <v>0</v>
      </c>
      <c r="R12" s="110">
        <f>SUMIFS('Litigator Work Claimed'!$AF$5:$AF$463,'Litigator Work Claimed'!$AC$5:$AC$463,"B",'Litigator Work Claimed'!$AA$5:$AA$463,'Summary &amp; Totals'!$B12)</f>
        <v>0</v>
      </c>
      <c r="S12" s="111">
        <f>SUMIFS('Litigator Work Claimed'!$AF$5:$AF$463,'Litigator Work Claimed'!$AC$5:$AC$463,"C",'Litigator Work Claimed'!$AA$5:$AA$463,'Summary &amp; Totals'!$B12)</f>
        <v>0</v>
      </c>
      <c r="T12" s="111">
        <f>SUMIFS('Litigator Work Claimed'!$AF$5:$AF$463,'Litigator Work Claimed'!$AC$5:$AC$463,"D",'Litigator Work Claimed'!$AA$5:$AA$463,'Summary &amp; Totals'!$B12)</f>
        <v>0</v>
      </c>
      <c r="U12" s="108">
        <f t="shared" si="2"/>
        <v>0</v>
      </c>
      <c r="V12" s="261"/>
    </row>
    <row r="13" spans="1:22" ht="18.899999999999999" customHeight="1">
      <c r="A13" s="178"/>
      <c r="B13" s="263" t="s">
        <v>194</v>
      </c>
      <c r="C13" s="107">
        <f>SUMIFS('Litigator Work Claimed'!$H$5:$H$463,'Litigator Work Claimed'!$C$5:$C$463,"A",'Litigator Work Claimed'!$E$5:$E$463,'Summary &amp; Totals'!B13)</f>
        <v>0</v>
      </c>
      <c r="D13" s="107">
        <f>SUMIFS('Litigator Work Claimed'!$H$5:$H$463,'Litigator Work Claimed'!$C$5:$C$463,"B",'Litigator Work Claimed'!$E$5:$E$463,'Summary &amp; Totals'!B13)</f>
        <v>0</v>
      </c>
      <c r="E13" s="107">
        <f>SUMIFS('Litigator Work Claimed'!$H$5:$H$463,'Litigator Work Claimed'!$C$5:$C$463,"C",'Litigator Work Claimed'!$E$5:$E$463,'Summary &amp; Totals'!B13)</f>
        <v>0</v>
      </c>
      <c r="F13" s="107">
        <f>SUMIFS('Litigator Work Claimed'!$H$5:$H$463,'Litigator Work Claimed'!$C$5:$C$463,"D",'Litigator Work Claimed'!$E$5:$E$463,'Summary &amp; Totals'!B13)</f>
        <v>0</v>
      </c>
      <c r="G13" s="108">
        <f t="shared" si="0"/>
        <v>0</v>
      </c>
      <c r="H13" s="178"/>
      <c r="I13" s="109"/>
      <c r="J13" s="110">
        <f>SUMIFS('Litigator Work Claimed'!$S$5:$S$463,'Litigator Work Claimed'!$T$5:$T$463,"A",'Litigator Work Claimed'!$P$5:$P$463,'Summary &amp; Totals'!$B13)</f>
        <v>0</v>
      </c>
      <c r="K13" s="110">
        <f>SUMIFS('Litigator Work Claimed'!$S$5:$S$463,'Litigator Work Claimed'!$T$5:$T$463,"B",'Litigator Work Claimed'!$P$5:$P$463,'Summary &amp; Totals'!$B13)</f>
        <v>0</v>
      </c>
      <c r="L13" s="111">
        <f>SUMIFS('Litigator Work Claimed'!$S$5:$S$463,'Litigator Work Claimed'!$T$5:$T$463,"C",'Litigator Work Claimed'!$P$5:$P$463,'Summary &amp; Totals'!$B13)</f>
        <v>0</v>
      </c>
      <c r="M13" s="111">
        <f>SUMIFS('Litigator Work Claimed'!$S$5:$S$463,'Litigator Work Claimed'!$T$5:$T$463,"D",'Litigator Work Claimed'!$P$5:$P$463,'Summary &amp; Totals'!$B13)</f>
        <v>0</v>
      </c>
      <c r="N13" s="108">
        <f t="shared" si="1"/>
        <v>0</v>
      </c>
      <c r="O13" s="260"/>
      <c r="P13" s="261"/>
      <c r="Q13" s="110">
        <f>SUMIFS('Litigator Work Claimed'!$AF$5:$AF$463,'Litigator Work Claimed'!$AC$5:$AC$463,"A",'Litigator Work Claimed'!$AA$5:$AA$463,'Summary &amp; Totals'!$B13)</f>
        <v>0</v>
      </c>
      <c r="R13" s="110">
        <f>SUMIFS('Litigator Work Claimed'!$AF$5:$AF$463,'Litigator Work Claimed'!$AC$5:$AC$463,"B",'Litigator Work Claimed'!$AA$5:$AA$463,'Summary &amp; Totals'!$B13)</f>
        <v>0</v>
      </c>
      <c r="S13" s="111">
        <f>SUMIFS('Litigator Work Claimed'!$AF$5:$AF$463,'Litigator Work Claimed'!$AC$5:$AC$463,"C",'Litigator Work Claimed'!$AA$5:$AA$463,'Summary &amp; Totals'!$B13)</f>
        <v>0</v>
      </c>
      <c r="T13" s="111">
        <f>SUMIFS('Litigator Work Claimed'!$AF$5:$AF$463,'Litigator Work Claimed'!$AC$5:$AC$463,"D",'Litigator Work Claimed'!$AA$5:$AA$463,'Summary &amp; Totals'!$B13)</f>
        <v>0</v>
      </c>
      <c r="U13" s="108">
        <f t="shared" si="2"/>
        <v>0</v>
      </c>
      <c r="V13" s="261"/>
    </row>
    <row r="14" spans="1:22" ht="18.899999999999999" customHeight="1">
      <c r="A14" s="178"/>
      <c r="B14" s="263" t="s">
        <v>358</v>
      </c>
      <c r="C14" s="107">
        <f>SUMIFS('Litigator Work Claimed'!$H$5:$H$463,'Litigator Work Claimed'!$C$5:$C$463,"A",'Litigator Work Claimed'!$E$5:$E$463,'Summary &amp; Totals'!B14)</f>
        <v>0</v>
      </c>
      <c r="D14" s="107">
        <f>SUMIFS('Litigator Work Claimed'!$H$5:$H$463,'Litigator Work Claimed'!$C$5:$C$463,"B",'Litigator Work Claimed'!$E$5:$E$463,'Summary &amp; Totals'!B14)</f>
        <v>0</v>
      </c>
      <c r="E14" s="107">
        <f>SUMIFS('Litigator Work Claimed'!$H$5:$H$463,'Litigator Work Claimed'!$C$5:$C$463,"C",'Litigator Work Claimed'!$E$5:$E$463,'Summary &amp; Totals'!B14)</f>
        <v>0</v>
      </c>
      <c r="F14" s="107">
        <f>SUMIFS('Litigator Work Claimed'!$H$5:$H$463,'Litigator Work Claimed'!$C$5:$C$463,"D",'Litigator Work Claimed'!$E$5:$E$463,'Summary &amp; Totals'!B14)</f>
        <v>0</v>
      </c>
      <c r="G14" s="108">
        <f t="shared" si="0"/>
        <v>0</v>
      </c>
      <c r="H14" s="178"/>
      <c r="I14" s="109"/>
      <c r="J14" s="110">
        <f>SUMIFS('Litigator Work Claimed'!$S$5:$S$463,'Litigator Work Claimed'!$T$5:$T$463,"A",'Litigator Work Claimed'!$P$5:$P$463,'Summary &amp; Totals'!$B14)</f>
        <v>0</v>
      </c>
      <c r="K14" s="110">
        <f>SUMIFS('Litigator Work Claimed'!$S$5:$S$463,'Litigator Work Claimed'!$T$5:$T$463,"B",'Litigator Work Claimed'!$P$5:$P$463,'Summary &amp; Totals'!$B14)</f>
        <v>0</v>
      </c>
      <c r="L14" s="111">
        <f>SUMIFS('Litigator Work Claimed'!$S$5:$S$463,'Litigator Work Claimed'!$T$5:$T$463,"C",'Litigator Work Claimed'!$P$5:$P$463,'Summary &amp; Totals'!$B14)</f>
        <v>0</v>
      </c>
      <c r="M14" s="111">
        <f>SUMIFS('Litigator Work Claimed'!$S$5:$S$463,'Litigator Work Claimed'!$T$5:$T$463,"D",'Litigator Work Claimed'!$P$5:$P$463,'Summary &amp; Totals'!$B14)</f>
        <v>0</v>
      </c>
      <c r="N14" s="108">
        <f t="shared" si="1"/>
        <v>0</v>
      </c>
      <c r="O14" s="260"/>
      <c r="P14" s="261"/>
      <c r="Q14" s="110">
        <f>SUMIFS('Litigator Work Claimed'!$AF$5:$AF$463,'Litigator Work Claimed'!$AC$5:$AC$463,"A",'Litigator Work Claimed'!$AA$5:$AA$463,'Summary &amp; Totals'!$B14)</f>
        <v>0</v>
      </c>
      <c r="R14" s="110">
        <f>SUMIFS('Litigator Work Claimed'!$AF$5:$AF$463,'Litigator Work Claimed'!$AC$5:$AC$463,"B",'Litigator Work Claimed'!$AA$5:$AA$463,'Summary &amp; Totals'!$B14)</f>
        <v>0</v>
      </c>
      <c r="S14" s="111">
        <f>SUMIFS('Litigator Work Claimed'!$AF$5:$AF$463,'Litigator Work Claimed'!$AC$5:$AC$463,"C",'Litigator Work Claimed'!$AA$5:$AA$463,'Summary &amp; Totals'!$B14)</f>
        <v>0</v>
      </c>
      <c r="T14" s="111">
        <f>SUMIFS('Litigator Work Claimed'!$AF$5:$AF$463,'Litigator Work Claimed'!$AC$5:$AC$463,"D",'Litigator Work Claimed'!$AA$5:$AA$463,'Summary &amp; Totals'!$B14)</f>
        <v>0</v>
      </c>
      <c r="U14" s="108">
        <f t="shared" si="2"/>
        <v>0</v>
      </c>
      <c r="V14" s="261"/>
    </row>
    <row r="15" spans="1:22" ht="18.899999999999999" customHeight="1">
      <c r="A15" s="178"/>
      <c r="B15" s="263" t="s">
        <v>195</v>
      </c>
      <c r="C15" s="107">
        <f>SUMIFS('Litigator Work Claimed'!$H$5:$H$463,'Litigator Work Claimed'!$C$5:$C$463,"A",'Litigator Work Claimed'!$E$5:$E$463,'Summary &amp; Totals'!B15)</f>
        <v>0</v>
      </c>
      <c r="D15" s="107">
        <f>SUMIFS('Litigator Work Claimed'!$H$5:$H$463,'Litigator Work Claimed'!$C$5:$C$463,"B",'Litigator Work Claimed'!$E$5:$E$463,'Summary &amp; Totals'!B15)</f>
        <v>0</v>
      </c>
      <c r="E15" s="107">
        <f>SUMIFS('Litigator Work Claimed'!$H$5:$H$463,'Litigator Work Claimed'!$C$5:$C$463,"C",'Litigator Work Claimed'!$E$5:$E$463,'Summary &amp; Totals'!B15)</f>
        <v>0</v>
      </c>
      <c r="F15" s="107">
        <f>SUMIFS('Litigator Work Claimed'!$H$5:$H$463,'Litigator Work Claimed'!$C$5:$C$463,"D",'Litigator Work Claimed'!$E$5:$E$463,'Summary &amp; Totals'!B15)</f>
        <v>0</v>
      </c>
      <c r="G15" s="108">
        <f t="shared" si="0"/>
        <v>0</v>
      </c>
      <c r="H15" s="178"/>
      <c r="I15" s="109"/>
      <c r="J15" s="110">
        <f>SUMIFS('Litigator Work Claimed'!$S$5:$S$463,'Litigator Work Claimed'!$T$5:$T$463,"A",'Litigator Work Claimed'!$P$5:$P$463,'Summary &amp; Totals'!$B15)</f>
        <v>0</v>
      </c>
      <c r="K15" s="110">
        <f>SUMIFS('Litigator Work Claimed'!$S$5:$S$463,'Litigator Work Claimed'!$T$5:$T$463,"B",'Litigator Work Claimed'!$P$5:$P$463,'Summary &amp; Totals'!$B15)</f>
        <v>0</v>
      </c>
      <c r="L15" s="111">
        <f>SUMIFS('Litigator Work Claimed'!$S$5:$S$463,'Litigator Work Claimed'!$T$5:$T$463,"C",'Litigator Work Claimed'!$P$5:$P$463,'Summary &amp; Totals'!$B15)</f>
        <v>0</v>
      </c>
      <c r="M15" s="111">
        <f>SUMIFS('Litigator Work Claimed'!$S$5:$S$463,'Litigator Work Claimed'!$T$5:$T$463,"D",'Litigator Work Claimed'!$P$5:$P$463,'Summary &amp; Totals'!$B15)</f>
        <v>0</v>
      </c>
      <c r="N15" s="108">
        <f t="shared" si="1"/>
        <v>0</v>
      </c>
      <c r="O15" s="260"/>
      <c r="P15" s="261"/>
      <c r="Q15" s="110">
        <f>SUMIFS('Litigator Work Claimed'!$AF$5:$AF$463,'Litigator Work Claimed'!$AC$5:$AC$463,"A",'Litigator Work Claimed'!$AA$5:$AA$463,'Summary &amp; Totals'!$B15)</f>
        <v>0</v>
      </c>
      <c r="R15" s="110">
        <f>SUMIFS('Litigator Work Claimed'!$AF$5:$AF$463,'Litigator Work Claimed'!$AC$5:$AC$463,"B",'Litigator Work Claimed'!$AA$5:$AA$463,'Summary &amp; Totals'!$B15)</f>
        <v>0</v>
      </c>
      <c r="S15" s="111">
        <f>SUMIFS('Litigator Work Claimed'!$AF$5:$AF$463,'Litigator Work Claimed'!$AC$5:$AC$463,"C",'Litigator Work Claimed'!$AA$5:$AA$463,'Summary &amp; Totals'!$B15)</f>
        <v>0</v>
      </c>
      <c r="T15" s="111">
        <f>SUMIFS('Litigator Work Claimed'!$AF$5:$AF$463,'Litigator Work Claimed'!$AC$5:$AC$463,"D",'Litigator Work Claimed'!$AA$5:$AA$463,'Summary &amp; Totals'!$B15)</f>
        <v>0</v>
      </c>
      <c r="U15" s="108">
        <f t="shared" si="2"/>
        <v>0</v>
      </c>
      <c r="V15" s="261"/>
    </row>
    <row r="16" spans="1:22" ht="18.899999999999999" customHeight="1">
      <c r="A16" s="178"/>
      <c r="B16" s="263" t="s">
        <v>193</v>
      </c>
      <c r="C16" s="107">
        <f>SUMIFS('Litigator Work Claimed'!$H$5:$H$463,'Litigator Work Claimed'!$C$5:$C$463,"A",'Litigator Work Claimed'!$E$5:$E$463,'Summary &amp; Totals'!B16)</f>
        <v>0</v>
      </c>
      <c r="D16" s="107">
        <f>SUMIFS('Litigator Work Claimed'!$H$5:$H$463,'Litigator Work Claimed'!$C$5:$C$463,"B",'Litigator Work Claimed'!$E$5:$E$463,'Summary &amp; Totals'!B16)</f>
        <v>0</v>
      </c>
      <c r="E16" s="107">
        <f>SUMIFS('Litigator Work Claimed'!$H$5:$H$463,'Litigator Work Claimed'!$C$5:$C$463,"C",'Litigator Work Claimed'!$E$5:$E$463,'Summary &amp; Totals'!B16)</f>
        <v>0</v>
      </c>
      <c r="F16" s="107">
        <f>SUMIFS('Litigator Work Claimed'!$H$5:$H$463,'Litigator Work Claimed'!$C$5:$C$463,"D",'Litigator Work Claimed'!$E$5:$E$463,'Summary &amp; Totals'!B16)</f>
        <v>0</v>
      </c>
      <c r="G16" s="108">
        <f t="shared" si="0"/>
        <v>0</v>
      </c>
      <c r="H16" s="178"/>
      <c r="I16" s="109"/>
      <c r="J16" s="110">
        <f>SUMIFS('Litigator Work Claimed'!$S$5:$S$463,'Litigator Work Claimed'!$T$5:$T$463,"A",'Litigator Work Claimed'!$P$5:$P$463,'Summary &amp; Totals'!$B16)</f>
        <v>0</v>
      </c>
      <c r="K16" s="110">
        <f>SUMIFS('Litigator Work Claimed'!$S$5:$S$463,'Litigator Work Claimed'!$T$5:$T$463,"B",'Litigator Work Claimed'!$P$5:$P$463,'Summary &amp; Totals'!$B16)</f>
        <v>0</v>
      </c>
      <c r="L16" s="111">
        <f>SUMIFS('Litigator Work Claimed'!$S$5:$S$463,'Litigator Work Claimed'!$T$5:$T$463,"C",'Litigator Work Claimed'!$P$5:$P$463,'Summary &amp; Totals'!$B16)</f>
        <v>0</v>
      </c>
      <c r="M16" s="111">
        <f>SUMIFS('Litigator Work Claimed'!$S$5:$S$463,'Litigator Work Claimed'!$T$5:$T$463,"D",'Litigator Work Claimed'!$P$5:$P$463,'Summary &amp; Totals'!$B16)</f>
        <v>0</v>
      </c>
      <c r="N16" s="108">
        <f t="shared" si="1"/>
        <v>0</v>
      </c>
      <c r="O16" s="260"/>
      <c r="P16" s="261"/>
      <c r="Q16" s="110">
        <f>SUMIFS('Litigator Work Claimed'!$AF$5:$AF$463,'Litigator Work Claimed'!$AC$5:$AC$463,"A",'Litigator Work Claimed'!$AA$5:$AA$463,'Summary &amp; Totals'!$B16)</f>
        <v>0</v>
      </c>
      <c r="R16" s="110">
        <f>SUMIFS('Litigator Work Claimed'!$AF$5:$AF$463,'Litigator Work Claimed'!$AC$5:$AC$463,"B",'Litigator Work Claimed'!$AA$5:$AA$463,'Summary &amp; Totals'!$B16)</f>
        <v>0</v>
      </c>
      <c r="S16" s="111">
        <f>SUMIFS('Litigator Work Claimed'!$AF$5:$AF$463,'Litigator Work Claimed'!$AC$5:$AC$463,"C",'Litigator Work Claimed'!$AA$5:$AA$463,'Summary &amp; Totals'!$B16)</f>
        <v>0</v>
      </c>
      <c r="T16" s="111">
        <f>SUMIFS('Litigator Work Claimed'!$AF$5:$AF$463,'Litigator Work Claimed'!$AC$5:$AC$463,"D",'Litigator Work Claimed'!$AA$5:$AA$463,'Summary &amp; Totals'!$B16)</f>
        <v>0</v>
      </c>
      <c r="U16" s="108">
        <f t="shared" si="2"/>
        <v>0</v>
      </c>
      <c r="V16" s="261"/>
    </row>
    <row r="17" spans="1:22" ht="18.899999999999999" customHeight="1">
      <c r="A17" s="178"/>
      <c r="B17" s="263" t="s">
        <v>359</v>
      </c>
      <c r="C17" s="107">
        <f>SUMIFS('Litigator Work Claimed'!$H$5:$H$463,'Litigator Work Claimed'!$C$5:$C$463,"A",'Litigator Work Claimed'!$E$5:$E$463,'Summary &amp; Totals'!B17)</f>
        <v>0</v>
      </c>
      <c r="D17" s="107">
        <f>SUMIFS('Litigator Work Claimed'!$H$5:$H$463,'Litigator Work Claimed'!$C$5:$C$463,"B",'Litigator Work Claimed'!$E$5:$E$463,'Summary &amp; Totals'!B17)</f>
        <v>0</v>
      </c>
      <c r="E17" s="107">
        <f>SUMIFS('Litigator Work Claimed'!$H$5:$H$463,'Litigator Work Claimed'!$C$5:$C$463,"C",'Litigator Work Claimed'!$E$5:$E$463,'Summary &amp; Totals'!B17)</f>
        <v>0</v>
      </c>
      <c r="F17" s="107">
        <f>SUMIFS('Litigator Work Claimed'!$H$5:$H$463,'Litigator Work Claimed'!$C$5:$C$463,"D",'Litigator Work Claimed'!$E$5:$E$463,'Summary &amp; Totals'!B17)</f>
        <v>0</v>
      </c>
      <c r="G17" s="108">
        <f t="shared" si="0"/>
        <v>0</v>
      </c>
      <c r="H17" s="178"/>
      <c r="I17" s="109"/>
      <c r="J17" s="110">
        <f>SUMIFS('Litigator Work Claimed'!$S$5:$S$463,'Litigator Work Claimed'!$T$5:$T$463,"A",'Litigator Work Claimed'!$P$5:$P$463,'Summary &amp; Totals'!$B17)</f>
        <v>0</v>
      </c>
      <c r="K17" s="110">
        <f>SUMIFS('Litigator Work Claimed'!$S$5:$S$463,'Litigator Work Claimed'!$T$5:$T$463,"B",'Litigator Work Claimed'!$P$5:$P$463,'Summary &amp; Totals'!$B17)</f>
        <v>0</v>
      </c>
      <c r="L17" s="111">
        <f>SUMIFS('Litigator Work Claimed'!$S$5:$S$463,'Litigator Work Claimed'!$T$5:$T$463,"C",'Litigator Work Claimed'!$P$5:$P$463,'Summary &amp; Totals'!$B17)</f>
        <v>0</v>
      </c>
      <c r="M17" s="111">
        <f>SUMIFS('Litigator Work Claimed'!$S$5:$S$463,'Litigator Work Claimed'!$T$5:$T$463,"D",'Litigator Work Claimed'!$P$5:$P$463,'Summary &amp; Totals'!$B17)</f>
        <v>0</v>
      </c>
      <c r="N17" s="108">
        <f t="shared" si="1"/>
        <v>0</v>
      </c>
      <c r="O17" s="260"/>
      <c r="P17" s="261"/>
      <c r="Q17" s="110">
        <f>SUMIFS('Litigator Work Claimed'!$AF$5:$AF$463,'Litigator Work Claimed'!$AC$5:$AC$463,"A",'Litigator Work Claimed'!$AA$5:$AA$463,'Summary &amp; Totals'!$B17)</f>
        <v>0</v>
      </c>
      <c r="R17" s="110">
        <f>SUMIFS('Litigator Work Claimed'!$AF$5:$AF$463,'Litigator Work Claimed'!$AC$5:$AC$463,"B",'Litigator Work Claimed'!$AA$5:$AA$463,'Summary &amp; Totals'!$B17)</f>
        <v>0</v>
      </c>
      <c r="S17" s="111">
        <f>SUMIFS('Litigator Work Claimed'!$AF$5:$AF$463,'Litigator Work Claimed'!$AC$5:$AC$463,"C",'Litigator Work Claimed'!$AA$5:$AA$463,'Summary &amp; Totals'!$B17)</f>
        <v>0</v>
      </c>
      <c r="T17" s="111">
        <f>SUMIFS('Litigator Work Claimed'!$AF$5:$AF$463,'Litigator Work Claimed'!$AC$5:$AC$463,"D",'Litigator Work Claimed'!$AA$5:$AA$463,'Summary &amp; Totals'!$B17)</f>
        <v>0</v>
      </c>
      <c r="U17" s="108">
        <f t="shared" si="2"/>
        <v>0</v>
      </c>
      <c r="V17" s="261"/>
    </row>
    <row r="18" spans="1:22" ht="18.899999999999999" customHeight="1">
      <c r="A18" s="178"/>
      <c r="B18" s="263" t="s">
        <v>360</v>
      </c>
      <c r="C18" s="107">
        <f>SUMIFS('Litigator Work Claimed'!$H$5:$H$463,'Litigator Work Claimed'!$C$5:$C$463,"A",'Litigator Work Claimed'!$E$5:$E$463,'Summary &amp; Totals'!B18)</f>
        <v>0</v>
      </c>
      <c r="D18" s="107">
        <f>SUMIFS('Litigator Work Claimed'!$H$5:$H$463,'Litigator Work Claimed'!$C$5:$C$463,"B",'Litigator Work Claimed'!$E$5:$E$463,'Summary &amp; Totals'!B18)</f>
        <v>0</v>
      </c>
      <c r="E18" s="107">
        <f>SUMIFS('Litigator Work Claimed'!$H$5:$H$463,'Litigator Work Claimed'!$C$5:$C$463,"C",'Litigator Work Claimed'!$E$5:$E$463,'Summary &amp; Totals'!B18)</f>
        <v>0</v>
      </c>
      <c r="F18" s="107">
        <f>SUMIFS('Litigator Work Claimed'!$H$5:$H$463,'Litigator Work Claimed'!$C$5:$C$463,"D",'Litigator Work Claimed'!$E$5:$E$463,'Summary &amp; Totals'!B18)</f>
        <v>0</v>
      </c>
      <c r="G18" s="108">
        <f t="shared" si="0"/>
        <v>0</v>
      </c>
      <c r="H18" s="178"/>
      <c r="I18" s="109"/>
      <c r="J18" s="110">
        <f>SUMIFS('Litigator Work Claimed'!$S$5:$S$463,'Litigator Work Claimed'!$T$5:$T$463,"A",'Litigator Work Claimed'!$P$5:$P$463,'Summary &amp; Totals'!$B18)</f>
        <v>0</v>
      </c>
      <c r="K18" s="110">
        <f>SUMIFS('Litigator Work Claimed'!$S$5:$S$463,'Litigator Work Claimed'!$T$5:$T$463,"B",'Litigator Work Claimed'!$P$5:$P$463,'Summary &amp; Totals'!$B18)</f>
        <v>0</v>
      </c>
      <c r="L18" s="111">
        <f>SUMIFS('Litigator Work Claimed'!$S$5:$S$463,'Litigator Work Claimed'!$T$5:$T$463,"C",'Litigator Work Claimed'!$P$5:$P$463,'Summary &amp; Totals'!$B18)</f>
        <v>0</v>
      </c>
      <c r="M18" s="111">
        <f>SUMIFS('Litigator Work Claimed'!$S$5:$S$463,'Litigator Work Claimed'!$T$5:$T$463,"D",'Litigator Work Claimed'!$P$5:$P$463,'Summary &amp; Totals'!$B18)</f>
        <v>0</v>
      </c>
      <c r="N18" s="108">
        <f t="shared" si="1"/>
        <v>0</v>
      </c>
      <c r="O18" s="260"/>
      <c r="P18" s="261"/>
      <c r="Q18" s="110">
        <f>SUMIFS('Litigator Work Claimed'!$AF$5:$AF$463,'Litigator Work Claimed'!$AC$5:$AC$463,"A",'Litigator Work Claimed'!$AA$5:$AA$463,'Summary &amp; Totals'!$B18)</f>
        <v>0</v>
      </c>
      <c r="R18" s="110">
        <f>SUMIFS('Litigator Work Claimed'!$AF$5:$AF$463,'Litigator Work Claimed'!$AC$5:$AC$463,"B",'Litigator Work Claimed'!$AA$5:$AA$463,'Summary &amp; Totals'!$B18)</f>
        <v>0</v>
      </c>
      <c r="S18" s="111">
        <f>SUMIFS('Litigator Work Claimed'!$AF$5:$AF$463,'Litigator Work Claimed'!$AC$5:$AC$463,"C",'Litigator Work Claimed'!$AA$5:$AA$463,'Summary &amp; Totals'!$B18)</f>
        <v>0</v>
      </c>
      <c r="T18" s="111">
        <f>SUMIFS('Litigator Work Claimed'!$AF$5:$AF$463,'Litigator Work Claimed'!$AC$5:$AC$463,"D",'Litigator Work Claimed'!$AA$5:$AA$463,'Summary &amp; Totals'!$B18)</f>
        <v>0</v>
      </c>
      <c r="U18" s="108">
        <f t="shared" si="2"/>
        <v>0</v>
      </c>
      <c r="V18" s="261"/>
    </row>
    <row r="19" spans="1:22" ht="18.899999999999999" customHeight="1">
      <c r="A19" s="178"/>
      <c r="B19" s="264" t="s">
        <v>192</v>
      </c>
      <c r="C19" s="107">
        <f>SUMIFS('Litigator Work Claimed'!$H$5:$H$463,'Litigator Work Claimed'!$C$5:$C$463,"A",'Litigator Work Claimed'!$E$5:$E$463,'Summary &amp; Totals'!B19)</f>
        <v>0</v>
      </c>
      <c r="D19" s="107">
        <f>SUMIFS('Litigator Work Claimed'!$H$5:$H$463,'Litigator Work Claimed'!$C$5:$C$463,"B",'Litigator Work Claimed'!$E$5:$E$463,'Summary &amp; Totals'!B19)</f>
        <v>0</v>
      </c>
      <c r="E19" s="107">
        <f>SUMIFS('Litigator Work Claimed'!$H$5:$H$463,'Litigator Work Claimed'!$C$5:$C$463,"C",'Litigator Work Claimed'!$E$5:$E$463,'Summary &amp; Totals'!B19)</f>
        <v>0</v>
      </c>
      <c r="F19" s="107">
        <f>SUMIFS('Litigator Work Claimed'!$H$5:$H$463,'Litigator Work Claimed'!$C$5:$C$463,"D",'Litigator Work Claimed'!$E$5:$E$463,'Summary &amp; Totals'!B19)</f>
        <v>0</v>
      </c>
      <c r="G19" s="108">
        <f t="shared" si="0"/>
        <v>0</v>
      </c>
      <c r="H19" s="178"/>
      <c r="I19" s="109"/>
      <c r="J19" s="110">
        <f>SUMIFS('Litigator Work Claimed'!$S$5:$S$463,'Litigator Work Claimed'!$T$5:$T$463,"A",'Litigator Work Claimed'!$P$5:$P$463,'Summary &amp; Totals'!$B19)</f>
        <v>0</v>
      </c>
      <c r="K19" s="110">
        <f>SUMIFS('Litigator Work Claimed'!$S$5:$S$463,'Litigator Work Claimed'!$T$5:$T$463,"B",'Litigator Work Claimed'!$P$5:$P$463,'Summary &amp; Totals'!$B19)</f>
        <v>0</v>
      </c>
      <c r="L19" s="111">
        <f>SUMIFS('Litigator Work Claimed'!$S$5:$S$463,'Litigator Work Claimed'!$T$5:$T$463,"C",'Litigator Work Claimed'!$P$5:$P$463,'Summary &amp; Totals'!$B19)</f>
        <v>0</v>
      </c>
      <c r="M19" s="111">
        <f>SUMIFS('Litigator Work Claimed'!$S$5:$S$463,'Litigator Work Claimed'!$T$5:$T$463,"D",'Litigator Work Claimed'!$P$5:$P$463,'Summary &amp; Totals'!$B19)</f>
        <v>0</v>
      </c>
      <c r="N19" s="108">
        <f t="shared" si="1"/>
        <v>0</v>
      </c>
      <c r="O19" s="260"/>
      <c r="P19" s="261"/>
      <c r="Q19" s="110">
        <f>SUMIFS('Litigator Work Claimed'!$AF$5:$AF$463,'Litigator Work Claimed'!$AC$5:$AC$463,"A",'Litigator Work Claimed'!$AA$5:$AA$463,'Summary &amp; Totals'!$B19)</f>
        <v>0</v>
      </c>
      <c r="R19" s="110">
        <f>SUMIFS('Litigator Work Claimed'!$AF$5:$AF$463,'Litigator Work Claimed'!$AC$5:$AC$463,"B",'Litigator Work Claimed'!$AA$5:$AA$463,'Summary &amp; Totals'!$B19)</f>
        <v>0</v>
      </c>
      <c r="S19" s="111">
        <f>SUMIFS('Litigator Work Claimed'!$AF$5:$AF$463,'Litigator Work Claimed'!$AC$5:$AC$463,"C",'Litigator Work Claimed'!$AA$5:$AA$463,'Summary &amp; Totals'!$B19)</f>
        <v>0</v>
      </c>
      <c r="T19" s="111">
        <f>SUMIFS('Litigator Work Claimed'!$AF$5:$AF$463,'Litigator Work Claimed'!$AC$5:$AC$463,"D",'Litigator Work Claimed'!$AA$5:$AA$463,'Summary &amp; Totals'!$B19)</f>
        <v>0</v>
      </c>
      <c r="U19" s="108">
        <f t="shared" si="2"/>
        <v>0</v>
      </c>
      <c r="V19" s="261"/>
    </row>
    <row r="20" spans="1:22" ht="18.899999999999999" customHeight="1">
      <c r="A20" s="178"/>
      <c r="B20" s="264" t="s">
        <v>361</v>
      </c>
      <c r="C20" s="107">
        <f>SUMIFS('Litigator Work Claimed'!$H$5:$H$463,'Litigator Work Claimed'!$C$5:$C$463,"A",'Litigator Work Claimed'!$E$5:$E$463,'Summary &amp; Totals'!B20)</f>
        <v>0</v>
      </c>
      <c r="D20" s="107">
        <f>SUMIFS('Litigator Work Claimed'!$H$5:$H$463,'Litigator Work Claimed'!$C$5:$C$463,"B",'Litigator Work Claimed'!$E$5:$E$463,'Summary &amp; Totals'!B20)</f>
        <v>0</v>
      </c>
      <c r="E20" s="107">
        <f>SUMIFS('Litigator Work Claimed'!$H$5:$H$463,'Litigator Work Claimed'!$C$5:$C$463,"C",'Litigator Work Claimed'!$E$5:$E$463,'Summary &amp; Totals'!B20)</f>
        <v>0</v>
      </c>
      <c r="F20" s="107">
        <f>SUMIFS('Litigator Work Claimed'!$H$5:$H$463,'Litigator Work Claimed'!$C$5:$C$463,"D",'Litigator Work Claimed'!$E$5:$E$463,'Summary &amp; Totals'!B20)</f>
        <v>0</v>
      </c>
      <c r="G20" s="108">
        <f t="shared" ref="G20:G21" si="3">SUM(C20:F20)</f>
        <v>0</v>
      </c>
      <c r="H20" s="178"/>
      <c r="I20" s="109"/>
      <c r="J20" s="110">
        <f>SUMIFS('Litigator Work Claimed'!$S$5:$S$463,'Litigator Work Claimed'!$T$5:$T$463,"A",'Litigator Work Claimed'!$P$5:$P$463,'Summary &amp; Totals'!$B20)</f>
        <v>0</v>
      </c>
      <c r="K20" s="110">
        <f>SUMIFS('Litigator Work Claimed'!$S$5:$S$463,'Litigator Work Claimed'!$T$5:$T$463,"B",'Litigator Work Claimed'!$P$5:$P$463,'Summary &amp; Totals'!$B20)</f>
        <v>0</v>
      </c>
      <c r="L20" s="111">
        <f>SUMIFS('Litigator Work Claimed'!$S$5:$S$463,'Litigator Work Claimed'!$T$5:$T$463,"C",'Litigator Work Claimed'!$P$5:$P$463,'Summary &amp; Totals'!$B20)</f>
        <v>0</v>
      </c>
      <c r="M20" s="111">
        <f>SUMIFS('Litigator Work Claimed'!$S$5:$S$463,'Litigator Work Claimed'!$T$5:$T$463,"D",'Litigator Work Claimed'!$P$5:$P$463,'Summary &amp; Totals'!$B20)</f>
        <v>0</v>
      </c>
      <c r="N20" s="108">
        <f t="shared" ref="N20:N21" si="4">SUM(J20:M20)</f>
        <v>0</v>
      </c>
      <c r="O20" s="260"/>
      <c r="P20" s="261"/>
      <c r="Q20" s="110">
        <f>SUMIFS('Litigator Work Claimed'!$AF$5:$AF$463,'Litigator Work Claimed'!$AC$5:$AC$463,"A",'Litigator Work Claimed'!$AA$5:$AA$463,'Summary &amp; Totals'!$B20)</f>
        <v>0</v>
      </c>
      <c r="R20" s="110">
        <f>SUMIFS('Litigator Work Claimed'!$AF$5:$AF$463,'Litigator Work Claimed'!$AC$5:$AC$463,"B",'Litigator Work Claimed'!$AA$5:$AA$463,'Summary &amp; Totals'!$B20)</f>
        <v>0</v>
      </c>
      <c r="S20" s="111">
        <f>SUMIFS('Litigator Work Claimed'!$AF$5:$AF$463,'Litigator Work Claimed'!$AC$5:$AC$463,"C",'Litigator Work Claimed'!$AA$5:$AA$463,'Summary &amp; Totals'!$B20)</f>
        <v>0</v>
      </c>
      <c r="T20" s="111">
        <f>SUMIFS('Litigator Work Claimed'!$AF$5:$AF$463,'Litigator Work Claimed'!$AC$5:$AC$463,"D",'Litigator Work Claimed'!$AA$5:$AA$463,'Summary &amp; Totals'!$B20)</f>
        <v>0</v>
      </c>
      <c r="U20" s="108">
        <f t="shared" ref="U20:U21" si="5">SUM(Q20:T20)</f>
        <v>0</v>
      </c>
      <c r="V20" s="261"/>
    </row>
    <row r="21" spans="1:22" ht="18.899999999999999" customHeight="1">
      <c r="A21" s="178"/>
      <c r="B21" s="264" t="s">
        <v>362</v>
      </c>
      <c r="C21" s="107">
        <f>SUMIFS('Litigator Work Claimed'!$H$5:$H$463,'Litigator Work Claimed'!$C$5:$C$463,"A",'Litigator Work Claimed'!$E$5:$E$463,'Summary &amp; Totals'!B21)</f>
        <v>0</v>
      </c>
      <c r="D21" s="107">
        <f>SUMIFS('Litigator Work Claimed'!$H$5:$H$463,'Litigator Work Claimed'!$C$5:$C$463,"B",'Litigator Work Claimed'!$E$5:$E$463,'Summary &amp; Totals'!B21)</f>
        <v>0</v>
      </c>
      <c r="E21" s="107">
        <f>SUMIFS('Litigator Work Claimed'!$H$5:$H$463,'Litigator Work Claimed'!$C$5:$C$463,"C",'Litigator Work Claimed'!$E$5:$E$463,'Summary &amp; Totals'!B21)</f>
        <v>0</v>
      </c>
      <c r="F21" s="107">
        <f>SUMIFS('Litigator Work Claimed'!$H$5:$H$463,'Litigator Work Claimed'!$C$5:$C$463,"D",'Litigator Work Claimed'!$E$5:$E$463,'Summary &amp; Totals'!B21)</f>
        <v>0</v>
      </c>
      <c r="G21" s="108">
        <f t="shared" si="3"/>
        <v>0</v>
      </c>
      <c r="H21" s="178"/>
      <c r="I21" s="109"/>
      <c r="J21" s="110">
        <f>SUMIFS('Litigator Work Claimed'!$S$5:$S$463,'Litigator Work Claimed'!$T$5:$T$463,"A",'Litigator Work Claimed'!$P$5:$P$463,'Summary &amp; Totals'!$B21)</f>
        <v>0</v>
      </c>
      <c r="K21" s="110">
        <f>SUMIFS('Litigator Work Claimed'!$S$5:$S$463,'Litigator Work Claimed'!$T$5:$T$463,"B",'Litigator Work Claimed'!$P$5:$P$463,'Summary &amp; Totals'!$B21)</f>
        <v>0</v>
      </c>
      <c r="L21" s="111">
        <f>SUMIFS('Litigator Work Claimed'!$S$5:$S$463,'Litigator Work Claimed'!$T$5:$T$463,"C",'Litigator Work Claimed'!$P$5:$P$463,'Summary &amp; Totals'!$B21)</f>
        <v>0</v>
      </c>
      <c r="M21" s="111">
        <f>SUMIFS('Litigator Work Claimed'!$S$5:$S$463,'Litigator Work Claimed'!$T$5:$T$463,"D",'Litigator Work Claimed'!$P$5:$P$463,'Summary &amp; Totals'!$B21)</f>
        <v>0</v>
      </c>
      <c r="N21" s="108">
        <f t="shared" si="4"/>
        <v>0</v>
      </c>
      <c r="O21" s="260"/>
      <c r="P21" s="261"/>
      <c r="Q21" s="110">
        <f>SUMIFS('Litigator Work Claimed'!$AF$5:$AF$463,'Litigator Work Claimed'!$AC$5:$AC$463,"A",'Litigator Work Claimed'!$AA$5:$AA$463,'Summary &amp; Totals'!$B21)</f>
        <v>0</v>
      </c>
      <c r="R21" s="110">
        <f>SUMIFS('Litigator Work Claimed'!$AF$5:$AF$463,'Litigator Work Claimed'!$AC$5:$AC$463,"B",'Litigator Work Claimed'!$AA$5:$AA$463,'Summary &amp; Totals'!$B21)</f>
        <v>0</v>
      </c>
      <c r="S21" s="111">
        <f>SUMIFS('Litigator Work Claimed'!$AF$5:$AF$463,'Litigator Work Claimed'!$AC$5:$AC$463,"C",'Litigator Work Claimed'!$AA$5:$AA$463,'Summary &amp; Totals'!$B21)</f>
        <v>0</v>
      </c>
      <c r="T21" s="111">
        <f>SUMIFS('Litigator Work Claimed'!$AF$5:$AF$463,'Litigator Work Claimed'!$AC$5:$AC$463,"D",'Litigator Work Claimed'!$AA$5:$AA$463,'Summary &amp; Totals'!$B21)</f>
        <v>0</v>
      </c>
      <c r="U21" s="108">
        <f t="shared" si="5"/>
        <v>0</v>
      </c>
      <c r="V21" s="261"/>
    </row>
    <row r="22" spans="1:22" ht="18.899999999999999" customHeight="1">
      <c r="A22" s="178"/>
      <c r="B22" s="263" t="s">
        <v>98</v>
      </c>
      <c r="C22" s="107">
        <f>SUMIFS('Litigator Work Claimed'!$H$5:$H$463,'Litigator Work Claimed'!$C$5:$C$463,"A",'Litigator Work Claimed'!$E$5:$E$463,'Summary &amp; Totals'!B22)</f>
        <v>0</v>
      </c>
      <c r="D22" s="107">
        <f>SUMIFS('Litigator Work Claimed'!$H$5:$H$463,'Litigator Work Claimed'!$C$5:$C$463,"B",'Litigator Work Claimed'!$E$5:$E$463,'Summary &amp; Totals'!B22)</f>
        <v>0</v>
      </c>
      <c r="E22" s="107">
        <f>SUMIFS('Litigator Work Claimed'!$H$5:$H$463,'Litigator Work Claimed'!$C$5:$C$463,"C",'Litigator Work Claimed'!$E$5:$E$463,'Summary &amp; Totals'!B22)</f>
        <v>0</v>
      </c>
      <c r="F22" s="107">
        <f>SUMIFS('Litigator Work Claimed'!$H$5:$H$463,'Litigator Work Claimed'!$C$5:$C$463,"D",'Litigator Work Claimed'!$E$5:$E$463,'Summary &amp; Totals'!B22)</f>
        <v>0</v>
      </c>
      <c r="G22" s="108">
        <f t="shared" si="0"/>
        <v>0</v>
      </c>
      <c r="H22" s="178"/>
      <c r="I22" s="109"/>
      <c r="J22" s="110">
        <f>SUMIFS('Litigator Work Claimed'!$S$5:$S$463,'Litigator Work Claimed'!$T$5:$T$463,"A",'Litigator Work Claimed'!$P$5:$P$463,'Summary &amp; Totals'!$B22)</f>
        <v>0</v>
      </c>
      <c r="K22" s="110">
        <f>SUMIFS('Litigator Work Claimed'!$S$5:$S$463,'Litigator Work Claimed'!$T$5:$T$463,"B",'Litigator Work Claimed'!$P$5:$P$463,'Summary &amp; Totals'!$B22)</f>
        <v>0</v>
      </c>
      <c r="L22" s="111">
        <f>SUMIFS('Litigator Work Claimed'!$S$5:$S$463,'Litigator Work Claimed'!$T$5:$T$463,"C",'Litigator Work Claimed'!$P$5:$P$463,'Summary &amp; Totals'!$B22)</f>
        <v>0</v>
      </c>
      <c r="M22" s="111">
        <f>SUMIFS('Litigator Work Claimed'!$S$5:$S$463,'Litigator Work Claimed'!$T$5:$T$463,"D",'Litigator Work Claimed'!$P$5:$P$463,'Summary &amp; Totals'!$B22)</f>
        <v>0</v>
      </c>
      <c r="N22" s="108">
        <f t="shared" si="1"/>
        <v>0</v>
      </c>
      <c r="O22" s="260"/>
      <c r="P22" s="261"/>
      <c r="Q22" s="110">
        <f>SUMIFS('Litigator Work Claimed'!$AF$5:$AF$463,'Litigator Work Claimed'!$AC$5:$AC$463,"A",'Litigator Work Claimed'!$AA$5:$AA$463,'Summary &amp; Totals'!$B22)</f>
        <v>0</v>
      </c>
      <c r="R22" s="110">
        <f>SUMIFS('Litigator Work Claimed'!$AF$5:$AF$463,'Litigator Work Claimed'!$AC$5:$AC$463,"B",'Litigator Work Claimed'!$AA$5:$AA$463,'Summary &amp; Totals'!$B22)</f>
        <v>0</v>
      </c>
      <c r="S22" s="111">
        <f>SUMIFS('Litigator Work Claimed'!$AF$5:$AF$463,'Litigator Work Claimed'!$AC$5:$AC$463,"C",'Litigator Work Claimed'!$AA$5:$AA$463,'Summary &amp; Totals'!$B22)</f>
        <v>0</v>
      </c>
      <c r="T22" s="111">
        <f>SUMIFS('Litigator Work Claimed'!$AF$5:$AF$463,'Litigator Work Claimed'!$AC$5:$AC$463,"D",'Litigator Work Claimed'!$AA$5:$AA$463,'Summary &amp; Totals'!$B22)</f>
        <v>0</v>
      </c>
      <c r="U22" s="108">
        <f t="shared" si="2"/>
        <v>0</v>
      </c>
      <c r="V22" s="261"/>
    </row>
    <row r="23" spans="1:22" ht="18.899999999999999" customHeight="1">
      <c r="A23" s="178"/>
      <c r="B23" s="263" t="s">
        <v>203</v>
      </c>
      <c r="C23" s="107">
        <f>SUMIFS('Litigator Work Claimed'!$H$5:$H$463,'Litigator Work Claimed'!$C$5:$C$463,"A",'Litigator Work Claimed'!$E$5:$E$463,'Summary &amp; Totals'!B23)</f>
        <v>0</v>
      </c>
      <c r="D23" s="107">
        <f>SUMIFS('Litigator Work Claimed'!$H$5:$H$463,'Litigator Work Claimed'!$C$5:$C$463,"B",'Litigator Work Claimed'!$E$5:$E$463,'Summary &amp; Totals'!B23)</f>
        <v>0</v>
      </c>
      <c r="E23" s="107">
        <f>SUMIFS('Litigator Work Claimed'!$H$5:$H$463,'Litigator Work Claimed'!$C$5:$C$463,"C",'Litigator Work Claimed'!$E$5:$E$463,'Summary &amp; Totals'!B23)</f>
        <v>0</v>
      </c>
      <c r="F23" s="107">
        <f>SUMIFS('Litigator Work Claimed'!$H$5:$H$463,'Litigator Work Claimed'!$C$5:$C$463,"D",'Litigator Work Claimed'!$E$5:$E$463,'Summary &amp; Totals'!B23)</f>
        <v>0</v>
      </c>
      <c r="G23" s="108">
        <f t="shared" si="0"/>
        <v>0</v>
      </c>
      <c r="H23" s="178"/>
      <c r="I23" s="109"/>
      <c r="J23" s="110">
        <f>SUMIFS('Litigator Work Claimed'!$S$5:$S$463,'Litigator Work Claimed'!$T$5:$T$463,"A",'Litigator Work Claimed'!$P$5:$P$463,'Summary &amp; Totals'!$B23)</f>
        <v>0</v>
      </c>
      <c r="K23" s="110">
        <f>SUMIFS('Litigator Work Claimed'!$S$5:$S$463,'Litigator Work Claimed'!$T$5:$T$463,"B",'Litigator Work Claimed'!$P$5:$P$463,'Summary &amp; Totals'!$B23)</f>
        <v>0</v>
      </c>
      <c r="L23" s="111">
        <f>SUMIFS('Litigator Work Claimed'!$S$5:$S$463,'Litigator Work Claimed'!$T$5:$T$463,"C",'Litigator Work Claimed'!$P$5:$P$463,'Summary &amp; Totals'!$B23)</f>
        <v>0</v>
      </c>
      <c r="M23" s="111">
        <f>SUMIFS('Litigator Work Claimed'!$S$5:$S$463,'Litigator Work Claimed'!$T$5:$T$463,"D",'Litigator Work Claimed'!$P$5:$P$463,'Summary &amp; Totals'!$B23)</f>
        <v>0</v>
      </c>
      <c r="N23" s="108">
        <f t="shared" si="1"/>
        <v>0</v>
      </c>
      <c r="O23" s="260"/>
      <c r="P23" s="261"/>
      <c r="Q23" s="110">
        <f>SUMIFS('Litigator Work Claimed'!$AF$5:$AF$463,'Litigator Work Claimed'!$AC$5:$AC$463,"A",'Litigator Work Claimed'!$AA$5:$AA$463,'Summary &amp; Totals'!$B23)</f>
        <v>0</v>
      </c>
      <c r="R23" s="110">
        <f>SUMIFS('Litigator Work Claimed'!$AF$5:$AF$463,'Litigator Work Claimed'!$AC$5:$AC$463,"B",'Litigator Work Claimed'!$AA$5:$AA$463,'Summary &amp; Totals'!$B23)</f>
        <v>0</v>
      </c>
      <c r="S23" s="111">
        <f>SUMIFS('Litigator Work Claimed'!$AF$5:$AF$463,'Litigator Work Claimed'!$AC$5:$AC$463,"C",'Litigator Work Claimed'!$AA$5:$AA$463,'Summary &amp; Totals'!$B23)</f>
        <v>0</v>
      </c>
      <c r="T23" s="111">
        <f>SUMIFS('Litigator Work Claimed'!$AF$5:$AF$463,'Litigator Work Claimed'!$AC$5:$AC$463,"D",'Litigator Work Claimed'!$AA$5:$AA$463,'Summary &amp; Totals'!$B23)</f>
        <v>0</v>
      </c>
      <c r="U23" s="108">
        <f t="shared" si="2"/>
        <v>0</v>
      </c>
      <c r="V23" s="261"/>
    </row>
    <row r="24" spans="1:22" ht="18.899999999999999" customHeight="1">
      <c r="A24" s="178"/>
      <c r="B24" s="263" t="s">
        <v>201</v>
      </c>
      <c r="C24" s="107">
        <f>SUMIFS('Litigator Work Claimed'!$H$5:$H$463,'Litigator Work Claimed'!$C$5:$C$463,"A",'Litigator Work Claimed'!$E$5:$E$463,'Summary &amp; Totals'!B24)</f>
        <v>0</v>
      </c>
      <c r="D24" s="107">
        <f>SUMIFS('Litigator Work Claimed'!$H$5:$H$463,'Litigator Work Claimed'!$C$5:$C$463,"B",'Litigator Work Claimed'!$E$5:$E$463,'Summary &amp; Totals'!B24)</f>
        <v>0</v>
      </c>
      <c r="E24" s="107">
        <f>SUMIFS('Litigator Work Claimed'!$H$5:$H$463,'Litigator Work Claimed'!$C$5:$C$463,"C",'Litigator Work Claimed'!$E$5:$E$463,'Summary &amp; Totals'!B24)</f>
        <v>0</v>
      </c>
      <c r="F24" s="107">
        <f>SUMIFS('Litigator Work Claimed'!$H$5:$H$463,'Litigator Work Claimed'!$C$5:$C$463,"D",'Litigator Work Claimed'!$E$5:$E$463,'Summary &amp; Totals'!B24)</f>
        <v>0</v>
      </c>
      <c r="G24" s="108">
        <f t="shared" si="0"/>
        <v>0</v>
      </c>
      <c r="H24" s="178"/>
      <c r="I24" s="109"/>
      <c r="J24" s="110">
        <f>SUMIFS('Litigator Work Claimed'!$S$5:$S$463,'Litigator Work Claimed'!$T$5:$T$463,"A",'Litigator Work Claimed'!$P$5:$P$463,'Summary &amp; Totals'!$B24)</f>
        <v>0</v>
      </c>
      <c r="K24" s="110">
        <f>SUMIFS('Litigator Work Claimed'!$S$5:$S$463,'Litigator Work Claimed'!$T$5:$T$463,"B",'Litigator Work Claimed'!$P$5:$P$463,'Summary &amp; Totals'!$B24)</f>
        <v>0</v>
      </c>
      <c r="L24" s="111">
        <f>SUMIFS('Litigator Work Claimed'!$S$5:$S$463,'Litigator Work Claimed'!$T$5:$T$463,"C",'Litigator Work Claimed'!$P$5:$P$463,'Summary &amp; Totals'!$B24)</f>
        <v>0</v>
      </c>
      <c r="M24" s="111">
        <f>SUMIFS('Litigator Work Claimed'!$S$5:$S$463,'Litigator Work Claimed'!$T$5:$T$463,"D",'Litigator Work Claimed'!$P$5:$P$463,'Summary &amp; Totals'!$B24)</f>
        <v>0</v>
      </c>
      <c r="N24" s="108">
        <f t="shared" si="1"/>
        <v>0</v>
      </c>
      <c r="O24" s="260"/>
      <c r="P24" s="261"/>
      <c r="Q24" s="110">
        <f>SUMIFS('Litigator Work Claimed'!$AF$5:$AF$463,'Litigator Work Claimed'!$AC$5:$AC$463,"A",'Litigator Work Claimed'!$AA$5:$AA$463,'Summary &amp; Totals'!$B24)</f>
        <v>0</v>
      </c>
      <c r="R24" s="110">
        <f>SUMIFS('Litigator Work Claimed'!$AF$5:$AF$463,'Litigator Work Claimed'!$AC$5:$AC$463,"B",'Litigator Work Claimed'!$AA$5:$AA$463,'Summary &amp; Totals'!$B24)</f>
        <v>0</v>
      </c>
      <c r="S24" s="111">
        <f>SUMIFS('Litigator Work Claimed'!$AF$5:$AF$463,'Litigator Work Claimed'!$AC$5:$AC$463,"C",'Litigator Work Claimed'!$AA$5:$AA$463,'Summary &amp; Totals'!$B24)</f>
        <v>0</v>
      </c>
      <c r="T24" s="111">
        <f>SUMIFS('Litigator Work Claimed'!$AF$5:$AF$463,'Litigator Work Claimed'!$AC$5:$AC$463,"D",'Litigator Work Claimed'!$AA$5:$AA$463,'Summary &amp; Totals'!$B24)</f>
        <v>0</v>
      </c>
      <c r="U24" s="108">
        <f t="shared" si="2"/>
        <v>0</v>
      </c>
      <c r="V24" s="261"/>
    </row>
    <row r="25" spans="1:22" ht="18.899999999999999" customHeight="1">
      <c r="A25" s="178"/>
      <c r="B25" s="113" t="s">
        <v>202</v>
      </c>
      <c r="C25" s="107">
        <f>SUMIFS('Litigator Work Claimed'!$H$5:$H$463,'Litigator Work Claimed'!$C$5:$C$463,"A",'Litigator Work Claimed'!$E$5:$E$463,'Summary &amp; Totals'!B25)</f>
        <v>0</v>
      </c>
      <c r="D25" s="107">
        <f>SUMIFS('Litigator Work Claimed'!$H$5:$H$463,'Litigator Work Claimed'!$C$5:$C$463,"B",'Litigator Work Claimed'!$E$5:$E$463,'Summary &amp; Totals'!B25)</f>
        <v>0</v>
      </c>
      <c r="E25" s="107">
        <f>SUMIFS('Litigator Work Claimed'!$H$5:$H$463,'Litigator Work Claimed'!$C$5:$C$463,"C",'Litigator Work Claimed'!$E$5:$E$463,'Summary &amp; Totals'!B25)</f>
        <v>0</v>
      </c>
      <c r="F25" s="107">
        <f>SUMIFS('Litigator Work Claimed'!$H$5:$H$463,'Litigator Work Claimed'!$C$5:$C$463,"D",'Litigator Work Claimed'!$E$5:$E$463,'Summary &amp; Totals'!B25)</f>
        <v>0</v>
      </c>
      <c r="G25" s="108">
        <f>SUM(C25:F25)</f>
        <v>0</v>
      </c>
      <c r="H25" s="178"/>
      <c r="I25" s="109"/>
      <c r="J25" s="110">
        <f>SUMIFS('Litigator Work Claimed'!$S$5:$S$463,'Litigator Work Claimed'!$T$5:$T$463,"A",'Litigator Work Claimed'!$P$5:$P$463,'Summary &amp; Totals'!$B25)</f>
        <v>0</v>
      </c>
      <c r="K25" s="110">
        <f>SUMIFS('Litigator Work Claimed'!$S$5:$S$463,'Litigator Work Claimed'!$T$5:$T$463,"B",'Litigator Work Claimed'!$P$5:$P$463,'Summary &amp; Totals'!$B25)</f>
        <v>0</v>
      </c>
      <c r="L25" s="111">
        <f>SUMIFS('Litigator Work Claimed'!$S$5:$S$463,'Litigator Work Claimed'!$T$5:$T$463,"C",'Litigator Work Claimed'!$P$5:$P$463,'Summary &amp; Totals'!$B25)</f>
        <v>0</v>
      </c>
      <c r="M25" s="111">
        <f>SUMIFS('Litigator Work Claimed'!$S$5:$S$463,'Litigator Work Claimed'!$T$5:$T$463,"D",'Litigator Work Claimed'!$P$5:$P$463,'Summary &amp; Totals'!$B25)</f>
        <v>0</v>
      </c>
      <c r="N25" s="108">
        <f>SUM(J25:M25)</f>
        <v>0</v>
      </c>
      <c r="O25" s="260"/>
      <c r="P25" s="261"/>
      <c r="Q25" s="110">
        <f>SUMIFS('Litigator Work Claimed'!$AF$5:$AF$463,'Litigator Work Claimed'!$AC$5:$AC$463,"A",'Litigator Work Claimed'!$AA$5:$AA$463,'Summary &amp; Totals'!$B25)</f>
        <v>0</v>
      </c>
      <c r="R25" s="110">
        <f>SUMIFS('Litigator Work Claimed'!$AF$5:$AF$463,'Litigator Work Claimed'!$AC$5:$AC$463,"B",'Litigator Work Claimed'!$AA$5:$AA$463,'Summary &amp; Totals'!$B25)</f>
        <v>0</v>
      </c>
      <c r="S25" s="111">
        <f>SUMIFS('Litigator Work Claimed'!$AF$5:$AF$463,'Litigator Work Claimed'!$AC$5:$AC$463,"C",'Litigator Work Claimed'!$AA$5:$AA$463,'Summary &amp; Totals'!$B25)</f>
        <v>0</v>
      </c>
      <c r="T25" s="111">
        <f>SUMIFS('Litigator Work Claimed'!$AF$5:$AF$463,'Litigator Work Claimed'!$AC$5:$AC$463,"D",'Litigator Work Claimed'!$AA$5:$AA$463,'Summary &amp; Totals'!$B25)</f>
        <v>0</v>
      </c>
      <c r="U25" s="108">
        <f>SUM(Q25:T25)</f>
        <v>0</v>
      </c>
      <c r="V25" s="261"/>
    </row>
    <row r="26" spans="1:22" ht="18.899999999999999" customHeight="1">
      <c r="A26" s="178"/>
      <c r="B26" s="113" t="s">
        <v>204</v>
      </c>
      <c r="C26" s="107">
        <f>SUMIFS('Litigator Work Claimed'!$H$5:$H$463,'Litigator Work Claimed'!$C$5:$C$463,"A",'Litigator Work Claimed'!$E$5:$E$463,'Summary &amp; Totals'!B26)</f>
        <v>0</v>
      </c>
      <c r="D26" s="107">
        <f>SUMIFS('Litigator Work Claimed'!$H$5:$H$463,'Litigator Work Claimed'!$C$5:$C$463,"B",'Litigator Work Claimed'!$E$5:$E$463,'Summary &amp; Totals'!B26)</f>
        <v>0</v>
      </c>
      <c r="E26" s="107">
        <f>SUMIFS('Litigator Work Claimed'!$H$5:$H$463,'Litigator Work Claimed'!$C$5:$C$463,"C",'Litigator Work Claimed'!$E$5:$E$463,'Summary &amp; Totals'!B26)</f>
        <v>0</v>
      </c>
      <c r="F26" s="107">
        <f>SUMIFS('Litigator Work Claimed'!$H$5:$H$463,'Litigator Work Claimed'!$C$5:$C$463,"D",'Litigator Work Claimed'!$E$5:$E$463,'Summary &amp; Totals'!B26)</f>
        <v>0</v>
      </c>
      <c r="G26" s="108">
        <f>SUM(C26:F26)</f>
        <v>0</v>
      </c>
      <c r="H26" s="178"/>
      <c r="I26" s="109"/>
      <c r="J26" s="110">
        <f>SUMIFS('Litigator Work Claimed'!$S$5:$S$463,'Litigator Work Claimed'!$T$5:$T$463,"A",'Litigator Work Claimed'!$P$5:$P$463,'Summary &amp; Totals'!$B26)</f>
        <v>0</v>
      </c>
      <c r="K26" s="110">
        <f>SUMIFS('Litigator Work Claimed'!$S$5:$S$463,'Litigator Work Claimed'!$T$5:$T$463,"B",'Litigator Work Claimed'!$P$5:$P$463,'Summary &amp; Totals'!$B26)</f>
        <v>0</v>
      </c>
      <c r="L26" s="111">
        <f>SUMIFS('Litigator Work Claimed'!$S$5:$S$463,'Litigator Work Claimed'!$T$5:$T$463,"C",'Litigator Work Claimed'!$P$5:$P$463,'Summary &amp; Totals'!$B26)</f>
        <v>0</v>
      </c>
      <c r="M26" s="111">
        <f>SUMIFS('Litigator Work Claimed'!$S$5:$S$463,'Litigator Work Claimed'!$T$5:$T$463,"D",'Litigator Work Claimed'!$P$5:$P$463,'Summary &amp; Totals'!$B26)</f>
        <v>0</v>
      </c>
      <c r="N26" s="108">
        <f>SUM(J26:M26)</f>
        <v>0</v>
      </c>
      <c r="O26" s="260"/>
      <c r="P26" s="261"/>
      <c r="Q26" s="110">
        <f>SUMIFS('Litigator Work Claimed'!$AF$5:$AF$463,'Litigator Work Claimed'!$AC$5:$AC$463,"A",'Litigator Work Claimed'!$AA$5:$AA$463,'Summary &amp; Totals'!$B26)</f>
        <v>0</v>
      </c>
      <c r="R26" s="110">
        <f>SUMIFS('Litigator Work Claimed'!$AF$5:$AF$463,'Litigator Work Claimed'!$AC$5:$AC$463,"B",'Litigator Work Claimed'!$AA$5:$AA$463,'Summary &amp; Totals'!$B26)</f>
        <v>0</v>
      </c>
      <c r="S26" s="111">
        <f>SUMIFS('Litigator Work Claimed'!$AF$5:$AF$463,'Litigator Work Claimed'!$AC$5:$AC$463,"C",'Litigator Work Claimed'!$AA$5:$AA$463,'Summary &amp; Totals'!$B26)</f>
        <v>0</v>
      </c>
      <c r="T26" s="111">
        <f>SUMIFS('Litigator Work Claimed'!$AF$5:$AF$463,'Litigator Work Claimed'!$AC$5:$AC$463,"D",'Litigator Work Claimed'!$AA$5:$AA$463,'Summary &amp; Totals'!$B26)</f>
        <v>0</v>
      </c>
      <c r="U26" s="108">
        <f>SUM(Q26:T26)</f>
        <v>0</v>
      </c>
      <c r="V26" s="261"/>
    </row>
    <row r="27" spans="1:22" ht="18.899999999999999" customHeight="1">
      <c r="A27" s="178"/>
      <c r="B27" s="113" t="s">
        <v>206</v>
      </c>
      <c r="C27" s="107">
        <f>SUMIFS('Litigator Work Claimed'!$H$5:$H$463,'Litigator Work Claimed'!$C$5:$C$463,"A",'Litigator Work Claimed'!$E$5:$E$463,'Summary &amp; Totals'!B27)</f>
        <v>0</v>
      </c>
      <c r="D27" s="107">
        <f>SUMIFS('Litigator Work Claimed'!$H$5:$H$463,'Litigator Work Claimed'!$C$5:$C$463,"B",'Litigator Work Claimed'!$E$5:$E$463,'Summary &amp; Totals'!B27)</f>
        <v>0</v>
      </c>
      <c r="E27" s="107">
        <f>SUMIFS('Litigator Work Claimed'!$H$5:$H$463,'Litigator Work Claimed'!$C$5:$C$463,"C",'Litigator Work Claimed'!$E$5:$E$463,'Summary &amp; Totals'!B27)</f>
        <v>0</v>
      </c>
      <c r="F27" s="107">
        <f>SUMIFS('Litigator Work Claimed'!$H$5:$H$463,'Litigator Work Claimed'!$C$5:$C$463,"D",'Litigator Work Claimed'!$E$5:$E$463,'Summary &amp; Totals'!B27)</f>
        <v>0</v>
      </c>
      <c r="G27" s="108">
        <f>SUM(C27:F27)</f>
        <v>0</v>
      </c>
      <c r="H27" s="178"/>
      <c r="I27" s="109"/>
      <c r="J27" s="110">
        <f>SUMIFS('Litigator Work Claimed'!$S$5:$S$463,'Litigator Work Claimed'!$T$5:$T$463,"A",'Litigator Work Claimed'!$P$5:$P$463,'Summary &amp; Totals'!$B27)</f>
        <v>0</v>
      </c>
      <c r="K27" s="110">
        <f>SUMIFS('Litigator Work Claimed'!$S$5:$S$463,'Litigator Work Claimed'!$T$5:$T$463,"B",'Litigator Work Claimed'!$P$5:$P$463,'Summary &amp; Totals'!$B27)</f>
        <v>0</v>
      </c>
      <c r="L27" s="111">
        <f>SUMIFS('Litigator Work Claimed'!$S$5:$S$463,'Litigator Work Claimed'!$T$5:$T$463,"C",'Litigator Work Claimed'!$P$5:$P$463,'Summary &amp; Totals'!$B27)</f>
        <v>0</v>
      </c>
      <c r="M27" s="111">
        <f>SUMIFS('Litigator Work Claimed'!$S$5:$S$463,'Litigator Work Claimed'!$T$5:$T$463,"D",'Litigator Work Claimed'!$P$5:$P$463,'Summary &amp; Totals'!$B27)</f>
        <v>0</v>
      </c>
      <c r="N27" s="108">
        <f>SUM(J27:M27)</f>
        <v>0</v>
      </c>
      <c r="O27" s="260"/>
      <c r="P27" s="261"/>
      <c r="Q27" s="110">
        <f>SUMIFS('Litigator Work Claimed'!$AF$5:$AF$463,'Litigator Work Claimed'!$AC$5:$AC$463,"A",'Litigator Work Claimed'!$AA$5:$AA$463,'Summary &amp; Totals'!$B27)</f>
        <v>0</v>
      </c>
      <c r="R27" s="110">
        <f>SUMIFS('Litigator Work Claimed'!$AF$5:$AF$463,'Litigator Work Claimed'!$AC$5:$AC$463,"B",'Litigator Work Claimed'!$AA$5:$AA$463,'Summary &amp; Totals'!$B27)</f>
        <v>0</v>
      </c>
      <c r="S27" s="111">
        <f>SUMIFS('Litigator Work Claimed'!$AF$5:$AF$463,'Litigator Work Claimed'!$AC$5:$AC$463,"C",'Litigator Work Claimed'!$AA$5:$AA$463,'Summary &amp; Totals'!$B27)</f>
        <v>0</v>
      </c>
      <c r="T27" s="111">
        <f>SUMIFS('Litigator Work Claimed'!$AF$5:$AF$463,'Litigator Work Claimed'!$AC$5:$AC$463,"D",'Litigator Work Claimed'!$AA$5:$AA$463,'Summary &amp; Totals'!$B27)</f>
        <v>0</v>
      </c>
      <c r="U27" s="108">
        <f>SUM(Q27:T27)</f>
        <v>0</v>
      </c>
      <c r="V27" s="261"/>
    </row>
    <row r="28" spans="1:22" ht="18.899999999999999" customHeight="1">
      <c r="A28" s="178"/>
      <c r="B28" s="113" t="s">
        <v>205</v>
      </c>
      <c r="C28" s="107">
        <f>SUMIFS('Litigator Work Claimed'!$H$5:$H$463,'Litigator Work Claimed'!$C$5:$C$463,"A",'Litigator Work Claimed'!$E$5:$E$463,'Summary &amp; Totals'!B28)</f>
        <v>0</v>
      </c>
      <c r="D28" s="107">
        <f>SUMIFS('Litigator Work Claimed'!$H$5:$H$463,'Litigator Work Claimed'!$C$5:$C$463,"B",'Litigator Work Claimed'!$E$5:$E$463,'Summary &amp; Totals'!B28)</f>
        <v>0</v>
      </c>
      <c r="E28" s="107">
        <f>SUMIFS('Litigator Work Claimed'!$H$5:$H$463,'Litigator Work Claimed'!$C$5:$C$463,"C",'Litigator Work Claimed'!$E$5:$E$463,'Summary &amp; Totals'!B28)</f>
        <v>0</v>
      </c>
      <c r="F28" s="107">
        <f>SUMIFS('Litigator Work Claimed'!$H$5:$H$463,'Litigator Work Claimed'!$C$5:$C$463,"D",'Litigator Work Claimed'!$E$5:$E$463,'Summary &amp; Totals'!B28)</f>
        <v>0</v>
      </c>
      <c r="G28" s="108">
        <f t="shared" si="0"/>
        <v>0</v>
      </c>
      <c r="H28" s="178"/>
      <c r="I28" s="109"/>
      <c r="J28" s="110">
        <f>SUMIFS('Litigator Work Claimed'!$S$5:$S$463,'Litigator Work Claimed'!$T$5:$T$463,"A",'Litigator Work Claimed'!$P$5:$P$463,'Summary &amp; Totals'!$B28)</f>
        <v>0</v>
      </c>
      <c r="K28" s="110">
        <f>SUMIFS('Litigator Work Claimed'!$S$5:$S$463,'Litigator Work Claimed'!$T$5:$T$463,"B",'Litigator Work Claimed'!$P$5:$P$463,'Summary &amp; Totals'!$B28)</f>
        <v>0</v>
      </c>
      <c r="L28" s="111">
        <f>SUMIFS('Litigator Work Claimed'!$S$5:$S$463,'Litigator Work Claimed'!$T$5:$T$463,"C",'Litigator Work Claimed'!$P$5:$P$463,'Summary &amp; Totals'!$B28)</f>
        <v>0</v>
      </c>
      <c r="M28" s="111">
        <f>SUMIFS('Litigator Work Claimed'!$S$5:$S$463,'Litigator Work Claimed'!$T$5:$T$463,"D",'Litigator Work Claimed'!$P$5:$P$463,'Summary &amp; Totals'!$B28)</f>
        <v>0</v>
      </c>
      <c r="N28" s="108">
        <f t="shared" si="1"/>
        <v>0</v>
      </c>
      <c r="O28" s="260"/>
      <c r="P28" s="261"/>
      <c r="Q28" s="110">
        <f>SUMIFS('Litigator Work Claimed'!$AF$5:$AF$463,'Litigator Work Claimed'!$AC$5:$AC$463,"A",'Litigator Work Claimed'!$AA$5:$AA$463,'Summary &amp; Totals'!$B28)</f>
        <v>0</v>
      </c>
      <c r="R28" s="110">
        <f>SUMIFS('Litigator Work Claimed'!$AF$5:$AF$463,'Litigator Work Claimed'!$AC$5:$AC$463,"B",'Litigator Work Claimed'!$AA$5:$AA$463,'Summary &amp; Totals'!$B28)</f>
        <v>0</v>
      </c>
      <c r="S28" s="111">
        <f>SUMIFS('Litigator Work Claimed'!$AF$5:$AF$463,'Litigator Work Claimed'!$AC$5:$AC$463,"C",'Litigator Work Claimed'!$AA$5:$AA$463,'Summary &amp; Totals'!$B28)</f>
        <v>0</v>
      </c>
      <c r="T28" s="111">
        <f>SUMIFS('Litigator Work Claimed'!$AF$5:$AF$463,'Litigator Work Claimed'!$AC$5:$AC$463,"D",'Litigator Work Claimed'!$AA$5:$AA$463,'Summary &amp; Totals'!$B28)</f>
        <v>0</v>
      </c>
      <c r="U28" s="108">
        <f t="shared" si="2"/>
        <v>0</v>
      </c>
      <c r="V28" s="261"/>
    </row>
    <row r="29" spans="1:22" ht="18.75" customHeight="1">
      <c r="A29" s="178"/>
      <c r="B29" s="113" t="s">
        <v>179</v>
      </c>
      <c r="C29" s="107">
        <f>SUMIFS('Litigator Work Claimed'!$H$5:$H$463,'Litigator Work Claimed'!$C$5:$C$463,"A",'Litigator Work Claimed'!$E$5:$E$463,'Summary &amp; Totals'!B29)</f>
        <v>0</v>
      </c>
      <c r="D29" s="107">
        <f>SUMIFS('Litigator Work Claimed'!$H$5:$H$463,'Litigator Work Claimed'!$C$5:$C$463,"B",'Litigator Work Claimed'!$E$5:$E$463,'Summary &amp; Totals'!B29)</f>
        <v>0</v>
      </c>
      <c r="E29" s="107">
        <f>SUMIFS('Litigator Work Claimed'!$H$5:$H$463,'Litigator Work Claimed'!$C$5:$C$463,"C",'Litigator Work Claimed'!$E$5:$E$463,'Summary &amp; Totals'!B29)</f>
        <v>0</v>
      </c>
      <c r="F29" s="107">
        <f>SUMIFS('Litigator Work Claimed'!$H$5:$H$463,'Litigator Work Claimed'!$C$5:$C$463,"D",'Litigator Work Claimed'!$E$5:$E$463,'Summary &amp; Totals'!B29)</f>
        <v>0</v>
      </c>
      <c r="G29" s="108">
        <f t="shared" si="0"/>
        <v>0</v>
      </c>
      <c r="H29" s="178"/>
      <c r="I29" s="109"/>
      <c r="J29" s="110">
        <f>SUMIFS('Litigator Work Claimed'!$S$5:$S$463,'Litigator Work Claimed'!$T$5:$T$463,"A",'Litigator Work Claimed'!$P$5:$P$463,'Summary &amp; Totals'!$B29)</f>
        <v>0</v>
      </c>
      <c r="K29" s="110">
        <f>SUMIFS('Litigator Work Claimed'!$S$5:$S$463,'Litigator Work Claimed'!$T$5:$T$463,"B",'Litigator Work Claimed'!$P$5:$P$463,'Summary &amp; Totals'!$B29)</f>
        <v>0</v>
      </c>
      <c r="L29" s="111">
        <f>SUMIFS('Litigator Work Claimed'!$S$5:$S$463,'Litigator Work Claimed'!$T$5:$T$463,"C",'Litigator Work Claimed'!$P$5:$P$463,'Summary &amp; Totals'!$B29)</f>
        <v>0</v>
      </c>
      <c r="M29" s="111">
        <f>SUMIFS('Litigator Work Claimed'!$S$5:$S$463,'Litigator Work Claimed'!$T$5:$T$463,"D",'Litigator Work Claimed'!$P$5:$P$463,'Summary &amp; Totals'!$B29)</f>
        <v>0</v>
      </c>
      <c r="N29" s="108">
        <f t="shared" si="1"/>
        <v>0</v>
      </c>
      <c r="O29" s="260"/>
      <c r="P29" s="261"/>
      <c r="Q29" s="110">
        <f>SUMIFS('Litigator Work Claimed'!$AF$5:$AF$463,'Litigator Work Claimed'!$AC$5:$AC$463,"A",'Litigator Work Claimed'!$AA$5:$AA$463,'Summary &amp; Totals'!$B29)</f>
        <v>0</v>
      </c>
      <c r="R29" s="110">
        <f>SUMIFS('Litigator Work Claimed'!$AF$5:$AF$463,'Litigator Work Claimed'!$AC$5:$AC$463,"B",'Litigator Work Claimed'!$AA$5:$AA$463,'Summary &amp; Totals'!$B29)</f>
        <v>0</v>
      </c>
      <c r="S29" s="111">
        <f>SUMIFS('Litigator Work Claimed'!$AF$5:$AF$463,'Litigator Work Claimed'!$AC$5:$AC$463,"C",'Litigator Work Claimed'!$AA$5:$AA$463,'Summary &amp; Totals'!$B29)</f>
        <v>0</v>
      </c>
      <c r="T29" s="111">
        <f>SUMIFS('Litigator Work Claimed'!$AF$5:$AF$463,'Litigator Work Claimed'!$AC$5:$AC$463,"D",'Litigator Work Claimed'!$AA$5:$AA$463,'Summary &amp; Totals'!$B29)</f>
        <v>0</v>
      </c>
      <c r="U29" s="108">
        <f t="shared" si="2"/>
        <v>0</v>
      </c>
      <c r="V29" s="261"/>
    </row>
    <row r="30" spans="1:22" ht="18.899999999999999" customHeight="1">
      <c r="A30" s="178"/>
      <c r="B30" s="113" t="s">
        <v>93</v>
      </c>
      <c r="C30" s="107">
        <f>SUMIFS('Litigator Work Claimed'!$H$5:$H$463,'Litigator Work Claimed'!$C$5:$C$463,"A",'Litigator Work Claimed'!$E$5:$E$463,'Summary &amp; Totals'!B30)</f>
        <v>0</v>
      </c>
      <c r="D30" s="107">
        <f>SUMIFS('Litigator Work Claimed'!$H$5:$H$463,'Litigator Work Claimed'!$C$5:$C$463,"B",'Litigator Work Claimed'!$E$5:$E$463,'Summary &amp; Totals'!B30)</f>
        <v>0</v>
      </c>
      <c r="E30" s="107">
        <f>SUMIFS('Litigator Work Claimed'!$H$5:$H$463,'Litigator Work Claimed'!$C$5:$C$463,"C",'Litigator Work Claimed'!$E$5:$E$463,'Summary &amp; Totals'!B30)</f>
        <v>0</v>
      </c>
      <c r="F30" s="107">
        <f>SUMIFS('Litigator Work Claimed'!$H$5:$H$463,'Litigator Work Claimed'!$C$5:$C$463,"D",'Litigator Work Claimed'!$E$5:$E$463,'Summary &amp; Totals'!B30)</f>
        <v>0</v>
      </c>
      <c r="G30" s="108">
        <f>SUM(C30:F30)</f>
        <v>0</v>
      </c>
      <c r="H30" s="178"/>
      <c r="I30" s="109"/>
      <c r="J30" s="110">
        <f>SUMIFS('Litigator Work Claimed'!$S$5:$S$463,'Litigator Work Claimed'!$T$5:$T$463,"A",'Litigator Work Claimed'!$P$5:$P$463,'Summary &amp; Totals'!$B30)</f>
        <v>0</v>
      </c>
      <c r="K30" s="110">
        <f>SUMIFS('Litigator Work Claimed'!$S$5:$S$463,'Litigator Work Claimed'!$T$5:$T$463,"B",'Litigator Work Claimed'!$P$5:$P$463,'Summary &amp; Totals'!$B30)</f>
        <v>0</v>
      </c>
      <c r="L30" s="111">
        <f>SUMIFS('Litigator Work Claimed'!$S$5:$S$463,'Litigator Work Claimed'!$T$5:$T$463,"C",'Litigator Work Claimed'!$P$5:$P$463,'Summary &amp; Totals'!$B30)</f>
        <v>0</v>
      </c>
      <c r="M30" s="111">
        <f>SUMIFS('Litigator Work Claimed'!$S$5:$S$463,'Litigator Work Claimed'!$T$5:$T$463,"D",'Litigator Work Claimed'!$P$5:$P$463,'Summary &amp; Totals'!$B30)</f>
        <v>0</v>
      </c>
      <c r="N30" s="108">
        <f>SUM(J30:M30)</f>
        <v>0</v>
      </c>
      <c r="O30" s="260"/>
      <c r="P30" s="261"/>
      <c r="Q30" s="110">
        <f>SUMIFS('Litigator Work Claimed'!$AF$5:$AF$463,'Litigator Work Claimed'!$AC$5:$AC$463,"A",'Litigator Work Claimed'!$AA$5:$AA$463,'Summary &amp; Totals'!$B30)</f>
        <v>0</v>
      </c>
      <c r="R30" s="110">
        <f>SUMIFS('Litigator Work Claimed'!$AF$5:$AF$463,'Litigator Work Claimed'!$AC$5:$AC$463,"B",'Litigator Work Claimed'!$AA$5:$AA$463,'Summary &amp; Totals'!$B30)</f>
        <v>0</v>
      </c>
      <c r="S30" s="111">
        <f>SUMIFS('Litigator Work Claimed'!$AF$5:$AF$463,'Litigator Work Claimed'!$AC$5:$AC$463,"C",'Litigator Work Claimed'!$AA$5:$AA$463,'Summary &amp; Totals'!$B30)</f>
        <v>0</v>
      </c>
      <c r="T30" s="111">
        <f>SUMIFS('Litigator Work Claimed'!$AF$5:$AF$463,'Litigator Work Claimed'!$AC$5:$AC$463,"D",'Litigator Work Claimed'!$AA$5:$AA$463,'Summary &amp; Totals'!$B30)</f>
        <v>0</v>
      </c>
      <c r="U30" s="108">
        <f>SUM(Q30:T30)</f>
        <v>0</v>
      </c>
      <c r="V30" s="261"/>
    </row>
    <row r="31" spans="1:22" ht="15.5">
      <c r="A31" s="178"/>
      <c r="B31" s="113" t="s">
        <v>265</v>
      </c>
      <c r="C31" s="107">
        <f>SUMIFS('Litigator Work Claimed'!$H$5:$H$463,'Litigator Work Claimed'!$C$5:$C$463,"A",'Litigator Work Claimed'!$E$5:$E$463,'Summary &amp; Totals'!B31)</f>
        <v>0</v>
      </c>
      <c r="D31" s="107">
        <f>SUMIFS('Litigator Work Claimed'!$H$5:$H$463,'Litigator Work Claimed'!$C$5:$C$463,"B",'Litigator Work Claimed'!$E$5:$E$463,'Summary &amp; Totals'!B31)</f>
        <v>0</v>
      </c>
      <c r="E31" s="107">
        <f>SUMIFS('Litigator Work Claimed'!$H$5:$H$463,'Litigator Work Claimed'!$C$5:$C$463,"C",'Litigator Work Claimed'!$E$5:$E$463,'Summary &amp; Totals'!B31)</f>
        <v>0</v>
      </c>
      <c r="F31" s="107">
        <f>SUMIFS('Litigator Work Claimed'!$H$5:$H$463,'Litigator Work Claimed'!$C$5:$C$463,"D",'Litigator Work Claimed'!$E$5:$E$463,'Summary &amp; Totals'!B31)</f>
        <v>0</v>
      </c>
      <c r="G31" s="108">
        <f t="shared" si="0"/>
        <v>0</v>
      </c>
      <c r="H31" s="178"/>
      <c r="I31" s="109"/>
      <c r="J31" s="110">
        <f>SUMIFS('Litigator Work Claimed'!$S$5:$S$463,'Litigator Work Claimed'!$T$5:$T$463,"A",'Litigator Work Claimed'!$P$5:$P$463,'Summary &amp; Totals'!$B31)</f>
        <v>0</v>
      </c>
      <c r="K31" s="110">
        <f>SUMIFS('Litigator Work Claimed'!$S$5:$S$463,'Litigator Work Claimed'!$T$5:$T$463,"B",'Litigator Work Claimed'!$P$5:$P$463,'Summary &amp; Totals'!$B31)</f>
        <v>0</v>
      </c>
      <c r="L31" s="111">
        <f>SUMIFS('Litigator Work Claimed'!$S$5:$S$463,'Litigator Work Claimed'!$T$5:$T$463,"C",'Litigator Work Claimed'!$P$5:$P$463,'Summary &amp; Totals'!$B31)</f>
        <v>0</v>
      </c>
      <c r="M31" s="111">
        <f>SUMIFS('Litigator Work Claimed'!$S$5:$S$463,'Litigator Work Claimed'!$T$5:$T$463,"D",'Litigator Work Claimed'!$P$5:$P$463,'Summary &amp; Totals'!$B31)</f>
        <v>0</v>
      </c>
      <c r="N31" s="108">
        <f t="shared" si="1"/>
        <v>0</v>
      </c>
      <c r="O31" s="260"/>
      <c r="P31" s="261"/>
      <c r="Q31" s="110">
        <f>SUMIFS('Litigator Work Claimed'!$AF$5:$AF$463,'Litigator Work Claimed'!$AC$5:$AC$463,"A",'Litigator Work Claimed'!$AA$5:$AA$463,'Summary &amp; Totals'!$B31)</f>
        <v>0</v>
      </c>
      <c r="R31" s="110">
        <f>SUMIFS('Litigator Work Claimed'!$AF$5:$AF$463,'Litigator Work Claimed'!$AC$5:$AC$463,"B",'Litigator Work Claimed'!$AA$5:$AA$463,'Summary &amp; Totals'!$B31)</f>
        <v>0</v>
      </c>
      <c r="S31" s="111">
        <f>SUMIFS('Litigator Work Claimed'!$AF$5:$AF$463,'Litigator Work Claimed'!$AC$5:$AC$463,"C",'Litigator Work Claimed'!$AA$5:$AA$463,'Summary &amp; Totals'!$B31)</f>
        <v>0</v>
      </c>
      <c r="T31" s="111">
        <f>SUMIFS('Litigator Work Claimed'!$AF$5:$AF$463,'Litigator Work Claimed'!$AC$5:$AC$463,"D",'Litigator Work Claimed'!$AA$5:$AA$463,'Summary &amp; Totals'!$B31)</f>
        <v>0</v>
      </c>
      <c r="U31" s="108">
        <f t="shared" si="2"/>
        <v>0</v>
      </c>
      <c r="V31" s="261"/>
    </row>
    <row r="32" spans="1:22" ht="18.899999999999999" customHeight="1">
      <c r="A32" s="178"/>
      <c r="B32" s="178"/>
      <c r="C32" s="178"/>
      <c r="D32" s="178"/>
      <c r="E32" s="178"/>
      <c r="F32" s="178"/>
      <c r="G32" s="178"/>
      <c r="H32" s="178"/>
      <c r="I32" s="109"/>
      <c r="J32" s="109"/>
      <c r="K32" s="109"/>
      <c r="L32" s="109"/>
      <c r="M32" s="109"/>
      <c r="N32" s="109"/>
      <c r="O32" s="109"/>
      <c r="P32" s="261"/>
      <c r="Q32" s="261"/>
      <c r="R32" s="261"/>
      <c r="S32" s="261"/>
      <c r="T32" s="261"/>
      <c r="U32" s="261"/>
      <c r="V32" s="261"/>
    </row>
    <row r="33" spans="1:22" ht="18.899999999999999" customHeight="1">
      <c r="A33" s="178"/>
      <c r="B33" s="114" t="s">
        <v>160</v>
      </c>
      <c r="C33" s="713" t="s">
        <v>163</v>
      </c>
      <c r="D33" s="713"/>
      <c r="E33" s="713"/>
      <c r="F33" s="713"/>
      <c r="G33" s="714"/>
      <c r="H33" s="178"/>
      <c r="I33" s="260"/>
      <c r="J33" s="715" t="s">
        <v>163</v>
      </c>
      <c r="K33" s="713"/>
      <c r="L33" s="713"/>
      <c r="M33" s="713"/>
      <c r="N33" s="714"/>
      <c r="O33" s="260"/>
      <c r="P33" s="261"/>
      <c r="Q33" s="715" t="s">
        <v>163</v>
      </c>
      <c r="R33" s="713"/>
      <c r="S33" s="713"/>
      <c r="T33" s="713"/>
      <c r="U33" s="714"/>
      <c r="V33" s="261"/>
    </row>
    <row r="34" spans="1:22" ht="18.75" customHeight="1">
      <c r="A34" s="178"/>
      <c r="B34" s="113" t="s">
        <v>196</v>
      </c>
      <c r="C34" s="709">
        <f>SUMIFS('Prosecutor Work Claimed'!$G$5:$G$501,'Prosecutor Work Claimed'!$D$5:$D$501,'Summary &amp; Totals'!B34)</f>
        <v>0</v>
      </c>
      <c r="D34" s="710"/>
      <c r="E34" s="710"/>
      <c r="F34" s="710"/>
      <c r="G34" s="711"/>
      <c r="H34" s="178"/>
      <c r="I34" s="109"/>
      <c r="J34" s="712">
        <f>SUMIFS('Prosecutor Work Claimed'!$P$5:$P$501,'Prosecutor Work Claimed'!$N$5:$N$501,'Summary &amp; Totals'!B34)</f>
        <v>0</v>
      </c>
      <c r="K34" s="710"/>
      <c r="L34" s="710"/>
      <c r="M34" s="710"/>
      <c r="N34" s="711"/>
      <c r="O34" s="260"/>
      <c r="P34" s="261"/>
      <c r="Q34" s="712">
        <f>SUMIFS('Prosecutor Work Claimed'!$AA$5:$AA$501,'Prosecutor Work Claimed'!$W$5:$W$501,'Summary &amp; Totals'!$B34)</f>
        <v>0</v>
      </c>
      <c r="R34" s="710"/>
      <c r="S34" s="710"/>
      <c r="T34" s="710"/>
      <c r="U34" s="711"/>
      <c r="V34" s="261"/>
    </row>
    <row r="35" spans="1:22" ht="18.75" customHeight="1">
      <c r="A35" s="178"/>
      <c r="B35" s="113" t="s">
        <v>363</v>
      </c>
      <c r="C35" s="709">
        <f>SUMIFS('Prosecutor Work Claimed'!$G$5:$G$501,'Prosecutor Work Claimed'!$D$5:$D$501,'Summary &amp; Totals'!B35)</f>
        <v>0</v>
      </c>
      <c r="D35" s="710"/>
      <c r="E35" s="710"/>
      <c r="F35" s="710"/>
      <c r="G35" s="711"/>
      <c r="H35" s="178"/>
      <c r="I35" s="109"/>
      <c r="J35" s="712">
        <f>SUMIFS('Prosecutor Work Claimed'!$P$5:$P$501,'Prosecutor Work Claimed'!$N$5:$N$501,'Summary &amp; Totals'!B35)</f>
        <v>0</v>
      </c>
      <c r="K35" s="710"/>
      <c r="L35" s="710"/>
      <c r="M35" s="710"/>
      <c r="N35" s="711"/>
      <c r="O35" s="260"/>
      <c r="P35" s="261"/>
      <c r="Q35" s="712">
        <f>SUMIFS('Prosecutor Work Claimed'!$AA$5:$AA$501,'Prosecutor Work Claimed'!$W$5:$W$501,'Summary &amp; Totals'!$B35)</f>
        <v>0</v>
      </c>
      <c r="R35" s="710"/>
      <c r="S35" s="710"/>
      <c r="T35" s="710"/>
      <c r="U35" s="711"/>
      <c r="V35" s="261"/>
    </row>
    <row r="36" spans="1:22" ht="18.75" customHeight="1">
      <c r="A36" s="178"/>
      <c r="B36" s="113" t="s">
        <v>364</v>
      </c>
      <c r="C36" s="709">
        <f>SUMIFS('Prosecutor Work Claimed'!$G$5:$G$501,'Prosecutor Work Claimed'!$D$5:$D$501,'Summary &amp; Totals'!B36)</f>
        <v>0</v>
      </c>
      <c r="D36" s="710"/>
      <c r="E36" s="710"/>
      <c r="F36" s="710"/>
      <c r="G36" s="711"/>
      <c r="H36" s="178"/>
      <c r="I36" s="109"/>
      <c r="J36" s="712">
        <f>SUMIFS('Prosecutor Work Claimed'!$P$5:$P$501,'Prosecutor Work Claimed'!$N$5:$N$501,'Summary &amp; Totals'!B36)</f>
        <v>0</v>
      </c>
      <c r="K36" s="710"/>
      <c r="L36" s="710"/>
      <c r="M36" s="710"/>
      <c r="N36" s="711"/>
      <c r="O36" s="260"/>
      <c r="P36" s="261"/>
      <c r="Q36" s="712">
        <f>SUMIFS('Prosecutor Work Claimed'!$AA$5:$AA$501,'Prosecutor Work Claimed'!$W$5:$W$501,'Summary &amp; Totals'!$B36)</f>
        <v>0</v>
      </c>
      <c r="R36" s="710"/>
      <c r="S36" s="710"/>
      <c r="T36" s="710"/>
      <c r="U36" s="711"/>
      <c r="V36" s="261"/>
    </row>
    <row r="37" spans="1:22" ht="18.75" customHeight="1">
      <c r="A37" s="178"/>
      <c r="B37" s="113" t="s">
        <v>191</v>
      </c>
      <c r="C37" s="709">
        <f>SUMIFS('Prosecutor Work Claimed'!$G$5:$G$501,'Prosecutor Work Claimed'!$D$5:$D$501,'Summary &amp; Totals'!B37)</f>
        <v>0</v>
      </c>
      <c r="D37" s="710"/>
      <c r="E37" s="710"/>
      <c r="F37" s="710"/>
      <c r="G37" s="711"/>
      <c r="H37" s="178"/>
      <c r="I37" s="109"/>
      <c r="J37" s="712">
        <f>SUMIFS('Prosecutor Work Claimed'!$P$5:$P$501,'Prosecutor Work Claimed'!$N$5:$N$501,'Summary &amp; Totals'!B37)</f>
        <v>0</v>
      </c>
      <c r="K37" s="710"/>
      <c r="L37" s="710"/>
      <c r="M37" s="710"/>
      <c r="N37" s="711"/>
      <c r="O37" s="260"/>
      <c r="P37" s="261"/>
      <c r="Q37" s="712">
        <f>SUMIFS('Prosecutor Work Claimed'!$AA$5:$AA$501,'Prosecutor Work Claimed'!$W$5:$W$501,'Summary &amp; Totals'!$B37)</f>
        <v>0</v>
      </c>
      <c r="R37" s="710"/>
      <c r="S37" s="710"/>
      <c r="T37" s="710"/>
      <c r="U37" s="711"/>
      <c r="V37" s="261"/>
    </row>
    <row r="38" spans="1:22" ht="18.75" customHeight="1">
      <c r="A38" s="178"/>
      <c r="B38" s="113" t="s">
        <v>195</v>
      </c>
      <c r="C38" s="709">
        <f>SUMIFS('Prosecutor Work Claimed'!$G$5:$G$501,'Prosecutor Work Claimed'!$D$5:$D$501,'Summary &amp; Totals'!B38)</f>
        <v>0</v>
      </c>
      <c r="D38" s="710"/>
      <c r="E38" s="710"/>
      <c r="F38" s="710"/>
      <c r="G38" s="711"/>
      <c r="H38" s="178"/>
      <c r="I38" s="109"/>
      <c r="J38" s="712">
        <f>SUMIFS('Prosecutor Work Claimed'!$P$5:$P$501,'Prosecutor Work Claimed'!$N$5:$N$501,'Summary &amp; Totals'!B38)</f>
        <v>0</v>
      </c>
      <c r="K38" s="710"/>
      <c r="L38" s="710"/>
      <c r="M38" s="710"/>
      <c r="N38" s="711"/>
      <c r="O38" s="260"/>
      <c r="P38" s="261"/>
      <c r="Q38" s="712">
        <f>SUMIFS('Prosecutor Work Claimed'!$AA$5:$AA$501,'Prosecutor Work Claimed'!$W$5:$W$501,'Summary &amp; Totals'!$B38)</f>
        <v>0</v>
      </c>
      <c r="R38" s="710"/>
      <c r="S38" s="710"/>
      <c r="T38" s="710"/>
      <c r="U38" s="711"/>
      <c r="V38" s="261"/>
    </row>
    <row r="39" spans="1:22" ht="18.75" customHeight="1">
      <c r="A39" s="178"/>
      <c r="B39" s="113" t="s">
        <v>193</v>
      </c>
      <c r="C39" s="709">
        <f>SUMIFS('Prosecutor Work Claimed'!$G$5:$G$501,'Prosecutor Work Claimed'!$D$5:$D$501,'Summary &amp; Totals'!B39)</f>
        <v>0</v>
      </c>
      <c r="D39" s="710"/>
      <c r="E39" s="710"/>
      <c r="F39" s="710"/>
      <c r="G39" s="711"/>
      <c r="H39" s="178"/>
      <c r="I39" s="109"/>
      <c r="J39" s="712">
        <f>SUMIFS('Prosecutor Work Claimed'!$P$5:$P$501,'Prosecutor Work Claimed'!$N$5:$N$501,'Summary &amp; Totals'!B39)</f>
        <v>0</v>
      </c>
      <c r="K39" s="710"/>
      <c r="L39" s="710"/>
      <c r="M39" s="710"/>
      <c r="N39" s="711"/>
      <c r="O39" s="260"/>
      <c r="P39" s="261"/>
      <c r="Q39" s="712">
        <f>SUMIFS('Prosecutor Work Claimed'!$AA$5:$AA$501,'Prosecutor Work Claimed'!$W$5:$W$501,'Summary &amp; Totals'!$B39)</f>
        <v>0</v>
      </c>
      <c r="R39" s="710"/>
      <c r="S39" s="710"/>
      <c r="T39" s="710"/>
      <c r="U39" s="711"/>
      <c r="V39" s="261"/>
    </row>
    <row r="40" spans="1:22" ht="18.75" customHeight="1">
      <c r="A40" s="178"/>
      <c r="B40" s="113" t="s">
        <v>197</v>
      </c>
      <c r="C40" s="709">
        <f>SUMIFS('Prosecutor Work Claimed'!$G$5:$G$501,'Prosecutor Work Claimed'!$D$5:$D$501,'Summary &amp; Totals'!B40)</f>
        <v>0</v>
      </c>
      <c r="D40" s="710"/>
      <c r="E40" s="710"/>
      <c r="F40" s="710"/>
      <c r="G40" s="711"/>
      <c r="H40" s="178"/>
      <c r="I40" s="109"/>
      <c r="J40" s="712">
        <f>SUMIFS('Prosecutor Work Claimed'!$P$5:$P$501,'Prosecutor Work Claimed'!$N$5:$N$501,'Summary &amp; Totals'!B40)</f>
        <v>0</v>
      </c>
      <c r="K40" s="710"/>
      <c r="L40" s="710"/>
      <c r="M40" s="710"/>
      <c r="N40" s="711"/>
      <c r="O40" s="260"/>
      <c r="P40" s="261"/>
      <c r="Q40" s="712">
        <f>SUMIFS('Prosecutor Work Claimed'!$AA$5:$AA$501,'Prosecutor Work Claimed'!$W$5:$W$501,'Summary &amp; Totals'!$B40)</f>
        <v>0</v>
      </c>
      <c r="R40" s="710"/>
      <c r="S40" s="710"/>
      <c r="T40" s="710"/>
      <c r="U40" s="711"/>
      <c r="V40" s="261"/>
    </row>
    <row r="41" spans="1:22" ht="18.75" customHeight="1">
      <c r="A41" s="178"/>
      <c r="B41" s="113" t="s">
        <v>198</v>
      </c>
      <c r="C41" s="709">
        <f>SUMIFS('Prosecutor Work Claimed'!$G$5:$G$501,'Prosecutor Work Claimed'!$D$5:$D$501,'Summary &amp; Totals'!B41)</f>
        <v>0</v>
      </c>
      <c r="D41" s="710"/>
      <c r="E41" s="710"/>
      <c r="F41" s="710"/>
      <c r="G41" s="711"/>
      <c r="H41" s="178"/>
      <c r="I41" s="109"/>
      <c r="J41" s="712">
        <f>SUMIFS('Prosecutor Work Claimed'!$P$5:$P$501,'Prosecutor Work Claimed'!$N$5:$N$501,'Summary &amp; Totals'!B41)</f>
        <v>0</v>
      </c>
      <c r="K41" s="710"/>
      <c r="L41" s="710"/>
      <c r="M41" s="710"/>
      <c r="N41" s="711"/>
      <c r="O41" s="260"/>
      <c r="P41" s="261"/>
      <c r="Q41" s="712">
        <f>SUMIFS('Prosecutor Work Claimed'!$AA$5:$AA$501,'Prosecutor Work Claimed'!$W$5:$W$501,'Summary &amp; Totals'!$B41)</f>
        <v>0</v>
      </c>
      <c r="R41" s="710"/>
      <c r="S41" s="710"/>
      <c r="T41" s="710"/>
      <c r="U41" s="711"/>
      <c r="V41" s="261"/>
    </row>
    <row r="42" spans="1:22" ht="18.75" customHeight="1">
      <c r="A42" s="178"/>
      <c r="B42" s="113" t="s">
        <v>192</v>
      </c>
      <c r="C42" s="709">
        <f>SUMIFS('Prosecutor Work Claimed'!$G$5:$G$501,'Prosecutor Work Claimed'!$D$5:$D$501,'Summary &amp; Totals'!B42)</f>
        <v>0</v>
      </c>
      <c r="D42" s="710"/>
      <c r="E42" s="710"/>
      <c r="F42" s="710"/>
      <c r="G42" s="711"/>
      <c r="H42" s="178"/>
      <c r="I42" s="109"/>
      <c r="J42" s="712">
        <f>SUMIFS('Prosecutor Work Claimed'!$P$5:$P$501,'Prosecutor Work Claimed'!$N$5:$N$501,'Summary &amp; Totals'!B42)</f>
        <v>0</v>
      </c>
      <c r="K42" s="710"/>
      <c r="L42" s="710"/>
      <c r="M42" s="710"/>
      <c r="N42" s="711"/>
      <c r="O42" s="260"/>
      <c r="P42" s="261"/>
      <c r="Q42" s="712">
        <f>SUMIFS('Prosecutor Work Claimed'!$AA$5:$AA$501,'Prosecutor Work Claimed'!$W$5:$W$501,'Summary &amp; Totals'!$B42)</f>
        <v>0</v>
      </c>
      <c r="R42" s="710"/>
      <c r="S42" s="710"/>
      <c r="T42" s="710"/>
      <c r="U42" s="711"/>
      <c r="V42" s="261"/>
    </row>
    <row r="43" spans="1:22" ht="18.75" customHeight="1">
      <c r="A43" s="178"/>
      <c r="B43" s="113" t="s">
        <v>199</v>
      </c>
      <c r="C43" s="709">
        <f>SUMIFS('Prosecutor Work Claimed'!$G$5:$G$501,'Prosecutor Work Claimed'!$D$5:$D$501,'Summary &amp; Totals'!B43)</f>
        <v>0</v>
      </c>
      <c r="D43" s="710"/>
      <c r="E43" s="710"/>
      <c r="F43" s="710"/>
      <c r="G43" s="711"/>
      <c r="H43" s="178"/>
      <c r="I43" s="109"/>
      <c r="J43" s="712">
        <f>SUMIFS('Prosecutor Work Claimed'!$P$5:$P$501,'Prosecutor Work Claimed'!$N$5:$N$501,'Summary &amp; Totals'!B43)</f>
        <v>0</v>
      </c>
      <c r="K43" s="710"/>
      <c r="L43" s="710"/>
      <c r="M43" s="710"/>
      <c r="N43" s="711"/>
      <c r="O43" s="260"/>
      <c r="P43" s="261"/>
      <c r="Q43" s="712">
        <f>SUMIFS('Prosecutor Work Claimed'!$AA$5:$AA$501,'Prosecutor Work Claimed'!$W$5:$W$501,'Summary &amp; Totals'!$B43)</f>
        <v>0</v>
      </c>
      <c r="R43" s="710"/>
      <c r="S43" s="710"/>
      <c r="T43" s="710"/>
      <c r="U43" s="711"/>
      <c r="V43" s="261"/>
    </row>
    <row r="44" spans="1:22" ht="18.75" customHeight="1">
      <c r="A44" s="178"/>
      <c r="B44" s="113" t="s">
        <v>200</v>
      </c>
      <c r="C44" s="709">
        <f>SUMIFS('Prosecutor Work Claimed'!$G$5:$G$501,'Prosecutor Work Claimed'!$D$5:$D$501,'Summary &amp; Totals'!B44)</f>
        <v>0</v>
      </c>
      <c r="D44" s="710"/>
      <c r="E44" s="710"/>
      <c r="F44" s="710"/>
      <c r="G44" s="711"/>
      <c r="H44" s="178"/>
      <c r="I44" s="109"/>
      <c r="J44" s="712">
        <f>SUMIFS('Prosecutor Work Claimed'!$P$5:$P$501,'Prosecutor Work Claimed'!$N$5:$N$501,'Summary &amp; Totals'!B44)</f>
        <v>0</v>
      </c>
      <c r="K44" s="710"/>
      <c r="L44" s="710"/>
      <c r="M44" s="710"/>
      <c r="N44" s="711"/>
      <c r="O44" s="260"/>
      <c r="P44" s="261"/>
      <c r="Q44" s="712">
        <f>SUMIFS('Prosecutor Work Claimed'!$AA$5:$AA$501,'Prosecutor Work Claimed'!$W$5:$W$501,'Summary &amp; Totals'!$B44)</f>
        <v>0</v>
      </c>
      <c r="R44" s="710"/>
      <c r="S44" s="710"/>
      <c r="T44" s="710"/>
      <c r="U44" s="711"/>
      <c r="V44" s="261"/>
    </row>
    <row r="45" spans="1:22" ht="18.75" customHeight="1">
      <c r="A45" s="178"/>
      <c r="B45" s="113" t="s">
        <v>98</v>
      </c>
      <c r="C45" s="709">
        <f>SUMIFS('Prosecutor Work Claimed'!$G$5:$G$501,'Prosecutor Work Claimed'!$D$5:$D$501,'Summary &amp; Totals'!B45)</f>
        <v>0</v>
      </c>
      <c r="D45" s="710"/>
      <c r="E45" s="710"/>
      <c r="F45" s="710"/>
      <c r="G45" s="711"/>
      <c r="H45" s="178"/>
      <c r="I45" s="109"/>
      <c r="J45" s="712">
        <f>SUMIFS('Prosecutor Work Claimed'!$P$5:$P$501,'Prosecutor Work Claimed'!$N$5:$N$501,'Summary &amp; Totals'!B45)</f>
        <v>0</v>
      </c>
      <c r="K45" s="710"/>
      <c r="L45" s="710"/>
      <c r="M45" s="710"/>
      <c r="N45" s="711"/>
      <c r="O45" s="260"/>
      <c r="P45" s="261"/>
      <c r="Q45" s="712">
        <f>SUMIFS('Prosecutor Work Claimed'!$AA$5:$AA$501,'Prosecutor Work Claimed'!$W$5:$W$501,'Summary &amp; Totals'!$B45)</f>
        <v>0</v>
      </c>
      <c r="R45" s="710"/>
      <c r="S45" s="710"/>
      <c r="T45" s="710"/>
      <c r="U45" s="711"/>
      <c r="V45" s="261"/>
    </row>
    <row r="46" spans="1:22" ht="18.75" customHeight="1">
      <c r="A46" s="178"/>
      <c r="B46" s="113" t="s">
        <v>368</v>
      </c>
      <c r="C46" s="709">
        <f>SUMIFS('Prosecutor Work Claimed'!$G$5:$G$501,'Prosecutor Work Claimed'!$D$5:$D$501,'Summary &amp; Totals'!B46)</f>
        <v>0</v>
      </c>
      <c r="D46" s="710"/>
      <c r="E46" s="710"/>
      <c r="F46" s="710"/>
      <c r="G46" s="711"/>
      <c r="H46" s="178"/>
      <c r="I46" s="109"/>
      <c r="J46" s="712">
        <f>SUMIFS('Prosecutor Work Claimed'!$P$5:$P$501,'Prosecutor Work Claimed'!$N$5:$N$501,'Summary &amp; Totals'!B46)</f>
        <v>0</v>
      </c>
      <c r="K46" s="710"/>
      <c r="L46" s="710"/>
      <c r="M46" s="710"/>
      <c r="N46" s="711"/>
      <c r="O46" s="260"/>
      <c r="P46" s="261"/>
      <c r="Q46" s="712">
        <f>SUMIFS('Prosecutor Work Claimed'!$AA$5:$AA$501,'Prosecutor Work Claimed'!$W$5:$W$501,'Summary &amp; Totals'!$B46)</f>
        <v>0</v>
      </c>
      <c r="R46" s="710"/>
      <c r="S46" s="710"/>
      <c r="T46" s="710"/>
      <c r="U46" s="711"/>
      <c r="V46" s="261"/>
    </row>
    <row r="47" spans="1:22" ht="18.75" customHeight="1">
      <c r="A47" s="178"/>
      <c r="B47" s="113" t="s">
        <v>369</v>
      </c>
      <c r="C47" s="709">
        <f>SUMIFS('Prosecutor Work Claimed'!$G$5:$G$501,'Prosecutor Work Claimed'!$D$5:$D$501,'Summary &amp; Totals'!B47)</f>
        <v>0</v>
      </c>
      <c r="D47" s="710"/>
      <c r="E47" s="710"/>
      <c r="F47" s="710"/>
      <c r="G47" s="711"/>
      <c r="H47" s="178"/>
      <c r="I47" s="109"/>
      <c r="J47" s="712">
        <f>SUMIFS('Prosecutor Work Claimed'!$P$5:$P$501,'Prosecutor Work Claimed'!$N$5:$N$501,'Summary &amp; Totals'!B47)</f>
        <v>0</v>
      </c>
      <c r="K47" s="710"/>
      <c r="L47" s="710"/>
      <c r="M47" s="710"/>
      <c r="N47" s="711"/>
      <c r="O47" s="260"/>
      <c r="P47" s="261"/>
      <c r="Q47" s="712">
        <f>SUMIFS('Prosecutor Work Claimed'!$AA$5:$AA$501,'Prosecutor Work Claimed'!$W$5:$W$501,'Summary &amp; Totals'!$B47)</f>
        <v>0</v>
      </c>
      <c r="R47" s="710"/>
      <c r="S47" s="710"/>
      <c r="T47" s="710"/>
      <c r="U47" s="711"/>
      <c r="V47" s="261"/>
    </row>
    <row r="48" spans="1:22" ht="18.75" customHeight="1">
      <c r="A48" s="178"/>
      <c r="B48" s="113" t="s">
        <v>203</v>
      </c>
      <c r="C48" s="709">
        <f>SUMIFS('Prosecutor Work Claimed'!$G$5:$G$501,'Prosecutor Work Claimed'!$D$5:$D$501,'Summary &amp; Totals'!B48)</f>
        <v>0</v>
      </c>
      <c r="D48" s="710"/>
      <c r="E48" s="710"/>
      <c r="F48" s="710"/>
      <c r="G48" s="711"/>
      <c r="H48" s="178"/>
      <c r="I48" s="109"/>
      <c r="J48" s="712">
        <f>SUMIFS('Prosecutor Work Claimed'!$P$5:$P$501,'Prosecutor Work Claimed'!$N$5:$N$501,'Summary &amp; Totals'!B48)</f>
        <v>0</v>
      </c>
      <c r="K48" s="710"/>
      <c r="L48" s="710"/>
      <c r="M48" s="710"/>
      <c r="N48" s="711"/>
      <c r="O48" s="260"/>
      <c r="P48" s="261"/>
      <c r="Q48" s="712">
        <f>SUMIFS('Prosecutor Work Claimed'!$AA$5:$AA$501,'Prosecutor Work Claimed'!$W$5:$W$501,'Summary &amp; Totals'!$B48)</f>
        <v>0</v>
      </c>
      <c r="R48" s="710"/>
      <c r="S48" s="710"/>
      <c r="T48" s="710"/>
      <c r="U48" s="711"/>
      <c r="V48" s="261"/>
    </row>
    <row r="49" spans="1:22" ht="18.75" customHeight="1">
      <c r="A49" s="178"/>
      <c r="B49" s="113" t="s">
        <v>317</v>
      </c>
      <c r="C49" s="709">
        <f>SUMIFS('Prosecutor Work Claimed'!$G$5:$G$501,'Prosecutor Work Claimed'!$D$5:$D$501,'Summary &amp; Totals'!B49)</f>
        <v>0</v>
      </c>
      <c r="D49" s="710"/>
      <c r="E49" s="710"/>
      <c r="F49" s="710"/>
      <c r="G49" s="711"/>
      <c r="H49" s="178"/>
      <c r="I49" s="109"/>
      <c r="J49" s="712">
        <f>SUMIFS('Prosecutor Work Claimed'!$P$5:$P$501,'Prosecutor Work Claimed'!$N$5:$N$501,'Summary &amp; Totals'!B49)</f>
        <v>0</v>
      </c>
      <c r="K49" s="710"/>
      <c r="L49" s="710"/>
      <c r="M49" s="710"/>
      <c r="N49" s="711"/>
      <c r="O49" s="260"/>
      <c r="P49" s="261"/>
      <c r="Q49" s="712">
        <f>SUMIFS('Prosecutor Work Claimed'!$AA$5:$AA$501,'Prosecutor Work Claimed'!$W$5:$W$501,'Summary &amp; Totals'!$B49)</f>
        <v>0</v>
      </c>
      <c r="R49" s="710"/>
      <c r="S49" s="710"/>
      <c r="T49" s="710"/>
      <c r="U49" s="711"/>
      <c r="V49" s="261"/>
    </row>
    <row r="50" spans="1:22" ht="18.75" customHeight="1">
      <c r="A50" s="178"/>
      <c r="B50" s="113" t="s">
        <v>322</v>
      </c>
      <c r="C50" s="709">
        <f>SUMIFS('Prosecutor Work Claimed'!$G$5:$G$501,'Prosecutor Work Claimed'!$D$5:$D$501,'Summary &amp; Totals'!B50)</f>
        <v>0</v>
      </c>
      <c r="D50" s="710"/>
      <c r="E50" s="710"/>
      <c r="F50" s="710"/>
      <c r="G50" s="711"/>
      <c r="H50" s="178"/>
      <c r="I50" s="109"/>
      <c r="J50" s="712">
        <f>SUMIFS('Prosecutor Work Claimed'!$P$5:$P$501,'Prosecutor Work Claimed'!$N$5:$N$501,'Summary &amp; Totals'!B50)</f>
        <v>0</v>
      </c>
      <c r="K50" s="710"/>
      <c r="L50" s="710"/>
      <c r="M50" s="710"/>
      <c r="N50" s="711"/>
      <c r="O50" s="260"/>
      <c r="P50" s="261"/>
      <c r="Q50" s="712">
        <f>SUMIFS('Prosecutor Work Claimed'!$AA$5:$AA$501,'Prosecutor Work Claimed'!$W$5:$W$501,'Summary &amp; Totals'!$B50)</f>
        <v>0</v>
      </c>
      <c r="R50" s="710"/>
      <c r="S50" s="710"/>
      <c r="T50" s="710"/>
      <c r="U50" s="711"/>
      <c r="V50" s="261"/>
    </row>
    <row r="51" spans="1:22" ht="18.75" customHeight="1">
      <c r="A51" s="178"/>
      <c r="B51" s="113" t="s">
        <v>321</v>
      </c>
      <c r="C51" s="709">
        <f>SUMIFS('Prosecutor Work Claimed'!$G$5:$G$501,'Prosecutor Work Claimed'!$D$5:$D$501,'Summary &amp; Totals'!B51)</f>
        <v>0</v>
      </c>
      <c r="D51" s="710"/>
      <c r="E51" s="710"/>
      <c r="F51" s="710"/>
      <c r="G51" s="711"/>
      <c r="H51" s="178"/>
      <c r="I51" s="109"/>
      <c r="J51" s="712">
        <f>SUMIFS('Prosecutor Work Claimed'!$P$5:$P$501,'Prosecutor Work Claimed'!$N$5:$N$501,'Summary &amp; Totals'!B51)</f>
        <v>0</v>
      </c>
      <c r="K51" s="710"/>
      <c r="L51" s="710"/>
      <c r="M51" s="710"/>
      <c r="N51" s="711"/>
      <c r="O51" s="260"/>
      <c r="P51" s="261"/>
      <c r="Q51" s="712">
        <f>SUMIFS('Prosecutor Work Claimed'!$AA$5:$AA$501,'Prosecutor Work Claimed'!$W$5:$W$501,'Summary &amp; Totals'!$B51)</f>
        <v>0</v>
      </c>
      <c r="R51" s="710"/>
      <c r="S51" s="710"/>
      <c r="T51" s="710"/>
      <c r="U51" s="711"/>
      <c r="V51" s="261"/>
    </row>
    <row r="52" spans="1:22" ht="18.75" customHeight="1">
      <c r="A52" s="178"/>
      <c r="B52" s="113" t="s">
        <v>319</v>
      </c>
      <c r="C52" s="709">
        <f>SUMIFS('Prosecutor Work Claimed'!$G$5:$G$501,'Prosecutor Work Claimed'!$D$5:$D$501,'Summary &amp; Totals'!B52)</f>
        <v>0</v>
      </c>
      <c r="D52" s="710"/>
      <c r="E52" s="710"/>
      <c r="F52" s="710"/>
      <c r="G52" s="711"/>
      <c r="H52" s="178"/>
      <c r="I52" s="109"/>
      <c r="J52" s="712">
        <f>SUMIFS('Prosecutor Work Claimed'!$P$5:$P$501,'Prosecutor Work Claimed'!$N$5:$N$501,'Summary &amp; Totals'!B52)</f>
        <v>0</v>
      </c>
      <c r="K52" s="710"/>
      <c r="L52" s="710"/>
      <c r="M52" s="710"/>
      <c r="N52" s="711"/>
      <c r="O52" s="260"/>
      <c r="P52" s="261"/>
      <c r="Q52" s="712">
        <f>SUMIFS('Prosecutor Work Claimed'!$AA$5:$AA$501,'Prosecutor Work Claimed'!$W$5:$W$501,'Summary &amp; Totals'!$B52)</f>
        <v>0</v>
      </c>
      <c r="R52" s="710"/>
      <c r="S52" s="710"/>
      <c r="T52" s="710"/>
      <c r="U52" s="711"/>
      <c r="V52" s="261"/>
    </row>
    <row r="53" spans="1:22" ht="18.75" customHeight="1">
      <c r="A53" s="178"/>
      <c r="B53" s="113" t="s">
        <v>320</v>
      </c>
      <c r="C53" s="709">
        <f>SUMIFS('Prosecutor Work Claimed'!$G$5:$G$501,'Prosecutor Work Claimed'!$D$5:$D$501,'Summary &amp; Totals'!B53)</f>
        <v>0</v>
      </c>
      <c r="D53" s="710"/>
      <c r="E53" s="710"/>
      <c r="F53" s="710"/>
      <c r="G53" s="711"/>
      <c r="H53" s="178"/>
      <c r="I53" s="109"/>
      <c r="J53" s="712">
        <f>SUMIFS('Prosecutor Work Claimed'!$P$5:$P$501,'Prosecutor Work Claimed'!$N$5:$N$501,'Summary &amp; Totals'!B53)</f>
        <v>0</v>
      </c>
      <c r="K53" s="710"/>
      <c r="L53" s="710"/>
      <c r="M53" s="710"/>
      <c r="N53" s="711"/>
      <c r="O53" s="260"/>
      <c r="P53" s="261"/>
      <c r="Q53" s="712">
        <f>SUMIFS('Prosecutor Work Claimed'!$AA$5:$AA$501,'Prosecutor Work Claimed'!$W$5:$W$501,'Summary &amp; Totals'!$B53)</f>
        <v>0</v>
      </c>
      <c r="R53" s="710"/>
      <c r="S53" s="710"/>
      <c r="T53" s="710"/>
      <c r="U53" s="711"/>
      <c r="V53" s="261"/>
    </row>
    <row r="54" spans="1:22" ht="18.75" customHeight="1">
      <c r="A54" s="178"/>
      <c r="B54" s="113" t="s">
        <v>204</v>
      </c>
      <c r="C54" s="709">
        <f>SUMIFS('Prosecutor Work Claimed'!$G$5:$G$501,'Prosecutor Work Claimed'!$D$5:$D$501,'Summary &amp; Totals'!B54)</f>
        <v>0</v>
      </c>
      <c r="D54" s="710"/>
      <c r="E54" s="710"/>
      <c r="F54" s="710"/>
      <c r="G54" s="711"/>
      <c r="H54" s="178"/>
      <c r="I54" s="109"/>
      <c r="J54" s="712">
        <f>SUMIFS('Prosecutor Work Claimed'!$P$5:$P$501,'Prosecutor Work Claimed'!$N$5:$N$501,'Summary &amp; Totals'!B54)</f>
        <v>0</v>
      </c>
      <c r="K54" s="710"/>
      <c r="L54" s="710"/>
      <c r="M54" s="710"/>
      <c r="N54" s="711"/>
      <c r="O54" s="260"/>
      <c r="P54" s="261"/>
      <c r="Q54" s="712">
        <f>SUMIFS('Prosecutor Work Claimed'!$AA$5:$AA$501,'Prosecutor Work Claimed'!$W$5:$W$501,'Summary &amp; Totals'!$B54)</f>
        <v>0</v>
      </c>
      <c r="R54" s="710"/>
      <c r="S54" s="710"/>
      <c r="T54" s="710"/>
      <c r="U54" s="711"/>
      <c r="V54" s="261"/>
    </row>
    <row r="55" spans="1:22" ht="18.75" customHeight="1">
      <c r="A55" s="178"/>
      <c r="B55" s="113" t="s">
        <v>206</v>
      </c>
      <c r="C55" s="709">
        <f>SUMIFS('Prosecutor Work Claimed'!$G$5:$G$501,'Prosecutor Work Claimed'!$D$5:$D$501,'Summary &amp; Totals'!B55)</f>
        <v>0</v>
      </c>
      <c r="D55" s="710"/>
      <c r="E55" s="710"/>
      <c r="F55" s="710"/>
      <c r="G55" s="711"/>
      <c r="H55" s="178"/>
      <c r="I55" s="109"/>
      <c r="J55" s="712">
        <f>SUMIFS('Prosecutor Work Claimed'!$P$5:$P$501,'Prosecutor Work Claimed'!$N$5:$N$501,'Summary &amp; Totals'!B55)</f>
        <v>0</v>
      </c>
      <c r="K55" s="710"/>
      <c r="L55" s="710"/>
      <c r="M55" s="710"/>
      <c r="N55" s="711"/>
      <c r="O55" s="260"/>
      <c r="P55" s="261"/>
      <c r="Q55" s="712">
        <f>SUMIFS('Prosecutor Work Claimed'!$AA$5:$AA$501,'Prosecutor Work Claimed'!$W$5:$W$501,'Summary &amp; Totals'!$B55)</f>
        <v>0</v>
      </c>
      <c r="R55" s="710"/>
      <c r="S55" s="710"/>
      <c r="T55" s="710"/>
      <c r="U55" s="711"/>
      <c r="V55" s="261"/>
    </row>
    <row r="56" spans="1:22" ht="18.75" customHeight="1">
      <c r="A56" s="178"/>
      <c r="B56" s="113" t="s">
        <v>205</v>
      </c>
      <c r="C56" s="709">
        <f>SUMIFS('Prosecutor Work Claimed'!$G$5:$G$501,'Prosecutor Work Claimed'!$D$5:$D$501,'Summary &amp; Totals'!B56)</f>
        <v>0</v>
      </c>
      <c r="D56" s="710"/>
      <c r="E56" s="710"/>
      <c r="F56" s="710"/>
      <c r="G56" s="711"/>
      <c r="H56" s="178"/>
      <c r="I56" s="109"/>
      <c r="J56" s="712">
        <f>SUMIFS('Prosecutor Work Claimed'!$P$5:$P$501,'Prosecutor Work Claimed'!$N$5:$N$501,'Summary &amp; Totals'!B56)</f>
        <v>0</v>
      </c>
      <c r="K56" s="710"/>
      <c r="L56" s="710"/>
      <c r="M56" s="710"/>
      <c r="N56" s="711"/>
      <c r="O56" s="260"/>
      <c r="P56" s="261"/>
      <c r="Q56" s="712">
        <f>SUMIFS('Prosecutor Work Claimed'!$AA$5:$AA$501,'Prosecutor Work Claimed'!$W$5:$W$501,'Summary &amp; Totals'!$B56)</f>
        <v>0</v>
      </c>
      <c r="R56" s="710"/>
      <c r="S56" s="710"/>
      <c r="T56" s="710"/>
      <c r="U56" s="711"/>
      <c r="V56" s="261"/>
    </row>
    <row r="57" spans="1:22" ht="18.75" customHeight="1">
      <c r="A57" s="178"/>
      <c r="B57" s="113" t="s">
        <v>93</v>
      </c>
      <c r="C57" s="709">
        <f>SUMIFS('Prosecutor Work Claimed'!$G$5:$G$501,'Prosecutor Work Claimed'!$D$5:$D$501,'Summary &amp; Totals'!B57)</f>
        <v>0</v>
      </c>
      <c r="D57" s="710"/>
      <c r="E57" s="710"/>
      <c r="F57" s="710"/>
      <c r="G57" s="711"/>
      <c r="H57" s="178"/>
      <c r="I57" s="109"/>
      <c r="J57" s="712">
        <f>SUMIFS('Prosecutor Work Claimed'!$P$5:$P$501,'Prosecutor Work Claimed'!$N$5:$N$501,'Summary &amp; Totals'!B57)</f>
        <v>0</v>
      </c>
      <c r="K57" s="710"/>
      <c r="L57" s="710"/>
      <c r="M57" s="710"/>
      <c r="N57" s="711"/>
      <c r="O57" s="260"/>
      <c r="P57" s="261"/>
      <c r="Q57" s="712">
        <f>SUMIFS('Prosecutor Work Claimed'!$AA$5:$AA$501,'Prosecutor Work Claimed'!$W$5:$W$501,'Summary &amp; Totals'!$B57)</f>
        <v>0</v>
      </c>
      <c r="R57" s="710"/>
      <c r="S57" s="710"/>
      <c r="T57" s="710"/>
      <c r="U57" s="711"/>
      <c r="V57" s="261"/>
    </row>
    <row r="58" spans="1:22" ht="18.75" customHeight="1">
      <c r="A58" s="178"/>
      <c r="B58" s="113" t="s">
        <v>265</v>
      </c>
      <c r="C58" s="709">
        <f>SUMIFS('Prosecutor Work Claimed'!$G$5:$G$501,'Prosecutor Work Claimed'!$D$5:$D$501,'Summary &amp; Totals'!B58)</f>
        <v>0</v>
      </c>
      <c r="D58" s="710"/>
      <c r="E58" s="710"/>
      <c r="F58" s="710"/>
      <c r="G58" s="711"/>
      <c r="H58" s="178"/>
      <c r="I58" s="109"/>
      <c r="J58" s="712">
        <f>SUMIFS('Prosecutor Work Claimed'!$P$5:$P$501,'Prosecutor Work Claimed'!$N$5:$N$501,'Summary &amp; Totals'!B58)</f>
        <v>0</v>
      </c>
      <c r="K58" s="710"/>
      <c r="L58" s="710"/>
      <c r="M58" s="710"/>
      <c r="N58" s="711"/>
      <c r="O58" s="260"/>
      <c r="P58" s="261"/>
      <c r="Q58" s="712">
        <f>SUMIFS('Prosecutor Work Claimed'!$AA$5:$AA$501,'Prosecutor Work Claimed'!$W$5:$W$501,'Summary &amp; Totals'!$B58)</f>
        <v>0</v>
      </c>
      <c r="R58" s="710"/>
      <c r="S58" s="710"/>
      <c r="T58" s="710"/>
      <c r="U58" s="711"/>
      <c r="V58" s="261"/>
    </row>
    <row r="59" spans="1:22">
      <c r="A59" s="178"/>
      <c r="B59" s="178"/>
      <c r="C59" s="178"/>
      <c r="D59" s="178"/>
      <c r="E59" s="178"/>
      <c r="F59" s="178"/>
      <c r="G59" s="178"/>
      <c r="H59" s="178"/>
      <c r="I59" s="260"/>
      <c r="J59" s="260"/>
      <c r="K59" s="260"/>
      <c r="L59" s="260"/>
      <c r="M59" s="260"/>
      <c r="N59" s="260"/>
      <c r="O59" s="260"/>
      <c r="P59" s="261"/>
      <c r="Q59" s="261"/>
      <c r="R59" s="261"/>
      <c r="S59" s="261"/>
      <c r="T59" s="261"/>
      <c r="U59" s="261"/>
      <c r="V59" s="261"/>
    </row>
    <row r="60" spans="1:22" ht="15.5">
      <c r="B60" s="114" t="s">
        <v>208</v>
      </c>
      <c r="C60" s="713" t="s">
        <v>163</v>
      </c>
      <c r="D60" s="713"/>
      <c r="E60" s="713"/>
      <c r="F60" s="713"/>
      <c r="G60" s="714"/>
      <c r="H60" s="253"/>
      <c r="I60" s="109"/>
      <c r="J60" s="715" t="s">
        <v>163</v>
      </c>
      <c r="K60" s="713"/>
      <c r="L60" s="713"/>
      <c r="M60" s="713"/>
      <c r="N60" s="714"/>
      <c r="O60" s="109"/>
      <c r="P60" s="262"/>
      <c r="Q60" s="715" t="s">
        <v>163</v>
      </c>
      <c r="R60" s="713"/>
      <c r="S60" s="713"/>
      <c r="T60" s="713"/>
      <c r="U60" s="714"/>
      <c r="V60" s="261"/>
    </row>
    <row r="61" spans="1:22" ht="15.5">
      <c r="B61" s="115" t="s">
        <v>212</v>
      </c>
      <c r="C61" s="309" t="s">
        <v>328</v>
      </c>
      <c r="D61" s="719" t="s">
        <v>214</v>
      </c>
      <c r="E61" s="719"/>
      <c r="F61" s="719" t="s">
        <v>213</v>
      </c>
      <c r="G61" s="720"/>
      <c r="H61" s="253"/>
      <c r="I61" s="109"/>
      <c r="J61" s="309" t="s">
        <v>328</v>
      </c>
      <c r="K61" s="713" t="s">
        <v>214</v>
      </c>
      <c r="L61" s="713"/>
      <c r="M61" s="713" t="s">
        <v>213</v>
      </c>
      <c r="N61" s="714"/>
      <c r="O61" s="109"/>
      <c r="P61" s="262"/>
      <c r="Q61" s="309" t="s">
        <v>328</v>
      </c>
      <c r="R61" s="713" t="s">
        <v>214</v>
      </c>
      <c r="S61" s="713"/>
      <c r="T61" s="713" t="s">
        <v>213</v>
      </c>
      <c r="U61" s="714"/>
      <c r="V61" s="261"/>
    </row>
    <row r="62" spans="1:22" ht="15.5" hidden="1">
      <c r="B62" s="116" t="s">
        <v>187</v>
      </c>
      <c r="C62" s="308">
        <f>SUMIFS('Advocate Work Claimed'!$G$8:$G$504,'Advocate Work Claimed'!$C$8:$C$504,"KC",'Advocate Work Claimed'!$E$8:$E$504,'Summary &amp; Totals'!B62)</f>
        <v>0</v>
      </c>
      <c r="D62" s="716">
        <f>SUMIFS('Advocate Work Claimed'!$G$8:$G$504,'Advocate Work Claimed'!$C$8:$C$504,"Ldg Junior",'Advocate Work Claimed'!$E$8:$E$504,'Summary &amp; Totals'!B62)</f>
        <v>0</v>
      </c>
      <c r="E62" s="716"/>
      <c r="F62" s="716">
        <f>SUMIFS('Advocate Work Claimed'!$G$8:$G$504,'Advocate Work Claimed'!$C$8:$C$504,"Junior",'Advocate Work Claimed'!$E$8:$E$504,'Summary &amp; Totals'!B62)</f>
        <v>0</v>
      </c>
      <c r="G62" s="716"/>
      <c r="H62" s="253"/>
      <c r="I62" s="109"/>
      <c r="J62" s="308">
        <f>SUMIFS('Advocate Work Claimed'!$N$8:$N$504,'Advocate Work Claimed'!$O$8:$O$504,"KC",'Advocate Work Claimed'!$E$8:$E$504,'Summary &amp; Totals'!B62)</f>
        <v>0</v>
      </c>
      <c r="K62" s="716">
        <f>SUMIFS('Advocate Work Claimed'!$N$8:$N$504,'Advocate Work Claimed'!$O$8:$O$504,"Ldg Junior",'Advocate Work Claimed'!$E$8:$E$504,'Summary &amp; Totals'!B62)</f>
        <v>0</v>
      </c>
      <c r="L62" s="716"/>
      <c r="M62" s="716">
        <f>SUMIFS('Advocate Work Claimed'!$N$8:$N$504,'Advocate Work Claimed'!$O$8:$O$504,"Junior",'Advocate Work Claimed'!$E$8:$E$504,'Summary &amp; Totals'!B62)</f>
        <v>0</v>
      </c>
      <c r="N62" s="716"/>
      <c r="O62" s="109"/>
      <c r="P62" s="262"/>
      <c r="Q62" s="308">
        <f>SUMIFS('Advocate Work Claimed'!$Y$5:$Y$463,'Advocate Work Claimed'!$W$5:$W$463,"KC",'Advocate Work Claimed'!$E$5:$E$463,'Summary &amp; Totals'!B62)</f>
        <v>0</v>
      </c>
      <c r="R62" s="716">
        <f>SUMIFS('Advocate Work Claimed'!$Y$5:$Y$463,'Advocate Work Claimed'!$W$5:$W$463,"Ldg Junior",'Advocate Work Claimed'!$E$5:$E$463,'Summary &amp; Totals'!B62)</f>
        <v>0</v>
      </c>
      <c r="S62" s="716"/>
      <c r="T62" s="716">
        <f>SUMIFS('Advocate Work Claimed'!$Y$5:$Y$463,'Advocate Work Claimed'!$W$5:$W$463,"Junior",'Advocate Work Claimed'!$E$5:$E$463,'Summary &amp; Totals'!B62)</f>
        <v>0</v>
      </c>
      <c r="U62" s="716"/>
      <c r="V62" s="261"/>
    </row>
    <row r="63" spans="1:22" ht="15.5">
      <c r="B63" s="116" t="s">
        <v>209</v>
      </c>
      <c r="C63" s="308">
        <f>SUMIFS('Advocate Work Claimed'!$G$8:$G$504,'Advocate Work Claimed'!$C$8:$C$504,"KC",'Advocate Work Claimed'!$E$8:$E$504,'Summary &amp; Totals'!B63)</f>
        <v>0</v>
      </c>
      <c r="D63" s="716">
        <f>SUMIFS('Advocate Work Claimed'!$G$8:$G$504,'Advocate Work Claimed'!$C$8:$C$504,"Ldg Junior",'Advocate Work Claimed'!$E$8:$E$504,'Summary &amp; Totals'!B63)</f>
        <v>0</v>
      </c>
      <c r="E63" s="716"/>
      <c r="F63" s="716">
        <f>SUMIFS('Advocate Work Claimed'!$G$8:$G$504,'Advocate Work Claimed'!$C$8:$C$504,"Junior",'Advocate Work Claimed'!$E$8:$E$504,'Summary &amp; Totals'!B63)</f>
        <v>0</v>
      </c>
      <c r="G63" s="716"/>
      <c r="H63" s="253"/>
      <c r="I63" s="109"/>
      <c r="J63" s="308">
        <f>SUMIFS('Advocate Work Claimed'!$N$8:$N$504,'Advocate Work Claimed'!$O$8:$O$504,"KC",'Advocate Work Claimed'!$E$8:$E$504,'Summary &amp; Totals'!B63)</f>
        <v>0</v>
      </c>
      <c r="K63" s="716">
        <f>SUMIFS('Advocate Work Claimed'!$N$8:$N$504,'Advocate Work Claimed'!$O$8:$O$504,"Ldg Junior",'Advocate Work Claimed'!$E$8:$E$504,'Summary &amp; Totals'!B63)</f>
        <v>0</v>
      </c>
      <c r="L63" s="716"/>
      <c r="M63" s="717">
        <f>SUMIFS('Advocate Work Claimed'!$N$8:$N$504,'Advocate Work Claimed'!$O$8:$O$504,"Junior",'Advocate Work Claimed'!$E$8:$E$504,'Summary &amp; Totals'!B63)</f>
        <v>0</v>
      </c>
      <c r="N63" s="718"/>
      <c r="O63" s="109"/>
      <c r="P63" s="262"/>
      <c r="Q63" s="308">
        <f>SUMIFS('Advocate Work Claimed'!$Y$5:$Y$463,'Advocate Work Claimed'!$W$5:$W$463,"KC",'Advocate Work Claimed'!$E$5:$E$463,'Summary &amp; Totals'!B63)</f>
        <v>0</v>
      </c>
      <c r="R63" s="716">
        <f>SUMIFS('Advocate Work Claimed'!$Y$5:$Y$463,'Advocate Work Claimed'!$W$5:$W$463,"Ldg Junior",'Advocate Work Claimed'!$E$5:$E$463,'Summary &amp; Totals'!B63)</f>
        <v>0</v>
      </c>
      <c r="S63" s="716"/>
      <c r="T63" s="716">
        <f>SUMIFS('Advocate Work Claimed'!$Y$5:$Y$463,'Advocate Work Claimed'!$W$5:$W$463,"Junior",'Advocate Work Claimed'!$E$5:$E$463,'Summary &amp; Totals'!B63)</f>
        <v>0</v>
      </c>
      <c r="U63" s="716"/>
      <c r="V63" s="261"/>
    </row>
    <row r="64" spans="1:22" ht="15.5">
      <c r="B64" s="116" t="s">
        <v>210</v>
      </c>
      <c r="C64" s="308">
        <f>SUMIFS('Advocate Work Claimed'!$G$8:$G$504,'Advocate Work Claimed'!$C$8:$C$504,"KC",'Advocate Work Claimed'!$E$8:$E$504,'Summary &amp; Totals'!B64)</f>
        <v>0</v>
      </c>
      <c r="D64" s="716">
        <f>SUMIFS('Advocate Work Claimed'!$G$8:$G$504,'Advocate Work Claimed'!$C$8:$C$504,"Ldg Junior",'Advocate Work Claimed'!$E$8:$E$504,'Summary &amp; Totals'!B64)</f>
        <v>0</v>
      </c>
      <c r="E64" s="716"/>
      <c r="F64" s="716">
        <f>SUMIFS('Advocate Work Claimed'!$G$8:$G$504,'Advocate Work Claimed'!$C$8:$C$504,"Junior",'Advocate Work Claimed'!$E$8:$E$504,'Summary &amp; Totals'!B64)</f>
        <v>0</v>
      </c>
      <c r="G64" s="716"/>
      <c r="H64" s="253"/>
      <c r="I64" s="109"/>
      <c r="J64" s="308">
        <f>SUMIFS('Advocate Work Claimed'!$N$8:$N$504,'Advocate Work Claimed'!$O$8:$O$504,"KC",'Advocate Work Claimed'!$E$8:$E$504,'Summary &amp; Totals'!B64)</f>
        <v>0</v>
      </c>
      <c r="K64" s="716">
        <f>SUMIFS('Advocate Work Claimed'!$N$8:$N$504,'Advocate Work Claimed'!$O$8:$O$504,"Ldg Junior",'Advocate Work Claimed'!$E$8:$E$504,'Summary &amp; Totals'!B64)</f>
        <v>0</v>
      </c>
      <c r="L64" s="716"/>
      <c r="M64" s="717">
        <f>SUMIFS('Advocate Work Claimed'!$N$8:$N$504,'Advocate Work Claimed'!$O$8:$O$504,"Junior",'Advocate Work Claimed'!$E$8:$E$504,'Summary &amp; Totals'!B64)</f>
        <v>0</v>
      </c>
      <c r="N64" s="718"/>
      <c r="O64" s="109"/>
      <c r="P64" s="262"/>
      <c r="Q64" s="308">
        <f>SUMIFS('Advocate Work Claimed'!$Y$5:$Y$463,'Advocate Work Claimed'!$W$5:$W$463,"KC",'Advocate Work Claimed'!$E$5:$E$463,'Summary &amp; Totals'!B64)</f>
        <v>0</v>
      </c>
      <c r="R64" s="716">
        <f>SUMIFS('Advocate Work Claimed'!$Y$5:$Y$463,'Advocate Work Claimed'!$W$5:$W$463,"Ldg Junior",'Advocate Work Claimed'!$E$5:$E$463,'Summary &amp; Totals'!B64)</f>
        <v>0</v>
      </c>
      <c r="S64" s="716"/>
      <c r="T64" s="716">
        <f>SUMIFS('Advocate Work Claimed'!$Y$5:$Y$463,'Advocate Work Claimed'!$W$5:$W$463,"Junior",'Advocate Work Claimed'!$E$5:$E$463,'Summary &amp; Totals'!B64)</f>
        <v>0</v>
      </c>
      <c r="U64" s="716"/>
      <c r="V64" s="261"/>
    </row>
    <row r="65" spans="2:22" ht="15.5" hidden="1">
      <c r="B65" s="116" t="s">
        <v>195</v>
      </c>
      <c r="C65" s="308">
        <f>SUMIFS('Advocate Work Claimed'!$G$8:$G$504,'Advocate Work Claimed'!$C$8:$C$504,"KC",'Advocate Work Claimed'!$E$8:$E$504,'Summary &amp; Totals'!B65)</f>
        <v>0</v>
      </c>
      <c r="D65" s="716">
        <f>SUMIFS('Advocate Work Claimed'!$G$8:$G$504,'Advocate Work Claimed'!$C$8:$C$504,"Ldg Junior",'Advocate Work Claimed'!$E$8:$E$504,'Summary &amp; Totals'!B65)</f>
        <v>0</v>
      </c>
      <c r="E65" s="716"/>
      <c r="F65" s="716">
        <f>SUMIFS('Advocate Work Claimed'!$G$8:$G$504,'Advocate Work Claimed'!$C$8:$C$504,"Junior",'Advocate Work Claimed'!$E$8:$E$504,'Summary &amp; Totals'!B65)</f>
        <v>0</v>
      </c>
      <c r="G65" s="716"/>
      <c r="H65" s="253"/>
      <c r="I65" s="109"/>
      <c r="J65" s="308">
        <f>SUMIFS('Advocate Work Claimed'!$N$8:$N$504,'Advocate Work Claimed'!$O$8:$O$504,"KC",'Advocate Work Claimed'!$E$8:$E$504,'Summary &amp; Totals'!B65)</f>
        <v>0</v>
      </c>
      <c r="K65" s="716">
        <f>SUMIFS('Advocate Work Claimed'!$N$8:$N$504,'Advocate Work Claimed'!$O$8:$O$504,"Ldg Junior",'Advocate Work Claimed'!$E$8:$E$504,'Summary &amp; Totals'!B65)</f>
        <v>0</v>
      </c>
      <c r="L65" s="716"/>
      <c r="M65" s="717">
        <f>SUMIFS('Advocate Work Claimed'!$N$8:$N$504,'Advocate Work Claimed'!$O$8:$O$504,"Junior",'Advocate Work Claimed'!$E$8:$E$504,'Summary &amp; Totals'!B65)</f>
        <v>0</v>
      </c>
      <c r="N65" s="718"/>
      <c r="O65" s="109"/>
      <c r="P65" s="262"/>
      <c r="Q65" s="308">
        <f>SUMIFS('Advocate Work Claimed'!$Y$5:$Y$463,'Advocate Work Claimed'!$W$5:$W$463,"KC",'Advocate Work Claimed'!$E$5:$E$463,'Summary &amp; Totals'!B65)</f>
        <v>0</v>
      </c>
      <c r="R65" s="716">
        <f>SUMIFS('Advocate Work Claimed'!$Y$5:$Y$463,'Advocate Work Claimed'!$W$5:$W$463,"Ldg Junior",'Advocate Work Claimed'!$E$5:$E$463,'Summary &amp; Totals'!B65)</f>
        <v>0</v>
      </c>
      <c r="S65" s="716"/>
      <c r="T65" s="716">
        <f>SUMIFS('Advocate Work Claimed'!$Y$5:$Y$463,'Advocate Work Claimed'!$W$5:$W$463,"Junior",'Advocate Work Claimed'!$E$5:$E$463,'Summary &amp; Totals'!B65)</f>
        <v>0</v>
      </c>
      <c r="U65" s="716"/>
      <c r="V65" s="261"/>
    </row>
    <row r="66" spans="2:22" ht="15.5">
      <c r="B66" s="116" t="s">
        <v>98</v>
      </c>
      <c r="C66" s="308">
        <f>SUMIFS('Advocate Work Claimed'!$G$8:$G$504,'Advocate Work Claimed'!$C$8:$C$504,"KC",'Advocate Work Claimed'!$E$8:$E$504,'Summary &amp; Totals'!B66)</f>
        <v>0</v>
      </c>
      <c r="D66" s="716">
        <f>SUMIFS('Advocate Work Claimed'!$G$8:$G$504,'Advocate Work Claimed'!$C$8:$C$504,"Ldg Junior",'Advocate Work Claimed'!$E$8:$E$504,'Summary &amp; Totals'!B66)</f>
        <v>0</v>
      </c>
      <c r="E66" s="716"/>
      <c r="F66" s="716">
        <f>SUMIFS('Advocate Work Claimed'!$G$8:$G$504,'Advocate Work Claimed'!$C$8:$C$504,"Junior",'Advocate Work Claimed'!$E$8:$E$504,'Summary &amp; Totals'!B66)</f>
        <v>0</v>
      </c>
      <c r="G66" s="716"/>
      <c r="H66" s="253"/>
      <c r="I66" s="109"/>
      <c r="J66" s="308">
        <f>SUMIFS('Advocate Work Claimed'!$N$8:$N$504,'Advocate Work Claimed'!$O$8:$O$504,"KC",'Advocate Work Claimed'!$E$8:$E$504,'Summary &amp; Totals'!B66)</f>
        <v>0</v>
      </c>
      <c r="K66" s="716">
        <f>SUMIFS('Advocate Work Claimed'!$N$8:$N$504,'Advocate Work Claimed'!$O$8:$O$504,"Ldg Junior",'Advocate Work Claimed'!$E$8:$E$504,'Summary &amp; Totals'!B66)</f>
        <v>0</v>
      </c>
      <c r="L66" s="716"/>
      <c r="M66" s="717">
        <f>SUMIFS('Advocate Work Claimed'!$N$8:$N$504,'Advocate Work Claimed'!$O$8:$O$504,"Junior",'Advocate Work Claimed'!$E$8:$E$504,'Summary &amp; Totals'!B66)</f>
        <v>0</v>
      </c>
      <c r="N66" s="718"/>
      <c r="O66" s="109"/>
      <c r="P66" s="262"/>
      <c r="Q66" s="308">
        <f>SUMIFS('Advocate Work Claimed'!$Y$5:$Y$463,'Advocate Work Claimed'!$W$5:$W$463,"KC",'Advocate Work Claimed'!$E$5:$E$463,'Summary &amp; Totals'!B66)</f>
        <v>0</v>
      </c>
      <c r="R66" s="716">
        <f>SUMIFS('Advocate Work Claimed'!$Y$5:$Y$463,'Advocate Work Claimed'!$W$5:$W$463,"Ldg Junior",'Advocate Work Claimed'!$E$5:$E$463,'Summary &amp; Totals'!B66)</f>
        <v>0</v>
      </c>
      <c r="S66" s="716"/>
      <c r="T66" s="716">
        <f>SUMIFS('Advocate Work Claimed'!$Y$5:$Y$463,'Advocate Work Claimed'!$W$5:$W$463,"Junior",'Advocate Work Claimed'!$E$5:$E$463,'Summary &amp; Totals'!B66)</f>
        <v>0</v>
      </c>
      <c r="U66" s="716"/>
      <c r="V66" s="261"/>
    </row>
    <row r="67" spans="2:22" ht="15.5">
      <c r="B67" s="116" t="s">
        <v>211</v>
      </c>
      <c r="C67" s="308">
        <f>SUMIFS('Advocate Work Claimed'!$G$8:$G$504,'Advocate Work Claimed'!$C$8:$C$504,"KC",'Advocate Work Claimed'!$E$8:$E$504,'Summary &amp; Totals'!B67)</f>
        <v>0</v>
      </c>
      <c r="D67" s="716">
        <f>SUMIFS('Advocate Work Claimed'!$G$8:$G$504,'Advocate Work Claimed'!$C$8:$C$504,"Ldg Junior",'Advocate Work Claimed'!$E$8:$E$504,'Summary &amp; Totals'!B67)</f>
        <v>0</v>
      </c>
      <c r="E67" s="716"/>
      <c r="F67" s="716">
        <f>SUMIFS('Advocate Work Claimed'!$G$8:$G$504,'Advocate Work Claimed'!$C$8:$C$504,"Junior",'Advocate Work Claimed'!$E$8:$E$504,'Summary &amp; Totals'!B67)</f>
        <v>0</v>
      </c>
      <c r="G67" s="716"/>
      <c r="H67" s="253"/>
      <c r="I67" s="109"/>
      <c r="J67" s="308">
        <f>SUMIFS('Advocate Work Claimed'!$N$8:$N$504,'Advocate Work Claimed'!$O$8:$O$504,"KC",'Advocate Work Claimed'!$E$8:$E$504,'Summary &amp; Totals'!B67)</f>
        <v>0</v>
      </c>
      <c r="K67" s="716">
        <f>SUMIFS('Advocate Work Claimed'!$N$8:$N$504,'Advocate Work Claimed'!$O$8:$O$504,"Ldg Junior",'Advocate Work Claimed'!$E$8:$E$504,'Summary &amp; Totals'!B67)</f>
        <v>0</v>
      </c>
      <c r="L67" s="716"/>
      <c r="M67" s="717">
        <f>SUMIFS('Advocate Work Claimed'!$N$8:$N$504,'Advocate Work Claimed'!$O$8:$O$504,"Junior",'Advocate Work Claimed'!$E$8:$E$504,'Summary &amp; Totals'!B67)</f>
        <v>0</v>
      </c>
      <c r="N67" s="718"/>
      <c r="O67" s="109"/>
      <c r="P67" s="262"/>
      <c r="Q67" s="308">
        <f>SUMIFS('Advocate Work Claimed'!$Y$5:$Y$463,'Advocate Work Claimed'!$W$5:$W$463,"KC",'Advocate Work Claimed'!$E$5:$E$463,'Summary &amp; Totals'!B67)</f>
        <v>0</v>
      </c>
      <c r="R67" s="716">
        <f>SUMIFS('Advocate Work Claimed'!$Y$5:$Y$463,'Advocate Work Claimed'!$W$5:$W$463,"Ldg Junior",'Advocate Work Claimed'!$E$5:$E$463,'Summary &amp; Totals'!B67)</f>
        <v>0</v>
      </c>
      <c r="S67" s="716"/>
      <c r="T67" s="716">
        <f>SUMIFS('Advocate Work Claimed'!$Y$5:$Y$463,'Advocate Work Claimed'!$W$5:$W$463,"Junior",'Advocate Work Claimed'!$E$5:$E$463,'Summary &amp; Totals'!B67)</f>
        <v>0</v>
      </c>
      <c r="U67" s="716"/>
      <c r="V67" s="261"/>
    </row>
    <row r="68" spans="2:22" ht="15.5">
      <c r="B68" s="116" t="s">
        <v>207</v>
      </c>
      <c r="C68" s="308">
        <f>SUMIFS('Advocate Work Claimed'!$G$8:$G$504,'Advocate Work Claimed'!$C$8:$C$504,"KC",'Advocate Work Claimed'!$E$8:$E$504,'Summary &amp; Totals'!B68)</f>
        <v>0</v>
      </c>
      <c r="D68" s="716">
        <f>SUMIFS('Advocate Work Claimed'!$G$8:$G$504,'Advocate Work Claimed'!$C$8:$C$504,"Ldg Junior",'Advocate Work Claimed'!$E$8:$E$504,'Summary &amp; Totals'!B68)</f>
        <v>0</v>
      </c>
      <c r="E68" s="716"/>
      <c r="F68" s="716">
        <f>SUMIFS('Advocate Work Claimed'!$G$8:$G$504,'Advocate Work Claimed'!$C$8:$C$504,"Junior",'Advocate Work Claimed'!$E$8:$E$504,'Summary &amp; Totals'!B68)</f>
        <v>0</v>
      </c>
      <c r="G68" s="716"/>
      <c r="H68" s="253"/>
      <c r="I68" s="109"/>
      <c r="J68" s="308">
        <f>SUMIFS('Advocate Work Claimed'!$N$8:$N$504,'Advocate Work Claimed'!$O$8:$O$504,"KC",'Advocate Work Claimed'!$E$8:$E$504,'Summary &amp; Totals'!B68)</f>
        <v>0</v>
      </c>
      <c r="K68" s="716">
        <f>SUMIFS('Advocate Work Claimed'!$N$8:$N$504,'Advocate Work Claimed'!$O$8:$O$504,"Ldg Junior",'Advocate Work Claimed'!$E$8:$E$504,'Summary &amp; Totals'!B68)</f>
        <v>0</v>
      </c>
      <c r="L68" s="716"/>
      <c r="M68" s="717">
        <f>SUMIFS('Advocate Work Claimed'!$N$8:$N$504,'Advocate Work Claimed'!$O$8:$O$504,"Junior",'Advocate Work Claimed'!$E$8:$E$504,'Summary &amp; Totals'!B68)</f>
        <v>0</v>
      </c>
      <c r="N68" s="718"/>
      <c r="O68" s="109"/>
      <c r="P68" s="262"/>
      <c r="Q68" s="308">
        <f>SUMIFS('Advocate Work Claimed'!$Y$5:$Y$463,'Advocate Work Claimed'!$W$5:$W$463,"KC",'Advocate Work Claimed'!$E$5:$E$463,'Summary &amp; Totals'!B68)</f>
        <v>0</v>
      </c>
      <c r="R68" s="716">
        <f>SUMIFS('Advocate Work Claimed'!$Y$5:$Y$463,'Advocate Work Claimed'!$W$5:$W$463,"Ldg Junior",'Advocate Work Claimed'!$E$5:$E$463,'Summary &amp; Totals'!B68)</f>
        <v>0</v>
      </c>
      <c r="S68" s="716"/>
      <c r="T68" s="716">
        <f>SUMIFS('Advocate Work Claimed'!$Y$5:$Y$463,'Advocate Work Claimed'!$W$5:$W$463,"Junior",'Advocate Work Claimed'!$E$5:$E$463,'Summary &amp; Totals'!B68)</f>
        <v>0</v>
      </c>
      <c r="U68" s="716"/>
      <c r="V68" s="261"/>
    </row>
    <row r="69" spans="2:22" ht="15.5">
      <c r="B69" s="116" t="s">
        <v>205</v>
      </c>
      <c r="C69" s="308">
        <f>SUMIFS('Advocate Work Claimed'!$G$8:$G$504,'Advocate Work Claimed'!$C$8:$C$504,"KC",'Advocate Work Claimed'!$E$8:$E$504,'Summary &amp; Totals'!B69)</f>
        <v>0</v>
      </c>
      <c r="D69" s="716">
        <f>SUMIFS('Advocate Work Claimed'!$G$8:$G$504,'Advocate Work Claimed'!$C$8:$C$504,"Ldg Junior",'Advocate Work Claimed'!$E$8:$E$504,'Summary &amp; Totals'!B69)</f>
        <v>0</v>
      </c>
      <c r="E69" s="716"/>
      <c r="F69" s="716">
        <f>SUMIFS('Advocate Work Claimed'!$G$8:$G$504,'Advocate Work Claimed'!$C$8:$C$504,"Junior",'Advocate Work Claimed'!$E$8:$E$504,'Summary &amp; Totals'!B69)</f>
        <v>0</v>
      </c>
      <c r="G69" s="716"/>
      <c r="H69" s="253"/>
      <c r="I69" s="109"/>
      <c r="J69" s="308">
        <f>SUMIFS('Advocate Work Claimed'!$N$8:$N$504,'Advocate Work Claimed'!$O$8:$O$504,"KC",'Advocate Work Claimed'!$E$8:$E$504,'Summary &amp; Totals'!B69)</f>
        <v>0</v>
      </c>
      <c r="K69" s="716">
        <f>SUMIFS('Advocate Work Claimed'!$N$8:$N$504,'Advocate Work Claimed'!$O$8:$O$504,"Ldg Junior",'Advocate Work Claimed'!$E$8:$E$504,'Summary &amp; Totals'!B69)</f>
        <v>0</v>
      </c>
      <c r="L69" s="716"/>
      <c r="M69" s="717">
        <f>SUMIFS('Advocate Work Claimed'!$N$8:$N$504,'Advocate Work Claimed'!$O$8:$O$504,"Junior",'Advocate Work Claimed'!$E$8:$E$504,'Summary &amp; Totals'!B69)</f>
        <v>0</v>
      </c>
      <c r="N69" s="718"/>
      <c r="O69" s="109"/>
      <c r="P69" s="262"/>
      <c r="Q69" s="308">
        <f>SUMIFS('Advocate Work Claimed'!$Y$5:$Y$463,'Advocate Work Claimed'!$W$5:$W$463,"KC",'Advocate Work Claimed'!$E$5:$E$463,'Summary &amp; Totals'!B69)</f>
        <v>0</v>
      </c>
      <c r="R69" s="716">
        <f>SUMIFS('Advocate Work Claimed'!$Y$5:$Y$463,'Advocate Work Claimed'!$W$5:$W$463,"Ldg Junior",'Advocate Work Claimed'!$E$5:$E$463,'Summary &amp; Totals'!B69)</f>
        <v>0</v>
      </c>
      <c r="S69" s="716"/>
      <c r="T69" s="716">
        <f>SUMIFS('Advocate Work Claimed'!$Y$5:$Y$463,'Advocate Work Claimed'!$W$5:$W$463,"Junior",'Advocate Work Claimed'!$E$5:$E$463,'Summary &amp; Totals'!B69)</f>
        <v>0</v>
      </c>
      <c r="U69" s="716"/>
      <c r="V69" s="261"/>
    </row>
    <row r="70" spans="2:22" ht="15.5">
      <c r="B70" s="116" t="s">
        <v>206</v>
      </c>
      <c r="C70" s="308">
        <f>SUMIFS('Advocate Work Claimed'!$G$8:$G$504,'Advocate Work Claimed'!$C$8:$C$504,"KC",'Advocate Work Claimed'!$E$8:$E$504,'Summary &amp; Totals'!B70)</f>
        <v>0</v>
      </c>
      <c r="D70" s="716">
        <f>SUMIFS('Advocate Work Claimed'!$G$8:$G$504,'Advocate Work Claimed'!$C$8:$C$504,"Ldg Junior",'Advocate Work Claimed'!$E$8:$E$504,'Summary &amp; Totals'!B70)</f>
        <v>0</v>
      </c>
      <c r="E70" s="716"/>
      <c r="F70" s="716">
        <f>SUMIFS('Advocate Work Claimed'!$G$8:$G$504,'Advocate Work Claimed'!$C$8:$C$504,"Junior",'Advocate Work Claimed'!$E$8:$E$504,'Summary &amp; Totals'!B70)</f>
        <v>0</v>
      </c>
      <c r="G70" s="716"/>
      <c r="H70" s="253"/>
      <c r="I70" s="109"/>
      <c r="J70" s="308">
        <f>SUMIFS('Advocate Work Claimed'!$N$8:$N$504,'Advocate Work Claimed'!$O$8:$O$504,"KC",'Advocate Work Claimed'!$E$8:$E$504,'Summary &amp; Totals'!B70)</f>
        <v>0</v>
      </c>
      <c r="K70" s="716">
        <f>SUMIFS('Advocate Work Claimed'!$N$8:$N$504,'Advocate Work Claimed'!$O$8:$O$504,"Ldg Junior",'Advocate Work Claimed'!$E$8:$E$504,'Summary &amp; Totals'!B70)</f>
        <v>0</v>
      </c>
      <c r="L70" s="716"/>
      <c r="M70" s="717">
        <f>SUMIFS('Advocate Work Claimed'!$N$8:$N$504,'Advocate Work Claimed'!$O$8:$O$504,"Junior",'Advocate Work Claimed'!$E$8:$E$504,'Summary &amp; Totals'!B70)</f>
        <v>0</v>
      </c>
      <c r="N70" s="718"/>
      <c r="O70" s="109"/>
      <c r="P70" s="262"/>
      <c r="Q70" s="308">
        <f>SUMIFS('Advocate Work Claimed'!$Y$5:$Y$463,'Advocate Work Claimed'!$W$5:$W$463,"KC",'Advocate Work Claimed'!$E$5:$E$463,'Summary &amp; Totals'!B70)</f>
        <v>0</v>
      </c>
      <c r="R70" s="716">
        <f>SUMIFS('Advocate Work Claimed'!$Y$5:$Y$463,'Advocate Work Claimed'!$W$5:$W$463,"Ldg Junior",'Advocate Work Claimed'!$E$5:$E$463,'Summary &amp; Totals'!B70)</f>
        <v>0</v>
      </c>
      <c r="S70" s="716"/>
      <c r="T70" s="716">
        <f>SUMIFS('Advocate Work Claimed'!$Y$5:$Y$463,'Advocate Work Claimed'!$W$5:$W$463,"Junior",'Advocate Work Claimed'!$E$5:$E$463,'Summary &amp; Totals'!B70)</f>
        <v>0</v>
      </c>
      <c r="U70" s="716"/>
      <c r="V70" s="261"/>
    </row>
    <row r="71" spans="2:22" ht="15.5">
      <c r="B71" s="117" t="s">
        <v>257</v>
      </c>
      <c r="C71" s="310">
        <f>SUM(C62,C64,C65)</f>
        <v>0</v>
      </c>
      <c r="D71" s="721">
        <f>SUM(D62,D64,D65)</f>
        <v>0</v>
      </c>
      <c r="E71" s="721"/>
      <c r="F71" s="721">
        <f>SUM(F62,F64,F65)</f>
        <v>0</v>
      </c>
      <c r="G71" s="721"/>
      <c r="H71" s="253"/>
      <c r="I71" s="109"/>
      <c r="J71" s="310">
        <f>SUM(J62,J64,J65)</f>
        <v>0</v>
      </c>
      <c r="K71" s="721">
        <f>SUM(K62,K64,K65)</f>
        <v>0</v>
      </c>
      <c r="L71" s="721"/>
      <c r="M71" s="721">
        <f>SUM(M62,M64,M65)</f>
        <v>0</v>
      </c>
      <c r="N71" s="721"/>
      <c r="O71" s="109"/>
      <c r="P71" s="262"/>
      <c r="Q71" s="310">
        <f>SUM(Q62,Q64,Q65)</f>
        <v>0</v>
      </c>
      <c r="R71" s="721">
        <f>SUM(R62,R64,R65)</f>
        <v>0</v>
      </c>
      <c r="S71" s="721"/>
      <c r="T71" s="721">
        <f>SUM(T62,T64,T65)</f>
        <v>0</v>
      </c>
      <c r="U71" s="721"/>
      <c r="V71" s="261"/>
    </row>
    <row r="72" spans="2:22">
      <c r="B72" s="178"/>
      <c r="C72" s="178"/>
      <c r="D72" s="178"/>
      <c r="E72" s="178"/>
      <c r="F72" s="178"/>
      <c r="G72" s="178"/>
      <c r="H72" s="178"/>
      <c r="I72" s="260"/>
      <c r="J72" s="260"/>
      <c r="K72" s="260"/>
      <c r="L72" s="260"/>
      <c r="M72" s="260"/>
      <c r="N72" s="260"/>
      <c r="O72" s="260"/>
      <c r="P72" s="261"/>
      <c r="Q72" s="261"/>
      <c r="R72" s="261"/>
      <c r="S72" s="261"/>
      <c r="T72" s="261"/>
      <c r="U72" s="261"/>
      <c r="V72" s="261"/>
    </row>
    <row r="73" spans="2:22"/>
    <row r="74" spans="2:22"/>
    <row r="75" spans="2:22"/>
    <row r="76" spans="2:22"/>
    <row r="77" spans="2:22"/>
    <row r="78" spans="2:22"/>
    <row r="79" spans="2:22"/>
    <row r="80" spans="2:22"/>
    <row r="81"/>
    <row r="82"/>
    <row r="83"/>
    <row r="84"/>
    <row r="85"/>
    <row r="86"/>
    <row r="87"/>
    <row r="88"/>
    <row r="89"/>
    <row r="91"/>
  </sheetData>
  <sheetProtection selectLockedCells="1"/>
  <sortState xmlns:xlrd2="http://schemas.microsoft.com/office/spreadsheetml/2017/richdata2" ref="B34:B44">
    <sortCondition ref="B34"/>
  </sortState>
  <mergeCells count="150">
    <mergeCell ref="C46:G46"/>
    <mergeCell ref="C47:G47"/>
    <mergeCell ref="J46:N46"/>
    <mergeCell ref="J47:N47"/>
    <mergeCell ref="Q46:U46"/>
    <mergeCell ref="Q47:U47"/>
    <mergeCell ref="J54:N54"/>
    <mergeCell ref="Q54:U54"/>
    <mergeCell ref="C51:G51"/>
    <mergeCell ref="J51:N51"/>
    <mergeCell ref="Q51:U51"/>
    <mergeCell ref="C52:G52"/>
    <mergeCell ref="J52:N52"/>
    <mergeCell ref="Q52:U52"/>
    <mergeCell ref="C53:G53"/>
    <mergeCell ref="J53:N53"/>
    <mergeCell ref="Q53:U53"/>
    <mergeCell ref="D71:E71"/>
    <mergeCell ref="F71:G71"/>
    <mergeCell ref="K71:L71"/>
    <mergeCell ref="M71:N71"/>
    <mergeCell ref="R71:S71"/>
    <mergeCell ref="T71:U71"/>
    <mergeCell ref="Q40:U40"/>
    <mergeCell ref="Q41:U41"/>
    <mergeCell ref="C41:G41"/>
    <mergeCell ref="C42:G42"/>
    <mergeCell ref="C40:G40"/>
    <mergeCell ref="J40:N40"/>
    <mergeCell ref="J41:N41"/>
    <mergeCell ref="T66:U66"/>
    <mergeCell ref="C45:G45"/>
    <mergeCell ref="C48:G48"/>
    <mergeCell ref="C49:G49"/>
    <mergeCell ref="F62:G62"/>
    <mergeCell ref="F63:G63"/>
    <mergeCell ref="K62:L62"/>
    <mergeCell ref="M62:N62"/>
    <mergeCell ref="K63:L63"/>
    <mergeCell ref="M63:N63"/>
    <mergeCell ref="C54:G54"/>
    <mergeCell ref="J34:N34"/>
    <mergeCell ref="J37:N37"/>
    <mergeCell ref="Q33:U33"/>
    <mergeCell ref="B3:G3"/>
    <mergeCell ref="J3:N3"/>
    <mergeCell ref="Q3:U3"/>
    <mergeCell ref="C33:G33"/>
    <mergeCell ref="J33:N33"/>
    <mergeCell ref="Q34:U34"/>
    <mergeCell ref="Q35:U35"/>
    <mergeCell ref="Q36:U36"/>
    <mergeCell ref="Q37:U37"/>
    <mergeCell ref="J35:N35"/>
    <mergeCell ref="J36:N36"/>
    <mergeCell ref="C34:G34"/>
    <mergeCell ref="C35:G35"/>
    <mergeCell ref="C36:G36"/>
    <mergeCell ref="C37:G37"/>
    <mergeCell ref="R64:S64"/>
    <mergeCell ref="T64:U64"/>
    <mergeCell ref="R65:S65"/>
    <mergeCell ref="T65:U65"/>
    <mergeCell ref="R62:S62"/>
    <mergeCell ref="T62:U62"/>
    <mergeCell ref="R66:S66"/>
    <mergeCell ref="R63:S63"/>
    <mergeCell ref="T63:U63"/>
    <mergeCell ref="K67:L67"/>
    <mergeCell ref="M67:N67"/>
    <mergeCell ref="C60:G60"/>
    <mergeCell ref="D68:E68"/>
    <mergeCell ref="D69:E69"/>
    <mergeCell ref="F68:G68"/>
    <mergeCell ref="F69:G69"/>
    <mergeCell ref="K68:L68"/>
    <mergeCell ref="M68:N68"/>
    <mergeCell ref="K69:L69"/>
    <mergeCell ref="M69:N69"/>
    <mergeCell ref="D61:E61"/>
    <mergeCell ref="F61:G61"/>
    <mergeCell ref="K61:L61"/>
    <mergeCell ref="M61:N61"/>
    <mergeCell ref="D62:E62"/>
    <mergeCell ref="D63:E63"/>
    <mergeCell ref="D64:E64"/>
    <mergeCell ref="D65:E65"/>
    <mergeCell ref="D66:E66"/>
    <mergeCell ref="F66:G66"/>
    <mergeCell ref="K66:L66"/>
    <mergeCell ref="J39:N39"/>
    <mergeCell ref="Q38:U38"/>
    <mergeCell ref="Q39:U39"/>
    <mergeCell ref="D70:E70"/>
    <mergeCell ref="R67:S67"/>
    <mergeCell ref="T67:U67"/>
    <mergeCell ref="R68:S68"/>
    <mergeCell ref="T68:U68"/>
    <mergeCell ref="R69:S69"/>
    <mergeCell ref="T69:U69"/>
    <mergeCell ref="R70:S70"/>
    <mergeCell ref="T70:U70"/>
    <mergeCell ref="D67:E67"/>
    <mergeCell ref="F67:G67"/>
    <mergeCell ref="F70:G70"/>
    <mergeCell ref="K70:L70"/>
    <mergeCell ref="M70:N70"/>
    <mergeCell ref="F64:G64"/>
    <mergeCell ref="F65:G65"/>
    <mergeCell ref="K64:L64"/>
    <mergeCell ref="M64:N64"/>
    <mergeCell ref="K65:L65"/>
    <mergeCell ref="M65:N65"/>
    <mergeCell ref="M66:N66"/>
    <mergeCell ref="R61:S61"/>
    <mergeCell ref="T61:U61"/>
    <mergeCell ref="C38:G38"/>
    <mergeCell ref="C39:G39"/>
    <mergeCell ref="C43:G43"/>
    <mergeCell ref="C44:G44"/>
    <mergeCell ref="C50:G50"/>
    <mergeCell ref="J38:N38"/>
    <mergeCell ref="J60:N60"/>
    <mergeCell ref="Q60:U60"/>
    <mergeCell ref="Q42:U42"/>
    <mergeCell ref="Q43:U43"/>
    <mergeCell ref="Q44:U44"/>
    <mergeCell ref="Q50:U50"/>
    <mergeCell ref="Q45:U45"/>
    <mergeCell ref="Q48:U48"/>
    <mergeCell ref="Q49:U49"/>
    <mergeCell ref="J42:N42"/>
    <mergeCell ref="J43:N43"/>
    <mergeCell ref="J44:N44"/>
    <mergeCell ref="J50:N50"/>
    <mergeCell ref="J45:N45"/>
    <mergeCell ref="J48:N48"/>
    <mergeCell ref="J49:N49"/>
    <mergeCell ref="C58:G58"/>
    <mergeCell ref="J58:N58"/>
    <mergeCell ref="Q58:U58"/>
    <mergeCell ref="C55:G55"/>
    <mergeCell ref="J55:N55"/>
    <mergeCell ref="Q55:U55"/>
    <mergeCell ref="C56:G56"/>
    <mergeCell ref="J56:N56"/>
    <mergeCell ref="Q56:U56"/>
    <mergeCell ref="C57:G57"/>
    <mergeCell ref="J57:N57"/>
    <mergeCell ref="Q57:U57"/>
  </mergeCells>
  <printOptions gridLines="1"/>
  <pageMargins left="0.7" right="0.7" top="0.75" bottom="0.75" header="0.3" footer="0.3"/>
  <pageSetup paperSize="9" scale="7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6"/>
  <sheetViews>
    <sheetView zoomScale="60" zoomScaleNormal="60" workbookViewId="0">
      <selection activeCell="B8" sqref="B8"/>
    </sheetView>
  </sheetViews>
  <sheetFormatPr defaultColWidth="9.08984375" defaultRowHeight="14.5"/>
  <cols>
    <col min="1" max="1" width="33" style="120" customWidth="1"/>
    <col min="2" max="2" width="40" style="120" customWidth="1"/>
    <col min="3" max="3" width="19.90625" style="120" customWidth="1"/>
    <col min="4" max="5" width="30.90625" style="120" customWidth="1"/>
    <col min="6" max="6" width="18.90625" style="120" customWidth="1"/>
    <col min="7" max="7" width="37.08984375" style="120" customWidth="1"/>
    <col min="8" max="8" width="27.54296875" style="120" customWidth="1"/>
    <col min="9" max="9" width="25.453125" style="120" customWidth="1"/>
    <col min="10" max="10" width="34.453125" style="120" customWidth="1"/>
    <col min="11" max="11" width="30.54296875" style="120" customWidth="1"/>
    <col min="12" max="12" width="15.6328125" style="120" customWidth="1"/>
    <col min="13" max="15" width="9.08984375" style="120"/>
    <col min="16" max="22" width="0" style="120" hidden="1" customWidth="1"/>
    <col min="23" max="16384" width="9.08984375" style="120"/>
  </cols>
  <sheetData>
    <row r="1" spans="1:22" ht="15" customHeight="1">
      <c r="A1" s="722" t="s">
        <v>247</v>
      </c>
      <c r="B1" s="723"/>
      <c r="C1" s="723"/>
      <c r="D1" s="723"/>
      <c r="E1" s="723"/>
      <c r="F1" s="723"/>
      <c r="G1" s="723"/>
      <c r="H1" s="723"/>
      <c r="I1" s="723"/>
      <c r="J1" s="723"/>
      <c r="K1" s="723"/>
      <c r="L1" s="723"/>
      <c r="M1" s="723"/>
      <c r="N1" s="723"/>
      <c r="O1" s="724"/>
      <c r="P1" s="118"/>
      <c r="Q1" s="118"/>
      <c r="R1" s="118"/>
      <c r="S1" s="118"/>
      <c r="T1" s="118"/>
      <c r="U1" s="118"/>
      <c r="V1" s="119"/>
    </row>
    <row r="2" spans="1:22" ht="15" thickBot="1">
      <c r="A2" s="725"/>
      <c r="B2" s="726"/>
      <c r="C2" s="726"/>
      <c r="D2" s="726"/>
      <c r="E2" s="726"/>
      <c r="F2" s="726"/>
      <c r="G2" s="726"/>
      <c r="H2" s="726"/>
      <c r="I2" s="726"/>
      <c r="J2" s="726"/>
      <c r="K2" s="726"/>
      <c r="L2" s="726"/>
      <c r="M2" s="726"/>
      <c r="N2" s="726"/>
      <c r="O2" s="727"/>
      <c r="P2" s="121"/>
      <c r="Q2" s="121"/>
      <c r="R2" s="121"/>
      <c r="S2" s="121"/>
      <c r="T2" s="121"/>
      <c r="U2" s="121"/>
      <c r="V2" s="122"/>
    </row>
    <row r="3" spans="1:22" ht="45" customHeight="1">
      <c r="A3" s="123" t="s">
        <v>246</v>
      </c>
      <c r="B3" s="124">
        <f>'Claim Details'!E29</f>
        <v>0</v>
      </c>
      <c r="C3" s="125"/>
      <c r="D3" s="728" t="s">
        <v>274</v>
      </c>
      <c r="E3" s="729"/>
      <c r="F3" s="729"/>
      <c r="G3" s="732" t="s">
        <v>267</v>
      </c>
      <c r="H3" s="733"/>
      <c r="I3" s="734"/>
      <c r="J3" s="738" t="s">
        <v>275</v>
      </c>
      <c r="K3" s="739"/>
      <c r="L3" s="740"/>
      <c r="P3" s="120" t="s">
        <v>233</v>
      </c>
    </row>
    <row r="4" spans="1:22" ht="15" thickBot="1">
      <c r="A4" s="126" t="s">
        <v>245</v>
      </c>
      <c r="B4" s="127">
        <f>'Claim Details'!E13</f>
        <v>0</v>
      </c>
      <c r="C4" s="128"/>
      <c r="D4" s="730"/>
      <c r="E4" s="731"/>
      <c r="F4" s="731"/>
      <c r="G4" s="735"/>
      <c r="H4" s="736"/>
      <c r="I4" s="737"/>
      <c r="J4" s="741"/>
      <c r="K4" s="742"/>
      <c r="L4" s="743"/>
      <c r="P4" s="120" t="s">
        <v>268</v>
      </c>
    </row>
    <row r="5" spans="1:22" ht="15" thickBot="1">
      <c r="A5" s="128"/>
      <c r="B5" s="128"/>
      <c r="C5" s="128"/>
      <c r="D5" s="129"/>
      <c r="E5" s="129"/>
      <c r="F5" s="129"/>
      <c r="G5" s="130"/>
      <c r="H5" s="131"/>
      <c r="I5" s="132"/>
      <c r="J5" s="133" t="s">
        <v>233</v>
      </c>
      <c r="K5" s="134"/>
      <c r="L5" s="135"/>
    </row>
    <row r="6" spans="1:22">
      <c r="A6" s="126" t="s">
        <v>244</v>
      </c>
      <c r="B6" s="126" t="s">
        <v>243</v>
      </c>
      <c r="C6" s="126" t="s">
        <v>242</v>
      </c>
      <c r="D6" s="136" t="s">
        <v>241</v>
      </c>
      <c r="E6" s="136" t="s">
        <v>240</v>
      </c>
      <c r="F6" s="137" t="s">
        <v>233</v>
      </c>
      <c r="G6" s="138" t="s">
        <v>269</v>
      </c>
      <c r="H6" s="138" t="s">
        <v>270</v>
      </c>
      <c r="I6" s="138" t="s">
        <v>271</v>
      </c>
      <c r="J6" s="139" t="s">
        <v>241</v>
      </c>
      <c r="K6" s="140" t="s">
        <v>240</v>
      </c>
      <c r="L6" s="140" t="s">
        <v>233</v>
      </c>
    </row>
    <row r="7" spans="1:22">
      <c r="A7" s="127" t="s">
        <v>239</v>
      </c>
      <c r="B7" s="141">
        <f>SUM('Claim Details'!C39:D43)</f>
        <v>0</v>
      </c>
      <c r="C7" s="142">
        <f>'Claim Details'!E44</f>
        <v>0</v>
      </c>
      <c r="D7" s="143" t="s">
        <v>238</v>
      </c>
      <c r="E7" s="144">
        <f>SUM('Claim Details'!K39:M43)</f>
        <v>0</v>
      </c>
      <c r="F7" s="145">
        <f>'Claim Details'!N44</f>
        <v>0</v>
      </c>
      <c r="G7" s="146" t="s">
        <v>238</v>
      </c>
      <c r="H7" s="147">
        <f>SUM('Claim Details'!T39:U43)</f>
        <v>0</v>
      </c>
      <c r="I7" s="148">
        <f>'Claim Details'!V44</f>
        <v>0</v>
      </c>
      <c r="J7" s="149" t="s">
        <v>238</v>
      </c>
      <c r="K7" s="149">
        <f>IF($J$5="Assessment", B7-E7)+IF(J5="REDET", B7-H7)</f>
        <v>0</v>
      </c>
      <c r="L7" s="150">
        <f>IF($J$5="Assessment", C7-F7)+IF(J5="REDET", C7-I7)</f>
        <v>0</v>
      </c>
    </row>
    <row r="8" spans="1:22">
      <c r="A8" s="127" t="s">
        <v>237</v>
      </c>
      <c r="B8" s="141">
        <f>SUM('Claim Details'!C49:D52)</f>
        <v>0</v>
      </c>
      <c r="C8" s="142">
        <f>'Claim Details'!E53</f>
        <v>0</v>
      </c>
      <c r="D8" s="143" t="s">
        <v>236</v>
      </c>
      <c r="E8" s="144">
        <f>SUM('Claim Details'!K49:M52)</f>
        <v>0</v>
      </c>
      <c r="F8" s="145">
        <f>'Claim Details'!N53</f>
        <v>0</v>
      </c>
      <c r="G8" s="146" t="s">
        <v>236</v>
      </c>
      <c r="H8" s="147">
        <f>SUM('Claim Details'!T49:U52)</f>
        <v>0</v>
      </c>
      <c r="I8" s="148">
        <f>'Claim Details'!V53</f>
        <v>0</v>
      </c>
      <c r="J8" s="149" t="s">
        <v>236</v>
      </c>
      <c r="K8" s="149">
        <f>IF($J$5="Assessment", B8-E8)+IF(J5="REDET", B8-H8)</f>
        <v>0</v>
      </c>
      <c r="L8" s="150">
        <f>IF($J$5="Assessment", C8-F8)+IF(J5="REDET", C8-I8)</f>
        <v>0</v>
      </c>
    </row>
    <row r="9" spans="1:22">
      <c r="A9" s="127" t="s">
        <v>235</v>
      </c>
      <c r="B9" s="128"/>
      <c r="C9" s="142">
        <f>SUM('Claim Details'!F56:F57)</f>
        <v>0</v>
      </c>
      <c r="D9" s="143" t="s">
        <v>234</v>
      </c>
      <c r="E9" s="129"/>
      <c r="F9" s="145">
        <f>SUM('Claim Details'!O56:O57)</f>
        <v>0</v>
      </c>
      <c r="G9" s="146" t="s">
        <v>234</v>
      </c>
      <c r="H9" s="131"/>
      <c r="I9" s="148">
        <f>SUM('Claim Details'!W56:W57)</f>
        <v>0</v>
      </c>
      <c r="J9" s="149" t="s">
        <v>234</v>
      </c>
      <c r="K9" s="134"/>
      <c r="L9" s="150">
        <f>IF($J$5="Assessment", C9-F9)+IF(J5="REDET", C9-I9)</f>
        <v>0</v>
      </c>
    </row>
    <row r="10" spans="1:22">
      <c r="A10" s="128"/>
      <c r="B10" s="128"/>
      <c r="C10" s="128"/>
      <c r="D10" s="129"/>
      <c r="E10" s="129"/>
      <c r="F10" s="129"/>
      <c r="G10" s="130"/>
      <c r="H10" s="131"/>
      <c r="I10" s="132"/>
      <c r="J10" s="151"/>
      <c r="K10" s="134"/>
      <c r="L10" s="135"/>
    </row>
    <row r="11" spans="1:22">
      <c r="A11" s="126" t="s">
        <v>65</v>
      </c>
      <c r="B11" s="152"/>
      <c r="C11" s="128"/>
      <c r="D11" s="136" t="s">
        <v>65</v>
      </c>
      <c r="E11" s="129"/>
      <c r="F11" s="129"/>
      <c r="G11" s="138" t="s">
        <v>65</v>
      </c>
      <c r="H11" s="131"/>
      <c r="I11" s="131"/>
      <c r="J11" s="140" t="s">
        <v>65</v>
      </c>
      <c r="K11" s="134"/>
      <c r="L11" s="135"/>
    </row>
    <row r="12" spans="1:22">
      <c r="A12" s="127" t="s">
        <v>62</v>
      </c>
      <c r="B12" s="128"/>
      <c r="C12" s="142">
        <f>'Claim Details'!D59</f>
        <v>0</v>
      </c>
      <c r="D12" s="143" t="s">
        <v>62</v>
      </c>
      <c r="E12" s="129"/>
      <c r="F12" s="145">
        <f>'Claim Details'!M59</f>
        <v>0</v>
      </c>
      <c r="G12" s="146" t="s">
        <v>62</v>
      </c>
      <c r="H12" s="131"/>
      <c r="I12" s="153">
        <f>'Claim Details'!U59</f>
        <v>0</v>
      </c>
      <c r="J12" s="149" t="s">
        <v>62</v>
      </c>
      <c r="K12" s="134"/>
      <c r="L12" s="150">
        <f>IF($J$5="Assessment", C12-F12)+IF(J5="REDET", C12-I12)</f>
        <v>0</v>
      </c>
    </row>
    <row r="13" spans="1:22">
      <c r="A13" s="127" t="s">
        <v>158</v>
      </c>
      <c r="B13" s="128"/>
      <c r="C13" s="142">
        <f>'Claim Details'!D60</f>
        <v>0</v>
      </c>
      <c r="D13" s="143" t="s">
        <v>158</v>
      </c>
      <c r="E13" s="129"/>
      <c r="F13" s="145">
        <f>'Claim Details'!M60</f>
        <v>0</v>
      </c>
      <c r="G13" s="146" t="s">
        <v>158</v>
      </c>
      <c r="H13" s="131"/>
      <c r="I13" s="153">
        <f>'Claim Details'!U60</f>
        <v>0</v>
      </c>
      <c r="J13" s="149" t="s">
        <v>158</v>
      </c>
      <c r="K13" s="134"/>
      <c r="L13" s="150">
        <f>IF($J$5="Assessment", C13-F13)+IF(J5="REDET", C13-I13)</f>
        <v>0</v>
      </c>
    </row>
    <row r="14" spans="1:22">
      <c r="A14" s="127" t="s">
        <v>63</v>
      </c>
      <c r="B14" s="128"/>
      <c r="C14" s="142">
        <f>'Claim Details'!D61</f>
        <v>0</v>
      </c>
      <c r="D14" s="143" t="s">
        <v>63</v>
      </c>
      <c r="E14" s="129"/>
      <c r="F14" s="145">
        <f>'Claim Details'!M61</f>
        <v>0</v>
      </c>
      <c r="G14" s="146" t="s">
        <v>63</v>
      </c>
      <c r="H14" s="131"/>
      <c r="I14" s="153">
        <f>'Claim Details'!U61</f>
        <v>0</v>
      </c>
      <c r="J14" s="149" t="s">
        <v>63</v>
      </c>
      <c r="K14" s="134"/>
      <c r="L14" s="150">
        <f>IF($J$5="Assessment", C14-F14)+IF(J5="REDET", C14-I14)</f>
        <v>0</v>
      </c>
    </row>
    <row r="15" spans="1:22" ht="15" thickBot="1">
      <c r="A15" s="128"/>
      <c r="B15" s="128"/>
      <c r="C15" s="128"/>
      <c r="D15" s="129"/>
      <c r="E15" s="129"/>
      <c r="F15" s="129"/>
      <c r="G15" s="130"/>
      <c r="H15" s="131"/>
      <c r="I15" s="132"/>
      <c r="J15" s="151"/>
      <c r="K15" s="134"/>
      <c r="L15" s="135"/>
    </row>
    <row r="16" spans="1:22" ht="15" thickBot="1">
      <c r="A16" s="127" t="s">
        <v>105</v>
      </c>
      <c r="B16" s="128"/>
      <c r="C16" s="154">
        <f>'Claim Details'!E68</f>
        <v>0</v>
      </c>
      <c r="D16" s="143" t="s">
        <v>233</v>
      </c>
      <c r="E16" s="129"/>
      <c r="F16" s="155">
        <f>'Claim Details'!AH69</f>
        <v>0</v>
      </c>
      <c r="G16" s="146" t="s">
        <v>135</v>
      </c>
      <c r="H16" s="131"/>
      <c r="I16" s="156">
        <f>'Claim Details'!V70</f>
        <v>0</v>
      </c>
      <c r="J16" s="149" t="s">
        <v>233</v>
      </c>
      <c r="K16" s="157"/>
      <c r="L16" s="150">
        <f>IF($J$5="Assessment", C16-F16)+IF(J5="REDET", C16-I17)</f>
        <v>0</v>
      </c>
    </row>
    <row r="17" spans="1:9" ht="15" thickBot="1">
      <c r="A17" s="128"/>
      <c r="B17" s="128"/>
      <c r="C17" s="128"/>
      <c r="D17" s="129"/>
      <c r="E17" s="129"/>
      <c r="F17" s="129"/>
      <c r="G17" s="146" t="s">
        <v>28</v>
      </c>
      <c r="H17" s="131"/>
      <c r="I17" s="158">
        <f>SUM('Claim Details'!V67:W67)</f>
        <v>0</v>
      </c>
    </row>
    <row r="18" spans="1:9">
      <c r="A18" s="159"/>
      <c r="B18" s="159"/>
    </row>
    <row r="19" spans="1:9">
      <c r="A19" s="159" t="s">
        <v>232</v>
      </c>
      <c r="B19" s="159"/>
    </row>
    <row r="38" spans="1:2">
      <c r="A38" s="159" t="s">
        <v>272</v>
      </c>
      <c r="B38" s="159"/>
    </row>
    <row r="59" spans="1:2">
      <c r="A59" s="159" t="s">
        <v>273</v>
      </c>
      <c r="B59" s="159"/>
    </row>
    <row r="72" spans="1:7" ht="15" thickBot="1"/>
    <row r="73" spans="1:7">
      <c r="A73" s="159" t="s">
        <v>231</v>
      </c>
      <c r="B73" s="159"/>
      <c r="C73" s="160" t="s">
        <v>116</v>
      </c>
    </row>
    <row r="74" spans="1:7">
      <c r="A74" s="159"/>
      <c r="B74" s="159"/>
      <c r="C74" s="161" t="s">
        <v>116</v>
      </c>
      <c r="D74" s="161" t="s">
        <v>118</v>
      </c>
      <c r="E74" s="161" t="s">
        <v>121</v>
      </c>
      <c r="F74" s="161" t="s">
        <v>123</v>
      </c>
      <c r="G74" s="161" t="s">
        <v>126</v>
      </c>
    </row>
    <row r="75" spans="1:7">
      <c r="A75" s="161" t="s">
        <v>230</v>
      </c>
      <c r="B75" s="161"/>
      <c r="C75" s="161">
        <f>IF($C$73="London 1", [1]Rates!C4, "")</f>
        <v>409</v>
      </c>
      <c r="D75" s="161" t="str">
        <f>IF($C$73="London 2", [1]Rates!C7, "")</f>
        <v/>
      </c>
      <c r="E75" s="161" t="str">
        <f>IF($C$73="London 3", [1]Rates!C10, "")</f>
        <v/>
      </c>
      <c r="F75" s="161" t="str">
        <f>IF($C$73="National 1", [1]Rates!C13, "")</f>
        <v/>
      </c>
      <c r="G75" s="161" t="str">
        <f>IF($C$73="National 2", [1]Rates!C16, "")</f>
        <v/>
      </c>
    </row>
    <row r="76" spans="1:7">
      <c r="A76" s="161" t="s">
        <v>229</v>
      </c>
      <c r="B76" s="161"/>
      <c r="C76" s="161">
        <f>IF($C$73="London 1", [1]Rates!D4, "")</f>
        <v>296</v>
      </c>
      <c r="D76" s="161" t="str">
        <f>IF($C$73="London 2", [1]Rates!D7, "")</f>
        <v/>
      </c>
      <c r="E76" s="161" t="str">
        <f>IF($C$73="London 3", [1]Rates!D10, "")</f>
        <v/>
      </c>
      <c r="F76" s="161" t="str">
        <f>IF($C$73="National 1", [1]Rates!D13, "")</f>
        <v/>
      </c>
      <c r="G76" s="161" t="str">
        <f>IF($C$73="National 2", [1]Rates!D16, "")</f>
        <v/>
      </c>
    </row>
    <row r="77" spans="1:7">
      <c r="A77" s="161" t="s">
        <v>228</v>
      </c>
      <c r="B77" s="161"/>
      <c r="C77" s="161">
        <f>IF($C$73="London 1", [1]Rates!E4, "")</f>
        <v>226</v>
      </c>
      <c r="D77" s="161" t="str">
        <f>IF($C$73="London 2", [1]Rates!E7, "")</f>
        <v/>
      </c>
      <c r="E77" s="161" t="str">
        <f>IF($C$73="London 3", [1]Rates!E10, "")</f>
        <v/>
      </c>
      <c r="F77" s="161" t="str">
        <f>IF($C$73="National 1", [1]Rates!E13, "")</f>
        <v/>
      </c>
      <c r="G77" s="161" t="str">
        <f>IF($C$73="National 2", [1]Rates!E16, "")</f>
        <v/>
      </c>
    </row>
    <row r="78" spans="1:7">
      <c r="A78" s="161" t="s">
        <v>227</v>
      </c>
      <c r="B78" s="161"/>
      <c r="C78" s="161">
        <f>IF($C$73="London 1", [1]Rates!E4, "")</f>
        <v>226</v>
      </c>
      <c r="D78" s="161" t="str">
        <f>IF($C$73="London 2", [1]Rates!F7, "")</f>
        <v/>
      </c>
      <c r="E78" s="161" t="str">
        <f>IF($C$73="London 3", [1]Rates!F10, "")</f>
        <v/>
      </c>
      <c r="F78" s="161" t="str">
        <f>IF($C$73="National 1", [1]Rates!F13, "")</f>
        <v/>
      </c>
      <c r="G78" s="161" t="str">
        <f>IF($C$73="National 2", [1]Rates!F16, "")</f>
        <v/>
      </c>
    </row>
    <row r="80" spans="1:7">
      <c r="A80" s="159" t="s">
        <v>65</v>
      </c>
    </row>
    <row r="95" spans="1:1" ht="15.75" customHeight="1"/>
    <row r="96" spans="1:1" ht="15.75" customHeight="1">
      <c r="A96" s="159" t="s">
        <v>226</v>
      </c>
    </row>
    <row r="97" spans="1:1" ht="15.75" customHeight="1"/>
    <row r="98" spans="1:1" ht="15.75" customHeight="1"/>
    <row r="99" spans="1:1" ht="15.75" customHeight="1"/>
    <row r="100" spans="1:1" ht="15.75" customHeight="1"/>
    <row r="101" spans="1:1" ht="15.75" customHeight="1"/>
    <row r="102" spans="1:1" ht="15.75" customHeight="1"/>
    <row r="103" spans="1:1" ht="15.75" customHeight="1"/>
    <row r="104" spans="1:1" ht="15.75" customHeight="1"/>
    <row r="105" spans="1:1" ht="15.75" customHeight="1"/>
    <row r="106" spans="1:1" ht="15.75" customHeight="1"/>
    <row r="107" spans="1:1" ht="15.75" customHeight="1"/>
    <row r="108" spans="1:1" ht="15.75" customHeight="1"/>
    <row r="109" spans="1:1" ht="15.75" customHeight="1"/>
    <row r="110" spans="1:1">
      <c r="A110" s="159" t="s">
        <v>225</v>
      </c>
    </row>
    <row r="124" spans="1:3" ht="15" thickBot="1"/>
    <row r="125" spans="1:3" ht="15" thickBot="1">
      <c r="A125" s="159" t="s">
        <v>224</v>
      </c>
      <c r="C125" s="162"/>
    </row>
    <row r="126" spans="1:3" ht="15" thickBot="1">
      <c r="A126" s="159" t="s">
        <v>0</v>
      </c>
      <c r="C126" s="162"/>
    </row>
  </sheetData>
  <sheetProtection selectLockedCells="1"/>
  <mergeCells count="4">
    <mergeCell ref="A1:O2"/>
    <mergeCell ref="D3:F4"/>
    <mergeCell ref="G3:I4"/>
    <mergeCell ref="J3:L4"/>
  </mergeCells>
  <dataValidations count="1">
    <dataValidation type="list" allowBlank="1" showInputMessage="1" showErrorMessage="1" sqref="J5" xr:uid="{00000000-0002-0000-0700-000000000000}">
      <formula1>$P$3:$P$4</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3561"/>
  <sheetViews>
    <sheetView zoomScale="80" zoomScaleNormal="80" zoomScalePageLayoutView="80" workbookViewId="0">
      <selection activeCell="E11" sqref="E11"/>
    </sheetView>
  </sheetViews>
  <sheetFormatPr defaultColWidth="8.90625" defaultRowHeight="14.5"/>
  <cols>
    <col min="1" max="1" width="1.6328125" style="76" customWidth="1"/>
    <col min="2" max="16384" width="8.90625" style="76"/>
  </cols>
  <sheetData>
    <row r="1" spans="1:26" ht="9" customHeight="1">
      <c r="A1" s="77"/>
      <c r="B1" s="77"/>
      <c r="C1" s="77"/>
      <c r="D1" s="77"/>
      <c r="E1" s="77"/>
      <c r="F1" s="77"/>
      <c r="G1" s="77"/>
      <c r="H1" s="77"/>
      <c r="I1" s="77"/>
      <c r="J1" s="77"/>
      <c r="K1" s="77"/>
      <c r="L1" s="77"/>
      <c r="M1" s="77"/>
      <c r="N1" s="77"/>
      <c r="O1" s="77"/>
      <c r="P1" s="77"/>
      <c r="Q1" s="77"/>
      <c r="R1" s="77"/>
      <c r="S1" s="77"/>
      <c r="T1" s="77"/>
      <c r="U1" s="77"/>
      <c r="V1" s="77"/>
      <c r="W1" s="77"/>
      <c r="X1" s="77"/>
      <c r="Y1" s="77"/>
      <c r="Z1" s="77"/>
    </row>
    <row r="2" spans="1:26" ht="15" customHeight="1">
      <c r="A2" s="77"/>
      <c r="B2" s="77"/>
      <c r="C2" s="77"/>
      <c r="D2" s="744" t="s">
        <v>145</v>
      </c>
      <c r="E2" s="744"/>
      <c r="F2" s="744"/>
      <c r="G2" s="744"/>
      <c r="H2" s="744"/>
      <c r="I2" s="744"/>
      <c r="J2" s="744"/>
      <c r="K2" s="744"/>
      <c r="L2" s="744"/>
      <c r="M2" s="744"/>
      <c r="N2" s="77"/>
      <c r="O2" s="77"/>
      <c r="P2" s="77"/>
      <c r="Q2" s="77"/>
      <c r="R2" s="77"/>
      <c r="S2" s="77"/>
      <c r="T2" s="77"/>
      <c r="U2" s="77"/>
      <c r="V2" s="77"/>
      <c r="W2" s="77"/>
      <c r="X2" s="77"/>
      <c r="Y2" s="77"/>
      <c r="Z2" s="77"/>
    </row>
    <row r="3" spans="1:26" ht="15.5">
      <c r="A3" s="77"/>
      <c r="B3" s="77"/>
      <c r="C3" s="77"/>
      <c r="D3" s="744"/>
      <c r="E3" s="744"/>
      <c r="F3" s="744"/>
      <c r="G3" s="744"/>
      <c r="H3" s="744"/>
      <c r="I3" s="744"/>
      <c r="J3" s="744"/>
      <c r="K3" s="744"/>
      <c r="L3" s="744"/>
      <c r="M3" s="744"/>
      <c r="N3" s="77"/>
      <c r="O3" s="77"/>
      <c r="P3" s="77"/>
      <c r="Q3" s="77"/>
      <c r="R3" s="77"/>
      <c r="S3" s="77"/>
      <c r="T3" s="77"/>
      <c r="U3" s="77"/>
      <c r="V3" s="77"/>
      <c r="W3" s="77"/>
      <c r="X3" s="77"/>
      <c r="Y3" s="77"/>
      <c r="Z3" s="77"/>
    </row>
    <row r="4" spans="1:26" ht="15.5">
      <c r="A4" s="77"/>
      <c r="B4" s="77"/>
      <c r="C4" s="77"/>
      <c r="D4" s="744"/>
      <c r="E4" s="744"/>
      <c r="F4" s="744"/>
      <c r="G4" s="744"/>
      <c r="H4" s="744"/>
      <c r="I4" s="744"/>
      <c r="J4" s="744"/>
      <c r="K4" s="744"/>
      <c r="L4" s="744"/>
      <c r="M4" s="744"/>
      <c r="N4" s="77"/>
      <c r="O4" s="77"/>
      <c r="P4" s="77"/>
      <c r="Q4" s="77"/>
      <c r="R4" s="77"/>
      <c r="S4" s="77"/>
      <c r="T4" s="77"/>
      <c r="U4" s="77"/>
      <c r="V4" s="77"/>
      <c r="W4" s="77"/>
      <c r="X4" s="77"/>
      <c r="Y4" s="77"/>
      <c r="Z4" s="77"/>
    </row>
    <row r="5" spans="1:26" ht="15.5">
      <c r="A5" s="77"/>
      <c r="B5" s="77"/>
      <c r="C5" s="77"/>
      <c r="D5" s="744"/>
      <c r="E5" s="744"/>
      <c r="F5" s="744"/>
      <c r="G5" s="744"/>
      <c r="H5" s="744"/>
      <c r="I5" s="744"/>
      <c r="J5" s="744"/>
      <c r="K5" s="744"/>
      <c r="L5" s="744"/>
      <c r="M5" s="744"/>
      <c r="N5" s="77"/>
      <c r="O5" s="77"/>
      <c r="P5" s="77"/>
      <c r="Q5" s="77"/>
      <c r="R5" s="77"/>
      <c r="S5" s="77"/>
      <c r="T5" s="77"/>
      <c r="U5" s="77"/>
      <c r="V5" s="77"/>
      <c r="W5" s="77"/>
      <c r="X5" s="77"/>
      <c r="Y5" s="77"/>
      <c r="Z5" s="77"/>
    </row>
    <row r="6" spans="1:26" ht="15.5">
      <c r="A6" s="77"/>
      <c r="B6" s="77"/>
      <c r="C6" s="77"/>
      <c r="D6" s="744"/>
      <c r="E6" s="744"/>
      <c r="F6" s="744"/>
      <c r="G6" s="744"/>
      <c r="H6" s="744"/>
      <c r="I6" s="744"/>
      <c r="J6" s="744"/>
      <c r="K6" s="744"/>
      <c r="L6" s="744"/>
      <c r="M6" s="744"/>
      <c r="N6" s="77"/>
      <c r="O6" s="77"/>
      <c r="P6" s="77"/>
      <c r="Q6" s="77"/>
      <c r="R6" s="77"/>
      <c r="S6" s="77"/>
      <c r="T6" s="77"/>
      <c r="U6" s="77"/>
      <c r="V6" s="77"/>
      <c r="W6" s="77"/>
      <c r="X6" s="77"/>
      <c r="Y6" s="77"/>
      <c r="Z6" s="77"/>
    </row>
    <row r="7" spans="1:26" ht="15.5">
      <c r="A7" s="77"/>
      <c r="B7" s="77"/>
      <c r="C7" s="77"/>
      <c r="D7" s="77"/>
      <c r="E7" s="77"/>
      <c r="F7" s="77"/>
      <c r="G7" s="77"/>
      <c r="H7" s="77"/>
      <c r="I7" s="77"/>
      <c r="J7" s="77"/>
      <c r="K7" s="77"/>
      <c r="L7" s="77"/>
      <c r="M7" s="77"/>
      <c r="N7" s="77"/>
      <c r="O7" s="77"/>
      <c r="P7" s="77"/>
      <c r="Q7" s="77"/>
      <c r="R7" s="77"/>
      <c r="S7" s="77"/>
      <c r="T7" s="77"/>
      <c r="U7" s="77"/>
      <c r="V7" s="77"/>
      <c r="W7" s="77"/>
      <c r="X7" s="77"/>
      <c r="Y7" s="77"/>
      <c r="Z7" s="77"/>
    </row>
    <row r="8" spans="1:26" ht="15.5">
      <c r="A8" s="77"/>
      <c r="B8" s="77"/>
      <c r="C8" s="77"/>
      <c r="D8" s="744" t="s">
        <v>146</v>
      </c>
      <c r="E8" s="744"/>
      <c r="F8" s="744"/>
      <c r="G8" s="77"/>
      <c r="H8" s="744" t="s">
        <v>147</v>
      </c>
      <c r="I8" s="744"/>
      <c r="J8" s="744"/>
      <c r="K8" s="77"/>
      <c r="L8" s="77"/>
      <c r="M8" s="77"/>
      <c r="N8" s="77"/>
      <c r="O8" s="77"/>
      <c r="P8" s="77"/>
      <c r="Q8" s="77"/>
      <c r="R8" s="77"/>
      <c r="S8" s="77"/>
      <c r="T8" s="77"/>
      <c r="U8" s="77"/>
      <c r="V8" s="77"/>
      <c r="W8" s="77"/>
      <c r="X8" s="77"/>
      <c r="Y8" s="77"/>
      <c r="Z8" s="77"/>
    </row>
    <row r="9" spans="1:26" ht="15.5">
      <c r="A9" s="77"/>
      <c r="B9" s="77"/>
      <c r="C9" s="77"/>
      <c r="D9" s="744"/>
      <c r="E9" s="744"/>
      <c r="F9" s="744"/>
      <c r="G9" s="77"/>
      <c r="H9" s="744"/>
      <c r="I9" s="744"/>
      <c r="J9" s="744"/>
      <c r="K9" s="77"/>
      <c r="L9" s="77"/>
      <c r="M9" s="77"/>
      <c r="N9" s="77"/>
      <c r="O9" s="77"/>
      <c r="P9" s="77"/>
      <c r="Q9" s="77"/>
      <c r="R9" s="77"/>
      <c r="S9" s="77"/>
      <c r="T9" s="77"/>
      <c r="U9" s="77"/>
      <c r="V9" s="77"/>
      <c r="W9" s="77"/>
      <c r="X9" s="77"/>
      <c r="Y9" s="77"/>
      <c r="Z9" s="77"/>
    </row>
    <row r="10" spans="1:26" ht="15.5">
      <c r="A10" s="77"/>
      <c r="B10" s="77"/>
      <c r="C10" s="77"/>
      <c r="D10" s="744"/>
      <c r="E10" s="744"/>
      <c r="F10" s="744"/>
      <c r="G10" s="77"/>
      <c r="H10" s="744"/>
      <c r="I10" s="744"/>
      <c r="J10" s="744"/>
      <c r="K10" s="77"/>
      <c r="L10" s="77"/>
      <c r="M10" s="77"/>
      <c r="N10" s="77"/>
      <c r="O10" s="77"/>
      <c r="P10" s="77"/>
      <c r="Q10" s="77"/>
      <c r="R10" s="77"/>
      <c r="S10" s="77"/>
      <c r="T10" s="77"/>
      <c r="U10" s="77"/>
      <c r="V10" s="77"/>
      <c r="W10" s="77"/>
      <c r="X10" s="77"/>
      <c r="Y10" s="77"/>
      <c r="Z10" s="77"/>
    </row>
    <row r="11" spans="1:26" ht="15.5">
      <c r="A11" s="77"/>
      <c r="B11" s="77"/>
      <c r="C11" s="77"/>
      <c r="D11" s="77"/>
      <c r="E11" s="73"/>
      <c r="F11" s="77"/>
      <c r="G11" s="77"/>
      <c r="H11" s="77"/>
      <c r="I11" s="74">
        <f>(E11-INT(E11))*24</f>
        <v>0</v>
      </c>
      <c r="J11" s="77"/>
      <c r="K11" s="77"/>
      <c r="L11" s="77"/>
      <c r="M11" s="77"/>
      <c r="N11" s="77"/>
      <c r="O11" s="77"/>
      <c r="P11" s="77"/>
      <c r="Q11" s="77"/>
      <c r="R11" s="77"/>
      <c r="S11" s="77"/>
      <c r="T11" s="77"/>
      <c r="U11" s="77"/>
      <c r="V11" s="77"/>
      <c r="W11" s="77"/>
      <c r="X11" s="77"/>
      <c r="Y11" s="77"/>
      <c r="Z11" s="77"/>
    </row>
    <row r="12" spans="1:26" ht="15.5">
      <c r="A12" s="77"/>
      <c r="B12" s="77"/>
      <c r="C12" s="77"/>
      <c r="D12" s="77"/>
      <c r="E12" s="73"/>
      <c r="F12" s="77"/>
      <c r="G12" s="77"/>
      <c r="H12" s="77"/>
      <c r="I12" s="74">
        <f>(E12-INT(E12))*24</f>
        <v>0</v>
      </c>
      <c r="J12" s="77"/>
      <c r="K12" s="77"/>
      <c r="L12" s="77"/>
      <c r="M12" s="77"/>
      <c r="N12" s="77"/>
      <c r="O12" s="77"/>
      <c r="P12" s="77"/>
      <c r="Q12" s="77"/>
      <c r="R12" s="77"/>
      <c r="S12" s="77"/>
      <c r="T12" s="77"/>
      <c r="U12" s="77"/>
      <c r="V12" s="77"/>
      <c r="W12" s="77"/>
      <c r="X12" s="77"/>
      <c r="Y12" s="77"/>
      <c r="Z12" s="77"/>
    </row>
    <row r="13" spans="1:26" ht="15.5">
      <c r="A13" s="77"/>
      <c r="B13" s="77"/>
      <c r="C13" s="77"/>
      <c r="D13" s="77"/>
      <c r="E13" s="73"/>
      <c r="F13" s="77"/>
      <c r="G13" s="77"/>
      <c r="H13" s="77"/>
      <c r="I13" s="74">
        <f>(E13-INT(E13))*24</f>
        <v>0</v>
      </c>
      <c r="J13" s="77"/>
      <c r="K13" s="77"/>
      <c r="L13" s="77"/>
      <c r="M13" s="77"/>
      <c r="N13" s="77"/>
      <c r="O13" s="77"/>
      <c r="P13" s="77"/>
      <c r="Q13" s="77"/>
      <c r="R13" s="77"/>
      <c r="S13" s="77"/>
      <c r="T13" s="77"/>
      <c r="U13" s="77"/>
      <c r="V13" s="77"/>
      <c r="W13" s="77"/>
      <c r="X13" s="77"/>
      <c r="Y13" s="77"/>
      <c r="Z13" s="77"/>
    </row>
    <row r="14" spans="1:26" ht="15.5">
      <c r="A14" s="77"/>
      <c r="B14" s="77"/>
      <c r="C14" s="77"/>
      <c r="D14" s="77"/>
      <c r="E14" s="73"/>
      <c r="F14" s="77"/>
      <c r="G14" s="77"/>
      <c r="H14" s="77"/>
      <c r="I14" s="74">
        <f t="shared" ref="I14:I77" si="0">(E14-INT(E14))*24</f>
        <v>0</v>
      </c>
      <c r="J14" s="77"/>
      <c r="K14" s="77"/>
      <c r="L14" s="77"/>
      <c r="M14" s="77"/>
      <c r="N14" s="77"/>
      <c r="O14" s="77"/>
      <c r="P14" s="77"/>
      <c r="Q14" s="77"/>
      <c r="R14" s="77"/>
      <c r="S14" s="77"/>
      <c r="T14" s="77"/>
      <c r="U14" s="77"/>
      <c r="V14" s="77"/>
      <c r="W14" s="77"/>
      <c r="X14" s="77"/>
      <c r="Y14" s="77"/>
      <c r="Z14" s="77"/>
    </row>
    <row r="15" spans="1:26" ht="15.5">
      <c r="A15" s="77"/>
      <c r="B15" s="77"/>
      <c r="C15" s="77"/>
      <c r="D15" s="77"/>
      <c r="E15" s="73"/>
      <c r="F15" s="77"/>
      <c r="G15" s="77"/>
      <c r="H15" s="77"/>
      <c r="I15" s="74">
        <f t="shared" si="0"/>
        <v>0</v>
      </c>
      <c r="J15" s="77"/>
      <c r="K15" s="77"/>
      <c r="L15" s="77"/>
      <c r="M15" s="77"/>
      <c r="N15" s="77"/>
      <c r="O15" s="77"/>
      <c r="P15" s="77"/>
      <c r="Q15" s="77"/>
      <c r="R15" s="77"/>
      <c r="S15" s="77"/>
      <c r="T15" s="77"/>
      <c r="U15" s="77"/>
      <c r="V15" s="77"/>
      <c r="W15" s="77"/>
      <c r="X15" s="77"/>
      <c r="Y15" s="77"/>
      <c r="Z15" s="77"/>
    </row>
    <row r="16" spans="1:26" ht="15.5">
      <c r="A16" s="77"/>
      <c r="B16" s="77"/>
      <c r="C16" s="77"/>
      <c r="D16" s="77"/>
      <c r="E16" s="73"/>
      <c r="F16" s="77"/>
      <c r="G16" s="77"/>
      <c r="H16" s="77"/>
      <c r="I16" s="74">
        <f t="shared" si="0"/>
        <v>0</v>
      </c>
      <c r="J16" s="77"/>
      <c r="K16" s="77"/>
      <c r="L16" s="77"/>
      <c r="M16" s="77"/>
      <c r="N16" s="77"/>
      <c r="O16" s="77"/>
      <c r="P16" s="77"/>
      <c r="Q16" s="77"/>
      <c r="R16" s="77"/>
      <c r="S16" s="77"/>
      <c r="T16" s="77"/>
      <c r="U16" s="77"/>
      <c r="V16" s="77"/>
      <c r="W16" s="77"/>
      <c r="X16" s="77"/>
      <c r="Y16" s="77"/>
      <c r="Z16" s="77"/>
    </row>
    <row r="17" spans="1:26" ht="15.5">
      <c r="A17" s="77"/>
      <c r="B17" s="77"/>
      <c r="C17" s="77"/>
      <c r="D17" s="77"/>
      <c r="E17" s="73"/>
      <c r="F17" s="77"/>
      <c r="G17" s="77"/>
      <c r="H17" s="77"/>
      <c r="I17" s="74">
        <f t="shared" si="0"/>
        <v>0</v>
      </c>
      <c r="J17" s="77"/>
      <c r="K17" s="77"/>
      <c r="L17" s="77"/>
      <c r="M17" s="77"/>
      <c r="N17" s="77"/>
      <c r="O17" s="77"/>
      <c r="P17" s="77"/>
      <c r="Q17" s="77"/>
      <c r="R17" s="77"/>
      <c r="S17" s="77"/>
      <c r="T17" s="77"/>
      <c r="U17" s="77"/>
      <c r="V17" s="77"/>
      <c r="W17" s="77"/>
      <c r="X17" s="77"/>
      <c r="Y17" s="77"/>
      <c r="Z17" s="77"/>
    </row>
    <row r="18" spans="1:26" ht="15.5">
      <c r="A18" s="77"/>
      <c r="B18" s="77"/>
      <c r="C18" s="77"/>
      <c r="D18" s="77"/>
      <c r="E18" s="73"/>
      <c r="F18" s="77"/>
      <c r="G18" s="77"/>
      <c r="H18" s="77"/>
      <c r="I18" s="74">
        <f t="shared" si="0"/>
        <v>0</v>
      </c>
      <c r="J18" s="77"/>
      <c r="K18" s="77"/>
      <c r="L18" s="77"/>
      <c r="M18" s="77"/>
      <c r="N18" s="77"/>
      <c r="O18" s="77"/>
      <c r="P18" s="77"/>
      <c r="Q18" s="77"/>
      <c r="R18" s="77"/>
      <c r="S18" s="77"/>
      <c r="T18" s="77"/>
      <c r="U18" s="77"/>
      <c r="V18" s="77"/>
      <c r="W18" s="77"/>
      <c r="X18" s="77"/>
      <c r="Y18" s="77"/>
      <c r="Z18" s="77"/>
    </row>
    <row r="19" spans="1:26" ht="15.5">
      <c r="A19" s="77"/>
      <c r="B19" s="77"/>
      <c r="C19" s="77"/>
      <c r="D19" s="77"/>
      <c r="E19" s="73"/>
      <c r="F19" s="77"/>
      <c r="G19" s="77"/>
      <c r="H19" s="77"/>
      <c r="I19" s="74">
        <f t="shared" si="0"/>
        <v>0</v>
      </c>
      <c r="J19" s="77"/>
      <c r="K19" s="77"/>
      <c r="L19" s="77"/>
      <c r="M19" s="77"/>
      <c r="N19" s="77"/>
      <c r="O19" s="77"/>
      <c r="P19" s="77"/>
      <c r="Q19" s="77"/>
      <c r="R19" s="77"/>
      <c r="S19" s="77"/>
      <c r="T19" s="77"/>
      <c r="U19" s="77"/>
      <c r="V19" s="77"/>
      <c r="W19" s="77"/>
      <c r="X19" s="77"/>
      <c r="Y19" s="77"/>
      <c r="Z19" s="77"/>
    </row>
    <row r="20" spans="1:26" ht="15.5">
      <c r="A20" s="77"/>
      <c r="B20" s="77"/>
      <c r="C20" s="77"/>
      <c r="D20" s="77"/>
      <c r="E20" s="73"/>
      <c r="F20" s="77"/>
      <c r="G20" s="77"/>
      <c r="H20" s="77"/>
      <c r="I20" s="74">
        <f t="shared" si="0"/>
        <v>0</v>
      </c>
      <c r="J20" s="77"/>
      <c r="K20" s="77"/>
      <c r="L20" s="77"/>
      <c r="M20" s="77"/>
      <c r="N20" s="77"/>
      <c r="O20" s="77"/>
      <c r="P20" s="77"/>
      <c r="Q20" s="77"/>
      <c r="R20" s="77"/>
      <c r="S20" s="77"/>
      <c r="T20" s="77"/>
      <c r="U20" s="77"/>
      <c r="V20" s="77"/>
      <c r="W20" s="77"/>
      <c r="X20" s="77"/>
      <c r="Y20" s="77"/>
      <c r="Z20" s="77"/>
    </row>
    <row r="21" spans="1:26" ht="15.5">
      <c r="A21" s="77"/>
      <c r="B21" s="77"/>
      <c r="C21" s="77"/>
      <c r="D21" s="77"/>
      <c r="E21" s="73"/>
      <c r="F21" s="77"/>
      <c r="G21" s="77"/>
      <c r="H21" s="77"/>
      <c r="I21" s="74">
        <f t="shared" si="0"/>
        <v>0</v>
      </c>
      <c r="J21" s="77"/>
      <c r="K21" s="77"/>
      <c r="L21" s="77"/>
      <c r="M21" s="77"/>
      <c r="N21" s="77"/>
      <c r="O21" s="77"/>
      <c r="P21" s="77"/>
      <c r="Q21" s="77"/>
      <c r="R21" s="77"/>
      <c r="S21" s="77"/>
      <c r="T21" s="77"/>
      <c r="U21" s="77"/>
      <c r="V21" s="77"/>
      <c r="W21" s="77"/>
      <c r="X21" s="77"/>
      <c r="Y21" s="77"/>
      <c r="Z21" s="77"/>
    </row>
    <row r="22" spans="1:26" ht="15.5">
      <c r="A22" s="77"/>
      <c r="B22" s="77"/>
      <c r="C22" s="77"/>
      <c r="D22" s="77"/>
      <c r="E22" s="73"/>
      <c r="F22" s="77"/>
      <c r="G22" s="77"/>
      <c r="H22" s="77"/>
      <c r="I22" s="74">
        <f t="shared" si="0"/>
        <v>0</v>
      </c>
      <c r="J22" s="77"/>
      <c r="K22" s="77"/>
      <c r="L22" s="77"/>
      <c r="M22" s="77"/>
      <c r="N22" s="77"/>
      <c r="O22" s="77"/>
      <c r="P22" s="77"/>
      <c r="Q22" s="77"/>
      <c r="R22" s="77"/>
      <c r="S22" s="77"/>
      <c r="T22" s="77"/>
      <c r="U22" s="77"/>
      <c r="V22" s="77"/>
      <c r="W22" s="77"/>
      <c r="X22" s="77"/>
      <c r="Y22" s="77"/>
      <c r="Z22" s="77"/>
    </row>
    <row r="23" spans="1:26" ht="15.5">
      <c r="A23" s="77"/>
      <c r="B23" s="77"/>
      <c r="C23" s="77"/>
      <c r="D23" s="77"/>
      <c r="E23" s="73"/>
      <c r="F23" s="77"/>
      <c r="G23" s="77"/>
      <c r="H23" s="77"/>
      <c r="I23" s="74">
        <f t="shared" si="0"/>
        <v>0</v>
      </c>
      <c r="J23" s="77"/>
      <c r="K23" s="77"/>
      <c r="L23" s="77"/>
      <c r="M23" s="77"/>
      <c r="N23" s="77"/>
      <c r="O23" s="77"/>
      <c r="P23" s="77"/>
      <c r="Q23" s="77"/>
      <c r="R23" s="77"/>
      <c r="S23" s="77"/>
      <c r="T23" s="77"/>
      <c r="U23" s="77"/>
      <c r="V23" s="77"/>
      <c r="W23" s="77"/>
      <c r="X23" s="77"/>
      <c r="Y23" s="77"/>
      <c r="Z23" s="77"/>
    </row>
    <row r="24" spans="1:26" ht="15.5">
      <c r="A24" s="77"/>
      <c r="B24" s="77"/>
      <c r="C24" s="77"/>
      <c r="D24" s="77"/>
      <c r="E24" s="73"/>
      <c r="F24" s="77"/>
      <c r="G24" s="77"/>
      <c r="H24" s="77"/>
      <c r="I24" s="74">
        <f t="shared" si="0"/>
        <v>0</v>
      </c>
      <c r="J24" s="77"/>
      <c r="K24" s="77"/>
      <c r="L24" s="77"/>
      <c r="M24" s="77"/>
      <c r="N24" s="77"/>
      <c r="O24" s="77"/>
      <c r="P24" s="77"/>
      <c r="Q24" s="77"/>
      <c r="R24" s="77"/>
      <c r="S24" s="77"/>
      <c r="T24" s="77"/>
      <c r="U24" s="77"/>
      <c r="V24" s="77"/>
      <c r="W24" s="77"/>
      <c r="X24" s="77"/>
      <c r="Y24" s="77"/>
      <c r="Z24" s="77"/>
    </row>
    <row r="25" spans="1:26" ht="15.5">
      <c r="A25" s="77"/>
      <c r="B25" s="77"/>
      <c r="C25" s="77"/>
      <c r="D25" s="77"/>
      <c r="E25" s="73"/>
      <c r="F25" s="77"/>
      <c r="G25" s="77"/>
      <c r="H25" s="77"/>
      <c r="I25" s="74">
        <f t="shared" si="0"/>
        <v>0</v>
      </c>
      <c r="J25" s="77"/>
      <c r="K25" s="77"/>
      <c r="L25" s="77"/>
      <c r="M25" s="77"/>
      <c r="N25" s="77"/>
      <c r="O25" s="77"/>
      <c r="P25" s="77"/>
      <c r="Q25" s="77"/>
      <c r="R25" s="77"/>
      <c r="S25" s="77"/>
      <c r="T25" s="77"/>
      <c r="U25" s="77"/>
      <c r="V25" s="77"/>
      <c r="W25" s="77"/>
      <c r="X25" s="77"/>
      <c r="Y25" s="77"/>
      <c r="Z25" s="77"/>
    </row>
    <row r="26" spans="1:26" ht="15.5">
      <c r="A26" s="77"/>
      <c r="B26" s="77"/>
      <c r="C26" s="77"/>
      <c r="D26" s="77"/>
      <c r="E26" s="73"/>
      <c r="F26" s="77"/>
      <c r="G26" s="77"/>
      <c r="H26" s="77"/>
      <c r="I26" s="74">
        <f t="shared" si="0"/>
        <v>0</v>
      </c>
      <c r="J26" s="77"/>
      <c r="K26" s="77"/>
      <c r="L26" s="77"/>
      <c r="M26" s="77"/>
      <c r="N26" s="77"/>
      <c r="O26" s="77"/>
      <c r="P26" s="77"/>
      <c r="Q26" s="77"/>
      <c r="R26" s="77"/>
      <c r="S26" s="77"/>
      <c r="T26" s="77"/>
      <c r="U26" s="77"/>
      <c r="V26" s="77"/>
      <c r="W26" s="77"/>
      <c r="X26" s="77"/>
      <c r="Y26" s="77"/>
      <c r="Z26" s="77"/>
    </row>
    <row r="27" spans="1:26" ht="15.5">
      <c r="A27" s="77"/>
      <c r="B27" s="77"/>
      <c r="C27" s="77"/>
      <c r="D27" s="77"/>
      <c r="E27" s="73"/>
      <c r="F27" s="77"/>
      <c r="G27" s="77"/>
      <c r="H27" s="77"/>
      <c r="I27" s="74">
        <f t="shared" si="0"/>
        <v>0</v>
      </c>
      <c r="J27" s="77"/>
      <c r="K27" s="77"/>
      <c r="L27" s="77"/>
      <c r="M27" s="77"/>
      <c r="N27" s="77"/>
      <c r="O27" s="77"/>
      <c r="P27" s="77"/>
      <c r="Q27" s="77"/>
      <c r="R27" s="77"/>
      <c r="S27" s="77"/>
      <c r="T27" s="77"/>
      <c r="U27" s="77"/>
      <c r="V27" s="77"/>
      <c r="W27" s="77"/>
      <c r="X27" s="77"/>
      <c r="Y27" s="77"/>
      <c r="Z27" s="77"/>
    </row>
    <row r="28" spans="1:26" ht="15.5">
      <c r="A28" s="77"/>
      <c r="B28" s="77"/>
      <c r="C28" s="77"/>
      <c r="D28" s="77"/>
      <c r="E28" s="73"/>
      <c r="F28" s="77"/>
      <c r="G28" s="77"/>
      <c r="H28" s="77"/>
      <c r="I28" s="74">
        <f t="shared" si="0"/>
        <v>0</v>
      </c>
      <c r="J28" s="77"/>
      <c r="K28" s="77"/>
      <c r="L28" s="77"/>
      <c r="M28" s="77"/>
      <c r="N28" s="77"/>
      <c r="O28" s="77"/>
      <c r="P28" s="77"/>
      <c r="Q28" s="77"/>
      <c r="R28" s="77"/>
      <c r="S28" s="77"/>
      <c r="T28" s="77"/>
      <c r="U28" s="77"/>
      <c r="V28" s="77"/>
      <c r="W28" s="77"/>
      <c r="X28" s="77"/>
      <c r="Y28" s="77"/>
      <c r="Z28" s="77"/>
    </row>
    <row r="29" spans="1:26" ht="15.5">
      <c r="A29" s="77"/>
      <c r="B29" s="77"/>
      <c r="C29" s="77"/>
      <c r="D29" s="77"/>
      <c r="E29" s="73"/>
      <c r="F29" s="77"/>
      <c r="G29" s="77"/>
      <c r="H29" s="77"/>
      <c r="I29" s="74">
        <f t="shared" si="0"/>
        <v>0</v>
      </c>
      <c r="J29" s="77"/>
      <c r="K29" s="77"/>
      <c r="L29" s="77"/>
      <c r="M29" s="77"/>
      <c r="N29" s="77"/>
      <c r="O29" s="77"/>
      <c r="P29" s="77"/>
      <c r="Q29" s="77"/>
      <c r="R29" s="77"/>
      <c r="S29" s="77"/>
      <c r="T29" s="77"/>
      <c r="U29" s="77"/>
      <c r="V29" s="77"/>
      <c r="W29" s="77"/>
      <c r="X29" s="77"/>
      <c r="Y29" s="77"/>
      <c r="Z29" s="77"/>
    </row>
    <row r="30" spans="1:26" ht="15.5">
      <c r="A30" s="77"/>
      <c r="B30" s="77"/>
      <c r="C30" s="77"/>
      <c r="D30" s="77"/>
      <c r="E30" s="73"/>
      <c r="F30" s="77"/>
      <c r="G30" s="77"/>
      <c r="H30" s="77"/>
      <c r="I30" s="74">
        <f t="shared" si="0"/>
        <v>0</v>
      </c>
      <c r="J30" s="77"/>
      <c r="K30" s="77"/>
      <c r="L30" s="77"/>
      <c r="M30" s="77"/>
      <c r="N30" s="77"/>
      <c r="O30" s="77"/>
      <c r="P30" s="77"/>
      <c r="Q30" s="77"/>
      <c r="R30" s="77"/>
      <c r="S30" s="77"/>
      <c r="T30" s="77"/>
      <c r="U30" s="77"/>
      <c r="V30" s="77"/>
      <c r="W30" s="77"/>
      <c r="X30" s="77"/>
      <c r="Y30" s="77"/>
      <c r="Z30" s="77"/>
    </row>
    <row r="31" spans="1:26" ht="15.5">
      <c r="A31" s="77"/>
      <c r="B31" s="77"/>
      <c r="C31" s="77"/>
      <c r="D31" s="77"/>
      <c r="E31" s="73"/>
      <c r="F31" s="77"/>
      <c r="G31" s="77"/>
      <c r="H31" s="77"/>
      <c r="I31" s="74">
        <f t="shared" si="0"/>
        <v>0</v>
      </c>
      <c r="J31" s="77"/>
      <c r="K31" s="77"/>
      <c r="L31" s="77"/>
      <c r="M31" s="77"/>
      <c r="N31" s="77"/>
      <c r="O31" s="77"/>
      <c r="P31" s="77"/>
      <c r="Q31" s="77"/>
      <c r="R31" s="77"/>
      <c r="S31" s="77"/>
      <c r="T31" s="77"/>
      <c r="U31" s="77"/>
      <c r="V31" s="77"/>
      <c r="W31" s="77"/>
      <c r="X31" s="77"/>
      <c r="Y31" s="77"/>
      <c r="Z31" s="77"/>
    </row>
    <row r="32" spans="1:26" ht="15.5">
      <c r="A32" s="77"/>
      <c r="B32" s="77"/>
      <c r="C32" s="77"/>
      <c r="D32" s="77"/>
      <c r="E32" s="73"/>
      <c r="F32" s="77"/>
      <c r="G32" s="77"/>
      <c r="H32" s="77"/>
      <c r="I32" s="74">
        <f t="shared" si="0"/>
        <v>0</v>
      </c>
      <c r="J32" s="77"/>
      <c r="K32" s="77"/>
      <c r="L32" s="77"/>
      <c r="M32" s="77"/>
      <c r="N32" s="77"/>
      <c r="O32" s="77"/>
      <c r="P32" s="77"/>
      <c r="Q32" s="77"/>
      <c r="R32" s="77"/>
      <c r="S32" s="77"/>
      <c r="T32" s="77"/>
      <c r="U32" s="77"/>
      <c r="V32" s="77"/>
      <c r="W32" s="77"/>
      <c r="X32" s="77"/>
      <c r="Y32" s="77"/>
      <c r="Z32" s="77"/>
    </row>
    <row r="33" spans="1:26" ht="15.5">
      <c r="A33" s="77"/>
      <c r="B33" s="77"/>
      <c r="C33" s="77"/>
      <c r="D33" s="77"/>
      <c r="E33" s="73"/>
      <c r="F33" s="77"/>
      <c r="G33" s="77"/>
      <c r="H33" s="77"/>
      <c r="I33" s="74">
        <f t="shared" si="0"/>
        <v>0</v>
      </c>
      <c r="J33" s="77"/>
      <c r="K33" s="77"/>
      <c r="L33" s="77"/>
      <c r="M33" s="77"/>
      <c r="N33" s="77"/>
      <c r="O33" s="77"/>
      <c r="P33" s="77"/>
      <c r="Q33" s="77"/>
      <c r="R33" s="77"/>
      <c r="S33" s="77"/>
      <c r="T33" s="77"/>
      <c r="U33" s="77"/>
      <c r="V33" s="77"/>
      <c r="W33" s="77"/>
      <c r="X33" s="77"/>
      <c r="Y33" s="77"/>
      <c r="Z33" s="77"/>
    </row>
    <row r="34" spans="1:26" ht="15.5">
      <c r="A34" s="77"/>
      <c r="B34" s="77"/>
      <c r="C34" s="77"/>
      <c r="D34" s="77"/>
      <c r="E34" s="73"/>
      <c r="F34" s="77"/>
      <c r="G34" s="77"/>
      <c r="H34" s="77"/>
      <c r="I34" s="74">
        <f t="shared" si="0"/>
        <v>0</v>
      </c>
      <c r="J34" s="77"/>
      <c r="K34" s="77"/>
      <c r="L34" s="77"/>
      <c r="M34" s="77"/>
      <c r="N34" s="77"/>
      <c r="O34" s="77"/>
      <c r="P34" s="77"/>
      <c r="Q34" s="77"/>
      <c r="R34" s="77"/>
      <c r="S34" s="77"/>
      <c r="T34" s="77"/>
      <c r="U34" s="77"/>
      <c r="V34" s="77"/>
      <c r="W34" s="77"/>
      <c r="X34" s="77"/>
      <c r="Y34" s="77"/>
      <c r="Z34" s="77"/>
    </row>
    <row r="35" spans="1:26" ht="15.5">
      <c r="A35" s="77"/>
      <c r="B35" s="77"/>
      <c r="C35" s="77"/>
      <c r="D35" s="77"/>
      <c r="E35" s="73"/>
      <c r="F35" s="77"/>
      <c r="G35" s="77"/>
      <c r="H35" s="77"/>
      <c r="I35" s="74">
        <f t="shared" si="0"/>
        <v>0</v>
      </c>
      <c r="J35" s="77"/>
      <c r="K35" s="77"/>
      <c r="L35" s="77"/>
      <c r="M35" s="77"/>
      <c r="N35" s="77"/>
      <c r="O35" s="77"/>
      <c r="P35" s="77"/>
      <c r="Q35" s="77"/>
      <c r="R35" s="77"/>
      <c r="S35" s="77"/>
      <c r="T35" s="77"/>
      <c r="U35" s="77"/>
      <c r="V35" s="77"/>
      <c r="W35" s="77"/>
      <c r="X35" s="77"/>
      <c r="Y35" s="77"/>
      <c r="Z35" s="77"/>
    </row>
    <row r="36" spans="1:26" ht="15.5">
      <c r="A36" s="77"/>
      <c r="B36" s="77"/>
      <c r="C36" s="77"/>
      <c r="D36" s="77"/>
      <c r="E36" s="73"/>
      <c r="F36" s="77"/>
      <c r="G36" s="77"/>
      <c r="H36" s="77"/>
      <c r="I36" s="74">
        <f t="shared" si="0"/>
        <v>0</v>
      </c>
      <c r="J36" s="77"/>
      <c r="K36" s="77"/>
      <c r="L36" s="77"/>
      <c r="M36" s="77"/>
      <c r="N36" s="77"/>
      <c r="O36" s="77"/>
      <c r="P36" s="77"/>
      <c r="Q36" s="77"/>
      <c r="R36" s="77"/>
      <c r="S36" s="77"/>
      <c r="T36" s="77"/>
      <c r="U36" s="77"/>
      <c r="V36" s="77"/>
      <c r="W36" s="77"/>
      <c r="X36" s="77"/>
      <c r="Y36" s="77"/>
      <c r="Z36" s="77"/>
    </row>
    <row r="37" spans="1:26" ht="15.5">
      <c r="A37" s="77"/>
      <c r="B37" s="77"/>
      <c r="C37" s="77"/>
      <c r="D37" s="77"/>
      <c r="E37" s="73"/>
      <c r="F37" s="77"/>
      <c r="G37" s="77"/>
      <c r="H37" s="77"/>
      <c r="I37" s="74">
        <f t="shared" si="0"/>
        <v>0</v>
      </c>
      <c r="J37" s="77"/>
      <c r="K37" s="77"/>
      <c r="L37" s="77"/>
      <c r="M37" s="77"/>
      <c r="N37" s="77"/>
      <c r="O37" s="77"/>
      <c r="P37" s="77"/>
      <c r="Q37" s="77"/>
      <c r="R37" s="77"/>
      <c r="S37" s="77"/>
      <c r="T37" s="77"/>
      <c r="U37" s="77"/>
      <c r="V37" s="77"/>
      <c r="W37" s="77"/>
      <c r="X37" s="77"/>
      <c r="Y37" s="77"/>
      <c r="Z37" s="77"/>
    </row>
    <row r="38" spans="1:26" ht="15.5">
      <c r="A38" s="77"/>
      <c r="B38" s="77"/>
      <c r="C38" s="77"/>
      <c r="D38" s="77"/>
      <c r="E38" s="73"/>
      <c r="F38" s="77"/>
      <c r="G38" s="77"/>
      <c r="H38" s="77"/>
      <c r="I38" s="74">
        <f t="shared" si="0"/>
        <v>0</v>
      </c>
      <c r="J38" s="77"/>
      <c r="K38" s="77"/>
      <c r="L38" s="77"/>
      <c r="M38" s="77"/>
      <c r="N38" s="77"/>
      <c r="O38" s="77"/>
      <c r="P38" s="77"/>
      <c r="Q38" s="77"/>
      <c r="R38" s="77"/>
      <c r="S38" s="77"/>
      <c r="T38" s="77"/>
      <c r="U38" s="77"/>
      <c r="V38" s="77"/>
      <c r="W38" s="77"/>
      <c r="X38" s="77"/>
      <c r="Y38" s="77"/>
      <c r="Z38" s="77"/>
    </row>
    <row r="39" spans="1:26" ht="15.5">
      <c r="A39" s="77"/>
      <c r="B39" s="77"/>
      <c r="C39" s="77"/>
      <c r="D39" s="77"/>
      <c r="E39" s="73"/>
      <c r="F39" s="77"/>
      <c r="G39" s="77"/>
      <c r="H39" s="77"/>
      <c r="I39" s="74">
        <f t="shared" si="0"/>
        <v>0</v>
      </c>
      <c r="J39" s="77"/>
      <c r="K39" s="77"/>
      <c r="L39" s="77"/>
      <c r="M39" s="77"/>
      <c r="N39" s="77"/>
      <c r="O39" s="77"/>
      <c r="P39" s="77"/>
      <c r="Q39" s="77"/>
      <c r="R39" s="77"/>
      <c r="S39" s="77"/>
      <c r="T39" s="77"/>
      <c r="U39" s="77"/>
      <c r="V39" s="77"/>
      <c r="W39" s="77"/>
      <c r="X39" s="77"/>
      <c r="Y39" s="77"/>
      <c r="Z39" s="77"/>
    </row>
    <row r="40" spans="1:26" ht="15.5">
      <c r="A40" s="77"/>
      <c r="B40" s="77"/>
      <c r="C40" s="77"/>
      <c r="D40" s="77"/>
      <c r="E40" s="73"/>
      <c r="F40" s="77"/>
      <c r="G40" s="77"/>
      <c r="H40" s="77"/>
      <c r="I40" s="74">
        <f t="shared" si="0"/>
        <v>0</v>
      </c>
      <c r="J40" s="77"/>
      <c r="K40" s="77"/>
      <c r="L40" s="77"/>
      <c r="M40" s="77"/>
      <c r="N40" s="77"/>
      <c r="O40" s="77"/>
      <c r="P40" s="77"/>
      <c r="Q40" s="77"/>
      <c r="R40" s="77"/>
      <c r="S40" s="77"/>
      <c r="T40" s="77"/>
      <c r="U40" s="77"/>
      <c r="V40" s="77"/>
      <c r="W40" s="77"/>
      <c r="X40" s="77"/>
      <c r="Y40" s="77"/>
      <c r="Z40" s="77"/>
    </row>
    <row r="41" spans="1:26" ht="15.5">
      <c r="A41" s="77"/>
      <c r="B41" s="77"/>
      <c r="C41" s="77"/>
      <c r="D41" s="77"/>
      <c r="E41" s="73"/>
      <c r="F41" s="77"/>
      <c r="G41" s="77"/>
      <c r="H41" s="77"/>
      <c r="I41" s="74">
        <f t="shared" si="0"/>
        <v>0</v>
      </c>
      <c r="J41" s="77"/>
      <c r="K41" s="77"/>
      <c r="L41" s="77"/>
      <c r="M41" s="77"/>
      <c r="N41" s="77"/>
      <c r="O41" s="77"/>
      <c r="P41" s="77"/>
      <c r="Q41" s="77"/>
      <c r="R41" s="77"/>
      <c r="S41" s="77"/>
      <c r="T41" s="77"/>
      <c r="U41" s="77"/>
      <c r="V41" s="77"/>
      <c r="W41" s="77"/>
      <c r="X41" s="77"/>
      <c r="Y41" s="77"/>
      <c r="Z41" s="77"/>
    </row>
    <row r="42" spans="1:26" ht="15.5">
      <c r="A42" s="77"/>
      <c r="B42" s="77"/>
      <c r="C42" s="77"/>
      <c r="D42" s="77"/>
      <c r="E42" s="73"/>
      <c r="F42" s="77"/>
      <c r="G42" s="77"/>
      <c r="H42" s="77"/>
      <c r="I42" s="74">
        <f t="shared" si="0"/>
        <v>0</v>
      </c>
      <c r="J42" s="77"/>
      <c r="K42" s="77"/>
      <c r="L42" s="77"/>
      <c r="M42" s="77"/>
      <c r="N42" s="77"/>
      <c r="O42" s="77"/>
      <c r="P42" s="77"/>
      <c r="Q42" s="77"/>
      <c r="R42" s="77"/>
      <c r="S42" s="77"/>
      <c r="T42" s="77"/>
      <c r="U42" s="77"/>
      <c r="V42" s="77"/>
      <c r="W42" s="77"/>
      <c r="X42" s="77"/>
      <c r="Y42" s="77"/>
      <c r="Z42" s="77"/>
    </row>
    <row r="43" spans="1:26" ht="15.5">
      <c r="A43" s="77"/>
      <c r="B43" s="77"/>
      <c r="C43" s="77"/>
      <c r="D43" s="77"/>
      <c r="E43" s="73"/>
      <c r="F43" s="77"/>
      <c r="G43" s="77"/>
      <c r="H43" s="77"/>
      <c r="I43" s="74">
        <f t="shared" si="0"/>
        <v>0</v>
      </c>
      <c r="J43" s="77"/>
      <c r="K43" s="77"/>
      <c r="L43" s="77"/>
      <c r="M43" s="77"/>
      <c r="N43" s="77"/>
      <c r="O43" s="77"/>
      <c r="P43" s="77"/>
      <c r="Q43" s="77"/>
      <c r="R43" s="77"/>
      <c r="S43" s="77"/>
      <c r="T43" s="77"/>
      <c r="U43" s="77"/>
      <c r="V43" s="77"/>
      <c r="W43" s="77"/>
      <c r="X43" s="77"/>
      <c r="Y43" s="77"/>
      <c r="Z43" s="77"/>
    </row>
    <row r="44" spans="1:26" ht="15.5">
      <c r="A44" s="77"/>
      <c r="B44" s="77"/>
      <c r="C44" s="77"/>
      <c r="D44" s="77"/>
      <c r="E44" s="73"/>
      <c r="F44" s="77"/>
      <c r="G44" s="77"/>
      <c r="H44" s="77"/>
      <c r="I44" s="74">
        <f t="shared" si="0"/>
        <v>0</v>
      </c>
      <c r="J44" s="77"/>
      <c r="K44" s="77"/>
      <c r="L44" s="77"/>
      <c r="M44" s="77"/>
      <c r="N44" s="77"/>
      <c r="O44" s="77"/>
      <c r="P44" s="77"/>
      <c r="Q44" s="77"/>
      <c r="R44" s="77"/>
      <c r="S44" s="77"/>
      <c r="T44" s="77"/>
      <c r="U44" s="77"/>
      <c r="V44" s="77"/>
      <c r="W44" s="77"/>
      <c r="X44" s="77"/>
      <c r="Y44" s="77"/>
      <c r="Z44" s="77"/>
    </row>
    <row r="45" spans="1:26" ht="15.5">
      <c r="A45" s="77"/>
      <c r="B45" s="77"/>
      <c r="C45" s="77"/>
      <c r="D45" s="77"/>
      <c r="E45" s="73"/>
      <c r="F45" s="77"/>
      <c r="G45" s="77"/>
      <c r="H45" s="77"/>
      <c r="I45" s="74">
        <f t="shared" si="0"/>
        <v>0</v>
      </c>
      <c r="J45" s="77"/>
      <c r="K45" s="77"/>
      <c r="L45" s="77"/>
      <c r="M45" s="77"/>
      <c r="N45" s="77"/>
      <c r="O45" s="77"/>
      <c r="P45" s="77"/>
      <c r="Q45" s="77"/>
      <c r="R45" s="77"/>
      <c r="S45" s="77"/>
      <c r="T45" s="77"/>
      <c r="U45" s="77"/>
      <c r="V45" s="77"/>
      <c r="W45" s="77"/>
      <c r="X45" s="77"/>
      <c r="Y45" s="77"/>
      <c r="Z45" s="77"/>
    </row>
    <row r="46" spans="1:26" ht="15.5">
      <c r="A46" s="77"/>
      <c r="B46" s="77"/>
      <c r="C46" s="77"/>
      <c r="D46" s="77"/>
      <c r="E46" s="73"/>
      <c r="F46" s="77"/>
      <c r="G46" s="77"/>
      <c r="H46" s="77"/>
      <c r="I46" s="74">
        <f t="shared" si="0"/>
        <v>0</v>
      </c>
      <c r="J46" s="77"/>
      <c r="K46" s="77"/>
      <c r="L46" s="77"/>
      <c r="M46" s="77"/>
      <c r="N46" s="77"/>
      <c r="O46" s="77"/>
      <c r="P46" s="77"/>
      <c r="Q46" s="77"/>
      <c r="R46" s="77"/>
      <c r="S46" s="77"/>
      <c r="T46" s="77"/>
      <c r="U46" s="77"/>
      <c r="V46" s="77"/>
      <c r="W46" s="77"/>
      <c r="X46" s="77"/>
      <c r="Y46" s="77"/>
      <c r="Z46" s="77"/>
    </row>
    <row r="47" spans="1:26" ht="15.5">
      <c r="A47" s="77"/>
      <c r="B47" s="77"/>
      <c r="C47" s="77"/>
      <c r="D47" s="77"/>
      <c r="E47" s="73"/>
      <c r="F47" s="77"/>
      <c r="G47" s="77"/>
      <c r="H47" s="77"/>
      <c r="I47" s="74">
        <f t="shared" si="0"/>
        <v>0</v>
      </c>
      <c r="J47" s="77"/>
      <c r="K47" s="77"/>
      <c r="L47" s="77"/>
      <c r="M47" s="77"/>
      <c r="N47" s="77"/>
      <c r="O47" s="77"/>
      <c r="P47" s="77"/>
      <c r="Q47" s="77"/>
      <c r="R47" s="77"/>
      <c r="S47" s="77"/>
      <c r="T47" s="77"/>
      <c r="U47" s="77"/>
      <c r="V47" s="77"/>
      <c r="W47" s="77"/>
      <c r="X47" s="77"/>
      <c r="Y47" s="77"/>
      <c r="Z47" s="77"/>
    </row>
    <row r="48" spans="1:26" ht="15.5">
      <c r="A48" s="77"/>
      <c r="B48" s="77"/>
      <c r="C48" s="77"/>
      <c r="D48" s="77"/>
      <c r="E48" s="73"/>
      <c r="F48" s="77"/>
      <c r="G48" s="77"/>
      <c r="H48" s="77"/>
      <c r="I48" s="74">
        <f t="shared" si="0"/>
        <v>0</v>
      </c>
      <c r="J48" s="77"/>
      <c r="K48" s="77"/>
      <c r="L48" s="77"/>
      <c r="M48" s="77"/>
      <c r="N48" s="77"/>
      <c r="O48" s="77"/>
      <c r="P48" s="77"/>
      <c r="Q48" s="77"/>
      <c r="R48" s="77"/>
      <c r="S48" s="77"/>
      <c r="T48" s="77"/>
      <c r="U48" s="77"/>
      <c r="V48" s="77"/>
      <c r="W48" s="77"/>
      <c r="X48" s="77"/>
      <c r="Y48" s="77"/>
      <c r="Z48" s="77"/>
    </row>
    <row r="49" spans="1:26" ht="15.5">
      <c r="A49" s="77"/>
      <c r="B49" s="77"/>
      <c r="C49" s="77"/>
      <c r="D49" s="77"/>
      <c r="E49" s="73"/>
      <c r="F49" s="77"/>
      <c r="G49" s="77"/>
      <c r="H49" s="77"/>
      <c r="I49" s="74">
        <f t="shared" si="0"/>
        <v>0</v>
      </c>
      <c r="J49" s="77"/>
      <c r="K49" s="77"/>
      <c r="L49" s="77"/>
      <c r="M49" s="77"/>
      <c r="N49" s="77"/>
      <c r="O49" s="77"/>
      <c r="P49" s="77"/>
      <c r="Q49" s="77"/>
      <c r="R49" s="77"/>
      <c r="S49" s="77"/>
      <c r="T49" s="77"/>
      <c r="U49" s="77"/>
      <c r="V49" s="77"/>
      <c r="W49" s="77"/>
      <c r="X49" s="77"/>
      <c r="Y49" s="77"/>
      <c r="Z49" s="77"/>
    </row>
    <row r="50" spans="1:26" ht="15.5">
      <c r="A50" s="77"/>
      <c r="B50" s="77"/>
      <c r="C50" s="77"/>
      <c r="D50" s="77"/>
      <c r="E50" s="73"/>
      <c r="F50" s="77"/>
      <c r="G50" s="77"/>
      <c r="H50" s="77"/>
      <c r="I50" s="74">
        <f t="shared" si="0"/>
        <v>0</v>
      </c>
      <c r="J50" s="77"/>
      <c r="K50" s="77"/>
      <c r="L50" s="77"/>
      <c r="M50" s="77"/>
      <c r="N50" s="77"/>
      <c r="O50" s="77"/>
      <c r="P50" s="77"/>
      <c r="Q50" s="77"/>
      <c r="R50" s="77"/>
      <c r="S50" s="77"/>
      <c r="T50" s="77"/>
      <c r="U50" s="77"/>
      <c r="V50" s="77"/>
      <c r="W50" s="77"/>
      <c r="X50" s="77"/>
      <c r="Y50" s="77"/>
      <c r="Z50" s="77"/>
    </row>
    <row r="51" spans="1:26" ht="15.5">
      <c r="A51" s="77"/>
      <c r="B51" s="77"/>
      <c r="C51" s="77"/>
      <c r="D51" s="77"/>
      <c r="E51" s="73"/>
      <c r="F51" s="77"/>
      <c r="G51" s="77"/>
      <c r="H51" s="77"/>
      <c r="I51" s="74">
        <f t="shared" si="0"/>
        <v>0</v>
      </c>
      <c r="J51" s="77"/>
      <c r="K51" s="77"/>
      <c r="L51" s="77"/>
      <c r="M51" s="77"/>
      <c r="N51" s="77"/>
      <c r="O51" s="77"/>
      <c r="P51" s="77"/>
      <c r="Q51" s="77"/>
      <c r="R51" s="77"/>
      <c r="S51" s="77"/>
      <c r="T51" s="77"/>
      <c r="U51" s="77"/>
      <c r="V51" s="77"/>
      <c r="W51" s="77"/>
      <c r="X51" s="77"/>
      <c r="Y51" s="77"/>
      <c r="Z51" s="77"/>
    </row>
    <row r="52" spans="1:26" ht="15.5">
      <c r="A52" s="77"/>
      <c r="B52" s="77"/>
      <c r="C52" s="77"/>
      <c r="D52" s="77"/>
      <c r="E52" s="73"/>
      <c r="F52" s="77"/>
      <c r="G52" s="77"/>
      <c r="H52" s="77"/>
      <c r="I52" s="74">
        <f t="shared" si="0"/>
        <v>0</v>
      </c>
      <c r="J52" s="77"/>
      <c r="K52" s="77"/>
      <c r="L52" s="77"/>
      <c r="M52" s="77"/>
      <c r="N52" s="77"/>
      <c r="O52" s="77"/>
      <c r="P52" s="77"/>
      <c r="Q52" s="77"/>
      <c r="R52" s="77"/>
      <c r="S52" s="77"/>
      <c r="T52" s="77"/>
      <c r="U52" s="77"/>
      <c r="V52" s="77"/>
      <c r="W52" s="77"/>
      <c r="X52" s="77"/>
      <c r="Y52" s="77"/>
      <c r="Z52" s="77"/>
    </row>
    <row r="53" spans="1:26" ht="15.5">
      <c r="A53" s="77"/>
      <c r="B53" s="77"/>
      <c r="C53" s="77"/>
      <c r="D53" s="77"/>
      <c r="E53" s="73"/>
      <c r="F53" s="77"/>
      <c r="G53" s="77"/>
      <c r="H53" s="77"/>
      <c r="I53" s="74">
        <f t="shared" si="0"/>
        <v>0</v>
      </c>
      <c r="J53" s="77"/>
      <c r="K53" s="77"/>
      <c r="L53" s="77"/>
      <c r="M53" s="77"/>
      <c r="N53" s="77"/>
      <c r="O53" s="77"/>
      <c r="P53" s="77"/>
      <c r="Q53" s="77"/>
      <c r="R53" s="77"/>
      <c r="S53" s="77"/>
      <c r="T53" s="77"/>
      <c r="U53" s="77"/>
      <c r="V53" s="77"/>
      <c r="W53" s="77"/>
      <c r="X53" s="77"/>
      <c r="Y53" s="77"/>
      <c r="Z53" s="77"/>
    </row>
    <row r="54" spans="1:26" ht="15.5">
      <c r="A54" s="77"/>
      <c r="B54" s="77"/>
      <c r="C54" s="77"/>
      <c r="D54" s="77"/>
      <c r="E54" s="73"/>
      <c r="F54" s="77"/>
      <c r="G54" s="77"/>
      <c r="H54" s="77"/>
      <c r="I54" s="74">
        <f t="shared" si="0"/>
        <v>0</v>
      </c>
      <c r="J54" s="77"/>
      <c r="K54" s="77"/>
      <c r="L54" s="77"/>
      <c r="M54" s="77"/>
      <c r="N54" s="77"/>
      <c r="O54" s="77"/>
      <c r="P54" s="77"/>
      <c r="Q54" s="77"/>
      <c r="R54" s="77"/>
      <c r="S54" s="77"/>
      <c r="T54" s="77"/>
      <c r="U54" s="77"/>
      <c r="V54" s="77"/>
      <c r="W54" s="77"/>
      <c r="X54" s="77"/>
      <c r="Y54" s="77"/>
      <c r="Z54" s="77"/>
    </row>
    <row r="55" spans="1:26" ht="15.5">
      <c r="A55" s="77"/>
      <c r="B55" s="77"/>
      <c r="C55" s="77"/>
      <c r="D55" s="77"/>
      <c r="E55" s="73"/>
      <c r="F55" s="77"/>
      <c r="G55" s="77"/>
      <c r="H55" s="77"/>
      <c r="I55" s="74">
        <f t="shared" si="0"/>
        <v>0</v>
      </c>
      <c r="J55" s="77"/>
      <c r="K55" s="77"/>
      <c r="L55" s="77"/>
      <c r="M55" s="77"/>
      <c r="N55" s="77"/>
      <c r="O55" s="77"/>
      <c r="P55" s="77"/>
      <c r="Q55" s="77"/>
      <c r="R55" s="77"/>
      <c r="S55" s="77"/>
      <c r="T55" s="77"/>
      <c r="U55" s="77"/>
      <c r="V55" s="77"/>
      <c r="W55" s="77"/>
      <c r="X55" s="77"/>
      <c r="Y55" s="77"/>
      <c r="Z55" s="77"/>
    </row>
    <row r="56" spans="1:26" ht="15.5">
      <c r="A56" s="77"/>
      <c r="B56" s="77"/>
      <c r="C56" s="77"/>
      <c r="D56" s="77"/>
      <c r="E56" s="73"/>
      <c r="F56" s="77"/>
      <c r="G56" s="77"/>
      <c r="H56" s="77"/>
      <c r="I56" s="74">
        <f t="shared" si="0"/>
        <v>0</v>
      </c>
      <c r="J56" s="77"/>
      <c r="K56" s="77"/>
      <c r="L56" s="77"/>
      <c r="M56" s="77"/>
      <c r="N56" s="77"/>
      <c r="O56" s="77"/>
      <c r="P56" s="77"/>
      <c r="Q56" s="77"/>
      <c r="R56" s="77"/>
      <c r="S56" s="77"/>
      <c r="T56" s="77"/>
      <c r="U56" s="77"/>
      <c r="V56" s="77"/>
      <c r="W56" s="77"/>
      <c r="X56" s="77"/>
      <c r="Y56" s="77"/>
      <c r="Z56" s="77"/>
    </row>
    <row r="57" spans="1:26" ht="15.5">
      <c r="A57" s="77"/>
      <c r="B57" s="77"/>
      <c r="C57" s="77"/>
      <c r="D57" s="77"/>
      <c r="E57" s="73"/>
      <c r="F57" s="77"/>
      <c r="G57" s="77"/>
      <c r="H57" s="77"/>
      <c r="I57" s="74">
        <f t="shared" si="0"/>
        <v>0</v>
      </c>
      <c r="J57" s="77"/>
      <c r="K57" s="77"/>
      <c r="L57" s="77"/>
      <c r="M57" s="77"/>
      <c r="N57" s="77"/>
      <c r="O57" s="77"/>
      <c r="P57" s="77"/>
      <c r="Q57" s="77"/>
      <c r="R57" s="77"/>
      <c r="S57" s="77"/>
      <c r="T57" s="77"/>
      <c r="U57" s="77"/>
      <c r="V57" s="77"/>
      <c r="W57" s="77"/>
      <c r="X57" s="77"/>
      <c r="Y57" s="77"/>
      <c r="Z57" s="77"/>
    </row>
    <row r="58" spans="1:26" ht="15.5">
      <c r="A58" s="77"/>
      <c r="B58" s="77"/>
      <c r="C58" s="77"/>
      <c r="D58" s="77"/>
      <c r="E58" s="73"/>
      <c r="F58" s="77"/>
      <c r="G58" s="77"/>
      <c r="H58" s="77"/>
      <c r="I58" s="74">
        <f t="shared" si="0"/>
        <v>0</v>
      </c>
      <c r="J58" s="77"/>
      <c r="K58" s="77"/>
      <c r="L58" s="77"/>
      <c r="M58" s="77"/>
      <c r="N58" s="77"/>
      <c r="O58" s="77"/>
      <c r="P58" s="77"/>
      <c r="Q58" s="77"/>
      <c r="R58" s="77"/>
      <c r="S58" s="77"/>
      <c r="T58" s="77"/>
      <c r="U58" s="77"/>
      <c r="V58" s="77"/>
      <c r="W58" s="77"/>
      <c r="X58" s="77"/>
      <c r="Y58" s="77"/>
      <c r="Z58" s="77"/>
    </row>
    <row r="59" spans="1:26" ht="15.5">
      <c r="A59" s="77"/>
      <c r="B59" s="77"/>
      <c r="C59" s="77"/>
      <c r="D59" s="77"/>
      <c r="E59" s="73"/>
      <c r="F59" s="77"/>
      <c r="G59" s="77"/>
      <c r="H59" s="77"/>
      <c r="I59" s="74">
        <f t="shared" si="0"/>
        <v>0</v>
      </c>
      <c r="J59" s="77"/>
      <c r="K59" s="77"/>
      <c r="L59" s="77"/>
      <c r="M59" s="77"/>
      <c r="N59" s="77"/>
      <c r="O59" s="77"/>
      <c r="P59" s="77"/>
      <c r="Q59" s="77"/>
      <c r="R59" s="77"/>
      <c r="S59" s="77"/>
      <c r="T59" s="77"/>
      <c r="U59" s="77"/>
      <c r="V59" s="77"/>
      <c r="W59" s="77"/>
      <c r="X59" s="77"/>
      <c r="Y59" s="77"/>
      <c r="Z59" s="77"/>
    </row>
    <row r="60" spans="1:26" ht="15.5">
      <c r="A60" s="77"/>
      <c r="B60" s="77"/>
      <c r="C60" s="77"/>
      <c r="D60" s="77"/>
      <c r="E60" s="73"/>
      <c r="F60" s="77"/>
      <c r="G60" s="77"/>
      <c r="H60" s="77"/>
      <c r="I60" s="74">
        <f t="shared" si="0"/>
        <v>0</v>
      </c>
      <c r="J60" s="77"/>
      <c r="K60" s="77"/>
      <c r="L60" s="77"/>
      <c r="M60" s="77"/>
      <c r="N60" s="77"/>
      <c r="O60" s="77"/>
      <c r="P60" s="77"/>
      <c r="Q60" s="77"/>
      <c r="R60" s="77"/>
      <c r="S60" s="77"/>
      <c r="T60" s="77"/>
      <c r="U60" s="77"/>
      <c r="V60" s="77"/>
      <c r="W60" s="77"/>
      <c r="X60" s="77"/>
      <c r="Y60" s="77"/>
      <c r="Z60" s="77"/>
    </row>
    <row r="61" spans="1:26" ht="15.5">
      <c r="A61" s="77"/>
      <c r="B61" s="77"/>
      <c r="C61" s="77"/>
      <c r="D61" s="77"/>
      <c r="E61" s="73"/>
      <c r="F61" s="77"/>
      <c r="G61" s="77"/>
      <c r="H61" s="77"/>
      <c r="I61" s="74">
        <f t="shared" si="0"/>
        <v>0</v>
      </c>
      <c r="J61" s="77"/>
      <c r="K61" s="77"/>
      <c r="L61" s="77"/>
      <c r="M61" s="77"/>
      <c r="N61" s="77"/>
      <c r="O61" s="77"/>
      <c r="P61" s="77"/>
      <c r="Q61" s="77"/>
      <c r="R61" s="77"/>
      <c r="S61" s="77"/>
      <c r="T61" s="77"/>
      <c r="U61" s="77"/>
      <c r="V61" s="77"/>
      <c r="W61" s="77"/>
      <c r="X61" s="77"/>
      <c r="Y61" s="77"/>
      <c r="Z61" s="77"/>
    </row>
    <row r="62" spans="1:26" ht="15.5">
      <c r="A62" s="77"/>
      <c r="B62" s="77"/>
      <c r="C62" s="77"/>
      <c r="D62" s="77"/>
      <c r="E62" s="73"/>
      <c r="F62" s="77"/>
      <c r="G62" s="77"/>
      <c r="H62" s="77"/>
      <c r="I62" s="74">
        <f t="shared" si="0"/>
        <v>0</v>
      </c>
      <c r="J62" s="77"/>
      <c r="K62" s="77"/>
      <c r="L62" s="77"/>
      <c r="M62" s="77"/>
      <c r="N62" s="77"/>
      <c r="O62" s="77"/>
      <c r="P62" s="77"/>
      <c r="Q62" s="77"/>
      <c r="R62" s="77"/>
      <c r="S62" s="77"/>
      <c r="T62" s="77"/>
      <c r="U62" s="77"/>
      <c r="V62" s="77"/>
      <c r="W62" s="77"/>
      <c r="X62" s="77"/>
      <c r="Y62" s="77"/>
      <c r="Z62" s="77"/>
    </row>
    <row r="63" spans="1:26" ht="15.5">
      <c r="A63" s="77"/>
      <c r="B63" s="77"/>
      <c r="C63" s="77"/>
      <c r="D63" s="77"/>
      <c r="E63" s="73"/>
      <c r="F63" s="77"/>
      <c r="G63" s="77"/>
      <c r="H63" s="77"/>
      <c r="I63" s="74">
        <f t="shared" si="0"/>
        <v>0</v>
      </c>
      <c r="J63" s="77"/>
      <c r="K63" s="77"/>
      <c r="L63" s="77"/>
      <c r="M63" s="77"/>
      <c r="N63" s="77"/>
      <c r="O63" s="77"/>
      <c r="P63" s="77"/>
      <c r="Q63" s="77"/>
      <c r="R63" s="77"/>
      <c r="S63" s="77"/>
      <c r="T63" s="77"/>
      <c r="U63" s="77"/>
      <c r="V63" s="77"/>
      <c r="W63" s="77"/>
      <c r="X63" s="77"/>
      <c r="Y63" s="77"/>
      <c r="Z63" s="77"/>
    </row>
    <row r="64" spans="1:26" ht="15.5">
      <c r="A64" s="77"/>
      <c r="B64" s="77"/>
      <c r="C64" s="77"/>
      <c r="D64" s="77"/>
      <c r="E64" s="73"/>
      <c r="F64" s="77"/>
      <c r="G64" s="77"/>
      <c r="H64" s="77"/>
      <c r="I64" s="74">
        <f t="shared" si="0"/>
        <v>0</v>
      </c>
      <c r="J64" s="77"/>
      <c r="K64" s="77"/>
      <c r="L64" s="77"/>
      <c r="M64" s="77"/>
      <c r="N64" s="77"/>
      <c r="O64" s="77"/>
      <c r="P64" s="77"/>
      <c r="Q64" s="77"/>
      <c r="R64" s="77"/>
      <c r="S64" s="77"/>
      <c r="T64" s="77"/>
      <c r="U64" s="77"/>
      <c r="V64" s="77"/>
      <c r="W64" s="77"/>
      <c r="X64" s="77"/>
      <c r="Y64" s="77"/>
      <c r="Z64" s="77"/>
    </row>
    <row r="65" spans="1:26" ht="15.5">
      <c r="A65" s="77"/>
      <c r="B65" s="77"/>
      <c r="C65" s="77"/>
      <c r="D65" s="77"/>
      <c r="E65" s="73"/>
      <c r="F65" s="77"/>
      <c r="G65" s="77"/>
      <c r="H65" s="77"/>
      <c r="I65" s="74">
        <f t="shared" si="0"/>
        <v>0</v>
      </c>
      <c r="J65" s="77"/>
      <c r="K65" s="77"/>
      <c r="L65" s="77"/>
      <c r="M65" s="77"/>
      <c r="N65" s="77"/>
      <c r="O65" s="77"/>
      <c r="P65" s="77"/>
      <c r="Q65" s="77"/>
      <c r="R65" s="77"/>
      <c r="S65" s="77"/>
      <c r="T65" s="77"/>
      <c r="U65" s="77"/>
      <c r="V65" s="77"/>
      <c r="W65" s="77"/>
      <c r="X65" s="77"/>
      <c r="Y65" s="77"/>
      <c r="Z65" s="77"/>
    </row>
    <row r="66" spans="1:26" ht="15.5">
      <c r="A66" s="77"/>
      <c r="B66" s="77"/>
      <c r="C66" s="77"/>
      <c r="D66" s="77"/>
      <c r="E66" s="73"/>
      <c r="F66" s="77"/>
      <c r="G66" s="77"/>
      <c r="H66" s="77"/>
      <c r="I66" s="74">
        <f t="shared" si="0"/>
        <v>0</v>
      </c>
      <c r="J66" s="77"/>
      <c r="K66" s="77"/>
      <c r="L66" s="77"/>
      <c r="M66" s="77"/>
      <c r="N66" s="77"/>
      <c r="O66" s="77"/>
      <c r="P66" s="77"/>
      <c r="Q66" s="77"/>
      <c r="R66" s="77"/>
      <c r="S66" s="77"/>
      <c r="T66" s="77"/>
      <c r="U66" s="77"/>
      <c r="V66" s="77"/>
      <c r="W66" s="77"/>
      <c r="X66" s="77"/>
      <c r="Y66" s="77"/>
      <c r="Z66" s="77"/>
    </row>
    <row r="67" spans="1:26" ht="15.5">
      <c r="A67" s="77"/>
      <c r="B67" s="77"/>
      <c r="C67" s="77"/>
      <c r="D67" s="77"/>
      <c r="E67" s="73"/>
      <c r="F67" s="77"/>
      <c r="G67" s="77"/>
      <c r="H67" s="77"/>
      <c r="I67" s="74">
        <f t="shared" si="0"/>
        <v>0</v>
      </c>
      <c r="J67" s="77"/>
      <c r="K67" s="77"/>
      <c r="L67" s="77"/>
      <c r="M67" s="77"/>
      <c r="N67" s="77"/>
      <c r="O67" s="77"/>
      <c r="P67" s="77"/>
      <c r="Q67" s="77"/>
      <c r="R67" s="77"/>
      <c r="S67" s="77"/>
      <c r="T67" s="77"/>
      <c r="U67" s="77"/>
      <c r="V67" s="77"/>
      <c r="W67" s="77"/>
      <c r="X67" s="77"/>
      <c r="Y67" s="77"/>
      <c r="Z67" s="77"/>
    </row>
    <row r="68" spans="1:26" ht="15.5">
      <c r="A68" s="77"/>
      <c r="B68" s="77"/>
      <c r="C68" s="77"/>
      <c r="D68" s="77"/>
      <c r="E68" s="73"/>
      <c r="F68" s="77"/>
      <c r="G68" s="77"/>
      <c r="H68" s="77"/>
      <c r="I68" s="74">
        <f t="shared" si="0"/>
        <v>0</v>
      </c>
      <c r="J68" s="77"/>
      <c r="K68" s="77"/>
      <c r="L68" s="77"/>
      <c r="M68" s="77"/>
      <c r="N68" s="77"/>
      <c r="O68" s="77"/>
      <c r="P68" s="77"/>
      <c r="Q68" s="77"/>
      <c r="R68" s="77"/>
      <c r="S68" s="77"/>
      <c r="T68" s="77"/>
      <c r="U68" s="77"/>
      <c r="V68" s="77"/>
      <c r="W68" s="77"/>
      <c r="X68" s="77"/>
      <c r="Y68" s="77"/>
      <c r="Z68" s="77"/>
    </row>
    <row r="69" spans="1:26" ht="15.5">
      <c r="A69" s="77"/>
      <c r="B69" s="77"/>
      <c r="C69" s="77"/>
      <c r="D69" s="77"/>
      <c r="E69" s="73"/>
      <c r="F69" s="77"/>
      <c r="G69" s="77"/>
      <c r="H69" s="77"/>
      <c r="I69" s="74">
        <f t="shared" si="0"/>
        <v>0</v>
      </c>
      <c r="J69" s="77"/>
      <c r="K69" s="77"/>
      <c r="L69" s="77"/>
      <c r="M69" s="77"/>
      <c r="N69" s="77"/>
      <c r="O69" s="77"/>
      <c r="P69" s="77"/>
      <c r="Q69" s="77"/>
      <c r="R69" s="77"/>
      <c r="S69" s="77"/>
      <c r="T69" s="77"/>
      <c r="U69" s="77"/>
      <c r="V69" s="77"/>
      <c r="W69" s="77"/>
      <c r="X69" s="77"/>
      <c r="Y69" s="77"/>
      <c r="Z69" s="77"/>
    </row>
    <row r="70" spans="1:26" ht="15.5">
      <c r="A70" s="77"/>
      <c r="B70" s="77"/>
      <c r="C70" s="77"/>
      <c r="D70" s="77"/>
      <c r="E70" s="73"/>
      <c r="F70" s="77"/>
      <c r="G70" s="77"/>
      <c r="H70" s="77"/>
      <c r="I70" s="74">
        <f t="shared" si="0"/>
        <v>0</v>
      </c>
      <c r="J70" s="77"/>
      <c r="K70" s="77"/>
      <c r="L70" s="77"/>
      <c r="M70" s="77"/>
      <c r="N70" s="77"/>
      <c r="O70" s="77"/>
      <c r="P70" s="77"/>
      <c r="Q70" s="77"/>
      <c r="R70" s="77"/>
      <c r="S70" s="77"/>
      <c r="T70" s="77"/>
      <c r="U70" s="77"/>
      <c r="V70" s="77"/>
      <c r="W70" s="77"/>
      <c r="X70" s="77"/>
      <c r="Y70" s="77"/>
      <c r="Z70" s="77"/>
    </row>
    <row r="71" spans="1:26" ht="15.5">
      <c r="A71" s="77"/>
      <c r="B71" s="77"/>
      <c r="C71" s="77"/>
      <c r="D71" s="77"/>
      <c r="E71" s="73"/>
      <c r="F71" s="77"/>
      <c r="G71" s="77"/>
      <c r="H71" s="77"/>
      <c r="I71" s="74">
        <f t="shared" si="0"/>
        <v>0</v>
      </c>
      <c r="J71" s="77"/>
      <c r="K71" s="77"/>
      <c r="L71" s="77"/>
      <c r="M71" s="77"/>
      <c r="N71" s="77"/>
      <c r="O71" s="77"/>
      <c r="P71" s="77"/>
      <c r="Q71" s="77"/>
      <c r="R71" s="77"/>
      <c r="S71" s="77"/>
      <c r="T71" s="77"/>
      <c r="U71" s="77"/>
      <c r="V71" s="77"/>
      <c r="W71" s="77"/>
      <c r="X71" s="77"/>
      <c r="Y71" s="77"/>
      <c r="Z71" s="77"/>
    </row>
    <row r="72" spans="1:26" ht="15.5">
      <c r="A72" s="77"/>
      <c r="B72" s="77"/>
      <c r="C72" s="77"/>
      <c r="D72" s="77"/>
      <c r="E72" s="73"/>
      <c r="F72" s="77"/>
      <c r="G72" s="77"/>
      <c r="H72" s="77"/>
      <c r="I72" s="74">
        <f t="shared" si="0"/>
        <v>0</v>
      </c>
      <c r="J72" s="77"/>
      <c r="K72" s="77"/>
      <c r="L72" s="77"/>
      <c r="M72" s="77"/>
      <c r="N72" s="77"/>
      <c r="O72" s="77"/>
      <c r="P72" s="77"/>
      <c r="Q72" s="77"/>
      <c r="R72" s="77"/>
      <c r="S72" s="77"/>
      <c r="T72" s="77"/>
      <c r="U72" s="77"/>
      <c r="V72" s="77"/>
      <c r="W72" s="77"/>
      <c r="X72" s="77"/>
      <c r="Y72" s="77"/>
      <c r="Z72" s="77"/>
    </row>
    <row r="73" spans="1:26" ht="15.5">
      <c r="A73" s="77"/>
      <c r="B73" s="77"/>
      <c r="C73" s="77"/>
      <c r="D73" s="77"/>
      <c r="E73" s="73"/>
      <c r="F73" s="77"/>
      <c r="G73" s="77"/>
      <c r="H73" s="77"/>
      <c r="I73" s="74">
        <f t="shared" si="0"/>
        <v>0</v>
      </c>
      <c r="J73" s="77"/>
      <c r="K73" s="77"/>
      <c r="L73" s="77"/>
      <c r="M73" s="77"/>
      <c r="N73" s="77"/>
      <c r="O73" s="77"/>
      <c r="P73" s="77"/>
      <c r="Q73" s="77"/>
      <c r="R73" s="77"/>
      <c r="S73" s="77"/>
      <c r="T73" s="77"/>
      <c r="U73" s="77"/>
      <c r="V73" s="77"/>
      <c r="W73" s="77"/>
      <c r="X73" s="77"/>
      <c r="Y73" s="77"/>
      <c r="Z73" s="77"/>
    </row>
    <row r="74" spans="1:26" ht="15.5">
      <c r="A74" s="77"/>
      <c r="B74" s="77"/>
      <c r="C74" s="77"/>
      <c r="D74" s="77"/>
      <c r="E74" s="73"/>
      <c r="F74" s="77"/>
      <c r="G74" s="77"/>
      <c r="H74" s="77"/>
      <c r="I74" s="74">
        <f t="shared" si="0"/>
        <v>0</v>
      </c>
      <c r="J74" s="77"/>
      <c r="K74" s="77"/>
      <c r="L74" s="77"/>
      <c r="M74" s="77"/>
      <c r="N74" s="77"/>
      <c r="O74" s="77"/>
      <c r="P74" s="77"/>
      <c r="Q74" s="77"/>
      <c r="R74" s="77"/>
      <c r="S74" s="77"/>
      <c r="T74" s="77"/>
      <c r="U74" s="77"/>
      <c r="V74" s="77"/>
      <c r="W74" s="77"/>
      <c r="X74" s="77"/>
      <c r="Y74" s="77"/>
      <c r="Z74" s="77"/>
    </row>
    <row r="75" spans="1:26" ht="15.5">
      <c r="A75" s="77"/>
      <c r="B75" s="77"/>
      <c r="C75" s="77"/>
      <c r="D75" s="77"/>
      <c r="E75" s="73"/>
      <c r="F75" s="77"/>
      <c r="G75" s="77"/>
      <c r="H75" s="77"/>
      <c r="I75" s="74">
        <f t="shared" si="0"/>
        <v>0</v>
      </c>
      <c r="J75" s="77"/>
      <c r="K75" s="77"/>
      <c r="L75" s="77"/>
      <c r="M75" s="77"/>
      <c r="N75" s="77"/>
      <c r="O75" s="77"/>
      <c r="P75" s="77"/>
      <c r="Q75" s="77"/>
      <c r="R75" s="77"/>
      <c r="S75" s="77"/>
      <c r="T75" s="77"/>
      <c r="U75" s="77"/>
      <c r="V75" s="77"/>
      <c r="W75" s="77"/>
      <c r="X75" s="77"/>
      <c r="Y75" s="77"/>
      <c r="Z75" s="77"/>
    </row>
    <row r="76" spans="1:26" ht="15.5">
      <c r="A76" s="77"/>
      <c r="B76" s="77"/>
      <c r="C76" s="77"/>
      <c r="D76" s="77"/>
      <c r="E76" s="73"/>
      <c r="F76" s="77"/>
      <c r="G76" s="77"/>
      <c r="H76" s="77"/>
      <c r="I76" s="74">
        <f t="shared" si="0"/>
        <v>0</v>
      </c>
      <c r="J76" s="77"/>
      <c r="K76" s="77"/>
      <c r="L76" s="77"/>
      <c r="M76" s="77"/>
      <c r="N76" s="77"/>
      <c r="O76" s="77"/>
      <c r="P76" s="77"/>
      <c r="Q76" s="77"/>
      <c r="R76" s="77"/>
      <c r="S76" s="77"/>
      <c r="T76" s="77"/>
      <c r="U76" s="77"/>
      <c r="V76" s="77"/>
      <c r="W76" s="77"/>
      <c r="X76" s="77"/>
      <c r="Y76" s="77"/>
      <c r="Z76" s="77"/>
    </row>
    <row r="77" spans="1:26" ht="15.5">
      <c r="A77" s="77"/>
      <c r="B77" s="77"/>
      <c r="C77" s="77"/>
      <c r="D77" s="77"/>
      <c r="E77" s="73"/>
      <c r="F77" s="77"/>
      <c r="G77" s="77"/>
      <c r="H77" s="77"/>
      <c r="I77" s="74">
        <f t="shared" si="0"/>
        <v>0</v>
      </c>
      <c r="J77" s="77"/>
      <c r="K77" s="77"/>
      <c r="L77" s="77"/>
      <c r="M77" s="77"/>
      <c r="N77" s="77"/>
      <c r="O77" s="77"/>
      <c r="P77" s="77"/>
      <c r="Q77" s="77"/>
      <c r="R77" s="77"/>
      <c r="S77" s="77"/>
      <c r="T77" s="77"/>
      <c r="U77" s="77"/>
      <c r="V77" s="77"/>
      <c r="W77" s="77"/>
      <c r="X77" s="77"/>
      <c r="Y77" s="77"/>
      <c r="Z77" s="77"/>
    </row>
    <row r="78" spans="1:26" ht="15.5">
      <c r="A78" s="77"/>
      <c r="B78" s="77"/>
      <c r="C78" s="77"/>
      <c r="D78" s="77"/>
      <c r="E78" s="73"/>
      <c r="F78" s="77"/>
      <c r="G78" s="77"/>
      <c r="H78" s="77"/>
      <c r="I78" s="74">
        <f t="shared" ref="I78:I141" si="1">(E78-INT(E78))*24</f>
        <v>0</v>
      </c>
      <c r="J78" s="77"/>
      <c r="K78" s="77"/>
      <c r="L78" s="77"/>
      <c r="M78" s="77"/>
      <c r="N78" s="77"/>
      <c r="O78" s="77"/>
      <c r="P78" s="77"/>
      <c r="Q78" s="77"/>
      <c r="R78" s="77"/>
      <c r="S78" s="77"/>
      <c r="T78" s="77"/>
      <c r="U78" s="77"/>
      <c r="V78" s="77"/>
      <c r="W78" s="77"/>
      <c r="X78" s="77"/>
      <c r="Y78" s="77"/>
      <c r="Z78" s="77"/>
    </row>
    <row r="79" spans="1:26" ht="15.5">
      <c r="A79" s="77"/>
      <c r="B79" s="77"/>
      <c r="C79" s="77"/>
      <c r="D79" s="77"/>
      <c r="E79" s="73"/>
      <c r="F79" s="77"/>
      <c r="G79" s="77"/>
      <c r="H79" s="77"/>
      <c r="I79" s="74">
        <f t="shared" si="1"/>
        <v>0</v>
      </c>
      <c r="J79" s="77"/>
      <c r="K79" s="77"/>
      <c r="L79" s="77"/>
      <c r="M79" s="77"/>
      <c r="N79" s="77"/>
      <c r="O79" s="77"/>
      <c r="P79" s="77"/>
      <c r="Q79" s="77"/>
      <c r="R79" s="77"/>
      <c r="S79" s="77"/>
      <c r="T79" s="77"/>
      <c r="U79" s="77"/>
      <c r="V79" s="77"/>
      <c r="W79" s="77"/>
      <c r="X79" s="77"/>
      <c r="Y79" s="77"/>
      <c r="Z79" s="77"/>
    </row>
    <row r="80" spans="1:26" ht="15.5">
      <c r="A80" s="77"/>
      <c r="B80" s="77"/>
      <c r="C80" s="77"/>
      <c r="D80" s="77"/>
      <c r="E80" s="73"/>
      <c r="F80" s="77"/>
      <c r="G80" s="77"/>
      <c r="H80" s="77"/>
      <c r="I80" s="74">
        <f t="shared" si="1"/>
        <v>0</v>
      </c>
      <c r="J80" s="77"/>
      <c r="K80" s="77"/>
      <c r="L80" s="77"/>
      <c r="M80" s="77"/>
      <c r="N80" s="77"/>
      <c r="O80" s="77"/>
      <c r="P80" s="77"/>
      <c r="Q80" s="77"/>
      <c r="R80" s="77"/>
      <c r="S80" s="77"/>
      <c r="T80" s="77"/>
      <c r="U80" s="77"/>
      <c r="V80" s="77"/>
      <c r="W80" s="77"/>
      <c r="X80" s="77"/>
      <c r="Y80" s="77"/>
      <c r="Z80" s="77"/>
    </row>
    <row r="81" spans="1:26" ht="15.5">
      <c r="A81" s="77"/>
      <c r="B81" s="77"/>
      <c r="C81" s="77"/>
      <c r="D81" s="77"/>
      <c r="E81" s="73"/>
      <c r="F81" s="77"/>
      <c r="G81" s="77"/>
      <c r="H81" s="77"/>
      <c r="I81" s="74">
        <f t="shared" si="1"/>
        <v>0</v>
      </c>
      <c r="J81" s="77"/>
      <c r="K81" s="77"/>
      <c r="L81" s="77"/>
      <c r="M81" s="77"/>
      <c r="N81" s="77"/>
      <c r="O81" s="77"/>
      <c r="P81" s="77"/>
      <c r="Q81" s="77"/>
      <c r="R81" s="77"/>
      <c r="S81" s="77"/>
      <c r="T81" s="77"/>
      <c r="U81" s="77"/>
      <c r="V81" s="77"/>
      <c r="W81" s="77"/>
      <c r="X81" s="77"/>
      <c r="Y81" s="77"/>
      <c r="Z81" s="77"/>
    </row>
    <row r="82" spans="1:26" ht="15.5">
      <c r="A82" s="77"/>
      <c r="B82" s="77"/>
      <c r="C82" s="77"/>
      <c r="D82" s="77"/>
      <c r="E82" s="73"/>
      <c r="F82" s="77"/>
      <c r="G82" s="77"/>
      <c r="H82" s="77"/>
      <c r="I82" s="74">
        <f t="shared" si="1"/>
        <v>0</v>
      </c>
      <c r="J82" s="77"/>
      <c r="K82" s="77"/>
      <c r="L82" s="77"/>
      <c r="M82" s="77"/>
      <c r="N82" s="77"/>
      <c r="O82" s="77"/>
      <c r="P82" s="77"/>
      <c r="Q82" s="77"/>
      <c r="R82" s="77"/>
      <c r="S82" s="77"/>
      <c r="T82" s="77"/>
      <c r="U82" s="77"/>
      <c r="V82" s="77"/>
      <c r="W82" s="77"/>
      <c r="X82" s="77"/>
      <c r="Y82" s="77"/>
      <c r="Z82" s="77"/>
    </row>
    <row r="83" spans="1:26" ht="15.5">
      <c r="A83" s="77"/>
      <c r="B83" s="77"/>
      <c r="C83" s="77"/>
      <c r="D83" s="77"/>
      <c r="E83" s="73"/>
      <c r="F83" s="77"/>
      <c r="G83" s="77"/>
      <c r="H83" s="77"/>
      <c r="I83" s="74">
        <f t="shared" si="1"/>
        <v>0</v>
      </c>
      <c r="J83" s="77"/>
      <c r="K83" s="77"/>
      <c r="L83" s="77"/>
      <c r="M83" s="77"/>
      <c r="N83" s="77"/>
      <c r="O83" s="77"/>
      <c r="P83" s="77"/>
      <c r="Q83" s="77"/>
      <c r="R83" s="77"/>
      <c r="S83" s="77"/>
      <c r="T83" s="77"/>
      <c r="U83" s="77"/>
      <c r="V83" s="77"/>
      <c r="W83" s="77"/>
      <c r="X83" s="77"/>
      <c r="Y83" s="77"/>
      <c r="Z83" s="77"/>
    </row>
    <row r="84" spans="1:26" ht="15.5">
      <c r="A84" s="77"/>
      <c r="B84" s="77"/>
      <c r="C84" s="77"/>
      <c r="D84" s="77"/>
      <c r="E84" s="73"/>
      <c r="F84" s="77"/>
      <c r="G84" s="77"/>
      <c r="H84" s="77"/>
      <c r="I84" s="74">
        <f t="shared" si="1"/>
        <v>0</v>
      </c>
      <c r="J84" s="77"/>
      <c r="K84" s="77"/>
      <c r="L84" s="77"/>
      <c r="M84" s="77"/>
      <c r="N84" s="77"/>
      <c r="O84" s="77"/>
      <c r="P84" s="77"/>
      <c r="Q84" s="77"/>
      <c r="R84" s="77"/>
      <c r="S84" s="77"/>
      <c r="T84" s="77"/>
      <c r="U84" s="77"/>
      <c r="V84" s="77"/>
      <c r="W84" s="77"/>
      <c r="X84" s="77"/>
      <c r="Y84" s="77"/>
      <c r="Z84" s="77"/>
    </row>
    <row r="85" spans="1:26" ht="15.5">
      <c r="A85" s="77"/>
      <c r="B85" s="77"/>
      <c r="C85" s="77"/>
      <c r="D85" s="77"/>
      <c r="E85" s="73"/>
      <c r="F85" s="77"/>
      <c r="G85" s="77"/>
      <c r="H85" s="77"/>
      <c r="I85" s="74">
        <f t="shared" si="1"/>
        <v>0</v>
      </c>
      <c r="J85" s="77"/>
      <c r="K85" s="77"/>
      <c r="L85" s="77"/>
      <c r="M85" s="77"/>
      <c r="N85" s="77"/>
      <c r="O85" s="77"/>
      <c r="P85" s="77"/>
      <c r="Q85" s="77"/>
      <c r="R85" s="77"/>
      <c r="S85" s="77"/>
      <c r="T85" s="77"/>
      <c r="U85" s="77"/>
      <c r="V85" s="77"/>
      <c r="W85" s="77"/>
      <c r="X85" s="77"/>
      <c r="Y85" s="77"/>
      <c r="Z85" s="77"/>
    </row>
    <row r="86" spans="1:26" ht="15.5">
      <c r="A86" s="77"/>
      <c r="B86" s="77"/>
      <c r="C86" s="77"/>
      <c r="D86" s="77"/>
      <c r="E86" s="73"/>
      <c r="F86" s="77"/>
      <c r="G86" s="77"/>
      <c r="H86" s="77"/>
      <c r="I86" s="74">
        <f t="shared" si="1"/>
        <v>0</v>
      </c>
      <c r="J86" s="77"/>
      <c r="K86" s="77"/>
      <c r="L86" s="77"/>
      <c r="M86" s="77"/>
      <c r="N86" s="77"/>
      <c r="O86" s="77"/>
      <c r="P86" s="77"/>
      <c r="Q86" s="77"/>
      <c r="R86" s="77"/>
      <c r="S86" s="77"/>
      <c r="T86" s="77"/>
      <c r="U86" s="77"/>
      <c r="V86" s="77"/>
      <c r="W86" s="77"/>
      <c r="X86" s="77"/>
      <c r="Y86" s="77"/>
      <c r="Z86" s="77"/>
    </row>
    <row r="87" spans="1:26" ht="15.5">
      <c r="A87" s="77"/>
      <c r="B87" s="77"/>
      <c r="C87" s="77"/>
      <c r="D87" s="77"/>
      <c r="E87" s="73"/>
      <c r="F87" s="77"/>
      <c r="G87" s="77"/>
      <c r="H87" s="77"/>
      <c r="I87" s="74">
        <f t="shared" si="1"/>
        <v>0</v>
      </c>
      <c r="J87" s="77"/>
      <c r="K87" s="77"/>
      <c r="L87" s="77"/>
      <c r="M87" s="77"/>
      <c r="N87" s="77"/>
      <c r="O87" s="77"/>
      <c r="P87" s="77"/>
      <c r="Q87" s="77"/>
      <c r="R87" s="77"/>
      <c r="S87" s="77"/>
      <c r="T87" s="77"/>
      <c r="U87" s="77"/>
      <c r="V87" s="77"/>
      <c r="W87" s="77"/>
      <c r="X87" s="77"/>
      <c r="Y87" s="77"/>
      <c r="Z87" s="77"/>
    </row>
    <row r="88" spans="1:26" ht="15.5">
      <c r="A88" s="77"/>
      <c r="B88" s="77"/>
      <c r="C88" s="77"/>
      <c r="D88" s="77"/>
      <c r="E88" s="73"/>
      <c r="F88" s="77"/>
      <c r="G88" s="77"/>
      <c r="H88" s="77"/>
      <c r="I88" s="74">
        <f t="shared" si="1"/>
        <v>0</v>
      </c>
      <c r="J88" s="77"/>
      <c r="K88" s="77"/>
      <c r="L88" s="77"/>
      <c r="M88" s="77"/>
      <c r="N88" s="77"/>
      <c r="O88" s="77"/>
      <c r="P88" s="77"/>
      <c r="Q88" s="77"/>
      <c r="R88" s="77"/>
      <c r="S88" s="77"/>
      <c r="T88" s="77"/>
      <c r="U88" s="77"/>
      <c r="V88" s="77"/>
      <c r="W88" s="77"/>
      <c r="X88" s="77"/>
      <c r="Y88" s="77"/>
      <c r="Z88" s="77"/>
    </row>
    <row r="89" spans="1:26" ht="15.5">
      <c r="A89" s="77"/>
      <c r="B89" s="77"/>
      <c r="C89" s="77"/>
      <c r="D89" s="77"/>
      <c r="E89" s="73"/>
      <c r="F89" s="77"/>
      <c r="G89" s="77"/>
      <c r="H89" s="77"/>
      <c r="I89" s="74">
        <f t="shared" si="1"/>
        <v>0</v>
      </c>
      <c r="J89" s="77"/>
      <c r="K89" s="77"/>
      <c r="L89" s="77"/>
      <c r="M89" s="77"/>
      <c r="N89" s="77"/>
      <c r="O89" s="77"/>
      <c r="P89" s="77"/>
      <c r="Q89" s="77"/>
      <c r="R89" s="77"/>
      <c r="S89" s="77"/>
      <c r="T89" s="77"/>
      <c r="U89" s="77"/>
      <c r="V89" s="77"/>
      <c r="W89" s="77"/>
      <c r="X89" s="77"/>
      <c r="Y89" s="77"/>
      <c r="Z89" s="77"/>
    </row>
    <row r="90" spans="1:26" ht="15.5">
      <c r="A90" s="77"/>
      <c r="B90" s="77"/>
      <c r="C90" s="77"/>
      <c r="D90" s="77"/>
      <c r="E90" s="73"/>
      <c r="F90" s="77"/>
      <c r="G90" s="77"/>
      <c r="H90" s="77"/>
      <c r="I90" s="74">
        <f t="shared" si="1"/>
        <v>0</v>
      </c>
      <c r="J90" s="77"/>
      <c r="K90" s="77"/>
      <c r="L90" s="77"/>
      <c r="M90" s="77"/>
      <c r="N90" s="77"/>
      <c r="O90" s="77"/>
      <c r="P90" s="77"/>
      <c r="Q90" s="77"/>
      <c r="R90" s="77"/>
      <c r="S90" s="77"/>
      <c r="T90" s="77"/>
      <c r="U90" s="77"/>
      <c r="V90" s="77"/>
      <c r="W90" s="77"/>
      <c r="X90" s="77"/>
      <c r="Y90" s="77"/>
      <c r="Z90" s="77"/>
    </row>
    <row r="91" spans="1:26" ht="15.5">
      <c r="A91" s="77"/>
      <c r="B91" s="77"/>
      <c r="C91" s="77"/>
      <c r="D91" s="77"/>
      <c r="E91" s="73"/>
      <c r="F91" s="77"/>
      <c r="G91" s="77"/>
      <c r="H91" s="77"/>
      <c r="I91" s="74">
        <f t="shared" si="1"/>
        <v>0</v>
      </c>
      <c r="J91" s="77"/>
      <c r="K91" s="77"/>
      <c r="L91" s="77"/>
      <c r="M91" s="77"/>
      <c r="N91" s="77"/>
      <c r="O91" s="77"/>
      <c r="P91" s="77"/>
      <c r="Q91" s="77"/>
      <c r="R91" s="77"/>
      <c r="S91" s="77"/>
      <c r="T91" s="77"/>
      <c r="U91" s="77"/>
      <c r="V91" s="77"/>
      <c r="W91" s="77"/>
      <c r="X91" s="77"/>
      <c r="Y91" s="77"/>
      <c r="Z91" s="77"/>
    </row>
    <row r="92" spans="1:26" ht="15.5">
      <c r="A92" s="77"/>
      <c r="B92" s="77"/>
      <c r="C92" s="77"/>
      <c r="D92" s="77"/>
      <c r="E92" s="73"/>
      <c r="F92" s="77"/>
      <c r="G92" s="77"/>
      <c r="H92" s="77"/>
      <c r="I92" s="74">
        <f t="shared" si="1"/>
        <v>0</v>
      </c>
      <c r="J92" s="77"/>
      <c r="K92" s="77"/>
      <c r="L92" s="77"/>
      <c r="M92" s="77"/>
      <c r="N92" s="77"/>
      <c r="O92" s="77"/>
      <c r="P92" s="77"/>
      <c r="Q92" s="77"/>
      <c r="R92" s="77"/>
      <c r="S92" s="77"/>
      <c r="T92" s="77"/>
      <c r="U92" s="77"/>
      <c r="V92" s="77"/>
      <c r="W92" s="77"/>
      <c r="X92" s="77"/>
      <c r="Y92" s="77"/>
      <c r="Z92" s="77"/>
    </row>
    <row r="93" spans="1:26" ht="15.5">
      <c r="A93" s="77"/>
      <c r="B93" s="77"/>
      <c r="C93" s="77"/>
      <c r="D93" s="77"/>
      <c r="E93" s="73"/>
      <c r="F93" s="77"/>
      <c r="G93" s="77"/>
      <c r="H93" s="77"/>
      <c r="I93" s="74">
        <f t="shared" si="1"/>
        <v>0</v>
      </c>
      <c r="J93" s="77"/>
      <c r="K93" s="77"/>
      <c r="L93" s="77"/>
      <c r="M93" s="77"/>
      <c r="N93" s="77"/>
      <c r="O93" s="77"/>
      <c r="P93" s="77"/>
      <c r="Q93" s="77"/>
      <c r="R93" s="77"/>
      <c r="S93" s="77"/>
      <c r="T93" s="77"/>
      <c r="U93" s="77"/>
      <c r="V93" s="77"/>
      <c r="W93" s="77"/>
      <c r="X93" s="77"/>
      <c r="Y93" s="77"/>
      <c r="Z93" s="77"/>
    </row>
    <row r="94" spans="1:26" ht="15.5">
      <c r="A94" s="77"/>
      <c r="B94" s="77"/>
      <c r="C94" s="77"/>
      <c r="D94" s="77"/>
      <c r="E94" s="73"/>
      <c r="F94" s="77"/>
      <c r="G94" s="77"/>
      <c r="H94" s="77"/>
      <c r="I94" s="74">
        <f t="shared" si="1"/>
        <v>0</v>
      </c>
      <c r="J94" s="77"/>
      <c r="K94" s="77"/>
      <c r="L94" s="77"/>
      <c r="M94" s="77"/>
      <c r="N94" s="77"/>
      <c r="O94" s="77"/>
      <c r="P94" s="77"/>
      <c r="Q94" s="77"/>
      <c r="R94" s="77"/>
      <c r="S94" s="77"/>
      <c r="T94" s="77"/>
      <c r="U94" s="77"/>
      <c r="V94" s="77"/>
      <c r="W94" s="77"/>
      <c r="X94" s="77"/>
      <c r="Y94" s="77"/>
      <c r="Z94" s="77"/>
    </row>
    <row r="95" spans="1:26" ht="15.5">
      <c r="A95" s="77"/>
      <c r="B95" s="77"/>
      <c r="C95" s="77"/>
      <c r="D95" s="77"/>
      <c r="E95" s="73"/>
      <c r="F95" s="77"/>
      <c r="G95" s="77"/>
      <c r="H95" s="77"/>
      <c r="I95" s="74">
        <f t="shared" si="1"/>
        <v>0</v>
      </c>
      <c r="J95" s="77"/>
      <c r="K95" s="77"/>
      <c r="L95" s="77"/>
      <c r="M95" s="77"/>
      <c r="N95" s="77"/>
      <c r="O95" s="77"/>
      <c r="P95" s="77"/>
      <c r="Q95" s="77"/>
      <c r="R95" s="77"/>
      <c r="S95" s="77"/>
      <c r="T95" s="77"/>
      <c r="U95" s="77"/>
      <c r="V95" s="77"/>
      <c r="W95" s="77"/>
      <c r="X95" s="77"/>
      <c r="Y95" s="77"/>
      <c r="Z95" s="77"/>
    </row>
    <row r="96" spans="1:26" ht="15.5">
      <c r="A96" s="77"/>
      <c r="B96" s="77"/>
      <c r="C96" s="77"/>
      <c r="D96" s="77"/>
      <c r="E96" s="73"/>
      <c r="F96" s="77"/>
      <c r="G96" s="77"/>
      <c r="H96" s="77"/>
      <c r="I96" s="74">
        <f t="shared" si="1"/>
        <v>0</v>
      </c>
      <c r="J96" s="77"/>
      <c r="K96" s="77"/>
      <c r="L96" s="77"/>
      <c r="M96" s="77"/>
      <c r="N96" s="77"/>
      <c r="O96" s="77"/>
      <c r="P96" s="77"/>
      <c r="Q96" s="77"/>
      <c r="R96" s="77"/>
      <c r="S96" s="77"/>
      <c r="T96" s="77"/>
      <c r="U96" s="77"/>
      <c r="V96" s="77"/>
      <c r="W96" s="77"/>
      <c r="X96" s="77"/>
      <c r="Y96" s="77"/>
      <c r="Z96" s="77"/>
    </row>
    <row r="97" spans="1:26" ht="15.5">
      <c r="A97" s="77"/>
      <c r="B97" s="77"/>
      <c r="C97" s="77"/>
      <c r="D97" s="77"/>
      <c r="E97" s="73"/>
      <c r="F97" s="77"/>
      <c r="G97" s="77"/>
      <c r="H97" s="77"/>
      <c r="I97" s="74">
        <f t="shared" si="1"/>
        <v>0</v>
      </c>
      <c r="J97" s="77"/>
      <c r="K97" s="77"/>
      <c r="L97" s="77"/>
      <c r="M97" s="77"/>
      <c r="N97" s="77"/>
      <c r="O97" s="77"/>
      <c r="P97" s="77"/>
      <c r="Q97" s="77"/>
      <c r="R97" s="77"/>
      <c r="S97" s="77"/>
      <c r="T97" s="77"/>
      <c r="U97" s="77"/>
      <c r="V97" s="77"/>
      <c r="W97" s="77"/>
      <c r="X97" s="77"/>
      <c r="Y97" s="77"/>
      <c r="Z97" s="77"/>
    </row>
    <row r="98" spans="1:26" ht="15.5">
      <c r="A98" s="77"/>
      <c r="B98" s="77"/>
      <c r="C98" s="77"/>
      <c r="D98" s="77"/>
      <c r="E98" s="73"/>
      <c r="F98" s="77"/>
      <c r="G98" s="77"/>
      <c r="H98" s="77"/>
      <c r="I98" s="74">
        <f t="shared" si="1"/>
        <v>0</v>
      </c>
      <c r="J98" s="77"/>
      <c r="K98" s="77"/>
      <c r="L98" s="77"/>
      <c r="M98" s="77"/>
      <c r="N98" s="77"/>
      <c r="O98" s="77"/>
      <c r="P98" s="77"/>
      <c r="Q98" s="77"/>
      <c r="R98" s="77"/>
      <c r="S98" s="77"/>
      <c r="T98" s="77"/>
      <c r="U98" s="77"/>
      <c r="V98" s="77"/>
      <c r="W98" s="77"/>
      <c r="X98" s="77"/>
      <c r="Y98" s="77"/>
      <c r="Z98" s="77"/>
    </row>
    <row r="99" spans="1:26" ht="15.5">
      <c r="A99" s="77"/>
      <c r="B99" s="77"/>
      <c r="C99" s="77"/>
      <c r="D99" s="77"/>
      <c r="E99" s="73"/>
      <c r="F99" s="77"/>
      <c r="G99" s="77"/>
      <c r="H99" s="77"/>
      <c r="I99" s="74">
        <f t="shared" si="1"/>
        <v>0</v>
      </c>
      <c r="J99" s="77"/>
      <c r="K99" s="77"/>
      <c r="L99" s="77"/>
      <c r="M99" s="77"/>
      <c r="N99" s="77"/>
      <c r="O99" s="77"/>
      <c r="P99" s="77"/>
      <c r="Q99" s="77"/>
      <c r="R99" s="77"/>
      <c r="S99" s="77"/>
      <c r="T99" s="77"/>
      <c r="U99" s="77"/>
      <c r="V99" s="77"/>
      <c r="W99" s="77"/>
      <c r="X99" s="77"/>
      <c r="Y99" s="77"/>
      <c r="Z99" s="77"/>
    </row>
    <row r="100" spans="1:26" ht="15.5">
      <c r="A100" s="77"/>
      <c r="B100" s="77"/>
      <c r="C100" s="77"/>
      <c r="D100" s="77"/>
      <c r="E100" s="73"/>
      <c r="F100" s="77"/>
      <c r="G100" s="77"/>
      <c r="H100" s="77"/>
      <c r="I100" s="74">
        <f t="shared" si="1"/>
        <v>0</v>
      </c>
      <c r="J100" s="77"/>
      <c r="K100" s="77"/>
      <c r="L100" s="77"/>
      <c r="M100" s="77"/>
      <c r="N100" s="77"/>
      <c r="O100" s="77"/>
      <c r="P100" s="77"/>
      <c r="Q100" s="77"/>
      <c r="R100" s="77"/>
      <c r="S100" s="77"/>
      <c r="T100" s="77"/>
      <c r="U100" s="77"/>
      <c r="V100" s="77"/>
      <c r="W100" s="77"/>
      <c r="X100" s="77"/>
      <c r="Y100" s="77"/>
      <c r="Z100" s="77"/>
    </row>
    <row r="101" spans="1:26" ht="15.5">
      <c r="A101" s="77"/>
      <c r="B101" s="77"/>
      <c r="C101" s="77"/>
      <c r="D101" s="77"/>
      <c r="E101" s="73"/>
      <c r="F101" s="77"/>
      <c r="G101" s="77"/>
      <c r="H101" s="77"/>
      <c r="I101" s="74">
        <f t="shared" si="1"/>
        <v>0</v>
      </c>
      <c r="J101" s="77"/>
      <c r="K101" s="77"/>
      <c r="L101" s="77"/>
      <c r="M101" s="77"/>
      <c r="N101" s="77"/>
      <c r="O101" s="77"/>
      <c r="P101" s="77"/>
      <c r="Q101" s="77"/>
      <c r="R101" s="77"/>
      <c r="S101" s="77"/>
      <c r="T101" s="77"/>
      <c r="U101" s="77"/>
      <c r="V101" s="77"/>
      <c r="W101" s="77"/>
      <c r="X101" s="77"/>
      <c r="Y101" s="77"/>
      <c r="Z101" s="77"/>
    </row>
    <row r="102" spans="1:26" ht="15.5">
      <c r="A102" s="77"/>
      <c r="B102" s="77"/>
      <c r="C102" s="77"/>
      <c r="D102" s="77"/>
      <c r="E102" s="73"/>
      <c r="F102" s="77"/>
      <c r="G102" s="77"/>
      <c r="H102" s="77"/>
      <c r="I102" s="74">
        <f t="shared" si="1"/>
        <v>0</v>
      </c>
      <c r="J102" s="77"/>
      <c r="K102" s="77"/>
      <c r="L102" s="77"/>
      <c r="M102" s="77"/>
      <c r="N102" s="77"/>
      <c r="O102" s="77"/>
      <c r="P102" s="77"/>
      <c r="Q102" s="77"/>
      <c r="R102" s="77"/>
      <c r="S102" s="77"/>
      <c r="T102" s="77"/>
      <c r="U102" s="77"/>
      <c r="V102" s="77"/>
      <c r="W102" s="77"/>
      <c r="X102" s="77"/>
      <c r="Y102" s="77"/>
      <c r="Z102" s="77"/>
    </row>
    <row r="103" spans="1:26" ht="15.5">
      <c r="A103" s="77"/>
      <c r="B103" s="77"/>
      <c r="C103" s="77"/>
      <c r="D103" s="77"/>
      <c r="E103" s="73"/>
      <c r="F103" s="77"/>
      <c r="G103" s="77"/>
      <c r="H103" s="77"/>
      <c r="I103" s="74">
        <f t="shared" si="1"/>
        <v>0</v>
      </c>
      <c r="J103" s="77"/>
      <c r="K103" s="77"/>
      <c r="L103" s="77"/>
      <c r="M103" s="77"/>
      <c r="N103" s="77"/>
      <c r="O103" s="77"/>
      <c r="P103" s="77"/>
      <c r="Q103" s="77"/>
      <c r="R103" s="77"/>
      <c r="S103" s="77"/>
      <c r="T103" s="77"/>
      <c r="U103" s="77"/>
      <c r="V103" s="77"/>
      <c r="W103" s="77"/>
      <c r="X103" s="77"/>
      <c r="Y103" s="77"/>
      <c r="Z103" s="77"/>
    </row>
    <row r="104" spans="1:26" ht="15.5">
      <c r="A104" s="77"/>
      <c r="B104" s="77"/>
      <c r="C104" s="77"/>
      <c r="D104" s="77"/>
      <c r="E104" s="73"/>
      <c r="F104" s="77"/>
      <c r="G104" s="77"/>
      <c r="H104" s="77"/>
      <c r="I104" s="74">
        <f t="shared" si="1"/>
        <v>0</v>
      </c>
      <c r="J104" s="77"/>
      <c r="K104" s="77"/>
      <c r="L104" s="77"/>
      <c r="M104" s="77"/>
      <c r="N104" s="77"/>
      <c r="O104" s="77"/>
      <c r="P104" s="77"/>
      <c r="Q104" s="77"/>
      <c r="R104" s="77"/>
      <c r="S104" s="77"/>
      <c r="T104" s="77"/>
      <c r="U104" s="77"/>
      <c r="V104" s="77"/>
      <c r="W104" s="77"/>
      <c r="X104" s="77"/>
      <c r="Y104" s="77"/>
      <c r="Z104" s="77"/>
    </row>
    <row r="105" spans="1:26" ht="15.5">
      <c r="A105" s="77"/>
      <c r="B105" s="77"/>
      <c r="C105" s="77"/>
      <c r="D105" s="77"/>
      <c r="E105" s="73"/>
      <c r="F105" s="77"/>
      <c r="G105" s="77"/>
      <c r="H105" s="77"/>
      <c r="I105" s="74">
        <f t="shared" si="1"/>
        <v>0</v>
      </c>
      <c r="J105" s="77"/>
      <c r="K105" s="77"/>
      <c r="L105" s="77"/>
      <c r="M105" s="77"/>
      <c r="N105" s="77"/>
      <c r="O105" s="77"/>
      <c r="P105" s="77"/>
      <c r="Q105" s="77"/>
      <c r="R105" s="77"/>
      <c r="S105" s="77"/>
      <c r="T105" s="77"/>
      <c r="U105" s="77"/>
      <c r="V105" s="77"/>
      <c r="W105" s="77"/>
      <c r="X105" s="77"/>
      <c r="Y105" s="77"/>
      <c r="Z105" s="77"/>
    </row>
    <row r="106" spans="1:26" ht="15.5">
      <c r="A106" s="77"/>
      <c r="B106" s="77"/>
      <c r="C106" s="77"/>
      <c r="D106" s="77"/>
      <c r="E106" s="73"/>
      <c r="F106" s="77"/>
      <c r="G106" s="77"/>
      <c r="H106" s="77"/>
      <c r="I106" s="74">
        <f t="shared" si="1"/>
        <v>0</v>
      </c>
      <c r="J106" s="77"/>
      <c r="K106" s="77"/>
      <c r="L106" s="77"/>
      <c r="M106" s="77"/>
      <c r="N106" s="77"/>
      <c r="O106" s="77"/>
      <c r="P106" s="77"/>
      <c r="Q106" s="77"/>
      <c r="R106" s="77"/>
      <c r="S106" s="77"/>
      <c r="T106" s="77"/>
      <c r="U106" s="77"/>
      <c r="V106" s="77"/>
      <c r="W106" s="77"/>
      <c r="X106" s="77"/>
      <c r="Y106" s="77"/>
      <c r="Z106" s="77"/>
    </row>
    <row r="107" spans="1:26" ht="15.5">
      <c r="A107" s="77"/>
      <c r="B107" s="77"/>
      <c r="C107" s="77"/>
      <c r="D107" s="77"/>
      <c r="E107" s="73"/>
      <c r="F107" s="77"/>
      <c r="G107" s="77"/>
      <c r="H107" s="77"/>
      <c r="I107" s="74">
        <f t="shared" si="1"/>
        <v>0</v>
      </c>
      <c r="J107" s="77"/>
      <c r="K107" s="77"/>
      <c r="L107" s="77"/>
      <c r="M107" s="77"/>
      <c r="N107" s="77"/>
      <c r="O107" s="77"/>
      <c r="P107" s="77"/>
      <c r="Q107" s="77"/>
      <c r="R107" s="77"/>
      <c r="S107" s="77"/>
      <c r="T107" s="77"/>
      <c r="U107" s="77"/>
      <c r="V107" s="77"/>
      <c r="W107" s="77"/>
      <c r="X107" s="77"/>
      <c r="Y107" s="77"/>
      <c r="Z107" s="77"/>
    </row>
    <row r="108" spans="1:26" ht="15.5">
      <c r="A108" s="77"/>
      <c r="B108" s="77"/>
      <c r="C108" s="77"/>
      <c r="D108" s="77"/>
      <c r="E108" s="73"/>
      <c r="F108" s="77"/>
      <c r="G108" s="77"/>
      <c r="H108" s="77"/>
      <c r="I108" s="74">
        <f t="shared" si="1"/>
        <v>0</v>
      </c>
      <c r="J108" s="77"/>
      <c r="K108" s="77"/>
      <c r="L108" s="77"/>
      <c r="M108" s="77"/>
      <c r="N108" s="77"/>
      <c r="O108" s="77"/>
      <c r="P108" s="77"/>
      <c r="Q108" s="77"/>
      <c r="R108" s="77"/>
      <c r="S108" s="77"/>
      <c r="T108" s="77"/>
      <c r="U108" s="77"/>
      <c r="V108" s="77"/>
      <c r="W108" s="77"/>
      <c r="X108" s="77"/>
      <c r="Y108" s="77"/>
      <c r="Z108" s="77"/>
    </row>
    <row r="109" spans="1:26" ht="15.5">
      <c r="A109" s="77"/>
      <c r="B109" s="77"/>
      <c r="C109" s="77"/>
      <c r="D109" s="77"/>
      <c r="E109" s="73"/>
      <c r="F109" s="77"/>
      <c r="G109" s="77"/>
      <c r="H109" s="77"/>
      <c r="I109" s="74">
        <f t="shared" si="1"/>
        <v>0</v>
      </c>
      <c r="J109" s="77"/>
      <c r="K109" s="77"/>
      <c r="L109" s="77"/>
      <c r="M109" s="77"/>
      <c r="N109" s="77"/>
      <c r="O109" s="77"/>
      <c r="P109" s="77"/>
      <c r="Q109" s="77"/>
      <c r="R109" s="77"/>
      <c r="S109" s="77"/>
      <c r="T109" s="77"/>
      <c r="U109" s="77"/>
      <c r="V109" s="77"/>
      <c r="W109" s="77"/>
      <c r="X109" s="77"/>
      <c r="Y109" s="77"/>
      <c r="Z109" s="77"/>
    </row>
    <row r="110" spans="1:26" ht="15.5">
      <c r="A110" s="77"/>
      <c r="B110" s="77"/>
      <c r="C110" s="77"/>
      <c r="D110" s="77"/>
      <c r="E110" s="73"/>
      <c r="F110" s="77"/>
      <c r="G110" s="77"/>
      <c r="H110" s="77"/>
      <c r="I110" s="74">
        <f t="shared" si="1"/>
        <v>0</v>
      </c>
      <c r="J110" s="77"/>
      <c r="K110" s="77"/>
      <c r="L110" s="77"/>
      <c r="M110" s="77"/>
      <c r="N110" s="77"/>
      <c r="O110" s="77"/>
      <c r="P110" s="77"/>
      <c r="Q110" s="77"/>
      <c r="R110" s="77"/>
      <c r="S110" s="77"/>
      <c r="T110" s="77"/>
      <c r="U110" s="77"/>
      <c r="V110" s="77"/>
      <c r="W110" s="77"/>
      <c r="X110" s="77"/>
      <c r="Y110" s="77"/>
      <c r="Z110" s="77"/>
    </row>
    <row r="111" spans="1:26" ht="15.5">
      <c r="A111" s="77"/>
      <c r="B111" s="77"/>
      <c r="C111" s="77"/>
      <c r="D111" s="77"/>
      <c r="E111" s="73"/>
      <c r="F111" s="77"/>
      <c r="G111" s="77"/>
      <c r="H111" s="77"/>
      <c r="I111" s="74">
        <f t="shared" si="1"/>
        <v>0</v>
      </c>
      <c r="J111" s="77"/>
      <c r="K111" s="77"/>
      <c r="L111" s="77"/>
      <c r="M111" s="77"/>
      <c r="N111" s="77"/>
      <c r="O111" s="77"/>
      <c r="P111" s="77"/>
      <c r="Q111" s="77"/>
      <c r="R111" s="77"/>
      <c r="S111" s="77"/>
      <c r="T111" s="77"/>
      <c r="U111" s="77"/>
      <c r="V111" s="77"/>
      <c r="W111" s="77"/>
      <c r="X111" s="77"/>
      <c r="Y111" s="77"/>
      <c r="Z111" s="77"/>
    </row>
    <row r="112" spans="1:26" ht="15.5">
      <c r="A112" s="77"/>
      <c r="B112" s="77"/>
      <c r="C112" s="77"/>
      <c r="D112" s="77"/>
      <c r="E112" s="73"/>
      <c r="F112" s="77"/>
      <c r="G112" s="77"/>
      <c r="H112" s="77"/>
      <c r="I112" s="74">
        <f t="shared" si="1"/>
        <v>0</v>
      </c>
      <c r="J112" s="77"/>
      <c r="K112" s="77"/>
      <c r="L112" s="77"/>
      <c r="M112" s="77"/>
      <c r="N112" s="77"/>
      <c r="O112" s="77"/>
      <c r="P112" s="77"/>
      <c r="Q112" s="77"/>
      <c r="R112" s="77"/>
      <c r="S112" s="77"/>
      <c r="T112" s="77"/>
      <c r="U112" s="77"/>
      <c r="V112" s="77"/>
      <c r="W112" s="77"/>
      <c r="X112" s="77"/>
      <c r="Y112" s="77"/>
      <c r="Z112" s="77"/>
    </row>
    <row r="113" spans="1:26" ht="15.5">
      <c r="A113" s="77"/>
      <c r="B113" s="77"/>
      <c r="C113" s="77"/>
      <c r="D113" s="77"/>
      <c r="E113" s="73"/>
      <c r="F113" s="77"/>
      <c r="G113" s="77"/>
      <c r="H113" s="77"/>
      <c r="I113" s="74">
        <f t="shared" si="1"/>
        <v>0</v>
      </c>
      <c r="J113" s="77"/>
      <c r="K113" s="77"/>
      <c r="L113" s="77"/>
      <c r="M113" s="77"/>
      <c r="N113" s="77"/>
      <c r="O113" s="77"/>
      <c r="P113" s="77"/>
      <c r="Q113" s="77"/>
      <c r="R113" s="77"/>
      <c r="S113" s="77"/>
      <c r="T113" s="77"/>
      <c r="U113" s="77"/>
      <c r="V113" s="77"/>
      <c r="W113" s="77"/>
      <c r="X113" s="77"/>
      <c r="Y113" s="77"/>
      <c r="Z113" s="77"/>
    </row>
    <row r="114" spans="1:26" ht="15.5">
      <c r="A114" s="77"/>
      <c r="B114" s="77"/>
      <c r="C114" s="77"/>
      <c r="D114" s="77"/>
      <c r="E114" s="73"/>
      <c r="F114" s="77"/>
      <c r="G114" s="77"/>
      <c r="H114" s="77"/>
      <c r="I114" s="74">
        <f t="shared" si="1"/>
        <v>0</v>
      </c>
      <c r="J114" s="77"/>
      <c r="K114" s="77"/>
      <c r="L114" s="77"/>
      <c r="M114" s="77"/>
      <c r="N114" s="77"/>
      <c r="O114" s="77"/>
      <c r="P114" s="77"/>
      <c r="Q114" s="77"/>
      <c r="R114" s="77"/>
      <c r="S114" s="77"/>
      <c r="T114" s="77"/>
      <c r="U114" s="77"/>
      <c r="V114" s="77"/>
      <c r="W114" s="77"/>
      <c r="X114" s="77"/>
      <c r="Y114" s="77"/>
      <c r="Z114" s="77"/>
    </row>
    <row r="115" spans="1:26" ht="15.5">
      <c r="A115" s="77"/>
      <c r="B115" s="77"/>
      <c r="C115" s="77"/>
      <c r="D115" s="77"/>
      <c r="E115" s="73"/>
      <c r="F115" s="77"/>
      <c r="G115" s="77"/>
      <c r="H115" s="77"/>
      <c r="I115" s="74">
        <f t="shared" si="1"/>
        <v>0</v>
      </c>
      <c r="J115" s="77"/>
      <c r="K115" s="77"/>
      <c r="L115" s="77"/>
      <c r="M115" s="77"/>
      <c r="N115" s="77"/>
      <c r="O115" s="77"/>
      <c r="P115" s="77"/>
      <c r="Q115" s="77"/>
      <c r="R115" s="77"/>
      <c r="S115" s="77"/>
      <c r="T115" s="77"/>
      <c r="U115" s="77"/>
      <c r="V115" s="77"/>
      <c r="W115" s="77"/>
      <c r="X115" s="77"/>
      <c r="Y115" s="77"/>
      <c r="Z115" s="77"/>
    </row>
    <row r="116" spans="1:26" ht="15.5">
      <c r="A116" s="77"/>
      <c r="B116" s="77"/>
      <c r="C116" s="77"/>
      <c r="D116" s="77"/>
      <c r="E116" s="73"/>
      <c r="F116" s="77"/>
      <c r="G116" s="77"/>
      <c r="H116" s="77"/>
      <c r="I116" s="74">
        <f t="shared" si="1"/>
        <v>0</v>
      </c>
      <c r="J116" s="77"/>
      <c r="K116" s="77"/>
      <c r="L116" s="77"/>
      <c r="M116" s="77"/>
      <c r="N116" s="77"/>
      <c r="O116" s="77"/>
      <c r="P116" s="77"/>
      <c r="Q116" s="77"/>
      <c r="R116" s="77"/>
      <c r="S116" s="77"/>
      <c r="T116" s="77"/>
      <c r="U116" s="77"/>
      <c r="V116" s="77"/>
      <c r="W116" s="77"/>
      <c r="X116" s="77"/>
      <c r="Y116" s="77"/>
      <c r="Z116" s="77"/>
    </row>
    <row r="117" spans="1:26" ht="15.5">
      <c r="A117" s="77"/>
      <c r="B117" s="77"/>
      <c r="C117" s="77"/>
      <c r="D117" s="77"/>
      <c r="E117" s="73"/>
      <c r="F117" s="77"/>
      <c r="G117" s="77"/>
      <c r="H117" s="77"/>
      <c r="I117" s="74">
        <f t="shared" si="1"/>
        <v>0</v>
      </c>
      <c r="J117" s="77"/>
      <c r="K117" s="77"/>
      <c r="L117" s="77"/>
      <c r="M117" s="77"/>
      <c r="N117" s="77"/>
      <c r="O117" s="77"/>
      <c r="P117" s="77"/>
      <c r="Q117" s="77"/>
      <c r="R117" s="77"/>
      <c r="S117" s="77"/>
      <c r="T117" s="77"/>
      <c r="U117" s="77"/>
      <c r="V117" s="77"/>
      <c r="W117" s="77"/>
      <c r="X117" s="77"/>
      <c r="Y117" s="77"/>
      <c r="Z117" s="77"/>
    </row>
    <row r="118" spans="1:26" ht="15.5">
      <c r="A118" s="77"/>
      <c r="B118" s="77"/>
      <c r="C118" s="77"/>
      <c r="D118" s="77"/>
      <c r="E118" s="73"/>
      <c r="F118" s="77"/>
      <c r="G118" s="77"/>
      <c r="H118" s="77"/>
      <c r="I118" s="74">
        <f t="shared" si="1"/>
        <v>0</v>
      </c>
      <c r="J118" s="77"/>
      <c r="K118" s="77"/>
      <c r="L118" s="77"/>
      <c r="M118" s="77"/>
      <c r="N118" s="77"/>
      <c r="O118" s="77"/>
      <c r="P118" s="77"/>
      <c r="Q118" s="77"/>
      <c r="R118" s="77"/>
      <c r="S118" s="77"/>
      <c r="T118" s="77"/>
      <c r="U118" s="77"/>
      <c r="V118" s="77"/>
      <c r="W118" s="77"/>
      <c r="X118" s="77"/>
      <c r="Y118" s="77"/>
      <c r="Z118" s="77"/>
    </row>
    <row r="119" spans="1:26" ht="15.5">
      <c r="A119" s="77"/>
      <c r="B119" s="77"/>
      <c r="C119" s="77"/>
      <c r="D119" s="77"/>
      <c r="E119" s="73"/>
      <c r="F119" s="77"/>
      <c r="G119" s="77"/>
      <c r="H119" s="77"/>
      <c r="I119" s="74">
        <f t="shared" si="1"/>
        <v>0</v>
      </c>
      <c r="J119" s="77"/>
      <c r="K119" s="77"/>
      <c r="L119" s="77"/>
      <c r="M119" s="77"/>
      <c r="N119" s="77"/>
      <c r="O119" s="77"/>
      <c r="P119" s="77"/>
      <c r="Q119" s="77"/>
      <c r="R119" s="77"/>
      <c r="S119" s="77"/>
      <c r="T119" s="77"/>
      <c r="U119" s="77"/>
      <c r="V119" s="77"/>
      <c r="W119" s="77"/>
      <c r="X119" s="77"/>
      <c r="Y119" s="77"/>
      <c r="Z119" s="77"/>
    </row>
    <row r="120" spans="1:26" ht="15.5">
      <c r="A120" s="77"/>
      <c r="B120" s="77"/>
      <c r="C120" s="77"/>
      <c r="D120" s="77"/>
      <c r="E120" s="73"/>
      <c r="F120" s="77"/>
      <c r="G120" s="77"/>
      <c r="H120" s="77"/>
      <c r="I120" s="74">
        <f t="shared" si="1"/>
        <v>0</v>
      </c>
      <c r="J120" s="77"/>
      <c r="K120" s="77"/>
      <c r="L120" s="77"/>
      <c r="M120" s="77"/>
      <c r="N120" s="77"/>
      <c r="O120" s="77"/>
      <c r="P120" s="77"/>
      <c r="Q120" s="77"/>
      <c r="R120" s="77"/>
      <c r="S120" s="77"/>
      <c r="T120" s="77"/>
      <c r="U120" s="77"/>
      <c r="V120" s="77"/>
      <c r="W120" s="77"/>
      <c r="X120" s="77"/>
      <c r="Y120" s="77"/>
      <c r="Z120" s="77"/>
    </row>
    <row r="121" spans="1:26" ht="15.5">
      <c r="A121" s="77"/>
      <c r="B121" s="77"/>
      <c r="C121" s="77"/>
      <c r="D121" s="77"/>
      <c r="E121" s="73"/>
      <c r="F121" s="77"/>
      <c r="G121" s="77"/>
      <c r="H121" s="77"/>
      <c r="I121" s="74">
        <f t="shared" si="1"/>
        <v>0</v>
      </c>
      <c r="J121" s="77"/>
      <c r="K121" s="77"/>
      <c r="L121" s="77"/>
      <c r="M121" s="77"/>
      <c r="N121" s="77"/>
      <c r="O121" s="77"/>
      <c r="P121" s="77"/>
      <c r="Q121" s="77"/>
      <c r="R121" s="77"/>
      <c r="S121" s="77"/>
      <c r="T121" s="77"/>
      <c r="U121" s="77"/>
      <c r="V121" s="77"/>
      <c r="W121" s="77"/>
      <c r="X121" s="77"/>
      <c r="Y121" s="77"/>
      <c r="Z121" s="77"/>
    </row>
    <row r="122" spans="1:26" ht="15.5">
      <c r="A122" s="77"/>
      <c r="B122" s="77"/>
      <c r="C122" s="77"/>
      <c r="D122" s="77"/>
      <c r="E122" s="73"/>
      <c r="F122" s="77"/>
      <c r="G122" s="77"/>
      <c r="H122" s="77"/>
      <c r="I122" s="74">
        <f t="shared" si="1"/>
        <v>0</v>
      </c>
      <c r="J122" s="77"/>
      <c r="K122" s="77"/>
      <c r="L122" s="77"/>
      <c r="M122" s="77"/>
      <c r="N122" s="77"/>
      <c r="O122" s="77"/>
      <c r="P122" s="77"/>
      <c r="Q122" s="77"/>
      <c r="R122" s="77"/>
      <c r="S122" s="77"/>
      <c r="T122" s="77"/>
      <c r="U122" s="77"/>
      <c r="V122" s="77"/>
      <c r="W122" s="77"/>
      <c r="X122" s="77"/>
      <c r="Y122" s="77"/>
      <c r="Z122" s="77"/>
    </row>
    <row r="123" spans="1:26" ht="15.5">
      <c r="A123" s="77"/>
      <c r="B123" s="77"/>
      <c r="C123" s="77"/>
      <c r="D123" s="77"/>
      <c r="E123" s="73"/>
      <c r="F123" s="77"/>
      <c r="G123" s="77"/>
      <c r="H123" s="77"/>
      <c r="I123" s="74">
        <f t="shared" si="1"/>
        <v>0</v>
      </c>
      <c r="J123" s="77"/>
      <c r="K123" s="77"/>
      <c r="L123" s="77"/>
      <c r="M123" s="77"/>
      <c r="N123" s="77"/>
      <c r="O123" s="77"/>
      <c r="P123" s="77"/>
      <c r="Q123" s="77"/>
      <c r="R123" s="77"/>
      <c r="S123" s="77"/>
      <c r="T123" s="77"/>
      <c r="U123" s="77"/>
      <c r="V123" s="77"/>
      <c r="W123" s="77"/>
      <c r="X123" s="77"/>
      <c r="Y123" s="77"/>
      <c r="Z123" s="77"/>
    </row>
    <row r="124" spans="1:26" ht="15.5">
      <c r="A124" s="77"/>
      <c r="B124" s="77"/>
      <c r="C124" s="77"/>
      <c r="D124" s="77"/>
      <c r="E124" s="73"/>
      <c r="F124" s="77"/>
      <c r="G124" s="77"/>
      <c r="H124" s="77"/>
      <c r="I124" s="74">
        <f t="shared" si="1"/>
        <v>0</v>
      </c>
      <c r="J124" s="77"/>
      <c r="K124" s="77"/>
      <c r="L124" s="77"/>
      <c r="M124" s="77"/>
      <c r="N124" s="77"/>
      <c r="O124" s="77"/>
      <c r="P124" s="77"/>
      <c r="Q124" s="77"/>
      <c r="R124" s="77"/>
      <c r="S124" s="77"/>
      <c r="T124" s="77"/>
      <c r="U124" s="77"/>
      <c r="V124" s="77"/>
      <c r="W124" s="77"/>
      <c r="X124" s="77"/>
      <c r="Y124" s="77"/>
      <c r="Z124" s="77"/>
    </row>
    <row r="125" spans="1:26" ht="15.5">
      <c r="A125" s="77"/>
      <c r="B125" s="77"/>
      <c r="C125" s="77"/>
      <c r="D125" s="77"/>
      <c r="E125" s="73"/>
      <c r="F125" s="77"/>
      <c r="G125" s="77"/>
      <c r="H125" s="77"/>
      <c r="I125" s="74">
        <f t="shared" si="1"/>
        <v>0</v>
      </c>
      <c r="J125" s="77"/>
      <c r="K125" s="77"/>
      <c r="L125" s="77"/>
      <c r="M125" s="77"/>
      <c r="N125" s="77"/>
      <c r="O125" s="77"/>
      <c r="P125" s="77"/>
      <c r="Q125" s="77"/>
      <c r="R125" s="77"/>
      <c r="S125" s="77"/>
      <c r="T125" s="77"/>
      <c r="U125" s="77"/>
      <c r="V125" s="77"/>
      <c r="W125" s="77"/>
      <c r="X125" s="77"/>
      <c r="Y125" s="77"/>
      <c r="Z125" s="77"/>
    </row>
    <row r="126" spans="1:26" ht="15.5">
      <c r="A126" s="77"/>
      <c r="B126" s="77"/>
      <c r="C126" s="77"/>
      <c r="D126" s="77"/>
      <c r="E126" s="73"/>
      <c r="F126" s="77"/>
      <c r="G126" s="77"/>
      <c r="H126" s="77"/>
      <c r="I126" s="74">
        <f t="shared" si="1"/>
        <v>0</v>
      </c>
      <c r="J126" s="77"/>
      <c r="K126" s="77"/>
      <c r="L126" s="77"/>
      <c r="M126" s="77"/>
      <c r="N126" s="77"/>
      <c r="O126" s="77"/>
      <c r="P126" s="77"/>
      <c r="Q126" s="77"/>
      <c r="R126" s="77"/>
      <c r="S126" s="77"/>
      <c r="T126" s="77"/>
      <c r="U126" s="77"/>
      <c r="V126" s="77"/>
      <c r="W126" s="77"/>
      <c r="X126" s="77"/>
      <c r="Y126" s="77"/>
      <c r="Z126" s="77"/>
    </row>
    <row r="127" spans="1:26" ht="15.5">
      <c r="A127" s="77"/>
      <c r="B127" s="77"/>
      <c r="C127" s="77"/>
      <c r="D127" s="77"/>
      <c r="E127" s="73"/>
      <c r="F127" s="77"/>
      <c r="G127" s="77"/>
      <c r="H127" s="77"/>
      <c r="I127" s="74">
        <f t="shared" si="1"/>
        <v>0</v>
      </c>
      <c r="J127" s="77"/>
      <c r="K127" s="77"/>
      <c r="L127" s="77"/>
      <c r="M127" s="77"/>
      <c r="N127" s="77"/>
      <c r="O127" s="77"/>
      <c r="P127" s="77"/>
      <c r="Q127" s="77"/>
      <c r="R127" s="77"/>
      <c r="S127" s="77"/>
      <c r="T127" s="77"/>
      <c r="U127" s="77"/>
      <c r="V127" s="77"/>
      <c r="W127" s="77"/>
      <c r="X127" s="77"/>
      <c r="Y127" s="77"/>
      <c r="Z127" s="77"/>
    </row>
    <row r="128" spans="1:26" ht="15.5">
      <c r="A128" s="77"/>
      <c r="B128" s="77"/>
      <c r="C128" s="77"/>
      <c r="D128" s="77"/>
      <c r="E128" s="73"/>
      <c r="F128" s="77"/>
      <c r="G128" s="77"/>
      <c r="H128" s="77"/>
      <c r="I128" s="74">
        <f t="shared" si="1"/>
        <v>0</v>
      </c>
      <c r="J128" s="77"/>
      <c r="K128" s="77"/>
      <c r="L128" s="77"/>
      <c r="M128" s="77"/>
      <c r="N128" s="77"/>
      <c r="O128" s="77"/>
      <c r="P128" s="77"/>
      <c r="Q128" s="77"/>
      <c r="R128" s="77"/>
      <c r="S128" s="77"/>
      <c r="T128" s="77"/>
      <c r="U128" s="77"/>
      <c r="V128" s="77"/>
      <c r="W128" s="77"/>
      <c r="X128" s="77"/>
      <c r="Y128" s="77"/>
      <c r="Z128" s="77"/>
    </row>
    <row r="129" spans="1:26" ht="15.5">
      <c r="A129" s="77"/>
      <c r="B129" s="77"/>
      <c r="C129" s="77"/>
      <c r="D129" s="77"/>
      <c r="E129" s="73"/>
      <c r="F129" s="77"/>
      <c r="G129" s="77"/>
      <c r="H129" s="77"/>
      <c r="I129" s="74">
        <f t="shared" si="1"/>
        <v>0</v>
      </c>
      <c r="J129" s="77"/>
      <c r="K129" s="77"/>
      <c r="L129" s="77"/>
      <c r="M129" s="77"/>
      <c r="N129" s="77"/>
      <c r="O129" s="77"/>
      <c r="P129" s="77"/>
      <c r="Q129" s="77"/>
      <c r="R129" s="77"/>
      <c r="S129" s="77"/>
      <c r="T129" s="77"/>
      <c r="U129" s="77"/>
      <c r="V129" s="77"/>
      <c r="W129" s="77"/>
      <c r="X129" s="77"/>
      <c r="Y129" s="77"/>
      <c r="Z129" s="77"/>
    </row>
    <row r="130" spans="1:26" ht="15.5">
      <c r="A130" s="77"/>
      <c r="B130" s="77"/>
      <c r="C130" s="77"/>
      <c r="D130" s="77"/>
      <c r="E130" s="73"/>
      <c r="F130" s="77"/>
      <c r="G130" s="77"/>
      <c r="H130" s="77"/>
      <c r="I130" s="74">
        <f t="shared" si="1"/>
        <v>0</v>
      </c>
      <c r="J130" s="77"/>
      <c r="K130" s="77"/>
      <c r="L130" s="77"/>
      <c r="M130" s="77"/>
      <c r="N130" s="77"/>
      <c r="O130" s="77"/>
      <c r="P130" s="77"/>
      <c r="Q130" s="77"/>
      <c r="R130" s="77"/>
      <c r="S130" s="77"/>
      <c r="T130" s="77"/>
      <c r="U130" s="77"/>
      <c r="V130" s="77"/>
      <c r="W130" s="77"/>
      <c r="X130" s="77"/>
      <c r="Y130" s="77"/>
      <c r="Z130" s="77"/>
    </row>
    <row r="131" spans="1:26" ht="15.5">
      <c r="A131" s="77"/>
      <c r="B131" s="77"/>
      <c r="C131" s="77"/>
      <c r="D131" s="77"/>
      <c r="E131" s="73"/>
      <c r="F131" s="77"/>
      <c r="G131" s="77"/>
      <c r="H131" s="77"/>
      <c r="I131" s="74">
        <f t="shared" si="1"/>
        <v>0</v>
      </c>
      <c r="J131" s="77"/>
      <c r="K131" s="77"/>
      <c r="L131" s="77"/>
      <c r="M131" s="77"/>
      <c r="N131" s="77"/>
      <c r="O131" s="77"/>
      <c r="P131" s="77"/>
      <c r="Q131" s="77"/>
      <c r="R131" s="77"/>
      <c r="S131" s="77"/>
      <c r="T131" s="77"/>
      <c r="U131" s="77"/>
      <c r="V131" s="77"/>
      <c r="W131" s="77"/>
      <c r="X131" s="77"/>
      <c r="Y131" s="77"/>
      <c r="Z131" s="77"/>
    </row>
    <row r="132" spans="1:26" ht="15.5">
      <c r="A132" s="77"/>
      <c r="B132" s="77"/>
      <c r="C132" s="77"/>
      <c r="D132" s="77"/>
      <c r="E132" s="73"/>
      <c r="F132" s="77"/>
      <c r="G132" s="77"/>
      <c r="H132" s="77"/>
      <c r="I132" s="74">
        <f t="shared" si="1"/>
        <v>0</v>
      </c>
      <c r="J132" s="77"/>
      <c r="K132" s="77"/>
      <c r="L132" s="77"/>
      <c r="M132" s="77"/>
      <c r="N132" s="77"/>
      <c r="O132" s="77"/>
      <c r="P132" s="77"/>
      <c r="Q132" s="77"/>
      <c r="R132" s="77"/>
      <c r="S132" s="77"/>
      <c r="T132" s="77"/>
      <c r="U132" s="77"/>
      <c r="V132" s="77"/>
      <c r="W132" s="77"/>
      <c r="X132" s="77"/>
      <c r="Y132" s="77"/>
      <c r="Z132" s="77"/>
    </row>
    <row r="133" spans="1:26" ht="15.5">
      <c r="A133" s="77"/>
      <c r="B133" s="77"/>
      <c r="C133" s="77"/>
      <c r="D133" s="77"/>
      <c r="E133" s="73"/>
      <c r="F133" s="77"/>
      <c r="G133" s="77"/>
      <c r="H133" s="77"/>
      <c r="I133" s="74">
        <f t="shared" si="1"/>
        <v>0</v>
      </c>
      <c r="J133" s="77"/>
      <c r="K133" s="77"/>
      <c r="L133" s="77"/>
      <c r="M133" s="77"/>
      <c r="N133" s="77"/>
      <c r="O133" s="77"/>
      <c r="P133" s="77"/>
      <c r="Q133" s="77"/>
      <c r="R133" s="77"/>
      <c r="S133" s="77"/>
      <c r="T133" s="77"/>
      <c r="U133" s="77"/>
      <c r="V133" s="77"/>
      <c r="W133" s="77"/>
      <c r="X133" s="77"/>
      <c r="Y133" s="77"/>
      <c r="Z133" s="77"/>
    </row>
    <row r="134" spans="1:26" ht="15.5">
      <c r="A134" s="77"/>
      <c r="B134" s="77"/>
      <c r="C134" s="77"/>
      <c r="D134" s="77"/>
      <c r="E134" s="73"/>
      <c r="F134" s="77"/>
      <c r="G134" s="77"/>
      <c r="H134" s="77"/>
      <c r="I134" s="74">
        <f t="shared" si="1"/>
        <v>0</v>
      </c>
      <c r="J134" s="77"/>
      <c r="K134" s="77"/>
      <c r="L134" s="77"/>
      <c r="M134" s="77"/>
      <c r="N134" s="77"/>
      <c r="O134" s="77"/>
      <c r="P134" s="77"/>
      <c r="Q134" s="77"/>
      <c r="R134" s="77"/>
      <c r="S134" s="77"/>
      <c r="T134" s="77"/>
      <c r="U134" s="77"/>
      <c r="V134" s="77"/>
      <c r="W134" s="77"/>
      <c r="X134" s="77"/>
      <c r="Y134" s="77"/>
      <c r="Z134" s="77"/>
    </row>
    <row r="135" spans="1:26" ht="15.5">
      <c r="A135" s="77"/>
      <c r="B135" s="77"/>
      <c r="C135" s="77"/>
      <c r="D135" s="77"/>
      <c r="E135" s="73"/>
      <c r="F135" s="77"/>
      <c r="G135" s="77"/>
      <c r="H135" s="77"/>
      <c r="I135" s="74">
        <f t="shared" si="1"/>
        <v>0</v>
      </c>
      <c r="J135" s="77"/>
      <c r="K135" s="77"/>
      <c r="L135" s="77"/>
      <c r="M135" s="77"/>
      <c r="N135" s="77"/>
      <c r="O135" s="77"/>
      <c r="P135" s="77"/>
      <c r="Q135" s="77"/>
      <c r="R135" s="77"/>
      <c r="S135" s="77"/>
      <c r="T135" s="77"/>
      <c r="U135" s="77"/>
      <c r="V135" s="77"/>
      <c r="W135" s="77"/>
      <c r="X135" s="77"/>
      <c r="Y135" s="77"/>
      <c r="Z135" s="77"/>
    </row>
    <row r="136" spans="1:26" ht="15.5">
      <c r="A136" s="77"/>
      <c r="B136" s="77"/>
      <c r="C136" s="77"/>
      <c r="D136" s="77"/>
      <c r="E136" s="73"/>
      <c r="F136" s="77"/>
      <c r="G136" s="77"/>
      <c r="H136" s="77"/>
      <c r="I136" s="74">
        <f t="shared" si="1"/>
        <v>0</v>
      </c>
      <c r="J136" s="77"/>
      <c r="K136" s="77"/>
      <c r="L136" s="77"/>
      <c r="M136" s="77"/>
      <c r="N136" s="77"/>
      <c r="O136" s="77"/>
      <c r="P136" s="77"/>
      <c r="Q136" s="77"/>
      <c r="R136" s="77"/>
      <c r="S136" s="77"/>
      <c r="T136" s="77"/>
      <c r="U136" s="77"/>
      <c r="V136" s="77"/>
      <c r="W136" s="77"/>
      <c r="X136" s="77"/>
      <c r="Y136" s="77"/>
      <c r="Z136" s="77"/>
    </row>
    <row r="137" spans="1:26" ht="15.5">
      <c r="A137" s="77"/>
      <c r="B137" s="77"/>
      <c r="C137" s="77"/>
      <c r="D137" s="77"/>
      <c r="E137" s="73"/>
      <c r="F137" s="77"/>
      <c r="G137" s="77"/>
      <c r="H137" s="77"/>
      <c r="I137" s="74">
        <f t="shared" si="1"/>
        <v>0</v>
      </c>
      <c r="J137" s="77"/>
      <c r="K137" s="77"/>
      <c r="L137" s="77"/>
      <c r="M137" s="77"/>
      <c r="N137" s="77"/>
      <c r="O137" s="77"/>
      <c r="P137" s="77"/>
      <c r="Q137" s="77"/>
      <c r="R137" s="77"/>
      <c r="S137" s="77"/>
      <c r="T137" s="77"/>
      <c r="U137" s="77"/>
      <c r="V137" s="77"/>
      <c r="W137" s="77"/>
      <c r="X137" s="77"/>
      <c r="Y137" s="77"/>
      <c r="Z137" s="77"/>
    </row>
    <row r="138" spans="1:26" ht="15.5">
      <c r="A138" s="77"/>
      <c r="B138" s="77"/>
      <c r="C138" s="77"/>
      <c r="D138" s="77"/>
      <c r="E138" s="73"/>
      <c r="F138" s="77"/>
      <c r="G138" s="77"/>
      <c r="H138" s="77"/>
      <c r="I138" s="74">
        <f t="shared" si="1"/>
        <v>0</v>
      </c>
      <c r="J138" s="77"/>
      <c r="K138" s="77"/>
      <c r="L138" s="77"/>
      <c r="M138" s="77"/>
      <c r="N138" s="77"/>
      <c r="O138" s="77"/>
      <c r="P138" s="77"/>
      <c r="Q138" s="77"/>
      <c r="R138" s="77"/>
      <c r="S138" s="77"/>
      <c r="T138" s="77"/>
      <c r="U138" s="77"/>
      <c r="V138" s="77"/>
      <c r="W138" s="77"/>
      <c r="X138" s="77"/>
      <c r="Y138" s="77"/>
      <c r="Z138" s="77"/>
    </row>
    <row r="139" spans="1:26" ht="15.5">
      <c r="A139" s="77"/>
      <c r="B139" s="77"/>
      <c r="C139" s="77"/>
      <c r="D139" s="77"/>
      <c r="E139" s="73"/>
      <c r="F139" s="77"/>
      <c r="G139" s="77"/>
      <c r="H139" s="77"/>
      <c r="I139" s="74">
        <f t="shared" si="1"/>
        <v>0</v>
      </c>
      <c r="J139" s="77"/>
      <c r="K139" s="77"/>
      <c r="L139" s="77"/>
      <c r="M139" s="77"/>
      <c r="N139" s="77"/>
      <c r="O139" s="77"/>
      <c r="P139" s="77"/>
      <c r="Q139" s="77"/>
      <c r="R139" s="77"/>
      <c r="S139" s="77"/>
      <c r="T139" s="77"/>
      <c r="U139" s="77"/>
      <c r="V139" s="77"/>
      <c r="W139" s="77"/>
      <c r="X139" s="77"/>
      <c r="Y139" s="77"/>
      <c r="Z139" s="77"/>
    </row>
    <row r="140" spans="1:26" ht="15.5">
      <c r="A140" s="77"/>
      <c r="B140" s="77"/>
      <c r="C140" s="77"/>
      <c r="D140" s="77"/>
      <c r="E140" s="73"/>
      <c r="F140" s="77"/>
      <c r="G140" s="77"/>
      <c r="H140" s="77"/>
      <c r="I140" s="74">
        <f t="shared" si="1"/>
        <v>0</v>
      </c>
      <c r="J140" s="77"/>
      <c r="K140" s="77"/>
      <c r="L140" s="77"/>
      <c r="M140" s="77"/>
      <c r="N140" s="77"/>
      <c r="O140" s="77"/>
      <c r="P140" s="77"/>
      <c r="Q140" s="77"/>
      <c r="R140" s="77"/>
      <c r="S140" s="77"/>
      <c r="T140" s="77"/>
      <c r="U140" s="77"/>
      <c r="V140" s="77"/>
      <c r="W140" s="77"/>
      <c r="X140" s="77"/>
      <c r="Y140" s="77"/>
      <c r="Z140" s="77"/>
    </row>
    <row r="141" spans="1:26" ht="15.5">
      <c r="A141" s="77"/>
      <c r="B141" s="77"/>
      <c r="C141" s="77"/>
      <c r="D141" s="77"/>
      <c r="E141" s="73"/>
      <c r="F141" s="77"/>
      <c r="G141" s="77"/>
      <c r="H141" s="77"/>
      <c r="I141" s="74">
        <f t="shared" si="1"/>
        <v>0</v>
      </c>
      <c r="J141" s="77"/>
      <c r="K141" s="77"/>
      <c r="L141" s="77"/>
      <c r="M141" s="77"/>
      <c r="N141" s="77"/>
      <c r="O141" s="77"/>
      <c r="P141" s="77"/>
      <c r="Q141" s="77"/>
      <c r="R141" s="77"/>
      <c r="S141" s="77"/>
      <c r="T141" s="77"/>
      <c r="U141" s="77"/>
      <c r="V141" s="77"/>
      <c r="W141" s="77"/>
      <c r="X141" s="77"/>
      <c r="Y141" s="77"/>
      <c r="Z141" s="77"/>
    </row>
    <row r="142" spans="1:26" ht="15.5">
      <c r="A142" s="77"/>
      <c r="B142" s="77"/>
      <c r="C142" s="77"/>
      <c r="D142" s="77"/>
      <c r="E142" s="73"/>
      <c r="F142" s="77"/>
      <c r="G142" s="77"/>
      <c r="H142" s="77"/>
      <c r="I142" s="74">
        <f t="shared" ref="I142:I200" si="2">(E142-INT(E142))*24</f>
        <v>0</v>
      </c>
      <c r="J142" s="77"/>
      <c r="K142" s="77"/>
      <c r="L142" s="77"/>
      <c r="M142" s="77"/>
      <c r="N142" s="77"/>
      <c r="O142" s="77"/>
      <c r="P142" s="77"/>
      <c r="Q142" s="77"/>
      <c r="R142" s="77"/>
      <c r="S142" s="77"/>
      <c r="T142" s="77"/>
      <c r="U142" s="77"/>
      <c r="V142" s="77"/>
      <c r="W142" s="77"/>
      <c r="X142" s="77"/>
      <c r="Y142" s="77"/>
      <c r="Z142" s="77"/>
    </row>
    <row r="143" spans="1:26" ht="15.5">
      <c r="A143" s="77"/>
      <c r="B143" s="77"/>
      <c r="C143" s="77"/>
      <c r="D143" s="77"/>
      <c r="E143" s="73"/>
      <c r="F143" s="77"/>
      <c r="G143" s="77"/>
      <c r="H143" s="77"/>
      <c r="I143" s="74">
        <f t="shared" si="2"/>
        <v>0</v>
      </c>
      <c r="J143" s="77"/>
      <c r="K143" s="77"/>
      <c r="L143" s="77"/>
      <c r="M143" s="77"/>
      <c r="N143" s="77"/>
      <c r="O143" s="77"/>
      <c r="P143" s="77"/>
      <c r="Q143" s="77"/>
      <c r="R143" s="77"/>
      <c r="S143" s="77"/>
      <c r="T143" s="77"/>
      <c r="U143" s="77"/>
      <c r="V143" s="77"/>
      <c r="W143" s="77"/>
      <c r="X143" s="77"/>
      <c r="Y143" s="77"/>
      <c r="Z143" s="77"/>
    </row>
    <row r="144" spans="1:26" ht="15.5">
      <c r="A144" s="77"/>
      <c r="B144" s="77"/>
      <c r="C144" s="77"/>
      <c r="D144" s="77"/>
      <c r="E144" s="73"/>
      <c r="F144" s="77"/>
      <c r="G144" s="77"/>
      <c r="H144" s="77"/>
      <c r="I144" s="74">
        <f t="shared" si="2"/>
        <v>0</v>
      </c>
      <c r="J144" s="77"/>
      <c r="K144" s="77"/>
      <c r="L144" s="77"/>
      <c r="M144" s="77"/>
      <c r="N144" s="77"/>
      <c r="O144" s="77"/>
      <c r="P144" s="77"/>
      <c r="Q144" s="77"/>
      <c r="R144" s="77"/>
      <c r="S144" s="77"/>
      <c r="T144" s="77"/>
      <c r="U144" s="77"/>
      <c r="V144" s="77"/>
      <c r="W144" s="77"/>
      <c r="X144" s="77"/>
      <c r="Y144" s="77"/>
      <c r="Z144" s="77"/>
    </row>
    <row r="145" spans="1:26" ht="15.5">
      <c r="A145" s="77"/>
      <c r="B145" s="77"/>
      <c r="C145" s="77"/>
      <c r="D145" s="77"/>
      <c r="E145" s="73"/>
      <c r="F145" s="77"/>
      <c r="G145" s="77"/>
      <c r="H145" s="77"/>
      <c r="I145" s="74">
        <f t="shared" si="2"/>
        <v>0</v>
      </c>
      <c r="J145" s="77"/>
      <c r="K145" s="77"/>
      <c r="L145" s="77"/>
      <c r="M145" s="77"/>
      <c r="N145" s="77"/>
      <c r="O145" s="77"/>
      <c r="P145" s="77"/>
      <c r="Q145" s="77"/>
      <c r="R145" s="77"/>
      <c r="S145" s="77"/>
      <c r="T145" s="77"/>
      <c r="U145" s="77"/>
      <c r="V145" s="77"/>
      <c r="W145" s="77"/>
      <c r="X145" s="77"/>
      <c r="Y145" s="77"/>
      <c r="Z145" s="77"/>
    </row>
    <row r="146" spans="1:26" ht="15.5">
      <c r="A146" s="77"/>
      <c r="B146" s="77"/>
      <c r="C146" s="77"/>
      <c r="D146" s="77"/>
      <c r="E146" s="73"/>
      <c r="F146" s="77"/>
      <c r="G146" s="77"/>
      <c r="H146" s="77"/>
      <c r="I146" s="74">
        <f t="shared" si="2"/>
        <v>0</v>
      </c>
      <c r="J146" s="77"/>
      <c r="K146" s="77"/>
      <c r="L146" s="77"/>
      <c r="M146" s="77"/>
      <c r="N146" s="77"/>
      <c r="O146" s="77"/>
      <c r="P146" s="77"/>
      <c r="Q146" s="77"/>
      <c r="R146" s="77"/>
      <c r="S146" s="77"/>
      <c r="T146" s="77"/>
      <c r="U146" s="77"/>
      <c r="V146" s="77"/>
      <c r="W146" s="77"/>
      <c r="X146" s="77"/>
      <c r="Y146" s="77"/>
      <c r="Z146" s="77"/>
    </row>
    <row r="147" spans="1:26" ht="15.5">
      <c r="A147" s="77"/>
      <c r="B147" s="77"/>
      <c r="C147" s="77"/>
      <c r="D147" s="77"/>
      <c r="E147" s="73"/>
      <c r="F147" s="77"/>
      <c r="G147" s="77"/>
      <c r="H147" s="77"/>
      <c r="I147" s="74">
        <f t="shared" si="2"/>
        <v>0</v>
      </c>
      <c r="J147" s="77"/>
      <c r="K147" s="77"/>
      <c r="L147" s="77"/>
      <c r="M147" s="77"/>
      <c r="N147" s="77"/>
      <c r="O147" s="77"/>
      <c r="P147" s="77"/>
      <c r="Q147" s="77"/>
      <c r="R147" s="77"/>
      <c r="S147" s="77"/>
      <c r="T147" s="77"/>
      <c r="U147" s="77"/>
      <c r="V147" s="77"/>
      <c r="W147" s="77"/>
      <c r="X147" s="77"/>
      <c r="Y147" s="77"/>
      <c r="Z147" s="77"/>
    </row>
    <row r="148" spans="1:26" ht="15.5">
      <c r="A148" s="77"/>
      <c r="B148" s="77"/>
      <c r="C148" s="77"/>
      <c r="D148" s="77"/>
      <c r="E148" s="73"/>
      <c r="F148" s="77"/>
      <c r="G148" s="77"/>
      <c r="H148" s="77"/>
      <c r="I148" s="74">
        <f t="shared" si="2"/>
        <v>0</v>
      </c>
      <c r="J148" s="77"/>
      <c r="K148" s="77"/>
      <c r="L148" s="77"/>
      <c r="M148" s="77"/>
      <c r="N148" s="77"/>
      <c r="O148" s="77"/>
      <c r="P148" s="77"/>
      <c r="Q148" s="77"/>
      <c r="R148" s="77"/>
      <c r="S148" s="77"/>
      <c r="T148" s="77"/>
      <c r="U148" s="77"/>
      <c r="V148" s="77"/>
      <c r="W148" s="77"/>
      <c r="X148" s="77"/>
      <c r="Y148" s="77"/>
      <c r="Z148" s="77"/>
    </row>
    <row r="149" spans="1:26" ht="15.5">
      <c r="A149" s="77"/>
      <c r="B149" s="77"/>
      <c r="C149" s="77"/>
      <c r="D149" s="77"/>
      <c r="E149" s="73"/>
      <c r="F149" s="77"/>
      <c r="G149" s="77"/>
      <c r="H149" s="77"/>
      <c r="I149" s="74">
        <f t="shared" si="2"/>
        <v>0</v>
      </c>
      <c r="J149" s="77"/>
      <c r="K149" s="77"/>
      <c r="L149" s="77"/>
      <c r="M149" s="77"/>
      <c r="N149" s="77"/>
      <c r="O149" s="77"/>
      <c r="P149" s="77"/>
      <c r="Q149" s="77"/>
      <c r="R149" s="77"/>
      <c r="S149" s="77"/>
      <c r="T149" s="77"/>
      <c r="U149" s="77"/>
      <c r="V149" s="77"/>
      <c r="W149" s="77"/>
      <c r="X149" s="77"/>
      <c r="Y149" s="77"/>
      <c r="Z149" s="77"/>
    </row>
    <row r="150" spans="1:26" ht="15.5">
      <c r="A150" s="77"/>
      <c r="B150" s="77"/>
      <c r="C150" s="77"/>
      <c r="D150" s="77"/>
      <c r="E150" s="73"/>
      <c r="F150" s="77"/>
      <c r="G150" s="77"/>
      <c r="H150" s="77"/>
      <c r="I150" s="74">
        <f t="shared" si="2"/>
        <v>0</v>
      </c>
      <c r="J150" s="77"/>
      <c r="K150" s="77"/>
      <c r="L150" s="77"/>
      <c r="M150" s="77"/>
      <c r="N150" s="77"/>
      <c r="O150" s="77"/>
      <c r="P150" s="77"/>
      <c r="Q150" s="77"/>
      <c r="R150" s="77"/>
      <c r="S150" s="77"/>
      <c r="T150" s="77"/>
      <c r="U150" s="77"/>
      <c r="V150" s="77"/>
      <c r="W150" s="77"/>
      <c r="X150" s="77"/>
      <c r="Y150" s="77"/>
      <c r="Z150" s="77"/>
    </row>
    <row r="151" spans="1:26" ht="15.5">
      <c r="A151" s="77"/>
      <c r="B151" s="77"/>
      <c r="C151" s="77"/>
      <c r="D151" s="77"/>
      <c r="E151" s="73"/>
      <c r="F151" s="77"/>
      <c r="G151" s="77"/>
      <c r="H151" s="77"/>
      <c r="I151" s="74">
        <f t="shared" si="2"/>
        <v>0</v>
      </c>
      <c r="J151" s="77"/>
      <c r="K151" s="77"/>
      <c r="L151" s="77"/>
      <c r="M151" s="77"/>
      <c r="N151" s="77"/>
      <c r="O151" s="77"/>
      <c r="P151" s="77"/>
      <c r="Q151" s="77"/>
      <c r="R151" s="77"/>
      <c r="S151" s="77"/>
      <c r="T151" s="77"/>
      <c r="U151" s="77"/>
      <c r="V151" s="77"/>
      <c r="W151" s="77"/>
      <c r="X151" s="77"/>
      <c r="Y151" s="77"/>
      <c r="Z151" s="77"/>
    </row>
    <row r="152" spans="1:26" ht="15.5">
      <c r="A152" s="77"/>
      <c r="B152" s="77"/>
      <c r="C152" s="77"/>
      <c r="D152" s="77"/>
      <c r="E152" s="73"/>
      <c r="F152" s="77"/>
      <c r="G152" s="77"/>
      <c r="H152" s="77"/>
      <c r="I152" s="74">
        <f t="shared" si="2"/>
        <v>0</v>
      </c>
      <c r="J152" s="77"/>
      <c r="K152" s="77"/>
      <c r="L152" s="77"/>
      <c r="M152" s="77"/>
      <c r="N152" s="77"/>
      <c r="O152" s="77"/>
      <c r="P152" s="77"/>
      <c r="Q152" s="77"/>
      <c r="R152" s="77"/>
      <c r="S152" s="77"/>
      <c r="T152" s="77"/>
      <c r="U152" s="77"/>
      <c r="V152" s="77"/>
      <c r="W152" s="77"/>
      <c r="X152" s="77"/>
      <c r="Y152" s="77"/>
      <c r="Z152" s="77"/>
    </row>
    <row r="153" spans="1:26" ht="15.5">
      <c r="A153" s="77"/>
      <c r="B153" s="77"/>
      <c r="C153" s="77"/>
      <c r="D153" s="77"/>
      <c r="E153" s="73"/>
      <c r="F153" s="77"/>
      <c r="G153" s="77"/>
      <c r="H153" s="77"/>
      <c r="I153" s="74">
        <f t="shared" si="2"/>
        <v>0</v>
      </c>
      <c r="J153" s="77"/>
      <c r="K153" s="77"/>
      <c r="L153" s="77"/>
      <c r="M153" s="77"/>
      <c r="N153" s="77"/>
      <c r="O153" s="77"/>
      <c r="P153" s="77"/>
      <c r="Q153" s="77"/>
      <c r="R153" s="77"/>
      <c r="S153" s="77"/>
      <c r="T153" s="77"/>
      <c r="U153" s="77"/>
      <c r="V153" s="77"/>
      <c r="W153" s="77"/>
      <c r="X153" s="77"/>
      <c r="Y153" s="77"/>
      <c r="Z153" s="77"/>
    </row>
    <row r="154" spans="1:26" ht="15.5">
      <c r="A154" s="77"/>
      <c r="B154" s="77"/>
      <c r="C154" s="77"/>
      <c r="D154" s="77"/>
      <c r="E154" s="73"/>
      <c r="F154" s="77"/>
      <c r="G154" s="77"/>
      <c r="H154" s="77"/>
      <c r="I154" s="74">
        <f t="shared" si="2"/>
        <v>0</v>
      </c>
      <c r="J154" s="77"/>
      <c r="K154" s="77"/>
      <c r="L154" s="77"/>
      <c r="M154" s="77"/>
      <c r="N154" s="77"/>
      <c r="O154" s="77"/>
      <c r="P154" s="77"/>
      <c r="Q154" s="77"/>
      <c r="R154" s="77"/>
      <c r="S154" s="77"/>
      <c r="T154" s="77"/>
      <c r="U154" s="77"/>
      <c r="V154" s="77"/>
      <c r="W154" s="77"/>
      <c r="X154" s="77"/>
      <c r="Y154" s="77"/>
      <c r="Z154" s="77"/>
    </row>
    <row r="155" spans="1:26" ht="15.5">
      <c r="A155" s="77"/>
      <c r="B155" s="77"/>
      <c r="C155" s="77"/>
      <c r="D155" s="77"/>
      <c r="E155" s="73"/>
      <c r="F155" s="77"/>
      <c r="G155" s="77"/>
      <c r="H155" s="77"/>
      <c r="I155" s="74">
        <f t="shared" si="2"/>
        <v>0</v>
      </c>
      <c r="J155" s="77"/>
      <c r="K155" s="77"/>
      <c r="L155" s="77"/>
      <c r="M155" s="77"/>
      <c r="N155" s="77"/>
      <c r="O155" s="77"/>
      <c r="P155" s="77"/>
      <c r="Q155" s="77"/>
      <c r="R155" s="77"/>
      <c r="S155" s="77"/>
      <c r="T155" s="77"/>
      <c r="U155" s="77"/>
      <c r="V155" s="77"/>
      <c r="W155" s="77"/>
      <c r="X155" s="77"/>
      <c r="Y155" s="77"/>
      <c r="Z155" s="77"/>
    </row>
    <row r="156" spans="1:26" ht="15.5">
      <c r="A156" s="77"/>
      <c r="B156" s="77"/>
      <c r="C156" s="77"/>
      <c r="D156" s="77"/>
      <c r="E156" s="73"/>
      <c r="F156" s="77"/>
      <c r="G156" s="77"/>
      <c r="H156" s="77"/>
      <c r="I156" s="74">
        <f t="shared" si="2"/>
        <v>0</v>
      </c>
      <c r="J156" s="77"/>
      <c r="K156" s="77"/>
      <c r="L156" s="77"/>
      <c r="M156" s="77"/>
      <c r="N156" s="77"/>
      <c r="O156" s="77"/>
      <c r="P156" s="77"/>
      <c r="Q156" s="77"/>
      <c r="R156" s="77"/>
      <c r="S156" s="77"/>
      <c r="T156" s="77"/>
      <c r="U156" s="77"/>
      <c r="V156" s="77"/>
      <c r="W156" s="77"/>
      <c r="X156" s="77"/>
      <c r="Y156" s="77"/>
      <c r="Z156" s="77"/>
    </row>
    <row r="157" spans="1:26" ht="15.5">
      <c r="A157" s="77"/>
      <c r="B157" s="77"/>
      <c r="C157" s="77"/>
      <c r="D157" s="77"/>
      <c r="E157" s="73"/>
      <c r="F157" s="77"/>
      <c r="G157" s="77"/>
      <c r="H157" s="77"/>
      <c r="I157" s="74">
        <f t="shared" si="2"/>
        <v>0</v>
      </c>
      <c r="J157" s="77"/>
      <c r="K157" s="77"/>
      <c r="L157" s="77"/>
      <c r="M157" s="77"/>
      <c r="N157" s="77"/>
      <c r="O157" s="77"/>
      <c r="P157" s="77"/>
      <c r="Q157" s="77"/>
      <c r="R157" s="77"/>
      <c r="S157" s="77"/>
      <c r="T157" s="77"/>
      <c r="U157" s="77"/>
      <c r="V157" s="77"/>
      <c r="W157" s="77"/>
      <c r="X157" s="77"/>
      <c r="Y157" s="77"/>
      <c r="Z157" s="77"/>
    </row>
    <row r="158" spans="1:26" ht="15.5">
      <c r="A158" s="77"/>
      <c r="B158" s="77"/>
      <c r="C158" s="77"/>
      <c r="D158" s="77"/>
      <c r="E158" s="73"/>
      <c r="F158" s="77"/>
      <c r="G158" s="77"/>
      <c r="H158" s="77"/>
      <c r="I158" s="74">
        <f t="shared" si="2"/>
        <v>0</v>
      </c>
      <c r="J158" s="77"/>
      <c r="K158" s="77"/>
      <c r="L158" s="77"/>
      <c r="M158" s="77"/>
      <c r="N158" s="77"/>
      <c r="O158" s="77"/>
      <c r="P158" s="77"/>
      <c r="Q158" s="77"/>
      <c r="R158" s="77"/>
      <c r="S158" s="77"/>
      <c r="T158" s="77"/>
      <c r="U158" s="77"/>
      <c r="V158" s="77"/>
      <c r="W158" s="77"/>
      <c r="X158" s="77"/>
      <c r="Y158" s="77"/>
      <c r="Z158" s="77"/>
    </row>
    <row r="159" spans="1:26" ht="15.5">
      <c r="A159" s="77"/>
      <c r="B159" s="77"/>
      <c r="C159" s="77"/>
      <c r="D159" s="77"/>
      <c r="E159" s="73"/>
      <c r="F159" s="77"/>
      <c r="G159" s="77"/>
      <c r="H159" s="77"/>
      <c r="I159" s="74">
        <f t="shared" si="2"/>
        <v>0</v>
      </c>
      <c r="J159" s="77"/>
      <c r="K159" s="77"/>
      <c r="L159" s="77"/>
      <c r="M159" s="77"/>
      <c r="N159" s="77"/>
      <c r="O159" s="77"/>
      <c r="P159" s="77"/>
      <c r="Q159" s="77"/>
      <c r="R159" s="77"/>
      <c r="S159" s="77"/>
      <c r="T159" s="77"/>
      <c r="U159" s="77"/>
      <c r="V159" s="77"/>
      <c r="W159" s="77"/>
      <c r="X159" s="77"/>
      <c r="Y159" s="77"/>
      <c r="Z159" s="77"/>
    </row>
    <row r="160" spans="1:26" ht="15.5">
      <c r="A160" s="77"/>
      <c r="B160" s="77"/>
      <c r="C160" s="77"/>
      <c r="D160" s="77"/>
      <c r="E160" s="73"/>
      <c r="F160" s="77"/>
      <c r="G160" s="77"/>
      <c r="H160" s="77"/>
      <c r="I160" s="74">
        <f t="shared" si="2"/>
        <v>0</v>
      </c>
      <c r="J160" s="77"/>
      <c r="K160" s="77"/>
      <c r="L160" s="77"/>
      <c r="M160" s="77"/>
      <c r="N160" s="77"/>
      <c r="O160" s="77"/>
      <c r="P160" s="77"/>
      <c r="Q160" s="77"/>
      <c r="R160" s="77"/>
      <c r="S160" s="77"/>
      <c r="T160" s="77"/>
      <c r="U160" s="77"/>
      <c r="V160" s="77"/>
      <c r="W160" s="77"/>
      <c r="X160" s="77"/>
      <c r="Y160" s="77"/>
      <c r="Z160" s="77"/>
    </row>
    <row r="161" spans="1:26" ht="15.5">
      <c r="A161" s="77"/>
      <c r="B161" s="77"/>
      <c r="C161" s="77"/>
      <c r="D161" s="77"/>
      <c r="E161" s="73"/>
      <c r="F161" s="77"/>
      <c r="G161" s="77"/>
      <c r="H161" s="77"/>
      <c r="I161" s="74">
        <f t="shared" si="2"/>
        <v>0</v>
      </c>
      <c r="J161" s="77"/>
      <c r="K161" s="77"/>
      <c r="L161" s="77"/>
      <c r="M161" s="77"/>
      <c r="N161" s="77"/>
      <c r="O161" s="77"/>
      <c r="P161" s="77"/>
      <c r="Q161" s="77"/>
      <c r="R161" s="77"/>
      <c r="S161" s="77"/>
      <c r="T161" s="77"/>
      <c r="U161" s="77"/>
      <c r="V161" s="77"/>
      <c r="W161" s="77"/>
      <c r="X161" s="77"/>
      <c r="Y161" s="77"/>
      <c r="Z161" s="77"/>
    </row>
    <row r="162" spans="1:26" ht="15.5">
      <c r="A162" s="77"/>
      <c r="B162" s="77"/>
      <c r="C162" s="77"/>
      <c r="D162" s="77"/>
      <c r="E162" s="73"/>
      <c r="F162" s="77"/>
      <c r="G162" s="77"/>
      <c r="H162" s="77"/>
      <c r="I162" s="74">
        <f t="shared" si="2"/>
        <v>0</v>
      </c>
      <c r="J162" s="77"/>
      <c r="K162" s="77"/>
      <c r="L162" s="77"/>
      <c r="M162" s="77"/>
      <c r="N162" s="77"/>
      <c r="O162" s="77"/>
      <c r="P162" s="77"/>
      <c r="Q162" s="77"/>
      <c r="R162" s="77"/>
      <c r="S162" s="77"/>
      <c r="T162" s="77"/>
      <c r="U162" s="77"/>
      <c r="V162" s="77"/>
      <c r="W162" s="77"/>
      <c r="X162" s="77"/>
      <c r="Y162" s="77"/>
      <c r="Z162" s="77"/>
    </row>
    <row r="163" spans="1:26" ht="15.5">
      <c r="A163" s="77"/>
      <c r="B163" s="77"/>
      <c r="C163" s="77"/>
      <c r="D163" s="77"/>
      <c r="E163" s="73"/>
      <c r="F163" s="77"/>
      <c r="G163" s="77"/>
      <c r="H163" s="77"/>
      <c r="I163" s="74">
        <f t="shared" si="2"/>
        <v>0</v>
      </c>
      <c r="J163" s="77"/>
      <c r="K163" s="77"/>
      <c r="L163" s="77"/>
      <c r="M163" s="77"/>
      <c r="N163" s="77"/>
      <c r="O163" s="77"/>
      <c r="P163" s="77"/>
      <c r="Q163" s="77"/>
      <c r="R163" s="77"/>
      <c r="S163" s="77"/>
      <c r="T163" s="77"/>
      <c r="U163" s="77"/>
      <c r="V163" s="77"/>
      <c r="W163" s="77"/>
      <c r="X163" s="77"/>
      <c r="Y163" s="77"/>
      <c r="Z163" s="77"/>
    </row>
    <row r="164" spans="1:26" ht="15.5">
      <c r="A164" s="77"/>
      <c r="B164" s="77"/>
      <c r="C164" s="77"/>
      <c r="D164" s="77"/>
      <c r="E164" s="73"/>
      <c r="F164" s="77"/>
      <c r="G164" s="77"/>
      <c r="H164" s="77"/>
      <c r="I164" s="74">
        <f t="shared" si="2"/>
        <v>0</v>
      </c>
      <c r="J164" s="77"/>
      <c r="K164" s="77"/>
      <c r="L164" s="77"/>
      <c r="M164" s="77"/>
      <c r="N164" s="77"/>
      <c r="O164" s="77"/>
      <c r="P164" s="77"/>
      <c r="Q164" s="77"/>
      <c r="R164" s="77"/>
      <c r="S164" s="77"/>
      <c r="T164" s="77"/>
      <c r="U164" s="77"/>
      <c r="V164" s="77"/>
      <c r="W164" s="77"/>
      <c r="X164" s="77"/>
      <c r="Y164" s="77"/>
      <c r="Z164" s="77"/>
    </row>
    <row r="165" spans="1:26" ht="15.5">
      <c r="A165" s="77"/>
      <c r="B165" s="77"/>
      <c r="C165" s="77"/>
      <c r="D165" s="77"/>
      <c r="E165" s="73"/>
      <c r="F165" s="77"/>
      <c r="G165" s="77"/>
      <c r="H165" s="77"/>
      <c r="I165" s="74">
        <f t="shared" si="2"/>
        <v>0</v>
      </c>
      <c r="J165" s="77"/>
      <c r="K165" s="77"/>
      <c r="L165" s="77"/>
      <c r="M165" s="77"/>
      <c r="N165" s="77"/>
      <c r="O165" s="77"/>
      <c r="P165" s="77"/>
      <c r="Q165" s="77"/>
      <c r="R165" s="77"/>
      <c r="S165" s="77"/>
      <c r="T165" s="77"/>
      <c r="U165" s="77"/>
      <c r="V165" s="77"/>
      <c r="W165" s="77"/>
      <c r="X165" s="77"/>
      <c r="Y165" s="77"/>
      <c r="Z165" s="77"/>
    </row>
    <row r="166" spans="1:26" ht="15.5">
      <c r="A166" s="77"/>
      <c r="B166" s="77"/>
      <c r="C166" s="77"/>
      <c r="D166" s="77"/>
      <c r="E166" s="73"/>
      <c r="F166" s="77"/>
      <c r="G166" s="77"/>
      <c r="H166" s="77"/>
      <c r="I166" s="74">
        <f t="shared" si="2"/>
        <v>0</v>
      </c>
      <c r="J166" s="77"/>
      <c r="K166" s="77"/>
      <c r="L166" s="77"/>
      <c r="M166" s="77"/>
      <c r="N166" s="77"/>
      <c r="O166" s="77"/>
      <c r="P166" s="77"/>
      <c r="Q166" s="77"/>
      <c r="R166" s="77"/>
      <c r="S166" s="77"/>
      <c r="T166" s="77"/>
      <c r="U166" s="77"/>
      <c r="V166" s="77"/>
      <c r="W166" s="77"/>
      <c r="X166" s="77"/>
      <c r="Y166" s="77"/>
      <c r="Z166" s="77"/>
    </row>
    <row r="167" spans="1:26" ht="15.5">
      <c r="A167" s="77"/>
      <c r="B167" s="77"/>
      <c r="C167" s="77"/>
      <c r="D167" s="77"/>
      <c r="E167" s="73"/>
      <c r="F167" s="77"/>
      <c r="G167" s="77"/>
      <c r="H167" s="77"/>
      <c r="I167" s="74">
        <f t="shared" si="2"/>
        <v>0</v>
      </c>
      <c r="J167" s="77"/>
      <c r="K167" s="77"/>
      <c r="L167" s="77"/>
      <c r="M167" s="77"/>
      <c r="N167" s="77"/>
      <c r="O167" s="77"/>
      <c r="P167" s="77"/>
      <c r="Q167" s="77"/>
      <c r="R167" s="77"/>
      <c r="S167" s="77"/>
      <c r="T167" s="77"/>
      <c r="U167" s="77"/>
      <c r="V167" s="77"/>
      <c r="W167" s="77"/>
      <c r="X167" s="77"/>
      <c r="Y167" s="77"/>
      <c r="Z167" s="77"/>
    </row>
    <row r="168" spans="1:26" ht="15.5">
      <c r="A168" s="77"/>
      <c r="B168" s="77"/>
      <c r="C168" s="77"/>
      <c r="D168" s="77"/>
      <c r="E168" s="73"/>
      <c r="F168" s="77"/>
      <c r="G168" s="77"/>
      <c r="H168" s="77"/>
      <c r="I168" s="74">
        <f t="shared" si="2"/>
        <v>0</v>
      </c>
      <c r="J168" s="77"/>
      <c r="K168" s="77"/>
      <c r="L168" s="77"/>
      <c r="M168" s="77"/>
      <c r="N168" s="77"/>
      <c r="O168" s="77"/>
      <c r="P168" s="77"/>
      <c r="Q168" s="77"/>
      <c r="R168" s="77"/>
      <c r="S168" s="77"/>
      <c r="T168" s="77"/>
      <c r="U168" s="77"/>
      <c r="V168" s="77"/>
      <c r="W168" s="77"/>
      <c r="X168" s="77"/>
      <c r="Y168" s="77"/>
      <c r="Z168" s="77"/>
    </row>
    <row r="169" spans="1:26" ht="15.5">
      <c r="A169" s="77"/>
      <c r="B169" s="77"/>
      <c r="C169" s="77"/>
      <c r="D169" s="77"/>
      <c r="E169" s="73"/>
      <c r="F169" s="77"/>
      <c r="G169" s="77"/>
      <c r="H169" s="77"/>
      <c r="I169" s="74">
        <f t="shared" si="2"/>
        <v>0</v>
      </c>
      <c r="J169" s="77"/>
      <c r="K169" s="77"/>
      <c r="L169" s="77"/>
      <c r="M169" s="77"/>
      <c r="N169" s="77"/>
      <c r="O169" s="77"/>
      <c r="P169" s="77"/>
      <c r="Q169" s="77"/>
      <c r="R169" s="77"/>
      <c r="S169" s="77"/>
      <c r="T169" s="77"/>
      <c r="U169" s="77"/>
      <c r="V169" s="77"/>
      <c r="W169" s="77"/>
      <c r="X169" s="77"/>
      <c r="Y169" s="77"/>
      <c r="Z169" s="77"/>
    </row>
    <row r="170" spans="1:26" ht="15.5">
      <c r="A170" s="77"/>
      <c r="B170" s="77"/>
      <c r="C170" s="77"/>
      <c r="D170" s="77"/>
      <c r="E170" s="73"/>
      <c r="F170" s="77"/>
      <c r="G170" s="77"/>
      <c r="H170" s="77"/>
      <c r="I170" s="74">
        <f t="shared" si="2"/>
        <v>0</v>
      </c>
      <c r="J170" s="77"/>
      <c r="K170" s="77"/>
      <c r="L170" s="77"/>
      <c r="M170" s="77"/>
      <c r="N170" s="77"/>
      <c r="O170" s="77"/>
      <c r="P170" s="77"/>
      <c r="Q170" s="77"/>
      <c r="R170" s="77"/>
      <c r="S170" s="77"/>
      <c r="T170" s="77"/>
      <c r="U170" s="77"/>
      <c r="V170" s="77"/>
      <c r="W170" s="77"/>
      <c r="X170" s="77"/>
      <c r="Y170" s="77"/>
      <c r="Z170" s="77"/>
    </row>
    <row r="171" spans="1:26" ht="15.5">
      <c r="A171" s="77"/>
      <c r="B171" s="77"/>
      <c r="C171" s="77"/>
      <c r="D171" s="77"/>
      <c r="E171" s="73"/>
      <c r="F171" s="77"/>
      <c r="G171" s="77"/>
      <c r="H171" s="77"/>
      <c r="I171" s="74">
        <f t="shared" si="2"/>
        <v>0</v>
      </c>
      <c r="J171" s="77"/>
      <c r="K171" s="77"/>
      <c r="L171" s="77"/>
      <c r="M171" s="77"/>
      <c r="N171" s="77"/>
      <c r="O171" s="77"/>
      <c r="P171" s="77"/>
      <c r="Q171" s="77"/>
      <c r="R171" s="77"/>
      <c r="S171" s="77"/>
      <c r="T171" s="77"/>
      <c r="U171" s="77"/>
      <c r="V171" s="77"/>
      <c r="W171" s="77"/>
      <c r="X171" s="77"/>
      <c r="Y171" s="77"/>
      <c r="Z171" s="77"/>
    </row>
    <row r="172" spans="1:26" ht="15.5">
      <c r="A172" s="77"/>
      <c r="B172" s="77"/>
      <c r="C172" s="77"/>
      <c r="D172" s="77"/>
      <c r="E172" s="73"/>
      <c r="F172" s="77"/>
      <c r="G172" s="77"/>
      <c r="H172" s="77"/>
      <c r="I172" s="74">
        <f t="shared" si="2"/>
        <v>0</v>
      </c>
      <c r="J172" s="77"/>
      <c r="K172" s="77"/>
      <c r="L172" s="77"/>
      <c r="M172" s="77"/>
      <c r="N172" s="77"/>
      <c r="O172" s="77"/>
      <c r="P172" s="77"/>
      <c r="Q172" s="77"/>
      <c r="R172" s="77"/>
      <c r="S172" s="77"/>
      <c r="T172" s="77"/>
      <c r="U172" s="77"/>
      <c r="V172" s="77"/>
      <c r="W172" s="77"/>
      <c r="X172" s="77"/>
      <c r="Y172" s="77"/>
      <c r="Z172" s="77"/>
    </row>
    <row r="173" spans="1:26" ht="15.5">
      <c r="A173" s="77"/>
      <c r="B173" s="77"/>
      <c r="C173" s="77"/>
      <c r="D173" s="77"/>
      <c r="E173" s="73"/>
      <c r="F173" s="77"/>
      <c r="G173" s="77"/>
      <c r="H173" s="77"/>
      <c r="I173" s="74">
        <f t="shared" si="2"/>
        <v>0</v>
      </c>
      <c r="J173" s="77"/>
      <c r="K173" s="77"/>
      <c r="L173" s="77"/>
      <c r="M173" s="77"/>
      <c r="N173" s="77"/>
      <c r="O173" s="77"/>
      <c r="P173" s="77"/>
      <c r="Q173" s="77"/>
      <c r="R173" s="77"/>
      <c r="S173" s="77"/>
      <c r="T173" s="77"/>
      <c r="U173" s="77"/>
      <c r="V173" s="77"/>
      <c r="W173" s="77"/>
      <c r="X173" s="77"/>
      <c r="Y173" s="77"/>
      <c r="Z173" s="77"/>
    </row>
    <row r="174" spans="1:26" ht="15.5">
      <c r="A174" s="77"/>
      <c r="B174" s="77"/>
      <c r="C174" s="77"/>
      <c r="D174" s="77"/>
      <c r="E174" s="73"/>
      <c r="F174" s="77"/>
      <c r="G174" s="77"/>
      <c r="H174" s="77"/>
      <c r="I174" s="74">
        <f t="shared" si="2"/>
        <v>0</v>
      </c>
      <c r="J174" s="77"/>
      <c r="K174" s="77"/>
      <c r="L174" s="77"/>
      <c r="M174" s="77"/>
      <c r="N174" s="77"/>
      <c r="O174" s="77"/>
      <c r="P174" s="77"/>
      <c r="Q174" s="77"/>
      <c r="R174" s="77"/>
      <c r="S174" s="77"/>
      <c r="T174" s="77"/>
      <c r="U174" s="77"/>
      <c r="V174" s="77"/>
      <c r="W174" s="77"/>
      <c r="X174" s="77"/>
      <c r="Y174" s="77"/>
      <c r="Z174" s="77"/>
    </row>
    <row r="175" spans="1:26" ht="15.5">
      <c r="A175" s="77"/>
      <c r="B175" s="77"/>
      <c r="C175" s="77"/>
      <c r="D175" s="77"/>
      <c r="E175" s="73"/>
      <c r="F175" s="77"/>
      <c r="G175" s="77"/>
      <c r="H175" s="77"/>
      <c r="I175" s="74">
        <f t="shared" si="2"/>
        <v>0</v>
      </c>
      <c r="J175" s="77"/>
      <c r="K175" s="77"/>
      <c r="L175" s="77"/>
      <c r="M175" s="77"/>
      <c r="N175" s="77"/>
      <c r="O175" s="77"/>
      <c r="P175" s="77"/>
      <c r="Q175" s="77"/>
      <c r="R175" s="77"/>
      <c r="S175" s="77"/>
      <c r="T175" s="77"/>
      <c r="U175" s="77"/>
      <c r="V175" s="77"/>
      <c r="W175" s="77"/>
      <c r="X175" s="77"/>
      <c r="Y175" s="77"/>
      <c r="Z175" s="77"/>
    </row>
    <row r="176" spans="1:26" ht="15.5">
      <c r="A176" s="77"/>
      <c r="B176" s="77"/>
      <c r="C176" s="77"/>
      <c r="D176" s="77"/>
      <c r="E176" s="73"/>
      <c r="F176" s="77"/>
      <c r="G176" s="77"/>
      <c r="H176" s="77"/>
      <c r="I176" s="74">
        <f t="shared" si="2"/>
        <v>0</v>
      </c>
      <c r="J176" s="77"/>
      <c r="K176" s="77"/>
      <c r="L176" s="77"/>
      <c r="M176" s="77"/>
      <c r="N176" s="77"/>
      <c r="O176" s="77"/>
      <c r="P176" s="77"/>
      <c r="Q176" s="77"/>
      <c r="R176" s="77"/>
      <c r="S176" s="77"/>
      <c r="T176" s="77"/>
      <c r="U176" s="77"/>
      <c r="V176" s="77"/>
      <c r="W176" s="77"/>
      <c r="X176" s="77"/>
      <c r="Y176" s="77"/>
      <c r="Z176" s="77"/>
    </row>
    <row r="177" spans="1:26" ht="15.5">
      <c r="A177" s="77"/>
      <c r="B177" s="77"/>
      <c r="C177" s="77"/>
      <c r="D177" s="77"/>
      <c r="E177" s="73"/>
      <c r="F177" s="77"/>
      <c r="G177" s="77"/>
      <c r="H177" s="77"/>
      <c r="I177" s="74">
        <f t="shared" si="2"/>
        <v>0</v>
      </c>
      <c r="J177" s="77"/>
      <c r="K177" s="77"/>
      <c r="L177" s="77"/>
      <c r="M177" s="77"/>
      <c r="N177" s="77"/>
      <c r="O177" s="77"/>
      <c r="P177" s="77"/>
      <c r="Q177" s="77"/>
      <c r="R177" s="77"/>
      <c r="S177" s="77"/>
      <c r="T177" s="77"/>
      <c r="U177" s="77"/>
      <c r="V177" s="77"/>
      <c r="W177" s="77"/>
      <c r="X177" s="77"/>
      <c r="Y177" s="77"/>
      <c r="Z177" s="77"/>
    </row>
    <row r="178" spans="1:26" ht="15.5">
      <c r="A178" s="77"/>
      <c r="B178" s="77"/>
      <c r="C178" s="77"/>
      <c r="D178" s="77"/>
      <c r="E178" s="73"/>
      <c r="F178" s="77"/>
      <c r="G178" s="77"/>
      <c r="H178" s="77"/>
      <c r="I178" s="74">
        <f t="shared" si="2"/>
        <v>0</v>
      </c>
      <c r="J178" s="77"/>
      <c r="K178" s="77"/>
      <c r="L178" s="77"/>
      <c r="M178" s="77"/>
      <c r="N178" s="77"/>
      <c r="O178" s="77"/>
      <c r="P178" s="77"/>
      <c r="Q178" s="77"/>
      <c r="R178" s="77"/>
      <c r="S178" s="77"/>
      <c r="T178" s="77"/>
      <c r="U178" s="77"/>
      <c r="V178" s="77"/>
      <c r="W178" s="77"/>
      <c r="X178" s="77"/>
      <c r="Y178" s="77"/>
      <c r="Z178" s="77"/>
    </row>
    <row r="179" spans="1:26" ht="15.5">
      <c r="A179" s="77"/>
      <c r="B179" s="77"/>
      <c r="C179" s="77"/>
      <c r="D179" s="77"/>
      <c r="E179" s="73"/>
      <c r="F179" s="77"/>
      <c r="G179" s="77"/>
      <c r="H179" s="77"/>
      <c r="I179" s="74">
        <f t="shared" si="2"/>
        <v>0</v>
      </c>
      <c r="J179" s="77"/>
      <c r="K179" s="77"/>
      <c r="L179" s="77"/>
      <c r="M179" s="77"/>
      <c r="N179" s="77"/>
      <c r="O179" s="77"/>
      <c r="P179" s="77"/>
      <c r="Q179" s="77"/>
      <c r="R179" s="77"/>
      <c r="S179" s="77"/>
      <c r="T179" s="77"/>
      <c r="U179" s="77"/>
      <c r="V179" s="77"/>
      <c r="W179" s="77"/>
      <c r="X179" s="77"/>
      <c r="Y179" s="77"/>
      <c r="Z179" s="77"/>
    </row>
    <row r="180" spans="1:26" ht="15.5">
      <c r="A180" s="77"/>
      <c r="B180" s="77"/>
      <c r="C180" s="77"/>
      <c r="D180" s="77"/>
      <c r="E180" s="73"/>
      <c r="F180" s="77"/>
      <c r="G180" s="77"/>
      <c r="H180" s="77"/>
      <c r="I180" s="74">
        <f t="shared" si="2"/>
        <v>0</v>
      </c>
      <c r="J180" s="77"/>
      <c r="K180" s="77"/>
      <c r="L180" s="77"/>
      <c r="M180" s="77"/>
      <c r="N180" s="77"/>
      <c r="O180" s="77"/>
      <c r="P180" s="77"/>
      <c r="Q180" s="77"/>
      <c r="R180" s="77"/>
      <c r="S180" s="77"/>
      <c r="T180" s="77"/>
      <c r="U180" s="77"/>
      <c r="V180" s="77"/>
      <c r="W180" s="77"/>
      <c r="X180" s="77"/>
      <c r="Y180" s="77"/>
      <c r="Z180" s="77"/>
    </row>
    <row r="181" spans="1:26" ht="15.5">
      <c r="A181" s="77"/>
      <c r="B181" s="77"/>
      <c r="C181" s="77"/>
      <c r="D181" s="77"/>
      <c r="E181" s="73"/>
      <c r="F181" s="77"/>
      <c r="G181" s="77"/>
      <c r="H181" s="77"/>
      <c r="I181" s="74">
        <f t="shared" si="2"/>
        <v>0</v>
      </c>
      <c r="J181" s="77"/>
      <c r="K181" s="77"/>
      <c r="L181" s="77"/>
      <c r="M181" s="77"/>
      <c r="N181" s="77"/>
      <c r="O181" s="77"/>
      <c r="P181" s="77"/>
      <c r="Q181" s="77"/>
      <c r="R181" s="77"/>
      <c r="S181" s="77"/>
      <c r="T181" s="77"/>
      <c r="U181" s="77"/>
      <c r="V181" s="77"/>
      <c r="W181" s="77"/>
      <c r="X181" s="77"/>
      <c r="Y181" s="77"/>
      <c r="Z181" s="77"/>
    </row>
    <row r="182" spans="1:26" ht="15.5">
      <c r="A182" s="77"/>
      <c r="B182" s="77"/>
      <c r="C182" s="77"/>
      <c r="D182" s="77"/>
      <c r="E182" s="73"/>
      <c r="F182" s="77"/>
      <c r="G182" s="77"/>
      <c r="H182" s="77"/>
      <c r="I182" s="74">
        <f t="shared" si="2"/>
        <v>0</v>
      </c>
      <c r="J182" s="77"/>
      <c r="K182" s="77"/>
      <c r="L182" s="77"/>
      <c r="M182" s="77"/>
      <c r="N182" s="77"/>
      <c r="O182" s="77"/>
      <c r="P182" s="77"/>
      <c r="Q182" s="77"/>
      <c r="R182" s="77"/>
      <c r="S182" s="77"/>
      <c r="T182" s="77"/>
      <c r="U182" s="77"/>
      <c r="V182" s="77"/>
      <c r="W182" s="77"/>
      <c r="X182" s="77"/>
      <c r="Y182" s="77"/>
      <c r="Z182" s="77"/>
    </row>
    <row r="183" spans="1:26" ht="15.5">
      <c r="A183" s="77"/>
      <c r="B183" s="77"/>
      <c r="C183" s="77"/>
      <c r="D183" s="77"/>
      <c r="E183" s="73"/>
      <c r="F183" s="77"/>
      <c r="G183" s="77"/>
      <c r="H183" s="77"/>
      <c r="I183" s="74">
        <f t="shared" si="2"/>
        <v>0</v>
      </c>
      <c r="J183" s="77"/>
      <c r="K183" s="77"/>
      <c r="L183" s="77"/>
      <c r="M183" s="77"/>
      <c r="N183" s="77"/>
      <c r="O183" s="77"/>
      <c r="P183" s="77"/>
      <c r="Q183" s="77"/>
      <c r="R183" s="77"/>
      <c r="S183" s="77"/>
      <c r="T183" s="77"/>
      <c r="U183" s="77"/>
      <c r="V183" s="77"/>
      <c r="W183" s="77"/>
      <c r="X183" s="77"/>
      <c r="Y183" s="77"/>
      <c r="Z183" s="77"/>
    </row>
    <row r="184" spans="1:26" ht="15.5">
      <c r="A184" s="77"/>
      <c r="B184" s="77"/>
      <c r="C184" s="77"/>
      <c r="D184" s="77"/>
      <c r="E184" s="73"/>
      <c r="F184" s="77"/>
      <c r="G184" s="77"/>
      <c r="H184" s="77"/>
      <c r="I184" s="74">
        <f t="shared" si="2"/>
        <v>0</v>
      </c>
      <c r="J184" s="77"/>
      <c r="K184" s="77"/>
      <c r="L184" s="77"/>
      <c r="M184" s="77"/>
      <c r="N184" s="77"/>
      <c r="O184" s="77"/>
      <c r="P184" s="77"/>
      <c r="Q184" s="77"/>
      <c r="R184" s="77"/>
      <c r="S184" s="77"/>
      <c r="T184" s="77"/>
      <c r="U184" s="77"/>
      <c r="V184" s="77"/>
      <c r="W184" s="77"/>
      <c r="X184" s="77"/>
      <c r="Y184" s="77"/>
      <c r="Z184" s="77"/>
    </row>
    <row r="185" spans="1:26" ht="15.5">
      <c r="A185" s="77"/>
      <c r="B185" s="77"/>
      <c r="C185" s="77"/>
      <c r="D185" s="77"/>
      <c r="E185" s="73"/>
      <c r="F185" s="77"/>
      <c r="G185" s="77"/>
      <c r="H185" s="77"/>
      <c r="I185" s="74">
        <f t="shared" si="2"/>
        <v>0</v>
      </c>
      <c r="J185" s="77"/>
      <c r="K185" s="77"/>
      <c r="L185" s="77"/>
      <c r="M185" s="77"/>
      <c r="N185" s="77"/>
      <c r="O185" s="77"/>
      <c r="P185" s="77"/>
      <c r="Q185" s="77"/>
      <c r="R185" s="77"/>
      <c r="S185" s="77"/>
      <c r="T185" s="77"/>
      <c r="U185" s="77"/>
      <c r="V185" s="77"/>
      <c r="W185" s="77"/>
      <c r="X185" s="77"/>
      <c r="Y185" s="77"/>
      <c r="Z185" s="77"/>
    </row>
    <row r="186" spans="1:26" ht="15.5">
      <c r="A186" s="77"/>
      <c r="B186" s="77"/>
      <c r="C186" s="77"/>
      <c r="D186" s="77"/>
      <c r="E186" s="73"/>
      <c r="F186" s="77"/>
      <c r="G186" s="77"/>
      <c r="H186" s="77"/>
      <c r="I186" s="74">
        <f t="shared" si="2"/>
        <v>0</v>
      </c>
      <c r="J186" s="77"/>
      <c r="K186" s="77"/>
      <c r="L186" s="77"/>
      <c r="M186" s="77"/>
      <c r="N186" s="77"/>
      <c r="O186" s="77"/>
      <c r="P186" s="77"/>
      <c r="Q186" s="77"/>
      <c r="R186" s="77"/>
      <c r="S186" s="77"/>
      <c r="T186" s="77"/>
      <c r="U186" s="77"/>
      <c r="V186" s="77"/>
      <c r="W186" s="77"/>
      <c r="X186" s="77"/>
      <c r="Y186" s="77"/>
      <c r="Z186" s="77"/>
    </row>
    <row r="187" spans="1:26" ht="15.5">
      <c r="A187" s="77"/>
      <c r="B187" s="77"/>
      <c r="C187" s="77"/>
      <c r="D187" s="77"/>
      <c r="E187" s="73"/>
      <c r="F187" s="77"/>
      <c r="G187" s="77"/>
      <c r="H187" s="77"/>
      <c r="I187" s="74">
        <f t="shared" si="2"/>
        <v>0</v>
      </c>
      <c r="J187" s="77"/>
      <c r="K187" s="77"/>
      <c r="L187" s="77"/>
      <c r="M187" s="77"/>
      <c r="N187" s="77"/>
      <c r="O187" s="77"/>
      <c r="P187" s="77"/>
      <c r="Q187" s="77"/>
      <c r="R187" s="77"/>
      <c r="S187" s="77"/>
      <c r="T187" s="77"/>
      <c r="U187" s="77"/>
      <c r="V187" s="77"/>
      <c r="W187" s="77"/>
      <c r="X187" s="77"/>
      <c r="Y187" s="77"/>
      <c r="Z187" s="77"/>
    </row>
    <row r="188" spans="1:26" ht="15.5">
      <c r="A188" s="77"/>
      <c r="B188" s="77"/>
      <c r="C188" s="77"/>
      <c r="D188" s="77"/>
      <c r="E188" s="73"/>
      <c r="F188" s="77"/>
      <c r="G188" s="77"/>
      <c r="H188" s="77"/>
      <c r="I188" s="74">
        <f t="shared" si="2"/>
        <v>0</v>
      </c>
      <c r="J188" s="77"/>
      <c r="K188" s="77"/>
      <c r="L188" s="77"/>
      <c r="M188" s="77"/>
      <c r="N188" s="77"/>
      <c r="O188" s="77"/>
      <c r="P188" s="77"/>
      <c r="Q188" s="77"/>
      <c r="R188" s="77"/>
      <c r="S188" s="77"/>
      <c r="T188" s="77"/>
      <c r="U188" s="77"/>
      <c r="V188" s="77"/>
      <c r="W188" s="77"/>
      <c r="X188" s="77"/>
      <c r="Y188" s="77"/>
      <c r="Z188" s="77"/>
    </row>
    <row r="189" spans="1:26" ht="15.5">
      <c r="A189" s="77"/>
      <c r="B189" s="77"/>
      <c r="C189" s="77"/>
      <c r="D189" s="77"/>
      <c r="E189" s="73"/>
      <c r="F189" s="77"/>
      <c r="G189" s="77"/>
      <c r="H189" s="77"/>
      <c r="I189" s="74">
        <f t="shared" si="2"/>
        <v>0</v>
      </c>
      <c r="J189" s="77"/>
      <c r="K189" s="77"/>
      <c r="L189" s="77"/>
      <c r="M189" s="77"/>
      <c r="N189" s="77"/>
      <c r="O189" s="77"/>
      <c r="P189" s="77"/>
      <c r="Q189" s="77"/>
      <c r="R189" s="77"/>
      <c r="S189" s="77"/>
      <c r="T189" s="77"/>
      <c r="U189" s="77"/>
      <c r="V189" s="77"/>
      <c r="W189" s="77"/>
      <c r="X189" s="77"/>
      <c r="Y189" s="77"/>
      <c r="Z189" s="77"/>
    </row>
    <row r="190" spans="1:26" ht="15.5">
      <c r="A190" s="77"/>
      <c r="B190" s="77"/>
      <c r="C190" s="77"/>
      <c r="D190" s="77"/>
      <c r="E190" s="73"/>
      <c r="F190" s="77"/>
      <c r="G190" s="77"/>
      <c r="H190" s="77"/>
      <c r="I190" s="74">
        <f t="shared" si="2"/>
        <v>0</v>
      </c>
      <c r="J190" s="77"/>
      <c r="K190" s="77"/>
      <c r="L190" s="77"/>
      <c r="M190" s="77"/>
      <c r="N190" s="77"/>
      <c r="O190" s="77"/>
      <c r="P190" s="77"/>
      <c r="Q190" s="77"/>
      <c r="R190" s="77"/>
      <c r="S190" s="77"/>
      <c r="T190" s="77"/>
      <c r="U190" s="77"/>
      <c r="V190" s="77"/>
      <c r="W190" s="77"/>
      <c r="X190" s="77"/>
      <c r="Y190" s="77"/>
      <c r="Z190" s="77"/>
    </row>
    <row r="191" spans="1:26" ht="15.5">
      <c r="A191" s="77"/>
      <c r="B191" s="77"/>
      <c r="C191" s="77"/>
      <c r="D191" s="77"/>
      <c r="E191" s="73"/>
      <c r="F191" s="77"/>
      <c r="G191" s="77"/>
      <c r="H191" s="77"/>
      <c r="I191" s="74">
        <f t="shared" si="2"/>
        <v>0</v>
      </c>
      <c r="J191" s="77"/>
      <c r="K191" s="77"/>
      <c r="L191" s="77"/>
      <c r="M191" s="77"/>
      <c r="N191" s="77"/>
      <c r="O191" s="77"/>
      <c r="P191" s="77"/>
      <c r="Q191" s="77"/>
      <c r="R191" s="77"/>
      <c r="S191" s="77"/>
      <c r="T191" s="77"/>
      <c r="U191" s="77"/>
      <c r="V191" s="77"/>
      <c r="W191" s="77"/>
      <c r="X191" s="77"/>
      <c r="Y191" s="77"/>
      <c r="Z191" s="77"/>
    </row>
    <row r="192" spans="1:26" ht="15.5">
      <c r="A192" s="77"/>
      <c r="B192" s="77"/>
      <c r="C192" s="77"/>
      <c r="D192" s="77"/>
      <c r="E192" s="73"/>
      <c r="F192" s="77"/>
      <c r="G192" s="77"/>
      <c r="H192" s="77"/>
      <c r="I192" s="74">
        <f t="shared" si="2"/>
        <v>0</v>
      </c>
      <c r="J192" s="77"/>
      <c r="K192" s="77"/>
      <c r="L192" s="77"/>
      <c r="M192" s="77"/>
      <c r="N192" s="77"/>
      <c r="O192" s="77"/>
      <c r="P192" s="77"/>
      <c r="Q192" s="77"/>
      <c r="R192" s="77"/>
      <c r="S192" s="77"/>
      <c r="T192" s="77"/>
      <c r="U192" s="77"/>
      <c r="V192" s="77"/>
      <c r="W192" s="77"/>
      <c r="X192" s="77"/>
      <c r="Y192" s="77"/>
      <c r="Z192" s="77"/>
    </row>
    <row r="193" spans="1:26" ht="15.5">
      <c r="A193" s="77"/>
      <c r="B193" s="77"/>
      <c r="C193" s="77"/>
      <c r="D193" s="77"/>
      <c r="E193" s="73"/>
      <c r="F193" s="77"/>
      <c r="G193" s="77"/>
      <c r="H193" s="77"/>
      <c r="I193" s="74">
        <f t="shared" si="2"/>
        <v>0</v>
      </c>
      <c r="J193" s="77"/>
      <c r="K193" s="77"/>
      <c r="L193" s="77"/>
      <c r="M193" s="77"/>
      <c r="N193" s="77"/>
      <c r="O193" s="77"/>
      <c r="P193" s="77"/>
      <c r="Q193" s="77"/>
      <c r="R193" s="77"/>
      <c r="S193" s="77"/>
      <c r="T193" s="77"/>
      <c r="U193" s="77"/>
      <c r="V193" s="77"/>
      <c r="W193" s="77"/>
      <c r="X193" s="77"/>
      <c r="Y193" s="77"/>
      <c r="Z193" s="77"/>
    </row>
    <row r="194" spans="1:26" ht="15.5">
      <c r="A194" s="77"/>
      <c r="B194" s="77"/>
      <c r="C194" s="77"/>
      <c r="D194" s="77"/>
      <c r="E194" s="73"/>
      <c r="F194" s="77"/>
      <c r="G194" s="77"/>
      <c r="H194" s="77"/>
      <c r="I194" s="74">
        <f t="shared" si="2"/>
        <v>0</v>
      </c>
      <c r="J194" s="77"/>
      <c r="K194" s="77"/>
      <c r="L194" s="77"/>
      <c r="M194" s="77"/>
      <c r="N194" s="77"/>
      <c r="O194" s="77"/>
      <c r="P194" s="77"/>
      <c r="Q194" s="77"/>
      <c r="R194" s="77"/>
      <c r="S194" s="77"/>
      <c r="T194" s="77"/>
      <c r="U194" s="77"/>
      <c r="V194" s="77"/>
      <c r="W194" s="77"/>
      <c r="X194" s="77"/>
      <c r="Y194" s="77"/>
      <c r="Z194" s="77"/>
    </row>
    <row r="195" spans="1:26" ht="15.5">
      <c r="A195" s="77"/>
      <c r="B195" s="77"/>
      <c r="C195" s="77"/>
      <c r="D195" s="77"/>
      <c r="E195" s="73"/>
      <c r="F195" s="77"/>
      <c r="G195" s="77"/>
      <c r="H195" s="77"/>
      <c r="I195" s="74">
        <f t="shared" si="2"/>
        <v>0</v>
      </c>
      <c r="J195" s="77"/>
      <c r="K195" s="77"/>
      <c r="L195" s="77"/>
      <c r="M195" s="77"/>
      <c r="N195" s="77"/>
      <c r="O195" s="77"/>
      <c r="P195" s="77"/>
      <c r="Q195" s="77"/>
      <c r="R195" s="77"/>
      <c r="S195" s="77"/>
      <c r="T195" s="77"/>
      <c r="U195" s="77"/>
      <c r="V195" s="77"/>
      <c r="W195" s="77"/>
      <c r="X195" s="77"/>
      <c r="Y195" s="77"/>
      <c r="Z195" s="77"/>
    </row>
    <row r="196" spans="1:26" ht="15.5">
      <c r="A196" s="77"/>
      <c r="B196" s="77"/>
      <c r="C196" s="77"/>
      <c r="D196" s="77"/>
      <c r="E196" s="73"/>
      <c r="F196" s="77"/>
      <c r="G196" s="77"/>
      <c r="H196" s="77"/>
      <c r="I196" s="74">
        <f t="shared" si="2"/>
        <v>0</v>
      </c>
      <c r="J196" s="77"/>
      <c r="K196" s="77"/>
      <c r="L196" s="77"/>
      <c r="M196" s="77"/>
      <c r="N196" s="77"/>
      <c r="O196" s="77"/>
      <c r="P196" s="77"/>
      <c r="Q196" s="77"/>
      <c r="R196" s="77"/>
      <c r="S196" s="77"/>
      <c r="T196" s="77"/>
      <c r="U196" s="77"/>
      <c r="V196" s="77"/>
      <c r="W196" s="77"/>
      <c r="X196" s="77"/>
      <c r="Y196" s="77"/>
      <c r="Z196" s="77"/>
    </row>
    <row r="197" spans="1:26" ht="15.5">
      <c r="A197" s="77"/>
      <c r="B197" s="77"/>
      <c r="C197" s="77"/>
      <c r="D197" s="77"/>
      <c r="E197" s="73"/>
      <c r="F197" s="77"/>
      <c r="G197" s="77"/>
      <c r="H197" s="77"/>
      <c r="I197" s="74">
        <f t="shared" si="2"/>
        <v>0</v>
      </c>
      <c r="J197" s="77"/>
      <c r="K197" s="77"/>
      <c r="L197" s="77"/>
      <c r="M197" s="77"/>
      <c r="N197" s="77"/>
      <c r="O197" s="77"/>
      <c r="P197" s="77"/>
      <c r="Q197" s="77"/>
      <c r="R197" s="77"/>
      <c r="S197" s="77"/>
      <c r="T197" s="77"/>
      <c r="U197" s="77"/>
      <c r="V197" s="77"/>
      <c r="W197" s="77"/>
      <c r="X197" s="77"/>
      <c r="Y197" s="77"/>
      <c r="Z197" s="77"/>
    </row>
    <row r="198" spans="1:26" ht="15.5">
      <c r="A198" s="77"/>
      <c r="B198" s="77"/>
      <c r="C198" s="77"/>
      <c r="D198" s="77"/>
      <c r="E198" s="73"/>
      <c r="F198" s="77"/>
      <c r="G198" s="77"/>
      <c r="H198" s="77"/>
      <c r="I198" s="74">
        <f t="shared" si="2"/>
        <v>0</v>
      </c>
      <c r="J198" s="77"/>
      <c r="K198" s="77"/>
      <c r="L198" s="77"/>
      <c r="M198" s="77"/>
      <c r="N198" s="77"/>
      <c r="O198" s="77"/>
      <c r="P198" s="77"/>
      <c r="Q198" s="77"/>
      <c r="R198" s="77"/>
      <c r="S198" s="77"/>
      <c r="T198" s="77"/>
      <c r="U198" s="77"/>
      <c r="V198" s="77"/>
      <c r="W198" s="77"/>
      <c r="X198" s="77"/>
      <c r="Y198" s="77"/>
      <c r="Z198" s="77"/>
    </row>
    <row r="199" spans="1:26" ht="15.5">
      <c r="A199" s="77"/>
      <c r="B199" s="77"/>
      <c r="C199" s="77"/>
      <c r="D199" s="77"/>
      <c r="E199" s="73"/>
      <c r="F199" s="77"/>
      <c r="G199" s="77"/>
      <c r="H199" s="77"/>
      <c r="I199" s="74">
        <f t="shared" si="2"/>
        <v>0</v>
      </c>
      <c r="J199" s="77"/>
      <c r="K199" s="77"/>
      <c r="L199" s="77"/>
      <c r="M199" s="77"/>
      <c r="N199" s="77"/>
      <c r="O199" s="77"/>
      <c r="P199" s="77"/>
      <c r="Q199" s="77"/>
      <c r="R199" s="77"/>
      <c r="S199" s="77"/>
      <c r="T199" s="77"/>
      <c r="U199" s="77"/>
      <c r="V199" s="77"/>
      <c r="W199" s="77"/>
      <c r="X199" s="77"/>
      <c r="Y199" s="77"/>
      <c r="Z199" s="77"/>
    </row>
    <row r="200" spans="1:26" ht="15.5">
      <c r="A200" s="77"/>
      <c r="B200" s="77"/>
      <c r="C200" s="77"/>
      <c r="D200" s="77"/>
      <c r="E200" s="73"/>
      <c r="F200" s="77"/>
      <c r="G200" s="77"/>
      <c r="H200" s="77"/>
      <c r="I200" s="74">
        <f t="shared" si="2"/>
        <v>0</v>
      </c>
      <c r="J200" s="77"/>
      <c r="K200" s="77"/>
      <c r="L200" s="77"/>
      <c r="M200" s="77"/>
      <c r="N200" s="77"/>
      <c r="O200" s="77"/>
      <c r="P200" s="77"/>
      <c r="Q200" s="77"/>
      <c r="R200" s="77"/>
      <c r="S200" s="77"/>
      <c r="T200" s="77"/>
      <c r="U200" s="77"/>
      <c r="V200" s="77"/>
      <c r="W200" s="77"/>
      <c r="X200" s="77"/>
      <c r="Y200" s="77"/>
      <c r="Z200" s="77"/>
    </row>
    <row r="201" spans="1:26" ht="15.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5.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5.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5.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5.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5.5">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5.5">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5.5">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5.5">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5.5">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5.5">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5.5">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5.5">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5.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5.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5.5">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5.5">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5.5">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5.5">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5.5">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5.5">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5.5">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5.5">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5.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5.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5.5">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5.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5.5">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5.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5.5">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5.5">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5.5">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5.5">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5.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5.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5.5">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5.5">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5.5">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5.5">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5.5">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5.5">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5.5">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5.5">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5.5">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5.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5.5">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5.5">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5.5">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5.5">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5.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5.5">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5.5">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5.5">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5.5">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5.5">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5.5">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5.5">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5.5">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5.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5.5">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5.5">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5.5">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5.5">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5.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5.5">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5.5">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5.5">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5.5">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5.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5.5">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5.5">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5.5">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5.5">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5.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5.5">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5.5">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5.5">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5.5">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5.5">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5.5">
      <c r="A281" s="75"/>
      <c r="B281" s="75"/>
      <c r="C281" s="75"/>
      <c r="D281" s="75"/>
      <c r="E281" s="75"/>
      <c r="F281" s="75"/>
      <c r="G281" s="78"/>
      <c r="H281" s="78"/>
      <c r="I281" s="75"/>
      <c r="J281" s="75"/>
      <c r="K281" s="75"/>
      <c r="L281" s="75"/>
      <c r="M281" s="75"/>
      <c r="N281" s="75"/>
      <c r="O281" s="79"/>
      <c r="P281" s="79"/>
      <c r="Q281" s="79"/>
      <c r="R281" s="79"/>
      <c r="S281" s="79"/>
      <c r="T281" s="79"/>
      <c r="U281" s="79"/>
      <c r="V281" s="79"/>
      <c r="W281" s="79"/>
    </row>
    <row r="282" spans="1:26">
      <c r="A282" s="75"/>
      <c r="B282" s="75"/>
      <c r="C282" s="75"/>
      <c r="D282" s="75"/>
      <c r="E282" s="75"/>
      <c r="F282" s="75"/>
      <c r="G282" s="75"/>
      <c r="H282" s="75"/>
      <c r="I282" s="75"/>
      <c r="J282" s="75"/>
      <c r="K282" s="75"/>
      <c r="L282" s="75"/>
      <c r="M282" s="75"/>
      <c r="N282" s="75"/>
      <c r="O282" s="79"/>
      <c r="P282" s="79"/>
      <c r="Q282" s="79"/>
      <c r="R282" s="79"/>
      <c r="S282" s="79"/>
      <c r="T282" s="79"/>
      <c r="U282" s="79"/>
      <c r="V282" s="79"/>
      <c r="W282" s="79"/>
    </row>
    <row r="283" spans="1:26">
      <c r="A283" s="75"/>
      <c r="B283" s="75"/>
      <c r="C283" s="75"/>
      <c r="D283" s="75"/>
      <c r="E283" s="75"/>
      <c r="F283" s="75"/>
      <c r="G283" s="75"/>
      <c r="H283" s="75"/>
      <c r="I283" s="75"/>
      <c r="J283" s="75"/>
      <c r="K283" s="75"/>
      <c r="L283" s="75"/>
      <c r="M283" s="75"/>
      <c r="N283" s="75"/>
      <c r="O283" s="79"/>
      <c r="P283" s="79"/>
      <c r="Q283" s="79"/>
      <c r="R283" s="79"/>
      <c r="S283" s="79"/>
      <c r="T283" s="79"/>
      <c r="U283" s="79"/>
      <c r="V283" s="79"/>
      <c r="W283" s="79"/>
    </row>
    <row r="284" spans="1:26">
      <c r="A284" s="75"/>
      <c r="B284" s="75"/>
      <c r="C284" s="75"/>
      <c r="D284" s="75"/>
      <c r="E284" s="75"/>
      <c r="F284" s="75"/>
      <c r="G284" s="75"/>
      <c r="H284" s="75"/>
      <c r="I284" s="75"/>
      <c r="J284" s="75"/>
      <c r="K284" s="75"/>
      <c r="L284" s="75"/>
      <c r="M284" s="75"/>
      <c r="N284" s="75"/>
      <c r="O284" s="79"/>
      <c r="P284" s="79"/>
      <c r="Q284" s="79"/>
      <c r="R284" s="79"/>
      <c r="S284" s="79"/>
      <c r="T284" s="79"/>
      <c r="U284" s="79"/>
      <c r="V284" s="79"/>
      <c r="W284" s="79"/>
    </row>
    <row r="285" spans="1:26">
      <c r="A285" s="75"/>
      <c r="B285" s="75"/>
      <c r="C285" s="75"/>
      <c r="D285" s="75"/>
      <c r="E285" s="75"/>
      <c r="F285" s="75"/>
      <c r="G285" s="75"/>
      <c r="H285" s="75"/>
      <c r="I285" s="75"/>
      <c r="J285" s="75"/>
      <c r="K285" s="75"/>
      <c r="L285" s="75"/>
      <c r="M285" s="75"/>
      <c r="N285" s="75"/>
      <c r="O285" s="79"/>
      <c r="P285" s="79"/>
      <c r="Q285" s="79"/>
      <c r="R285" s="79"/>
      <c r="S285" s="79"/>
      <c r="T285" s="79"/>
      <c r="U285" s="79"/>
      <c r="V285" s="79"/>
      <c r="W285" s="79"/>
    </row>
    <row r="286" spans="1:26">
      <c r="A286" s="75"/>
      <c r="B286" s="75"/>
      <c r="C286" s="75"/>
      <c r="D286" s="75"/>
      <c r="E286" s="75"/>
      <c r="F286" s="75"/>
      <c r="G286" s="75"/>
      <c r="H286" s="75"/>
      <c r="I286" s="75"/>
      <c r="J286" s="75"/>
      <c r="K286" s="75"/>
      <c r="L286" s="75"/>
      <c r="M286" s="75"/>
      <c r="N286" s="75"/>
      <c r="O286" s="79"/>
      <c r="P286" s="79"/>
      <c r="Q286" s="79"/>
      <c r="R286" s="79"/>
      <c r="S286" s="79"/>
      <c r="T286" s="79"/>
      <c r="U286" s="79"/>
      <c r="V286" s="79"/>
      <c r="W286" s="79"/>
    </row>
    <row r="287" spans="1:26">
      <c r="A287" s="75"/>
      <c r="B287" s="75"/>
      <c r="C287" s="75"/>
      <c r="D287" s="75"/>
      <c r="E287" s="75"/>
      <c r="F287" s="75"/>
      <c r="G287" s="75"/>
      <c r="H287" s="75"/>
      <c r="I287" s="75"/>
      <c r="J287" s="75"/>
      <c r="K287" s="75"/>
      <c r="L287" s="75"/>
      <c r="M287" s="75"/>
      <c r="N287" s="75"/>
      <c r="O287" s="79"/>
      <c r="P287" s="79"/>
      <c r="Q287" s="79"/>
      <c r="R287" s="79"/>
      <c r="S287" s="79"/>
      <c r="T287" s="79"/>
      <c r="U287" s="79"/>
      <c r="V287" s="79"/>
      <c r="W287" s="79"/>
    </row>
    <row r="288" spans="1:26">
      <c r="A288" s="75"/>
      <c r="B288" s="75"/>
      <c r="C288" s="75"/>
      <c r="D288" s="75"/>
      <c r="E288" s="75"/>
      <c r="F288" s="75"/>
      <c r="G288" s="75"/>
      <c r="H288" s="75"/>
      <c r="I288" s="75"/>
      <c r="J288" s="75"/>
      <c r="K288" s="75"/>
      <c r="L288" s="75"/>
      <c r="M288" s="75"/>
      <c r="N288" s="75"/>
      <c r="O288" s="79"/>
      <c r="P288" s="79"/>
      <c r="Q288" s="79"/>
      <c r="R288" s="79"/>
      <c r="S288" s="79"/>
      <c r="T288" s="79"/>
      <c r="U288" s="79"/>
      <c r="V288" s="79"/>
      <c r="W288" s="79"/>
    </row>
    <row r="289" spans="1:23">
      <c r="A289" s="75"/>
      <c r="B289" s="75"/>
      <c r="C289" s="75"/>
      <c r="D289" s="75"/>
      <c r="E289" s="75"/>
      <c r="F289" s="75"/>
      <c r="G289" s="75"/>
      <c r="H289" s="75"/>
      <c r="I289" s="75"/>
      <c r="J289" s="75"/>
      <c r="K289" s="75"/>
      <c r="L289" s="75"/>
      <c r="M289" s="75"/>
      <c r="N289" s="75"/>
      <c r="O289" s="79"/>
      <c r="P289" s="79"/>
      <c r="Q289" s="79"/>
      <c r="R289" s="79"/>
      <c r="S289" s="79"/>
      <c r="T289" s="79"/>
      <c r="U289" s="79"/>
      <c r="V289" s="79"/>
      <c r="W289" s="79"/>
    </row>
    <row r="290" spans="1:23">
      <c r="A290" s="75"/>
      <c r="B290" s="75"/>
      <c r="C290" s="75"/>
      <c r="D290" s="75"/>
      <c r="E290" s="75"/>
      <c r="F290" s="75"/>
      <c r="G290" s="75"/>
      <c r="H290" s="75"/>
      <c r="I290" s="75"/>
      <c r="J290" s="75"/>
      <c r="K290" s="75"/>
      <c r="L290" s="75"/>
      <c r="M290" s="75"/>
      <c r="N290" s="75"/>
      <c r="O290" s="79"/>
      <c r="P290" s="79"/>
      <c r="Q290" s="79"/>
      <c r="R290" s="79"/>
      <c r="S290" s="79"/>
      <c r="T290" s="79"/>
      <c r="U290" s="79"/>
      <c r="V290" s="79"/>
      <c r="W290" s="79"/>
    </row>
    <row r="291" spans="1:23">
      <c r="A291" s="75"/>
      <c r="B291" s="75"/>
      <c r="C291" s="75"/>
      <c r="D291" s="75"/>
      <c r="E291" s="75"/>
      <c r="F291" s="75"/>
      <c r="G291" s="75"/>
      <c r="H291" s="75"/>
      <c r="I291" s="75"/>
      <c r="J291" s="75"/>
      <c r="K291" s="75"/>
      <c r="L291" s="75"/>
      <c r="M291" s="75"/>
      <c r="N291" s="75"/>
      <c r="O291" s="79"/>
      <c r="P291" s="79"/>
      <c r="Q291" s="79"/>
      <c r="R291" s="79"/>
      <c r="S291" s="79"/>
      <c r="T291" s="79"/>
      <c r="U291" s="79"/>
      <c r="V291" s="79"/>
      <c r="W291" s="79"/>
    </row>
    <row r="292" spans="1:23">
      <c r="A292" s="75"/>
      <c r="B292" s="75"/>
      <c r="C292" s="75"/>
      <c r="D292" s="75"/>
      <c r="E292" s="75"/>
      <c r="F292" s="75"/>
      <c r="G292" s="75"/>
      <c r="H292" s="75"/>
      <c r="I292" s="75"/>
      <c r="J292" s="75"/>
      <c r="K292" s="75"/>
      <c r="L292" s="75"/>
      <c r="M292" s="75"/>
      <c r="N292" s="75"/>
      <c r="O292" s="79"/>
      <c r="P292" s="79"/>
      <c r="Q292" s="79"/>
      <c r="R292" s="79"/>
      <c r="S292" s="79"/>
      <c r="T292" s="79"/>
      <c r="U292" s="79"/>
      <c r="V292" s="79"/>
      <c r="W292" s="79"/>
    </row>
    <row r="293" spans="1:23">
      <c r="A293" s="75"/>
      <c r="B293" s="75"/>
      <c r="C293" s="75"/>
      <c r="D293" s="75"/>
      <c r="E293" s="75"/>
      <c r="F293" s="75"/>
      <c r="G293" s="75"/>
      <c r="H293" s="75"/>
      <c r="I293" s="75"/>
      <c r="J293" s="75"/>
      <c r="K293" s="75"/>
      <c r="L293" s="75"/>
      <c r="M293" s="75"/>
      <c r="N293" s="75"/>
      <c r="O293" s="79"/>
      <c r="P293" s="79"/>
      <c r="Q293" s="79"/>
      <c r="R293" s="79"/>
      <c r="S293" s="79"/>
      <c r="T293" s="79"/>
      <c r="U293" s="79"/>
      <c r="V293" s="79"/>
      <c r="W293" s="79"/>
    </row>
    <row r="294" spans="1:23">
      <c r="A294" s="75"/>
      <c r="B294" s="75"/>
      <c r="C294" s="75"/>
      <c r="D294" s="75"/>
      <c r="E294" s="75"/>
      <c r="F294" s="75"/>
      <c r="G294" s="75"/>
      <c r="H294" s="75"/>
      <c r="I294" s="75"/>
      <c r="J294" s="75"/>
      <c r="K294" s="75"/>
      <c r="L294" s="75"/>
      <c r="M294" s="75"/>
      <c r="N294" s="75"/>
      <c r="O294" s="79"/>
      <c r="P294" s="79"/>
      <c r="Q294" s="79"/>
      <c r="R294" s="79"/>
      <c r="S294" s="79"/>
      <c r="T294" s="79"/>
      <c r="U294" s="79"/>
      <c r="V294" s="79"/>
      <c r="W294" s="79"/>
    </row>
    <row r="295" spans="1:23">
      <c r="A295" s="75"/>
      <c r="B295" s="75"/>
      <c r="C295" s="75"/>
      <c r="D295" s="75"/>
      <c r="E295" s="75"/>
      <c r="F295" s="75"/>
      <c r="G295" s="75"/>
      <c r="H295" s="75"/>
      <c r="I295" s="75"/>
      <c r="J295" s="75"/>
      <c r="K295" s="75"/>
      <c r="L295" s="75"/>
      <c r="M295" s="75"/>
      <c r="N295" s="75"/>
      <c r="O295" s="79"/>
      <c r="P295" s="79"/>
      <c r="Q295" s="79"/>
      <c r="R295" s="79"/>
      <c r="S295" s="79"/>
      <c r="T295" s="79"/>
      <c r="U295" s="79"/>
      <c r="V295" s="79"/>
      <c r="W295" s="79"/>
    </row>
    <row r="296" spans="1:23">
      <c r="A296" s="75"/>
      <c r="B296" s="75"/>
      <c r="C296" s="75"/>
      <c r="D296" s="75"/>
      <c r="E296" s="75"/>
      <c r="F296" s="75"/>
      <c r="G296" s="75"/>
      <c r="H296" s="75"/>
      <c r="I296" s="75"/>
      <c r="J296" s="75"/>
      <c r="K296" s="75"/>
      <c r="L296" s="75"/>
      <c r="M296" s="75"/>
      <c r="N296" s="75"/>
      <c r="O296" s="79"/>
      <c r="P296" s="79"/>
      <c r="Q296" s="79"/>
      <c r="R296" s="79"/>
      <c r="S296" s="79"/>
      <c r="T296" s="79"/>
      <c r="U296" s="79"/>
      <c r="V296" s="79"/>
      <c r="W296" s="79"/>
    </row>
    <row r="297" spans="1:23">
      <c r="A297" s="75"/>
      <c r="B297" s="75"/>
      <c r="C297" s="75"/>
      <c r="D297" s="75"/>
      <c r="E297" s="75"/>
      <c r="F297" s="75"/>
      <c r="G297" s="75"/>
      <c r="H297" s="75"/>
      <c r="I297" s="75"/>
      <c r="J297" s="75"/>
      <c r="K297" s="75"/>
      <c r="L297" s="75"/>
      <c r="M297" s="75"/>
      <c r="N297" s="75"/>
      <c r="O297" s="79"/>
      <c r="P297" s="79"/>
      <c r="Q297" s="79"/>
      <c r="R297" s="79"/>
      <c r="S297" s="79"/>
      <c r="T297" s="79"/>
      <c r="U297" s="79"/>
      <c r="V297" s="79"/>
      <c r="W297" s="79"/>
    </row>
    <row r="298" spans="1:23">
      <c r="A298" s="75"/>
      <c r="B298" s="75"/>
      <c r="C298" s="75"/>
      <c r="D298" s="75"/>
      <c r="E298" s="75"/>
      <c r="F298" s="75"/>
      <c r="G298" s="75"/>
      <c r="H298" s="75"/>
      <c r="I298" s="75"/>
      <c r="J298" s="75"/>
      <c r="K298" s="75"/>
      <c r="L298" s="75"/>
      <c r="M298" s="75"/>
      <c r="N298" s="75"/>
      <c r="O298" s="79"/>
      <c r="P298" s="79"/>
      <c r="Q298" s="79"/>
      <c r="R298" s="79"/>
      <c r="S298" s="79"/>
      <c r="T298" s="79"/>
      <c r="U298" s="79"/>
      <c r="V298" s="79"/>
      <c r="W298" s="79"/>
    </row>
    <row r="299" spans="1:23">
      <c r="A299" s="75"/>
      <c r="B299" s="75"/>
      <c r="C299" s="75"/>
      <c r="D299" s="75"/>
      <c r="E299" s="75"/>
      <c r="F299" s="75"/>
      <c r="G299" s="75"/>
      <c r="H299" s="75"/>
      <c r="I299" s="75"/>
      <c r="J299" s="75"/>
      <c r="K299" s="75"/>
      <c r="L299" s="75"/>
      <c r="M299" s="75"/>
      <c r="N299" s="75"/>
      <c r="O299" s="79"/>
      <c r="P299" s="79"/>
      <c r="Q299" s="79"/>
      <c r="R299" s="79"/>
      <c r="S299" s="79"/>
      <c r="T299" s="79"/>
      <c r="U299" s="79"/>
      <c r="V299" s="79"/>
      <c r="W299" s="79"/>
    </row>
    <row r="300" spans="1:23">
      <c r="A300" s="75"/>
      <c r="B300" s="75"/>
      <c r="C300" s="75"/>
      <c r="D300" s="75"/>
      <c r="E300" s="75"/>
      <c r="F300" s="75"/>
      <c r="G300" s="75"/>
      <c r="H300" s="75"/>
      <c r="I300" s="75"/>
      <c r="J300" s="75"/>
      <c r="K300" s="75"/>
      <c r="L300" s="75"/>
      <c r="M300" s="75"/>
      <c r="N300" s="75"/>
      <c r="O300" s="79"/>
      <c r="P300" s="79"/>
      <c r="Q300" s="79"/>
      <c r="R300" s="79"/>
      <c r="S300" s="79"/>
      <c r="T300" s="79"/>
      <c r="U300" s="79"/>
      <c r="V300" s="79"/>
      <c r="W300" s="79"/>
    </row>
    <row r="301" spans="1:23">
      <c r="A301" s="75"/>
      <c r="B301" s="75"/>
      <c r="C301" s="75"/>
      <c r="D301" s="75"/>
      <c r="E301" s="75"/>
      <c r="F301" s="75"/>
      <c r="G301" s="75"/>
      <c r="H301" s="75"/>
      <c r="I301" s="75"/>
      <c r="J301" s="75"/>
      <c r="K301" s="75"/>
      <c r="L301" s="75"/>
      <c r="M301" s="75"/>
      <c r="N301" s="75"/>
      <c r="O301" s="79"/>
      <c r="P301" s="79"/>
      <c r="Q301" s="79"/>
      <c r="R301" s="79"/>
      <c r="S301" s="79"/>
      <c r="T301" s="79"/>
      <c r="U301" s="79"/>
      <c r="V301" s="79"/>
      <c r="W301" s="79"/>
    </row>
    <row r="302" spans="1:23">
      <c r="A302" s="75"/>
      <c r="B302" s="75"/>
      <c r="C302" s="75"/>
      <c r="D302" s="75"/>
      <c r="E302" s="75"/>
      <c r="F302" s="75"/>
      <c r="G302" s="75"/>
      <c r="H302" s="75"/>
      <c r="I302" s="75"/>
      <c r="J302" s="75"/>
      <c r="K302" s="75"/>
      <c r="L302" s="75"/>
      <c r="M302" s="75"/>
      <c r="N302" s="75"/>
      <c r="O302" s="79"/>
      <c r="P302" s="79"/>
      <c r="Q302" s="79"/>
      <c r="R302" s="79"/>
      <c r="S302" s="79"/>
      <c r="T302" s="79"/>
      <c r="U302" s="79"/>
      <c r="V302" s="79"/>
      <c r="W302" s="79"/>
    </row>
    <row r="303" spans="1:23">
      <c r="A303" s="75"/>
      <c r="B303" s="75"/>
      <c r="C303" s="75"/>
      <c r="D303" s="75"/>
      <c r="E303" s="75"/>
      <c r="F303" s="75"/>
      <c r="G303" s="75"/>
      <c r="H303" s="75"/>
      <c r="I303" s="75"/>
      <c r="J303" s="75"/>
      <c r="K303" s="75"/>
      <c r="L303" s="75"/>
      <c r="M303" s="75"/>
      <c r="N303" s="75"/>
      <c r="O303" s="79"/>
      <c r="P303" s="79"/>
      <c r="Q303" s="79"/>
      <c r="R303" s="79"/>
      <c r="S303" s="79"/>
      <c r="T303" s="79"/>
      <c r="U303" s="79"/>
      <c r="V303" s="79"/>
      <c r="W303" s="79"/>
    </row>
    <row r="304" spans="1:23">
      <c r="A304" s="75"/>
      <c r="B304" s="75"/>
      <c r="C304" s="75"/>
      <c r="D304" s="75"/>
      <c r="E304" s="75"/>
      <c r="F304" s="75"/>
      <c r="G304" s="75"/>
      <c r="H304" s="75"/>
      <c r="I304" s="75"/>
      <c r="J304" s="75"/>
      <c r="K304" s="75"/>
      <c r="L304" s="75"/>
      <c r="M304" s="75"/>
      <c r="N304" s="75"/>
      <c r="O304" s="79"/>
      <c r="P304" s="79"/>
      <c r="Q304" s="79"/>
      <c r="R304" s="79"/>
      <c r="S304" s="79"/>
      <c r="T304" s="79"/>
      <c r="U304" s="79"/>
      <c r="V304" s="79"/>
      <c r="W304" s="79"/>
    </row>
    <row r="305" spans="1:23">
      <c r="A305" s="75"/>
      <c r="B305" s="75"/>
      <c r="C305" s="75"/>
      <c r="D305" s="75"/>
      <c r="E305" s="75"/>
      <c r="F305" s="75"/>
      <c r="G305" s="75"/>
      <c r="H305" s="75"/>
      <c r="I305" s="75"/>
      <c r="J305" s="75"/>
      <c r="K305" s="75"/>
      <c r="L305" s="75"/>
      <c r="M305" s="75"/>
      <c r="N305" s="75"/>
      <c r="O305" s="79"/>
      <c r="P305" s="79"/>
      <c r="Q305" s="79"/>
      <c r="R305" s="79"/>
      <c r="S305" s="79"/>
      <c r="T305" s="79"/>
      <c r="U305" s="79"/>
      <c r="V305" s="79"/>
      <c r="W305" s="79"/>
    </row>
    <row r="306" spans="1:23">
      <c r="A306" s="75"/>
      <c r="B306" s="75"/>
      <c r="C306" s="75"/>
      <c r="D306" s="75"/>
      <c r="E306" s="75"/>
      <c r="F306" s="75"/>
      <c r="G306" s="75"/>
      <c r="H306" s="75"/>
      <c r="I306" s="75"/>
      <c r="J306" s="75"/>
      <c r="K306" s="75"/>
      <c r="L306" s="75"/>
      <c r="M306" s="75"/>
      <c r="N306" s="75"/>
      <c r="O306" s="79"/>
      <c r="P306" s="79"/>
      <c r="Q306" s="79"/>
      <c r="R306" s="79"/>
      <c r="S306" s="79"/>
      <c r="T306" s="79"/>
      <c r="U306" s="79"/>
      <c r="V306" s="79"/>
      <c r="W306" s="79"/>
    </row>
    <row r="307" spans="1:23">
      <c r="A307" s="75"/>
      <c r="B307" s="75"/>
      <c r="C307" s="75"/>
      <c r="D307" s="75"/>
      <c r="E307" s="75"/>
      <c r="F307" s="75"/>
      <c r="G307" s="75"/>
      <c r="H307" s="75"/>
      <c r="I307" s="75"/>
      <c r="J307" s="75"/>
      <c r="K307" s="75"/>
      <c r="L307" s="75"/>
      <c r="M307" s="75"/>
      <c r="N307" s="75"/>
      <c r="O307" s="79"/>
      <c r="P307" s="79"/>
      <c r="Q307" s="79"/>
      <c r="R307" s="79"/>
      <c r="S307" s="79"/>
      <c r="T307" s="79"/>
      <c r="U307" s="79"/>
      <c r="V307" s="79"/>
      <c r="W307" s="79"/>
    </row>
    <row r="308" spans="1:23">
      <c r="A308" s="75"/>
      <c r="B308" s="75"/>
      <c r="C308" s="75"/>
      <c r="D308" s="75"/>
      <c r="E308" s="75"/>
      <c r="F308" s="75"/>
      <c r="G308" s="75"/>
      <c r="H308" s="75"/>
      <c r="I308" s="75"/>
      <c r="J308" s="75"/>
      <c r="K308" s="75"/>
      <c r="L308" s="75"/>
      <c r="M308" s="75"/>
      <c r="N308" s="75"/>
      <c r="O308" s="79"/>
      <c r="P308" s="79"/>
      <c r="Q308" s="79"/>
      <c r="R308" s="79"/>
      <c r="S308" s="79"/>
      <c r="T308" s="79"/>
      <c r="U308" s="79"/>
      <c r="V308" s="79"/>
      <c r="W308" s="79"/>
    </row>
    <row r="309" spans="1:23">
      <c r="A309" s="75"/>
      <c r="B309" s="75"/>
      <c r="C309" s="75"/>
      <c r="D309" s="75"/>
      <c r="E309" s="75"/>
      <c r="F309" s="75"/>
      <c r="G309" s="75"/>
      <c r="H309" s="75"/>
      <c r="I309" s="75"/>
      <c r="J309" s="75"/>
      <c r="K309" s="75"/>
      <c r="L309" s="75"/>
      <c r="M309" s="75"/>
      <c r="N309" s="75"/>
      <c r="O309" s="79"/>
      <c r="P309" s="79"/>
      <c r="Q309" s="79"/>
      <c r="R309" s="79"/>
      <c r="S309" s="79"/>
      <c r="T309" s="79"/>
      <c r="U309" s="79"/>
      <c r="V309" s="79"/>
      <c r="W309" s="79"/>
    </row>
    <row r="310" spans="1:23">
      <c r="A310" s="75"/>
      <c r="B310" s="75"/>
      <c r="C310" s="75"/>
      <c r="D310" s="75"/>
      <c r="E310" s="75"/>
      <c r="F310" s="75"/>
      <c r="G310" s="75"/>
      <c r="H310" s="75"/>
      <c r="I310" s="75"/>
      <c r="J310" s="75"/>
      <c r="K310" s="75"/>
      <c r="L310" s="75"/>
      <c r="M310" s="75"/>
      <c r="N310" s="75"/>
      <c r="O310" s="79"/>
      <c r="P310" s="79"/>
      <c r="Q310" s="79"/>
      <c r="R310" s="79"/>
      <c r="S310" s="79"/>
      <c r="T310" s="79"/>
      <c r="U310" s="79"/>
      <c r="V310" s="79"/>
      <c r="W310" s="79"/>
    </row>
    <row r="311" spans="1:23">
      <c r="A311" s="75"/>
      <c r="B311" s="75"/>
      <c r="C311" s="75"/>
      <c r="D311" s="75"/>
      <c r="E311" s="75"/>
      <c r="F311" s="75"/>
      <c r="G311" s="75"/>
      <c r="H311" s="75"/>
      <c r="I311" s="75"/>
      <c r="J311" s="75"/>
      <c r="K311" s="75"/>
      <c r="L311" s="75"/>
      <c r="M311" s="75"/>
      <c r="N311" s="75"/>
      <c r="O311" s="79"/>
      <c r="P311" s="79"/>
      <c r="Q311" s="79"/>
      <c r="R311" s="79"/>
      <c r="S311" s="79"/>
      <c r="T311" s="79"/>
      <c r="U311" s="79"/>
      <c r="V311" s="79"/>
      <c r="W311" s="79"/>
    </row>
    <row r="312" spans="1:23">
      <c r="A312" s="75"/>
      <c r="B312" s="75"/>
      <c r="C312" s="75"/>
      <c r="D312" s="75"/>
      <c r="E312" s="75"/>
      <c r="F312" s="75"/>
      <c r="G312" s="75"/>
      <c r="H312" s="75"/>
      <c r="I312" s="75"/>
      <c r="J312" s="75"/>
      <c r="K312" s="75"/>
      <c r="L312" s="75"/>
      <c r="M312" s="75"/>
      <c r="N312" s="75"/>
      <c r="O312" s="79"/>
      <c r="P312" s="79"/>
      <c r="Q312" s="79"/>
      <c r="R312" s="79"/>
      <c r="S312" s="79"/>
      <c r="T312" s="79"/>
      <c r="U312" s="79"/>
      <c r="V312" s="79"/>
      <c r="W312" s="79"/>
    </row>
    <row r="313" spans="1:23">
      <c r="A313" s="75"/>
      <c r="B313" s="75"/>
      <c r="C313" s="75"/>
      <c r="D313" s="75"/>
      <c r="E313" s="75"/>
      <c r="F313" s="75"/>
      <c r="G313" s="75"/>
      <c r="H313" s="75"/>
      <c r="I313" s="75"/>
      <c r="J313" s="75"/>
      <c r="K313" s="75"/>
      <c r="L313" s="75"/>
      <c r="M313" s="75"/>
      <c r="N313" s="75"/>
      <c r="O313" s="79"/>
      <c r="P313" s="79"/>
      <c r="Q313" s="79"/>
      <c r="R313" s="79"/>
      <c r="S313" s="79"/>
      <c r="T313" s="79"/>
      <c r="U313" s="79"/>
      <c r="V313" s="79"/>
      <c r="W313" s="79"/>
    </row>
    <row r="314" spans="1:23">
      <c r="A314" s="75"/>
      <c r="B314" s="75"/>
      <c r="C314" s="75"/>
      <c r="D314" s="75"/>
      <c r="E314" s="75"/>
      <c r="F314" s="75"/>
      <c r="G314" s="75"/>
      <c r="H314" s="75"/>
      <c r="I314" s="75"/>
      <c r="J314" s="75"/>
      <c r="K314" s="75"/>
      <c r="L314" s="75"/>
      <c r="M314" s="75"/>
      <c r="N314" s="75"/>
      <c r="O314" s="79"/>
      <c r="P314" s="79"/>
      <c r="Q314" s="79"/>
      <c r="R314" s="79"/>
      <c r="S314" s="79"/>
      <c r="T314" s="79"/>
      <c r="U314" s="79"/>
      <c r="V314" s="79"/>
      <c r="W314" s="79"/>
    </row>
    <row r="315" spans="1:23">
      <c r="A315" s="75"/>
      <c r="B315" s="75"/>
      <c r="C315" s="75"/>
      <c r="D315" s="75"/>
      <c r="E315" s="75"/>
      <c r="F315" s="75"/>
      <c r="G315" s="75"/>
      <c r="H315" s="75"/>
      <c r="I315" s="75"/>
      <c r="J315" s="75"/>
      <c r="K315" s="75"/>
      <c r="L315" s="75"/>
      <c r="M315" s="75"/>
      <c r="N315" s="75"/>
      <c r="O315" s="79"/>
      <c r="P315" s="79"/>
      <c r="Q315" s="79"/>
      <c r="R315" s="79"/>
      <c r="S315" s="79"/>
      <c r="T315" s="79"/>
      <c r="U315" s="79"/>
      <c r="V315" s="79"/>
      <c r="W315" s="79"/>
    </row>
    <row r="316" spans="1:23">
      <c r="A316" s="75"/>
      <c r="B316" s="75"/>
      <c r="C316" s="75"/>
      <c r="D316" s="75"/>
      <c r="E316" s="75"/>
      <c r="F316" s="75"/>
      <c r="G316" s="75"/>
      <c r="H316" s="75"/>
      <c r="I316" s="75"/>
      <c r="J316" s="75"/>
      <c r="K316" s="75"/>
      <c r="L316" s="75"/>
      <c r="M316" s="75"/>
      <c r="N316" s="75"/>
      <c r="O316" s="79"/>
      <c r="P316" s="79"/>
      <c r="Q316" s="79"/>
      <c r="R316" s="79"/>
      <c r="S316" s="79"/>
      <c r="T316" s="79"/>
      <c r="U316" s="79"/>
      <c r="V316" s="79"/>
      <c r="W316" s="79"/>
    </row>
    <row r="317" spans="1:23">
      <c r="A317" s="75"/>
      <c r="B317" s="75"/>
      <c r="C317" s="75"/>
      <c r="D317" s="75"/>
      <c r="E317" s="75"/>
      <c r="F317" s="75"/>
      <c r="G317" s="75"/>
      <c r="H317" s="75"/>
      <c r="I317" s="75"/>
      <c r="J317" s="75"/>
      <c r="K317" s="75"/>
      <c r="L317" s="75"/>
      <c r="M317" s="75"/>
      <c r="N317" s="75"/>
      <c r="O317" s="79"/>
      <c r="P317" s="79"/>
      <c r="Q317" s="79"/>
      <c r="R317" s="79"/>
      <c r="S317" s="79"/>
      <c r="T317" s="79"/>
      <c r="U317" s="79"/>
      <c r="V317" s="79"/>
      <c r="W317" s="79"/>
    </row>
    <row r="318" spans="1:23">
      <c r="A318" s="75"/>
      <c r="B318" s="75"/>
      <c r="C318" s="75"/>
      <c r="D318" s="75"/>
      <c r="E318" s="75"/>
      <c r="F318" s="75"/>
      <c r="G318" s="75"/>
      <c r="H318" s="75"/>
      <c r="I318" s="75"/>
      <c r="J318" s="75"/>
      <c r="K318" s="75"/>
      <c r="L318" s="75"/>
      <c r="M318" s="75"/>
      <c r="N318" s="75"/>
      <c r="O318" s="79"/>
      <c r="P318" s="79"/>
      <c r="Q318" s="79"/>
      <c r="R318" s="79"/>
      <c r="S318" s="79"/>
      <c r="T318" s="79"/>
      <c r="U318" s="79"/>
      <c r="V318" s="79"/>
      <c r="W318" s="79"/>
    </row>
    <row r="319" spans="1:23">
      <c r="A319" s="75"/>
      <c r="B319" s="75"/>
      <c r="C319" s="75"/>
      <c r="D319" s="75"/>
      <c r="E319" s="75"/>
      <c r="F319" s="75"/>
      <c r="G319" s="75"/>
      <c r="H319" s="75"/>
      <c r="I319" s="75"/>
      <c r="J319" s="75"/>
      <c r="K319" s="75"/>
      <c r="L319" s="75"/>
      <c r="M319" s="75"/>
      <c r="N319" s="75"/>
      <c r="O319" s="79"/>
      <c r="P319" s="79"/>
      <c r="Q319" s="79"/>
      <c r="R319" s="79"/>
      <c r="S319" s="79"/>
      <c r="T319" s="79"/>
      <c r="U319" s="79"/>
      <c r="V319" s="79"/>
      <c r="W319" s="79"/>
    </row>
    <row r="320" spans="1:23">
      <c r="A320" s="75"/>
      <c r="B320" s="75"/>
      <c r="C320" s="75"/>
      <c r="D320" s="75"/>
      <c r="E320" s="75"/>
      <c r="F320" s="75"/>
      <c r="G320" s="75"/>
      <c r="H320" s="75"/>
      <c r="I320" s="75"/>
      <c r="J320" s="75"/>
      <c r="K320" s="75"/>
      <c r="L320" s="75"/>
      <c r="M320" s="75"/>
      <c r="N320" s="75"/>
      <c r="O320" s="79"/>
      <c r="P320" s="79"/>
      <c r="Q320" s="79"/>
      <c r="R320" s="79"/>
      <c r="S320" s="79"/>
      <c r="T320" s="79"/>
      <c r="U320" s="79"/>
      <c r="V320" s="79"/>
      <c r="W320" s="79"/>
    </row>
    <row r="321" spans="1:23">
      <c r="A321" s="79"/>
      <c r="B321" s="79"/>
      <c r="C321" s="79"/>
      <c r="D321" s="79"/>
      <c r="E321" s="79"/>
      <c r="F321" s="79"/>
      <c r="G321" s="79"/>
      <c r="H321" s="79"/>
      <c r="I321" s="79"/>
      <c r="J321" s="79"/>
      <c r="K321" s="79"/>
      <c r="L321" s="79"/>
      <c r="M321" s="79"/>
      <c r="N321" s="79"/>
      <c r="O321" s="79"/>
      <c r="P321" s="79"/>
      <c r="Q321" s="79"/>
      <c r="R321" s="79"/>
      <c r="S321" s="79"/>
      <c r="T321" s="79"/>
      <c r="U321" s="79"/>
      <c r="V321" s="79"/>
      <c r="W321" s="79"/>
    </row>
    <row r="322" spans="1:23">
      <c r="A322" s="79"/>
      <c r="B322" s="79"/>
      <c r="C322" s="79"/>
      <c r="D322" s="79"/>
      <c r="E322" s="79"/>
      <c r="F322" s="79"/>
      <c r="G322" s="79"/>
      <c r="H322" s="79"/>
      <c r="I322" s="79"/>
      <c r="J322" s="79"/>
      <c r="K322" s="79"/>
      <c r="L322" s="79"/>
      <c r="M322" s="79"/>
      <c r="N322" s="79"/>
      <c r="O322" s="79"/>
      <c r="P322" s="79"/>
      <c r="Q322" s="79"/>
      <c r="R322" s="79"/>
      <c r="S322" s="79"/>
      <c r="T322" s="79"/>
      <c r="U322" s="79"/>
      <c r="V322" s="79"/>
      <c r="W322" s="79"/>
    </row>
    <row r="323" spans="1:23">
      <c r="A323" s="79"/>
      <c r="B323" s="79"/>
      <c r="C323" s="79"/>
      <c r="D323" s="79"/>
      <c r="E323" s="79"/>
      <c r="F323" s="79"/>
      <c r="G323" s="79"/>
      <c r="H323" s="79"/>
      <c r="I323" s="79"/>
      <c r="J323" s="79"/>
      <c r="K323" s="79"/>
      <c r="L323" s="79"/>
      <c r="M323" s="79"/>
      <c r="N323" s="79"/>
      <c r="O323" s="79"/>
      <c r="P323" s="79"/>
      <c r="Q323" s="79"/>
      <c r="R323" s="79"/>
      <c r="S323" s="79"/>
      <c r="T323" s="79"/>
      <c r="U323" s="79"/>
      <c r="V323" s="79"/>
      <c r="W323" s="79"/>
    </row>
    <row r="324" spans="1:23">
      <c r="A324" s="79"/>
      <c r="B324" s="79"/>
      <c r="C324" s="79"/>
      <c r="D324" s="79"/>
      <c r="E324" s="79"/>
      <c r="F324" s="79"/>
      <c r="G324" s="79"/>
      <c r="H324" s="79"/>
      <c r="I324" s="79"/>
      <c r="J324" s="79"/>
      <c r="K324" s="79"/>
      <c r="L324" s="79"/>
      <c r="M324" s="79"/>
      <c r="N324" s="79"/>
      <c r="O324" s="79"/>
      <c r="P324" s="79"/>
      <c r="Q324" s="79"/>
      <c r="R324" s="79"/>
      <c r="S324" s="79"/>
      <c r="T324" s="79"/>
      <c r="U324" s="79"/>
      <c r="V324" s="79"/>
      <c r="W324" s="79"/>
    </row>
    <row r="325" spans="1:23">
      <c r="A325" s="79"/>
      <c r="B325" s="79"/>
      <c r="C325" s="79"/>
      <c r="D325" s="79"/>
      <c r="E325" s="79"/>
      <c r="F325" s="79"/>
      <c r="G325" s="79"/>
      <c r="H325" s="79"/>
      <c r="I325" s="79"/>
      <c r="J325" s="79"/>
      <c r="K325" s="79"/>
      <c r="L325" s="79"/>
      <c r="M325" s="79"/>
      <c r="N325" s="79"/>
      <c r="O325" s="79"/>
      <c r="P325" s="79"/>
      <c r="Q325" s="79"/>
      <c r="R325" s="79"/>
      <c r="S325" s="79"/>
      <c r="T325" s="79"/>
      <c r="U325" s="79"/>
      <c r="V325" s="79"/>
      <c r="W325" s="79"/>
    </row>
    <row r="326" spans="1:23">
      <c r="A326" s="79"/>
      <c r="B326" s="79"/>
      <c r="C326" s="79"/>
      <c r="D326" s="79"/>
      <c r="E326" s="79"/>
      <c r="F326" s="79"/>
      <c r="G326" s="79"/>
      <c r="H326" s="79"/>
      <c r="I326" s="79"/>
      <c r="J326" s="79"/>
      <c r="K326" s="79"/>
      <c r="L326" s="79"/>
      <c r="M326" s="79"/>
      <c r="N326" s="79"/>
      <c r="O326" s="79"/>
      <c r="P326" s="79"/>
      <c r="Q326" s="79"/>
      <c r="R326" s="79"/>
      <c r="S326" s="79"/>
      <c r="T326" s="79"/>
      <c r="U326" s="79"/>
      <c r="V326" s="79"/>
      <c r="W326" s="79"/>
    </row>
    <row r="327" spans="1:23">
      <c r="A327" s="79"/>
      <c r="B327" s="79"/>
      <c r="C327" s="79"/>
      <c r="D327" s="79"/>
      <c r="E327" s="79"/>
      <c r="F327" s="79"/>
      <c r="G327" s="79"/>
      <c r="H327" s="79"/>
      <c r="I327" s="79"/>
      <c r="J327" s="79"/>
      <c r="K327" s="79"/>
      <c r="L327" s="79"/>
      <c r="M327" s="79"/>
      <c r="N327" s="79"/>
      <c r="O327" s="79"/>
      <c r="P327" s="79"/>
      <c r="Q327" s="79"/>
      <c r="R327" s="79"/>
      <c r="S327" s="79"/>
      <c r="T327" s="79"/>
      <c r="U327" s="79"/>
      <c r="V327" s="79"/>
      <c r="W327" s="79"/>
    </row>
    <row r="328" spans="1:23">
      <c r="A328" s="79"/>
      <c r="B328" s="79"/>
      <c r="C328" s="79"/>
      <c r="D328" s="79"/>
      <c r="E328" s="79"/>
      <c r="F328" s="79"/>
      <c r="G328" s="79"/>
      <c r="H328" s="79"/>
      <c r="I328" s="79"/>
      <c r="J328" s="79"/>
      <c r="K328" s="79"/>
      <c r="L328" s="79"/>
      <c r="M328" s="79"/>
      <c r="N328" s="79"/>
      <c r="O328" s="79"/>
      <c r="P328" s="79"/>
      <c r="Q328" s="79"/>
      <c r="R328" s="79"/>
      <c r="S328" s="79"/>
      <c r="T328" s="79"/>
      <c r="U328" s="79"/>
      <c r="V328" s="79"/>
      <c r="W328" s="79"/>
    </row>
    <row r="329" spans="1:23">
      <c r="A329" s="79"/>
      <c r="B329" s="79"/>
      <c r="C329" s="79"/>
      <c r="D329" s="79"/>
      <c r="E329" s="79"/>
      <c r="F329" s="79"/>
      <c r="G329" s="79"/>
      <c r="H329" s="79"/>
      <c r="I329" s="79"/>
      <c r="J329" s="79"/>
      <c r="K329" s="79"/>
      <c r="L329" s="79"/>
      <c r="M329" s="79"/>
      <c r="N329" s="79"/>
      <c r="O329" s="79"/>
      <c r="P329" s="79"/>
      <c r="Q329" s="79"/>
      <c r="R329" s="79"/>
      <c r="S329" s="79"/>
      <c r="T329" s="79"/>
      <c r="U329" s="79"/>
      <c r="V329" s="79"/>
      <c r="W329" s="79"/>
    </row>
    <row r="330" spans="1:23">
      <c r="A330" s="79"/>
      <c r="B330" s="79"/>
      <c r="C330" s="79"/>
      <c r="D330" s="79"/>
      <c r="E330" s="79"/>
      <c r="F330" s="79"/>
      <c r="G330" s="79"/>
      <c r="H330" s="79"/>
      <c r="I330" s="79"/>
      <c r="J330" s="79"/>
      <c r="K330" s="79"/>
      <c r="L330" s="79"/>
      <c r="M330" s="79"/>
      <c r="N330" s="79"/>
      <c r="O330" s="79"/>
      <c r="P330" s="79"/>
      <c r="Q330" s="79"/>
      <c r="R330" s="79"/>
      <c r="S330" s="79"/>
      <c r="T330" s="79"/>
      <c r="U330" s="79"/>
      <c r="V330" s="79"/>
      <c r="W330" s="79"/>
    </row>
    <row r="331" spans="1:23">
      <c r="A331" s="79"/>
      <c r="B331" s="79"/>
      <c r="C331" s="79"/>
      <c r="D331" s="79"/>
      <c r="E331" s="79"/>
      <c r="F331" s="79"/>
      <c r="G331" s="79"/>
      <c r="H331" s="79"/>
      <c r="I331" s="79"/>
      <c r="J331" s="79"/>
      <c r="K331" s="79"/>
      <c r="L331" s="79"/>
      <c r="M331" s="79"/>
      <c r="N331" s="79"/>
      <c r="O331" s="79"/>
      <c r="P331" s="79"/>
      <c r="Q331" s="79"/>
      <c r="R331" s="79"/>
      <c r="S331" s="79"/>
      <c r="T331" s="79"/>
      <c r="U331" s="79"/>
      <c r="V331" s="79"/>
      <c r="W331" s="79"/>
    </row>
    <row r="332" spans="1:23">
      <c r="A332" s="79"/>
      <c r="B332" s="79"/>
      <c r="C332" s="79"/>
      <c r="D332" s="79"/>
      <c r="E332" s="79"/>
      <c r="F332" s="79"/>
      <c r="G332" s="79"/>
      <c r="H332" s="79"/>
      <c r="I332" s="79"/>
      <c r="J332" s="79"/>
      <c r="K332" s="79"/>
      <c r="L332" s="79"/>
      <c r="M332" s="79"/>
      <c r="N332" s="79"/>
      <c r="O332" s="79"/>
      <c r="P332" s="79"/>
      <c r="Q332" s="79"/>
      <c r="R332" s="79"/>
      <c r="S332" s="79"/>
      <c r="T332" s="79"/>
      <c r="U332" s="79"/>
      <c r="V332" s="79"/>
      <c r="W332" s="79"/>
    </row>
    <row r="333" spans="1:23">
      <c r="A333" s="79"/>
      <c r="B333" s="79"/>
      <c r="C333" s="79"/>
      <c r="D333" s="79"/>
      <c r="E333" s="79"/>
      <c r="F333" s="79"/>
      <c r="G333" s="79"/>
      <c r="H333" s="79"/>
      <c r="I333" s="79"/>
      <c r="J333" s="79"/>
      <c r="K333" s="79"/>
      <c r="L333" s="79"/>
      <c r="M333" s="79"/>
      <c r="N333" s="79"/>
      <c r="O333" s="79"/>
      <c r="P333" s="79"/>
      <c r="Q333" s="79"/>
      <c r="R333" s="79"/>
      <c r="S333" s="79"/>
      <c r="T333" s="79"/>
      <c r="U333" s="79"/>
      <c r="V333" s="79"/>
      <c r="W333" s="79"/>
    </row>
    <row r="334" spans="1:23">
      <c r="A334" s="79"/>
      <c r="B334" s="79"/>
      <c r="C334" s="79"/>
      <c r="D334" s="79"/>
      <c r="E334" s="79"/>
      <c r="F334" s="79"/>
      <c r="G334" s="79"/>
      <c r="H334" s="79"/>
      <c r="I334" s="79"/>
      <c r="J334" s="79"/>
      <c r="K334" s="79"/>
      <c r="L334" s="79"/>
      <c r="M334" s="79"/>
      <c r="N334" s="79"/>
      <c r="O334" s="79"/>
      <c r="P334" s="79"/>
      <c r="Q334" s="79"/>
      <c r="R334" s="79"/>
      <c r="S334" s="79"/>
      <c r="T334" s="79"/>
      <c r="U334" s="79"/>
      <c r="V334" s="79"/>
      <c r="W334" s="79"/>
    </row>
    <row r="335" spans="1:23">
      <c r="A335" s="79"/>
      <c r="B335" s="79"/>
      <c r="C335" s="79"/>
      <c r="D335" s="79"/>
      <c r="E335" s="79"/>
      <c r="F335" s="79"/>
      <c r="G335" s="79"/>
      <c r="H335" s="79"/>
      <c r="I335" s="79"/>
      <c r="J335" s="79"/>
      <c r="K335" s="79"/>
      <c r="L335" s="79"/>
      <c r="M335" s="79"/>
      <c r="N335" s="79"/>
      <c r="O335" s="79"/>
      <c r="P335" s="79"/>
      <c r="Q335" s="79"/>
      <c r="R335" s="79"/>
      <c r="S335" s="79"/>
      <c r="T335" s="79"/>
      <c r="U335" s="79"/>
      <c r="V335" s="79"/>
      <c r="W335" s="79"/>
    </row>
    <row r="336" spans="1:23">
      <c r="A336" s="79"/>
      <c r="B336" s="79"/>
      <c r="C336" s="79"/>
      <c r="D336" s="79"/>
      <c r="E336" s="79"/>
      <c r="F336" s="79"/>
      <c r="G336" s="79"/>
      <c r="H336" s="79"/>
      <c r="I336" s="79"/>
      <c r="J336" s="79"/>
      <c r="K336" s="79"/>
      <c r="L336" s="79"/>
      <c r="M336" s="79"/>
      <c r="N336" s="79"/>
      <c r="O336" s="79"/>
      <c r="P336" s="79"/>
      <c r="Q336" s="79"/>
      <c r="R336" s="79"/>
      <c r="S336" s="79"/>
      <c r="T336" s="79"/>
      <c r="U336" s="79"/>
      <c r="V336" s="79"/>
      <c r="W336" s="79"/>
    </row>
    <row r="337" spans="1:23">
      <c r="A337" s="79"/>
      <c r="B337" s="79"/>
      <c r="C337" s="79"/>
      <c r="D337" s="79"/>
      <c r="E337" s="79"/>
      <c r="F337" s="79"/>
      <c r="G337" s="79"/>
      <c r="H337" s="79"/>
      <c r="I337" s="79"/>
      <c r="J337" s="79"/>
      <c r="K337" s="79"/>
      <c r="L337" s="79"/>
      <c r="M337" s="79"/>
      <c r="N337" s="79"/>
      <c r="O337" s="79"/>
      <c r="P337" s="79"/>
      <c r="Q337" s="79"/>
      <c r="R337" s="79"/>
      <c r="S337" s="79"/>
      <c r="T337" s="79"/>
      <c r="U337" s="79"/>
      <c r="V337" s="79"/>
      <c r="W337" s="79"/>
    </row>
    <row r="338" spans="1:23">
      <c r="A338" s="79"/>
      <c r="B338" s="79"/>
      <c r="C338" s="79"/>
      <c r="D338" s="79"/>
      <c r="E338" s="79"/>
      <c r="F338" s="79"/>
      <c r="G338" s="79"/>
      <c r="H338" s="79"/>
      <c r="I338" s="79"/>
      <c r="J338" s="79"/>
      <c r="K338" s="79"/>
      <c r="L338" s="79"/>
      <c r="M338" s="79"/>
      <c r="N338" s="79"/>
      <c r="O338" s="79"/>
      <c r="P338" s="79"/>
      <c r="Q338" s="79"/>
      <c r="R338" s="79"/>
      <c r="S338" s="79"/>
      <c r="T338" s="79"/>
      <c r="U338" s="79"/>
      <c r="V338" s="79"/>
      <c r="W338" s="79"/>
    </row>
    <row r="339" spans="1:23">
      <c r="A339" s="79"/>
      <c r="B339" s="79"/>
      <c r="C339" s="79"/>
      <c r="D339" s="79"/>
      <c r="E339" s="79"/>
      <c r="F339" s="79"/>
      <c r="G339" s="79"/>
      <c r="H339" s="79"/>
      <c r="I339" s="79"/>
      <c r="J339" s="79"/>
      <c r="K339" s="79"/>
      <c r="L339" s="79"/>
      <c r="M339" s="79"/>
      <c r="N339" s="79"/>
      <c r="O339" s="79"/>
      <c r="P339" s="79"/>
      <c r="Q339" s="79"/>
      <c r="R339" s="79"/>
      <c r="S339" s="79"/>
      <c r="T339" s="79"/>
      <c r="U339" s="79"/>
      <c r="V339" s="79"/>
      <c r="W339" s="79"/>
    </row>
    <row r="340" spans="1:23">
      <c r="A340" s="79"/>
      <c r="B340" s="79"/>
      <c r="C340" s="79"/>
      <c r="D340" s="79"/>
      <c r="E340" s="79"/>
      <c r="F340" s="79"/>
      <c r="G340" s="79"/>
      <c r="H340" s="79"/>
      <c r="I340" s="79"/>
      <c r="J340" s="79"/>
      <c r="K340" s="79"/>
      <c r="L340" s="79"/>
      <c r="M340" s="79"/>
      <c r="N340" s="79"/>
      <c r="O340" s="79"/>
      <c r="P340" s="79"/>
      <c r="Q340" s="79"/>
      <c r="R340" s="79"/>
      <c r="S340" s="79"/>
      <c r="T340" s="79"/>
      <c r="U340" s="79"/>
      <c r="V340" s="79"/>
      <c r="W340" s="79"/>
    </row>
    <row r="341" spans="1:23">
      <c r="A341" s="79"/>
      <c r="B341" s="79"/>
      <c r="C341" s="79"/>
      <c r="D341" s="79"/>
      <c r="E341" s="79"/>
      <c r="F341" s="79"/>
      <c r="G341" s="79"/>
      <c r="H341" s="79"/>
      <c r="I341" s="79"/>
      <c r="J341" s="79"/>
      <c r="K341" s="79"/>
      <c r="L341" s="79"/>
      <c r="M341" s="79"/>
      <c r="N341" s="79"/>
      <c r="O341" s="79"/>
      <c r="P341" s="79"/>
      <c r="Q341" s="79"/>
      <c r="R341" s="79"/>
      <c r="S341" s="79"/>
      <c r="T341" s="79"/>
      <c r="U341" s="79"/>
      <c r="V341" s="79"/>
      <c r="W341" s="79"/>
    </row>
    <row r="342" spans="1:23">
      <c r="A342" s="79"/>
      <c r="B342" s="79"/>
      <c r="C342" s="79"/>
      <c r="D342" s="79"/>
      <c r="E342" s="79"/>
      <c r="F342" s="79"/>
      <c r="G342" s="79"/>
      <c r="H342" s="79"/>
      <c r="I342" s="79"/>
      <c r="J342" s="79"/>
      <c r="K342" s="79"/>
      <c r="L342" s="79"/>
      <c r="M342" s="79"/>
      <c r="N342" s="79"/>
      <c r="O342" s="79"/>
      <c r="P342" s="79"/>
      <c r="Q342" s="79"/>
      <c r="R342" s="79"/>
      <c r="S342" s="79"/>
      <c r="T342" s="79"/>
      <c r="U342" s="79"/>
      <c r="V342" s="79"/>
      <c r="W342" s="79"/>
    </row>
    <row r="343" spans="1:23">
      <c r="A343" s="79"/>
      <c r="B343" s="79"/>
      <c r="C343" s="79"/>
      <c r="D343" s="79"/>
      <c r="E343" s="79"/>
      <c r="F343" s="79"/>
      <c r="G343" s="79"/>
      <c r="H343" s="79"/>
      <c r="I343" s="79"/>
      <c r="J343" s="79"/>
      <c r="K343" s="79"/>
      <c r="L343" s="79"/>
      <c r="M343" s="79"/>
      <c r="N343" s="79"/>
      <c r="O343" s="79"/>
      <c r="P343" s="79"/>
      <c r="Q343" s="79"/>
      <c r="R343" s="79"/>
      <c r="S343" s="79"/>
      <c r="T343" s="79"/>
      <c r="U343" s="79"/>
      <c r="V343" s="79"/>
      <c r="W343" s="79"/>
    </row>
    <row r="344" spans="1:23">
      <c r="A344" s="79"/>
      <c r="B344" s="79"/>
      <c r="C344" s="79"/>
      <c r="D344" s="79"/>
      <c r="E344" s="79"/>
      <c r="F344" s="79"/>
      <c r="G344" s="79"/>
      <c r="H344" s="79"/>
      <c r="I344" s="79"/>
      <c r="J344" s="79"/>
      <c r="K344" s="79"/>
      <c r="L344" s="79"/>
      <c r="M344" s="79"/>
      <c r="N344" s="79"/>
      <c r="O344" s="79"/>
      <c r="P344" s="79"/>
      <c r="Q344" s="79"/>
      <c r="R344" s="79"/>
      <c r="S344" s="79"/>
      <c r="T344" s="79"/>
      <c r="U344" s="79"/>
      <c r="V344" s="79"/>
      <c r="W344" s="79"/>
    </row>
    <row r="345" spans="1:23">
      <c r="A345" s="79"/>
      <c r="B345" s="79"/>
      <c r="C345" s="79"/>
      <c r="D345" s="79"/>
      <c r="E345" s="79"/>
      <c r="F345" s="79"/>
      <c r="G345" s="79"/>
      <c r="H345" s="79"/>
      <c r="I345" s="79"/>
      <c r="J345" s="79"/>
      <c r="K345" s="79"/>
      <c r="L345" s="79"/>
      <c r="M345" s="79"/>
      <c r="N345" s="79"/>
      <c r="O345" s="79"/>
      <c r="P345" s="79"/>
      <c r="Q345" s="79"/>
      <c r="R345" s="79"/>
      <c r="S345" s="79"/>
      <c r="T345" s="79"/>
      <c r="U345" s="79"/>
      <c r="V345" s="79"/>
      <c r="W345" s="79"/>
    </row>
    <row r="346" spans="1:23">
      <c r="A346" s="79"/>
      <c r="B346" s="79"/>
      <c r="C346" s="79"/>
      <c r="D346" s="79"/>
      <c r="E346" s="79"/>
      <c r="F346" s="79"/>
      <c r="G346" s="79"/>
      <c r="H346" s="79"/>
      <c r="I346" s="79"/>
      <c r="J346" s="79"/>
      <c r="K346" s="79"/>
      <c r="L346" s="79"/>
      <c r="M346" s="79"/>
      <c r="N346" s="79"/>
      <c r="O346" s="79"/>
      <c r="P346" s="79"/>
      <c r="Q346" s="79"/>
      <c r="R346" s="79"/>
      <c r="S346" s="79"/>
      <c r="T346" s="79"/>
      <c r="U346" s="79"/>
      <c r="V346" s="79"/>
      <c r="W346" s="79"/>
    </row>
    <row r="347" spans="1:23">
      <c r="A347" s="79"/>
      <c r="B347" s="79"/>
      <c r="C347" s="79"/>
      <c r="D347" s="79"/>
      <c r="E347" s="79"/>
      <c r="F347" s="79"/>
      <c r="G347" s="79"/>
      <c r="H347" s="79"/>
      <c r="I347" s="79"/>
      <c r="J347" s="79"/>
      <c r="K347" s="79"/>
      <c r="L347" s="79"/>
      <c r="M347" s="79"/>
      <c r="N347" s="79"/>
      <c r="O347" s="79"/>
      <c r="P347" s="79"/>
      <c r="Q347" s="79"/>
      <c r="R347" s="79"/>
      <c r="S347" s="79"/>
      <c r="T347" s="79"/>
      <c r="U347" s="79"/>
      <c r="V347" s="79"/>
      <c r="W347" s="79"/>
    </row>
    <row r="348" spans="1:23">
      <c r="A348" s="79"/>
      <c r="B348" s="79"/>
      <c r="C348" s="79"/>
      <c r="D348" s="79"/>
      <c r="E348" s="79"/>
      <c r="F348" s="79"/>
      <c r="G348" s="79"/>
      <c r="H348" s="79"/>
      <c r="I348" s="79"/>
      <c r="J348" s="79"/>
      <c r="K348" s="79"/>
      <c r="L348" s="79"/>
      <c r="M348" s="79"/>
      <c r="N348" s="79"/>
      <c r="O348" s="79"/>
      <c r="P348" s="79"/>
      <c r="Q348" s="79"/>
      <c r="R348" s="79"/>
      <c r="S348" s="79"/>
      <c r="T348" s="79"/>
      <c r="U348" s="79"/>
      <c r="V348" s="79"/>
      <c r="W348" s="79"/>
    </row>
    <row r="349" spans="1:23">
      <c r="A349" s="79"/>
      <c r="B349" s="79"/>
      <c r="C349" s="79"/>
      <c r="D349" s="79"/>
      <c r="E349" s="79"/>
      <c r="F349" s="79"/>
      <c r="G349" s="79"/>
      <c r="H349" s="79"/>
      <c r="I349" s="79"/>
      <c r="J349" s="79"/>
      <c r="K349" s="79"/>
      <c r="L349" s="79"/>
      <c r="M349" s="79"/>
      <c r="N349" s="79"/>
      <c r="O349" s="79"/>
      <c r="P349" s="79"/>
      <c r="Q349" s="79"/>
      <c r="R349" s="79"/>
      <c r="S349" s="79"/>
      <c r="T349" s="79"/>
      <c r="U349" s="79"/>
      <c r="V349" s="79"/>
      <c r="W349" s="79"/>
    </row>
    <row r="350" spans="1:23">
      <c r="A350" s="79"/>
      <c r="B350" s="79"/>
      <c r="C350" s="79"/>
      <c r="D350" s="79"/>
      <c r="E350" s="79"/>
      <c r="F350" s="79"/>
      <c r="G350" s="79"/>
      <c r="H350" s="79"/>
      <c r="I350" s="79"/>
      <c r="J350" s="79"/>
      <c r="K350" s="79"/>
      <c r="L350" s="79"/>
      <c r="M350" s="79"/>
      <c r="N350" s="79"/>
      <c r="O350" s="79"/>
      <c r="P350" s="79"/>
      <c r="Q350" s="79"/>
      <c r="R350" s="79"/>
      <c r="S350" s="79"/>
      <c r="T350" s="79"/>
      <c r="U350" s="79"/>
      <c r="V350" s="79"/>
      <c r="W350" s="79"/>
    </row>
    <row r="351" spans="1:23">
      <c r="A351" s="79"/>
      <c r="B351" s="79"/>
      <c r="C351" s="79"/>
      <c r="D351" s="79"/>
      <c r="E351" s="79"/>
      <c r="F351" s="79"/>
      <c r="G351" s="79"/>
      <c r="H351" s="79"/>
      <c r="I351" s="79"/>
      <c r="J351" s="79"/>
      <c r="K351" s="79"/>
      <c r="L351" s="79"/>
      <c r="M351" s="79"/>
      <c r="N351" s="79"/>
      <c r="O351" s="79"/>
      <c r="P351" s="79"/>
      <c r="Q351" s="79"/>
      <c r="R351" s="79"/>
      <c r="S351" s="79"/>
      <c r="T351" s="79"/>
      <c r="U351" s="79"/>
      <c r="V351" s="79"/>
      <c r="W351" s="79"/>
    </row>
    <row r="352" spans="1:23">
      <c r="A352" s="79"/>
      <c r="B352" s="79"/>
      <c r="C352" s="79"/>
      <c r="D352" s="79"/>
      <c r="E352" s="79"/>
      <c r="F352" s="79"/>
      <c r="G352" s="79"/>
      <c r="H352" s="79"/>
      <c r="I352" s="79"/>
      <c r="J352" s="79"/>
      <c r="K352" s="79"/>
      <c r="L352" s="79"/>
      <c r="M352" s="79"/>
      <c r="N352" s="79"/>
      <c r="O352" s="79"/>
      <c r="P352" s="79"/>
      <c r="Q352" s="79"/>
      <c r="R352" s="79"/>
      <c r="S352" s="79"/>
      <c r="T352" s="79"/>
      <c r="U352" s="79"/>
      <c r="V352" s="79"/>
      <c r="W352" s="79"/>
    </row>
    <row r="353" spans="1:23">
      <c r="A353" s="79"/>
      <c r="B353" s="79"/>
      <c r="C353" s="79"/>
      <c r="D353" s="79"/>
      <c r="E353" s="79"/>
      <c r="F353" s="79"/>
      <c r="G353" s="79"/>
      <c r="H353" s="79"/>
      <c r="I353" s="79"/>
      <c r="J353" s="79"/>
      <c r="K353" s="79"/>
      <c r="L353" s="79"/>
      <c r="M353" s="79"/>
      <c r="N353" s="79"/>
      <c r="O353" s="79"/>
      <c r="P353" s="79"/>
      <c r="Q353" s="79"/>
      <c r="R353" s="79"/>
      <c r="S353" s="79"/>
      <c r="T353" s="79"/>
      <c r="U353" s="79"/>
      <c r="V353" s="79"/>
      <c r="W353" s="79"/>
    </row>
    <row r="354" spans="1:23">
      <c r="A354" s="79"/>
      <c r="B354" s="79"/>
      <c r="C354" s="79"/>
      <c r="D354" s="79"/>
      <c r="E354" s="79"/>
      <c r="F354" s="79"/>
      <c r="G354" s="79"/>
      <c r="H354" s="79"/>
      <c r="I354" s="79"/>
      <c r="J354" s="79"/>
      <c r="K354" s="79"/>
      <c r="L354" s="79"/>
      <c r="M354" s="79"/>
      <c r="N354" s="79"/>
      <c r="O354" s="79"/>
      <c r="P354" s="79"/>
      <c r="Q354" s="79"/>
      <c r="R354" s="79"/>
      <c r="S354" s="79"/>
      <c r="T354" s="79"/>
      <c r="U354" s="79"/>
      <c r="V354" s="79"/>
      <c r="W354" s="79"/>
    </row>
    <row r="355" spans="1:23">
      <c r="A355" s="79"/>
      <c r="B355" s="79"/>
      <c r="C355" s="79"/>
      <c r="D355" s="79"/>
      <c r="E355" s="79"/>
      <c r="F355" s="79"/>
      <c r="G355" s="79"/>
      <c r="H355" s="79"/>
      <c r="I355" s="79"/>
      <c r="J355" s="79"/>
      <c r="K355" s="79"/>
      <c r="L355" s="79"/>
      <c r="M355" s="79"/>
      <c r="N355" s="79"/>
      <c r="O355" s="79"/>
      <c r="P355" s="79"/>
      <c r="Q355" s="79"/>
      <c r="R355" s="79"/>
      <c r="S355" s="79"/>
      <c r="T355" s="79"/>
      <c r="U355" s="79"/>
      <c r="V355" s="79"/>
      <c r="W355" s="79"/>
    </row>
    <row r="356" spans="1:23">
      <c r="A356" s="79"/>
      <c r="B356" s="79"/>
      <c r="C356" s="79"/>
      <c r="D356" s="79"/>
      <c r="E356" s="79"/>
      <c r="F356" s="79"/>
      <c r="G356" s="79"/>
      <c r="H356" s="79"/>
      <c r="I356" s="79"/>
      <c r="J356" s="79"/>
      <c r="K356" s="79"/>
      <c r="L356" s="79"/>
      <c r="M356" s="79"/>
      <c r="N356" s="79"/>
      <c r="O356" s="79"/>
      <c r="P356" s="79"/>
      <c r="Q356" s="79"/>
      <c r="R356" s="79"/>
      <c r="S356" s="79"/>
      <c r="T356" s="79"/>
      <c r="U356" s="79"/>
      <c r="V356" s="79"/>
      <c r="W356" s="79"/>
    </row>
    <row r="357" spans="1:23">
      <c r="A357" s="79"/>
      <c r="B357" s="79"/>
      <c r="C357" s="79"/>
      <c r="D357" s="79"/>
      <c r="E357" s="79"/>
      <c r="F357" s="79"/>
      <c r="G357" s="79"/>
      <c r="H357" s="79"/>
      <c r="I357" s="79"/>
      <c r="J357" s="79"/>
      <c r="K357" s="79"/>
      <c r="L357" s="79"/>
      <c r="M357" s="79"/>
      <c r="N357" s="79"/>
      <c r="O357" s="79"/>
      <c r="P357" s="79"/>
      <c r="Q357" s="79"/>
      <c r="R357" s="79"/>
      <c r="S357" s="79"/>
      <c r="T357" s="79"/>
      <c r="U357" s="79"/>
      <c r="V357" s="79"/>
      <c r="W357" s="79"/>
    </row>
    <row r="358" spans="1:23">
      <c r="A358" s="79"/>
      <c r="B358" s="79"/>
      <c r="C358" s="79"/>
      <c r="D358" s="79"/>
      <c r="E358" s="79"/>
      <c r="F358" s="79"/>
      <c r="G358" s="79"/>
      <c r="H358" s="79"/>
      <c r="I358" s="79"/>
      <c r="J358" s="79"/>
      <c r="K358" s="79"/>
      <c r="L358" s="79"/>
      <c r="M358" s="79"/>
      <c r="N358" s="79"/>
      <c r="O358" s="79"/>
      <c r="P358" s="79"/>
      <c r="Q358" s="79"/>
      <c r="R358" s="79"/>
      <c r="S358" s="79"/>
      <c r="T358" s="79"/>
      <c r="U358" s="79"/>
      <c r="V358" s="79"/>
      <c r="W358" s="79"/>
    </row>
    <row r="359" spans="1:23">
      <c r="A359" s="79"/>
      <c r="B359" s="79"/>
      <c r="C359" s="79"/>
      <c r="D359" s="79"/>
      <c r="E359" s="79"/>
      <c r="F359" s="79"/>
      <c r="G359" s="79"/>
      <c r="H359" s="79"/>
      <c r="I359" s="79"/>
      <c r="J359" s="79"/>
      <c r="K359" s="79"/>
      <c r="L359" s="79"/>
      <c r="M359" s="79"/>
      <c r="N359" s="79"/>
      <c r="O359" s="79"/>
      <c r="P359" s="79"/>
      <c r="Q359" s="79"/>
      <c r="R359" s="79"/>
      <c r="S359" s="79"/>
      <c r="T359" s="79"/>
      <c r="U359" s="79"/>
      <c r="V359" s="79"/>
      <c r="W359" s="79"/>
    </row>
    <row r="360" spans="1:23">
      <c r="A360" s="79"/>
      <c r="B360" s="79"/>
      <c r="C360" s="79"/>
      <c r="D360" s="79"/>
      <c r="E360" s="79"/>
      <c r="F360" s="79"/>
      <c r="G360" s="79"/>
      <c r="H360" s="79"/>
      <c r="I360" s="79"/>
      <c r="J360" s="79"/>
      <c r="K360" s="79"/>
      <c r="L360" s="79"/>
      <c r="M360" s="79"/>
      <c r="N360" s="79"/>
      <c r="O360" s="79"/>
      <c r="P360" s="79"/>
      <c r="Q360" s="79"/>
      <c r="R360" s="79"/>
      <c r="S360" s="79"/>
      <c r="T360" s="79"/>
      <c r="U360" s="79"/>
      <c r="V360" s="79"/>
      <c r="W360" s="79"/>
    </row>
    <row r="361" spans="1:23">
      <c r="A361" s="79"/>
      <c r="B361" s="79"/>
      <c r="C361" s="79"/>
      <c r="D361" s="79"/>
      <c r="E361" s="79"/>
      <c r="F361" s="79"/>
      <c r="G361" s="79"/>
      <c r="H361" s="79"/>
      <c r="I361" s="79"/>
      <c r="J361" s="79"/>
      <c r="K361" s="79"/>
      <c r="L361" s="79"/>
      <c r="M361" s="79"/>
      <c r="N361" s="79"/>
      <c r="O361" s="79"/>
      <c r="P361" s="79"/>
      <c r="Q361" s="79"/>
      <c r="R361" s="79"/>
      <c r="S361" s="79"/>
      <c r="T361" s="79"/>
      <c r="U361" s="79"/>
      <c r="V361" s="79"/>
      <c r="W361" s="79"/>
    </row>
    <row r="362" spans="1:23">
      <c r="A362" s="79"/>
      <c r="B362" s="79"/>
      <c r="C362" s="79"/>
      <c r="D362" s="79"/>
      <c r="E362" s="79"/>
      <c r="F362" s="79"/>
      <c r="G362" s="79"/>
      <c r="H362" s="79"/>
      <c r="I362" s="79"/>
      <c r="J362" s="79"/>
      <c r="K362" s="79"/>
      <c r="L362" s="79"/>
      <c r="M362" s="79"/>
      <c r="N362" s="79"/>
      <c r="O362" s="79"/>
      <c r="P362" s="79"/>
      <c r="Q362" s="79"/>
      <c r="R362" s="79"/>
      <c r="S362" s="79"/>
      <c r="T362" s="79"/>
      <c r="U362" s="79"/>
      <c r="V362" s="79"/>
      <c r="W362" s="79"/>
    </row>
    <row r="363" spans="1:23">
      <c r="A363" s="79"/>
      <c r="B363" s="79"/>
      <c r="C363" s="79"/>
      <c r="D363" s="79"/>
      <c r="E363" s="79"/>
      <c r="F363" s="79"/>
      <c r="G363" s="79"/>
      <c r="H363" s="79"/>
      <c r="I363" s="79"/>
      <c r="J363" s="79"/>
      <c r="K363" s="79"/>
      <c r="L363" s="79"/>
      <c r="M363" s="79"/>
      <c r="N363" s="79"/>
      <c r="O363" s="79"/>
      <c r="P363" s="79"/>
      <c r="Q363" s="79"/>
      <c r="R363" s="79"/>
      <c r="S363" s="79"/>
      <c r="T363" s="79"/>
      <c r="U363" s="79"/>
      <c r="V363" s="79"/>
      <c r="W363" s="79"/>
    </row>
    <row r="364" spans="1:23">
      <c r="A364" s="79"/>
      <c r="B364" s="79"/>
      <c r="C364" s="79"/>
      <c r="D364" s="79"/>
      <c r="E364" s="79"/>
      <c r="F364" s="79"/>
      <c r="G364" s="79"/>
      <c r="H364" s="79"/>
      <c r="I364" s="79"/>
      <c r="J364" s="79"/>
      <c r="K364" s="79"/>
      <c r="L364" s="79"/>
      <c r="M364" s="79"/>
      <c r="N364" s="79"/>
      <c r="O364" s="79"/>
      <c r="P364" s="79"/>
      <c r="Q364" s="79"/>
      <c r="R364" s="79"/>
      <c r="S364" s="79"/>
      <c r="T364" s="79"/>
      <c r="U364" s="79"/>
      <c r="V364" s="79"/>
      <c r="W364" s="79"/>
    </row>
    <row r="365" spans="1:23">
      <c r="A365" s="79"/>
      <c r="B365" s="79"/>
      <c r="C365" s="79"/>
      <c r="D365" s="79"/>
      <c r="E365" s="79"/>
      <c r="F365" s="79"/>
      <c r="G365" s="79"/>
      <c r="H365" s="79"/>
      <c r="I365" s="79"/>
      <c r="J365" s="79"/>
      <c r="K365" s="79"/>
      <c r="L365" s="79"/>
      <c r="M365" s="79"/>
      <c r="N365" s="79"/>
      <c r="O365" s="79"/>
      <c r="P365" s="79"/>
      <c r="Q365" s="79"/>
      <c r="R365" s="79"/>
      <c r="S365" s="79"/>
      <c r="T365" s="79"/>
      <c r="U365" s="79"/>
      <c r="V365" s="79"/>
      <c r="W365" s="79"/>
    </row>
    <row r="366" spans="1:23">
      <c r="A366" s="79"/>
      <c r="B366" s="79"/>
      <c r="C366" s="79"/>
      <c r="D366" s="79"/>
      <c r="E366" s="79"/>
      <c r="F366" s="79"/>
      <c r="G366" s="79"/>
      <c r="H366" s="79"/>
      <c r="I366" s="79"/>
      <c r="J366" s="79"/>
      <c r="K366" s="79"/>
      <c r="L366" s="79"/>
      <c r="M366" s="79"/>
      <c r="N366" s="79"/>
      <c r="O366" s="79"/>
      <c r="P366" s="79"/>
      <c r="Q366" s="79"/>
      <c r="R366" s="79"/>
      <c r="S366" s="79"/>
      <c r="T366" s="79"/>
      <c r="U366" s="79"/>
      <c r="V366" s="79"/>
      <c r="W366" s="79"/>
    </row>
    <row r="367" spans="1:23">
      <c r="A367" s="79"/>
      <c r="B367" s="79"/>
      <c r="C367" s="79"/>
      <c r="D367" s="79"/>
      <c r="E367" s="79"/>
      <c r="F367" s="79"/>
      <c r="G367" s="79"/>
      <c r="H367" s="79"/>
      <c r="I367" s="79"/>
      <c r="J367" s="79"/>
      <c r="K367" s="79"/>
      <c r="L367" s="79"/>
      <c r="M367" s="79"/>
      <c r="N367" s="79"/>
      <c r="O367" s="79"/>
      <c r="P367" s="79"/>
      <c r="Q367" s="79"/>
      <c r="R367" s="79"/>
      <c r="S367" s="79"/>
      <c r="T367" s="79"/>
      <c r="U367" s="79"/>
      <c r="V367" s="79"/>
      <c r="W367" s="79"/>
    </row>
    <row r="368" spans="1:23">
      <c r="A368" s="79"/>
      <c r="B368" s="79"/>
      <c r="C368" s="79"/>
      <c r="D368" s="79"/>
      <c r="E368" s="79"/>
      <c r="F368" s="79"/>
      <c r="G368" s="79"/>
      <c r="H368" s="79"/>
      <c r="I368" s="79"/>
      <c r="J368" s="79"/>
      <c r="K368" s="79"/>
      <c r="L368" s="79"/>
      <c r="M368" s="79"/>
      <c r="N368" s="79"/>
      <c r="O368" s="79"/>
      <c r="P368" s="79"/>
      <c r="Q368" s="79"/>
      <c r="R368" s="79"/>
      <c r="S368" s="79"/>
      <c r="T368" s="79"/>
      <c r="U368" s="79"/>
      <c r="V368" s="79"/>
      <c r="W368" s="79"/>
    </row>
    <row r="369" spans="1:23">
      <c r="A369" s="79"/>
      <c r="B369" s="79"/>
      <c r="C369" s="79"/>
      <c r="D369" s="79"/>
      <c r="E369" s="79"/>
      <c r="F369" s="79"/>
      <c r="G369" s="79"/>
      <c r="H369" s="79"/>
      <c r="I369" s="79"/>
      <c r="J369" s="79"/>
      <c r="K369" s="79"/>
      <c r="L369" s="79"/>
      <c r="M369" s="79"/>
      <c r="N369" s="79"/>
      <c r="O369" s="79"/>
      <c r="P369" s="79"/>
      <c r="Q369" s="79"/>
      <c r="R369" s="79"/>
      <c r="S369" s="79"/>
      <c r="T369" s="79"/>
      <c r="U369" s="79"/>
      <c r="V369" s="79"/>
      <c r="W369" s="79"/>
    </row>
    <row r="370" spans="1:23">
      <c r="A370" s="79"/>
      <c r="B370" s="79"/>
      <c r="C370" s="79"/>
      <c r="D370" s="79"/>
      <c r="E370" s="79"/>
      <c r="F370" s="79"/>
      <c r="G370" s="79"/>
      <c r="H370" s="79"/>
      <c r="I370" s="79"/>
      <c r="J370" s="79"/>
      <c r="K370" s="79"/>
      <c r="L370" s="79"/>
      <c r="M370" s="79"/>
      <c r="N370" s="79"/>
      <c r="O370" s="79"/>
      <c r="P370" s="79"/>
      <c r="Q370" s="79"/>
      <c r="R370" s="79"/>
      <c r="S370" s="79"/>
      <c r="T370" s="79"/>
      <c r="U370" s="79"/>
      <c r="V370" s="79"/>
      <c r="W370" s="79"/>
    </row>
    <row r="371" spans="1:23">
      <c r="A371" s="79"/>
      <c r="B371" s="79"/>
      <c r="C371" s="79"/>
      <c r="D371" s="79"/>
      <c r="E371" s="79"/>
      <c r="F371" s="79"/>
      <c r="G371" s="79"/>
      <c r="H371" s="79"/>
      <c r="I371" s="79"/>
      <c r="J371" s="79"/>
      <c r="K371" s="79"/>
      <c r="L371" s="79"/>
      <c r="M371" s="79"/>
      <c r="N371" s="79"/>
      <c r="O371" s="79"/>
      <c r="P371" s="79"/>
      <c r="Q371" s="79"/>
      <c r="R371" s="79"/>
      <c r="S371" s="79"/>
      <c r="T371" s="79"/>
      <c r="U371" s="79"/>
      <c r="V371" s="79"/>
      <c r="W371" s="79"/>
    </row>
    <row r="372" spans="1:23">
      <c r="A372" s="79"/>
      <c r="B372" s="79"/>
      <c r="C372" s="79"/>
      <c r="D372" s="79"/>
      <c r="E372" s="79"/>
      <c r="F372" s="79"/>
      <c r="G372" s="79"/>
      <c r="H372" s="79"/>
      <c r="I372" s="79"/>
      <c r="J372" s="79"/>
      <c r="K372" s="79"/>
      <c r="L372" s="79"/>
      <c r="M372" s="79"/>
      <c r="N372" s="79"/>
      <c r="O372" s="79"/>
      <c r="P372" s="79"/>
      <c r="Q372" s="79"/>
      <c r="R372" s="79"/>
      <c r="S372" s="79"/>
      <c r="T372" s="79"/>
      <c r="U372" s="79"/>
      <c r="V372" s="79"/>
      <c r="W372" s="79"/>
    </row>
    <row r="373" spans="1:23">
      <c r="A373" s="79"/>
      <c r="B373" s="79"/>
      <c r="C373" s="79"/>
      <c r="D373" s="79"/>
      <c r="E373" s="79"/>
      <c r="F373" s="79"/>
      <c r="G373" s="79"/>
      <c r="H373" s="79"/>
      <c r="I373" s="79"/>
      <c r="J373" s="79"/>
      <c r="K373" s="79"/>
      <c r="L373" s="79"/>
      <c r="M373" s="79"/>
      <c r="N373" s="79"/>
      <c r="O373" s="79"/>
      <c r="P373" s="79"/>
      <c r="Q373" s="79"/>
      <c r="R373" s="79"/>
      <c r="S373" s="79"/>
      <c r="T373" s="79"/>
      <c r="U373" s="79"/>
      <c r="V373" s="79"/>
      <c r="W373" s="79"/>
    </row>
    <row r="374" spans="1:23">
      <c r="A374" s="79"/>
      <c r="B374" s="79"/>
      <c r="C374" s="79"/>
      <c r="D374" s="79"/>
      <c r="E374" s="79"/>
      <c r="F374" s="79"/>
      <c r="G374" s="79"/>
      <c r="H374" s="79"/>
      <c r="I374" s="79"/>
      <c r="J374" s="79"/>
      <c r="K374" s="79"/>
      <c r="L374" s="79"/>
      <c r="M374" s="79"/>
      <c r="N374" s="79"/>
      <c r="O374" s="79"/>
      <c r="P374" s="79"/>
      <c r="Q374" s="79"/>
      <c r="R374" s="79"/>
      <c r="S374" s="79"/>
      <c r="T374" s="79"/>
      <c r="U374" s="79"/>
      <c r="V374" s="79"/>
      <c r="W374" s="79"/>
    </row>
    <row r="375" spans="1:23">
      <c r="A375" s="79"/>
      <c r="B375" s="79"/>
      <c r="C375" s="79"/>
      <c r="D375" s="79"/>
      <c r="E375" s="79"/>
      <c r="F375" s="79"/>
      <c r="G375" s="79"/>
      <c r="H375" s="79"/>
      <c r="I375" s="79"/>
      <c r="J375" s="79"/>
      <c r="K375" s="79"/>
      <c r="L375" s="79"/>
      <c r="M375" s="79"/>
      <c r="N375" s="79"/>
      <c r="O375" s="79"/>
      <c r="P375" s="79"/>
      <c r="Q375" s="79"/>
      <c r="R375" s="79"/>
      <c r="S375" s="79"/>
      <c r="T375" s="79"/>
      <c r="U375" s="79"/>
      <c r="V375" s="79"/>
      <c r="W375" s="79"/>
    </row>
    <row r="376" spans="1:23">
      <c r="A376" s="79"/>
      <c r="B376" s="79"/>
      <c r="C376" s="79"/>
      <c r="D376" s="79"/>
      <c r="E376" s="79"/>
      <c r="F376" s="79"/>
      <c r="G376" s="79"/>
      <c r="H376" s="79"/>
      <c r="I376" s="79"/>
      <c r="J376" s="79"/>
      <c r="K376" s="79"/>
      <c r="L376" s="79"/>
      <c r="M376" s="79"/>
      <c r="N376" s="79"/>
      <c r="O376" s="79"/>
      <c r="P376" s="79"/>
      <c r="Q376" s="79"/>
      <c r="R376" s="79"/>
      <c r="S376" s="79"/>
      <c r="T376" s="79"/>
      <c r="U376" s="79"/>
      <c r="V376" s="79"/>
      <c r="W376" s="79"/>
    </row>
    <row r="377" spans="1:23">
      <c r="A377" s="79"/>
      <c r="B377" s="79"/>
      <c r="C377" s="79"/>
      <c r="D377" s="79"/>
      <c r="E377" s="79"/>
      <c r="F377" s="79"/>
      <c r="G377" s="79"/>
      <c r="H377" s="79"/>
      <c r="I377" s="79"/>
      <c r="J377" s="79"/>
      <c r="K377" s="79"/>
      <c r="L377" s="79"/>
      <c r="M377" s="79"/>
      <c r="N377" s="79"/>
      <c r="O377" s="79"/>
      <c r="P377" s="79"/>
      <c r="Q377" s="79"/>
      <c r="R377" s="79"/>
      <c r="S377" s="79"/>
      <c r="T377" s="79"/>
      <c r="U377" s="79"/>
      <c r="V377" s="79"/>
      <c r="W377" s="79"/>
    </row>
    <row r="378" spans="1:23">
      <c r="A378" s="79"/>
      <c r="B378" s="79"/>
      <c r="C378" s="79"/>
      <c r="D378" s="79"/>
      <c r="E378" s="79"/>
      <c r="F378" s="79"/>
      <c r="G378" s="79"/>
      <c r="H378" s="79"/>
      <c r="I378" s="79"/>
      <c r="J378" s="79"/>
      <c r="K378" s="79"/>
      <c r="L378" s="79"/>
      <c r="M378" s="79"/>
      <c r="N378" s="79"/>
      <c r="O378" s="79"/>
      <c r="P378" s="79"/>
      <c r="Q378" s="79"/>
      <c r="R378" s="79"/>
      <c r="S378" s="79"/>
      <c r="T378" s="79"/>
      <c r="U378" s="79"/>
      <c r="V378" s="79"/>
      <c r="W378" s="79"/>
    </row>
    <row r="379" spans="1:23">
      <c r="A379" s="79"/>
      <c r="B379" s="79"/>
      <c r="C379" s="79"/>
      <c r="D379" s="79"/>
      <c r="E379" s="79"/>
      <c r="F379" s="79"/>
      <c r="G379" s="79"/>
      <c r="H379" s="79"/>
      <c r="I379" s="79"/>
      <c r="J379" s="79"/>
      <c r="K379" s="79"/>
      <c r="L379" s="79"/>
      <c r="M379" s="79"/>
      <c r="N379" s="79"/>
      <c r="O379" s="79"/>
      <c r="P379" s="79"/>
      <c r="Q379" s="79"/>
      <c r="R379" s="79"/>
      <c r="S379" s="79"/>
      <c r="T379" s="79"/>
      <c r="U379" s="79"/>
      <c r="V379" s="79"/>
      <c r="W379" s="79"/>
    </row>
    <row r="380" spans="1:23">
      <c r="A380" s="79"/>
      <c r="B380" s="79"/>
      <c r="C380" s="79"/>
      <c r="D380" s="79"/>
      <c r="E380" s="79"/>
      <c r="F380" s="79"/>
      <c r="G380" s="79"/>
      <c r="H380" s="79"/>
      <c r="I380" s="79"/>
      <c r="J380" s="79"/>
      <c r="K380" s="79"/>
      <c r="L380" s="79"/>
      <c r="M380" s="79"/>
      <c r="N380" s="79"/>
      <c r="O380" s="79"/>
      <c r="P380" s="79"/>
      <c r="Q380" s="79"/>
      <c r="R380" s="79"/>
      <c r="S380" s="79"/>
      <c r="T380" s="79"/>
      <c r="U380" s="79"/>
      <c r="V380" s="79"/>
      <c r="W380" s="79"/>
    </row>
    <row r="381" spans="1:23">
      <c r="A381" s="79"/>
      <c r="B381" s="79"/>
      <c r="C381" s="79"/>
      <c r="D381" s="79"/>
      <c r="E381" s="79"/>
      <c r="F381" s="79"/>
      <c r="G381" s="79"/>
      <c r="H381" s="79"/>
      <c r="I381" s="79"/>
      <c r="J381" s="79"/>
      <c r="K381" s="79"/>
      <c r="L381" s="79"/>
      <c r="M381" s="79"/>
      <c r="N381" s="79"/>
      <c r="O381" s="79"/>
      <c r="P381" s="79"/>
      <c r="Q381" s="79"/>
      <c r="R381" s="79"/>
      <c r="S381" s="79"/>
      <c r="T381" s="79"/>
      <c r="U381" s="79"/>
      <c r="V381" s="79"/>
      <c r="W381" s="79"/>
    </row>
    <row r="382" spans="1:23">
      <c r="A382" s="79"/>
      <c r="B382" s="79"/>
      <c r="C382" s="79"/>
      <c r="D382" s="79"/>
      <c r="E382" s="79"/>
      <c r="F382" s="79"/>
      <c r="G382" s="79"/>
      <c r="H382" s="79"/>
      <c r="I382" s="79"/>
      <c r="J382" s="79"/>
      <c r="K382" s="79"/>
      <c r="L382" s="79"/>
      <c r="M382" s="79"/>
      <c r="N382" s="79"/>
      <c r="O382" s="79"/>
      <c r="P382" s="79"/>
      <c r="Q382" s="79"/>
      <c r="R382" s="79"/>
      <c r="S382" s="79"/>
      <c r="T382" s="79"/>
      <c r="U382" s="79"/>
      <c r="V382" s="79"/>
      <c r="W382" s="79"/>
    </row>
    <row r="383" spans="1:23">
      <c r="A383" s="79"/>
      <c r="B383" s="79"/>
      <c r="C383" s="79"/>
      <c r="D383" s="79"/>
      <c r="E383" s="79"/>
      <c r="F383" s="79"/>
      <c r="G383" s="79"/>
      <c r="H383" s="79"/>
      <c r="I383" s="79"/>
      <c r="J383" s="79"/>
      <c r="K383" s="79"/>
      <c r="L383" s="79"/>
      <c r="M383" s="79"/>
      <c r="N383" s="79"/>
      <c r="O383" s="79"/>
      <c r="P383" s="79"/>
      <c r="Q383" s="79"/>
      <c r="R383" s="79"/>
      <c r="S383" s="79"/>
      <c r="T383" s="79"/>
      <c r="U383" s="79"/>
      <c r="V383" s="79"/>
      <c r="W383" s="79"/>
    </row>
    <row r="384" spans="1:23">
      <c r="A384" s="79"/>
      <c r="B384" s="79"/>
      <c r="C384" s="79"/>
      <c r="D384" s="79"/>
      <c r="E384" s="79"/>
      <c r="F384" s="79"/>
      <c r="G384" s="79"/>
      <c r="H384" s="79"/>
      <c r="I384" s="79"/>
      <c r="J384" s="79"/>
      <c r="K384" s="79"/>
      <c r="L384" s="79"/>
      <c r="M384" s="79"/>
      <c r="N384" s="79"/>
      <c r="O384" s="79"/>
      <c r="P384" s="79"/>
      <c r="Q384" s="79"/>
      <c r="R384" s="79"/>
      <c r="S384" s="79"/>
      <c r="T384" s="79"/>
      <c r="U384" s="79"/>
      <c r="V384" s="79"/>
      <c r="W384" s="79"/>
    </row>
    <row r="385" spans="1:23">
      <c r="A385" s="79"/>
      <c r="B385" s="79"/>
      <c r="C385" s="79"/>
      <c r="D385" s="79"/>
      <c r="E385" s="79"/>
      <c r="F385" s="79"/>
      <c r="G385" s="79"/>
      <c r="H385" s="79"/>
      <c r="I385" s="79"/>
      <c r="J385" s="79"/>
      <c r="K385" s="79"/>
      <c r="L385" s="79"/>
      <c r="M385" s="79"/>
      <c r="N385" s="79"/>
      <c r="O385" s="79"/>
      <c r="P385" s="79"/>
      <c r="Q385" s="79"/>
      <c r="R385" s="79"/>
      <c r="S385" s="79"/>
      <c r="T385" s="79"/>
      <c r="U385" s="79"/>
      <c r="V385" s="79"/>
      <c r="W385" s="79"/>
    </row>
    <row r="386" spans="1:23">
      <c r="A386" s="79"/>
      <c r="B386" s="79"/>
      <c r="C386" s="79"/>
      <c r="D386" s="79"/>
      <c r="E386" s="79"/>
      <c r="F386" s="79"/>
      <c r="G386" s="79"/>
      <c r="H386" s="79"/>
      <c r="I386" s="79"/>
      <c r="J386" s="79"/>
      <c r="K386" s="79"/>
      <c r="L386" s="79"/>
      <c r="M386" s="79"/>
      <c r="N386" s="79"/>
      <c r="O386" s="79"/>
      <c r="P386" s="79"/>
      <c r="Q386" s="79"/>
      <c r="R386" s="79"/>
      <c r="S386" s="79"/>
      <c r="T386" s="79"/>
      <c r="U386" s="79"/>
      <c r="V386" s="79"/>
      <c r="W386" s="79"/>
    </row>
    <row r="387" spans="1:23">
      <c r="A387" s="79"/>
      <c r="B387" s="79"/>
      <c r="C387" s="79"/>
      <c r="D387" s="79"/>
      <c r="E387" s="79"/>
      <c r="F387" s="79"/>
      <c r="G387" s="79"/>
      <c r="H387" s="79"/>
      <c r="I387" s="79"/>
      <c r="J387" s="79"/>
      <c r="K387" s="79"/>
      <c r="L387" s="79"/>
      <c r="M387" s="79"/>
      <c r="N387" s="79"/>
      <c r="O387" s="79"/>
      <c r="P387" s="79"/>
      <c r="Q387" s="79"/>
      <c r="R387" s="79"/>
      <c r="S387" s="79"/>
      <c r="T387" s="79"/>
      <c r="U387" s="79"/>
      <c r="V387" s="79"/>
      <c r="W387" s="79"/>
    </row>
    <row r="388" spans="1:23">
      <c r="A388" s="79"/>
      <c r="B388" s="79"/>
      <c r="C388" s="79"/>
      <c r="D388" s="79"/>
      <c r="E388" s="79"/>
      <c r="F388" s="79"/>
      <c r="G388" s="79"/>
      <c r="H388" s="79"/>
      <c r="I388" s="79"/>
      <c r="J388" s="79"/>
      <c r="K388" s="79"/>
      <c r="L388" s="79"/>
      <c r="M388" s="79"/>
      <c r="N388" s="79"/>
      <c r="O388" s="79"/>
      <c r="P388" s="79"/>
      <c r="Q388" s="79"/>
      <c r="R388" s="79"/>
      <c r="S388" s="79"/>
      <c r="T388" s="79"/>
      <c r="U388" s="79"/>
      <c r="V388" s="79"/>
      <c r="W388" s="79"/>
    </row>
    <row r="389" spans="1:23">
      <c r="A389" s="79"/>
      <c r="B389" s="79"/>
      <c r="C389" s="79"/>
      <c r="D389" s="79"/>
      <c r="E389" s="79"/>
      <c r="F389" s="79"/>
      <c r="G389" s="79"/>
      <c r="H389" s="79"/>
      <c r="I389" s="79"/>
      <c r="J389" s="79"/>
      <c r="K389" s="79"/>
      <c r="L389" s="79"/>
      <c r="M389" s="79"/>
      <c r="N389" s="79"/>
      <c r="O389" s="79"/>
      <c r="P389" s="79"/>
      <c r="Q389" s="79"/>
      <c r="R389" s="79"/>
      <c r="S389" s="79"/>
      <c r="T389" s="79"/>
      <c r="U389" s="79"/>
      <c r="V389" s="79"/>
      <c r="W389" s="79"/>
    </row>
    <row r="390" spans="1:23">
      <c r="A390" s="79"/>
      <c r="B390" s="79"/>
      <c r="C390" s="79"/>
      <c r="D390" s="79"/>
      <c r="E390" s="79"/>
      <c r="F390" s="79"/>
      <c r="G390" s="79"/>
      <c r="H390" s="79"/>
      <c r="I390" s="79"/>
      <c r="J390" s="79"/>
      <c r="K390" s="79"/>
      <c r="L390" s="79"/>
      <c r="M390" s="79"/>
      <c r="N390" s="79"/>
      <c r="O390" s="79"/>
      <c r="P390" s="79"/>
      <c r="Q390" s="79"/>
      <c r="R390" s="79"/>
      <c r="S390" s="79"/>
      <c r="T390" s="79"/>
      <c r="U390" s="79"/>
      <c r="V390" s="79"/>
      <c r="W390" s="79"/>
    </row>
    <row r="391" spans="1:23">
      <c r="A391" s="79"/>
      <c r="B391" s="79"/>
      <c r="C391" s="79"/>
      <c r="D391" s="79"/>
      <c r="E391" s="79"/>
      <c r="F391" s="79"/>
      <c r="G391" s="79"/>
      <c r="H391" s="79"/>
      <c r="I391" s="79"/>
      <c r="J391" s="79"/>
      <c r="K391" s="79"/>
      <c r="L391" s="79"/>
      <c r="M391" s="79"/>
      <c r="N391" s="79"/>
      <c r="O391" s="79"/>
      <c r="P391" s="79"/>
      <c r="Q391" s="79"/>
      <c r="R391" s="79"/>
      <c r="S391" s="79"/>
      <c r="T391" s="79"/>
      <c r="U391" s="79"/>
      <c r="V391" s="79"/>
      <c r="W391" s="79"/>
    </row>
    <row r="392" spans="1:23">
      <c r="A392" s="79"/>
      <c r="B392" s="79"/>
      <c r="C392" s="79"/>
      <c r="D392" s="79"/>
      <c r="E392" s="79"/>
      <c r="F392" s="79"/>
      <c r="G392" s="79"/>
      <c r="H392" s="79"/>
      <c r="I392" s="79"/>
      <c r="J392" s="79"/>
      <c r="K392" s="79"/>
      <c r="L392" s="79"/>
      <c r="M392" s="79"/>
      <c r="N392" s="79"/>
      <c r="O392" s="79"/>
      <c r="P392" s="79"/>
      <c r="Q392" s="79"/>
      <c r="R392" s="79"/>
      <c r="S392" s="79"/>
      <c r="T392" s="79"/>
      <c r="U392" s="79"/>
      <c r="V392" s="79"/>
      <c r="W392" s="79"/>
    </row>
    <row r="393" spans="1:23">
      <c r="A393" s="79"/>
      <c r="B393" s="79"/>
      <c r="C393" s="79"/>
      <c r="D393" s="79"/>
      <c r="E393" s="79"/>
      <c r="F393" s="79"/>
      <c r="G393" s="79"/>
      <c r="H393" s="79"/>
      <c r="I393" s="79"/>
      <c r="J393" s="79"/>
      <c r="K393" s="79"/>
      <c r="L393" s="79"/>
      <c r="M393" s="79"/>
      <c r="N393" s="79"/>
      <c r="O393" s="79"/>
      <c r="P393" s="79"/>
      <c r="Q393" s="79"/>
      <c r="R393" s="79"/>
      <c r="S393" s="79"/>
      <c r="T393" s="79"/>
      <c r="U393" s="79"/>
      <c r="V393" s="79"/>
      <c r="W393" s="79"/>
    </row>
    <row r="394" spans="1:23">
      <c r="A394" s="79"/>
      <c r="B394" s="79"/>
      <c r="C394" s="79"/>
      <c r="D394" s="79"/>
      <c r="E394" s="79"/>
      <c r="F394" s="79"/>
      <c r="G394" s="79"/>
      <c r="H394" s="79"/>
      <c r="I394" s="79"/>
      <c r="J394" s="79"/>
      <c r="K394" s="79"/>
      <c r="L394" s="79"/>
      <c r="M394" s="79"/>
      <c r="N394" s="79"/>
      <c r="O394" s="79"/>
      <c r="P394" s="79"/>
      <c r="Q394" s="79"/>
      <c r="R394" s="79"/>
      <c r="S394" s="79"/>
      <c r="T394" s="79"/>
      <c r="U394" s="79"/>
      <c r="V394" s="79"/>
      <c r="W394" s="79"/>
    </row>
    <row r="395" spans="1:23">
      <c r="A395" s="79"/>
      <c r="B395" s="79"/>
      <c r="C395" s="79"/>
      <c r="D395" s="79"/>
      <c r="E395" s="79"/>
      <c r="F395" s="79"/>
      <c r="G395" s="79"/>
      <c r="H395" s="79"/>
      <c r="I395" s="79"/>
      <c r="J395" s="79"/>
      <c r="K395" s="79"/>
      <c r="L395" s="79"/>
      <c r="M395" s="79"/>
      <c r="N395" s="79"/>
      <c r="O395" s="79"/>
      <c r="P395" s="79"/>
      <c r="Q395" s="79"/>
      <c r="R395" s="79"/>
      <c r="S395" s="79"/>
      <c r="T395" s="79"/>
      <c r="U395" s="79"/>
      <c r="V395" s="79"/>
      <c r="W395" s="79"/>
    </row>
    <row r="396" spans="1:23">
      <c r="A396" s="79"/>
      <c r="B396" s="79"/>
      <c r="C396" s="79"/>
      <c r="D396" s="79"/>
      <c r="E396" s="79"/>
      <c r="F396" s="79"/>
      <c r="G396" s="79"/>
      <c r="H396" s="79"/>
      <c r="I396" s="79"/>
      <c r="J396" s="79"/>
      <c r="K396" s="79"/>
      <c r="L396" s="79"/>
      <c r="M396" s="79"/>
      <c r="N396" s="79"/>
      <c r="O396" s="79"/>
      <c r="P396" s="79"/>
      <c r="Q396" s="79"/>
      <c r="R396" s="79"/>
      <c r="S396" s="79"/>
      <c r="T396" s="79"/>
      <c r="U396" s="79"/>
      <c r="V396" s="79"/>
      <c r="W396" s="79"/>
    </row>
    <row r="397" spans="1:23">
      <c r="A397" s="79"/>
      <c r="B397" s="79"/>
      <c r="C397" s="79"/>
      <c r="D397" s="79"/>
      <c r="E397" s="79"/>
      <c r="F397" s="79"/>
      <c r="G397" s="79"/>
      <c r="H397" s="79"/>
      <c r="I397" s="79"/>
      <c r="J397" s="79"/>
      <c r="K397" s="79"/>
      <c r="L397" s="79"/>
      <c r="M397" s="79"/>
      <c r="N397" s="79"/>
      <c r="O397" s="79"/>
      <c r="P397" s="79"/>
      <c r="Q397" s="79"/>
      <c r="R397" s="79"/>
      <c r="S397" s="79"/>
      <c r="T397" s="79"/>
      <c r="U397" s="79"/>
      <c r="V397" s="79"/>
      <c r="W397" s="79"/>
    </row>
    <row r="398" spans="1:23">
      <c r="A398" s="79"/>
      <c r="B398" s="79"/>
      <c r="C398" s="79"/>
      <c r="D398" s="79"/>
      <c r="E398" s="79"/>
      <c r="F398" s="79"/>
      <c r="G398" s="79"/>
      <c r="H398" s="79"/>
      <c r="I398" s="79"/>
      <c r="J398" s="79"/>
      <c r="K398" s="79"/>
      <c r="L398" s="79"/>
      <c r="M398" s="79"/>
      <c r="N398" s="79"/>
      <c r="O398" s="79"/>
      <c r="P398" s="79"/>
      <c r="Q398" s="79"/>
      <c r="R398" s="79"/>
      <c r="S398" s="79"/>
      <c r="T398" s="79"/>
      <c r="U398" s="79"/>
      <c r="V398" s="79"/>
      <c r="W398" s="79"/>
    </row>
    <row r="399" spans="1:23">
      <c r="A399" s="79"/>
      <c r="B399" s="79"/>
      <c r="C399" s="79"/>
      <c r="D399" s="79"/>
      <c r="E399" s="79"/>
      <c r="F399" s="79"/>
      <c r="G399" s="79"/>
      <c r="H399" s="79"/>
      <c r="I399" s="79"/>
      <c r="J399" s="79"/>
      <c r="K399" s="79"/>
      <c r="L399" s="79"/>
      <c r="M399" s="79"/>
      <c r="N399" s="79"/>
      <c r="O399" s="79"/>
      <c r="P399" s="79"/>
      <c r="Q399" s="79"/>
      <c r="R399" s="79"/>
      <c r="S399" s="79"/>
      <c r="T399" s="79"/>
      <c r="U399" s="79"/>
      <c r="V399" s="79"/>
      <c r="W399" s="79"/>
    </row>
    <row r="400" spans="1:23">
      <c r="A400" s="79"/>
      <c r="B400" s="79"/>
      <c r="C400" s="79"/>
      <c r="D400" s="79"/>
      <c r="E400" s="79"/>
      <c r="F400" s="79"/>
      <c r="G400" s="79"/>
      <c r="H400" s="79"/>
      <c r="I400" s="79"/>
      <c r="J400" s="79"/>
      <c r="K400" s="79"/>
      <c r="L400" s="79"/>
      <c r="M400" s="79"/>
      <c r="N400" s="79"/>
      <c r="O400" s="79"/>
      <c r="P400" s="79"/>
      <c r="Q400" s="79"/>
      <c r="R400" s="79"/>
      <c r="S400" s="79"/>
      <c r="T400" s="79"/>
      <c r="U400" s="79"/>
      <c r="V400" s="79"/>
      <c r="W400" s="79"/>
    </row>
    <row r="401" spans="1:23">
      <c r="A401" s="79"/>
      <c r="B401" s="79"/>
      <c r="C401" s="79"/>
      <c r="D401" s="79"/>
      <c r="E401" s="79"/>
      <c r="F401" s="79"/>
      <c r="G401" s="79"/>
      <c r="H401" s="79"/>
      <c r="I401" s="79"/>
      <c r="J401" s="79"/>
      <c r="K401" s="79"/>
      <c r="L401" s="79"/>
      <c r="M401" s="79"/>
      <c r="N401" s="79"/>
      <c r="O401" s="79"/>
      <c r="P401" s="79"/>
      <c r="Q401" s="79"/>
      <c r="R401" s="79"/>
      <c r="S401" s="79"/>
      <c r="T401" s="79"/>
      <c r="U401" s="79"/>
      <c r="V401" s="79"/>
      <c r="W401" s="79"/>
    </row>
    <row r="402" spans="1:23">
      <c r="A402" s="79"/>
      <c r="B402" s="79"/>
      <c r="C402" s="79"/>
      <c r="D402" s="79"/>
      <c r="E402" s="79"/>
      <c r="F402" s="79"/>
      <c r="G402" s="79"/>
      <c r="H402" s="79"/>
      <c r="I402" s="79"/>
      <c r="J402" s="79"/>
      <c r="K402" s="79"/>
      <c r="L402" s="79"/>
      <c r="M402" s="79"/>
      <c r="N402" s="79"/>
      <c r="O402" s="79"/>
      <c r="P402" s="79"/>
      <c r="Q402" s="79"/>
      <c r="R402" s="79"/>
      <c r="S402" s="79"/>
      <c r="T402" s="79"/>
      <c r="U402" s="79"/>
      <c r="V402" s="79"/>
      <c r="W402" s="79"/>
    </row>
    <row r="403" spans="1:23">
      <c r="A403" s="79"/>
      <c r="B403" s="79"/>
      <c r="C403" s="79"/>
      <c r="D403" s="79"/>
      <c r="E403" s="79"/>
      <c r="F403" s="79"/>
      <c r="G403" s="79"/>
      <c r="H403" s="79"/>
      <c r="I403" s="79"/>
      <c r="J403" s="79"/>
      <c r="K403" s="79"/>
      <c r="L403" s="79"/>
      <c r="M403" s="79"/>
      <c r="N403" s="79"/>
      <c r="O403" s="79"/>
      <c r="P403" s="79"/>
      <c r="Q403" s="79"/>
      <c r="R403" s="79"/>
      <c r="S403" s="79"/>
      <c r="T403" s="79"/>
      <c r="U403" s="79"/>
      <c r="V403" s="79"/>
      <c r="W403" s="79"/>
    </row>
    <row r="404" spans="1:23">
      <c r="A404" s="79"/>
      <c r="B404" s="79"/>
      <c r="C404" s="79"/>
      <c r="D404" s="79"/>
      <c r="E404" s="79"/>
      <c r="F404" s="79"/>
      <c r="G404" s="79"/>
      <c r="H404" s="79"/>
      <c r="I404" s="79"/>
      <c r="J404" s="79"/>
      <c r="K404" s="79"/>
      <c r="L404" s="79"/>
      <c r="M404" s="79"/>
      <c r="N404" s="79"/>
      <c r="O404" s="79"/>
      <c r="P404" s="79"/>
      <c r="Q404" s="79"/>
      <c r="R404" s="79"/>
      <c r="S404" s="79"/>
      <c r="T404" s="79"/>
      <c r="U404" s="79"/>
      <c r="V404" s="79"/>
      <c r="W404" s="79"/>
    </row>
    <row r="405" spans="1:23">
      <c r="A405" s="79"/>
      <c r="B405" s="79"/>
      <c r="C405" s="79"/>
      <c r="D405" s="79"/>
      <c r="E405" s="79"/>
      <c r="F405" s="79"/>
      <c r="G405" s="79"/>
      <c r="H405" s="79"/>
      <c r="I405" s="79"/>
      <c r="J405" s="79"/>
      <c r="K405" s="79"/>
      <c r="L405" s="79"/>
      <c r="M405" s="79"/>
      <c r="N405" s="79"/>
      <c r="O405" s="79"/>
      <c r="P405" s="79"/>
      <c r="Q405" s="79"/>
      <c r="R405" s="79"/>
      <c r="S405" s="79"/>
      <c r="T405" s="79"/>
      <c r="U405" s="79"/>
      <c r="V405" s="79"/>
      <c r="W405" s="79"/>
    </row>
    <row r="406" spans="1:23">
      <c r="A406" s="79"/>
      <c r="B406" s="79"/>
      <c r="C406" s="79"/>
      <c r="D406" s="79"/>
      <c r="E406" s="79"/>
      <c r="F406" s="79"/>
      <c r="G406" s="79"/>
      <c r="H406" s="79"/>
      <c r="I406" s="79"/>
      <c r="J406" s="79"/>
      <c r="K406" s="79"/>
      <c r="L406" s="79"/>
      <c r="M406" s="79"/>
      <c r="N406" s="79"/>
      <c r="O406" s="79"/>
      <c r="P406" s="79"/>
      <c r="Q406" s="79"/>
      <c r="R406" s="79"/>
      <c r="S406" s="79"/>
      <c r="T406" s="79"/>
      <c r="U406" s="79"/>
      <c r="V406" s="79"/>
      <c r="W406" s="79"/>
    </row>
    <row r="407" spans="1:23">
      <c r="A407" s="79"/>
      <c r="B407" s="79"/>
      <c r="C407" s="79"/>
      <c r="D407" s="79"/>
      <c r="E407" s="79"/>
      <c r="F407" s="79"/>
      <c r="G407" s="79"/>
      <c r="H407" s="79"/>
      <c r="I407" s="79"/>
      <c r="J407" s="79"/>
      <c r="K407" s="79"/>
      <c r="L407" s="79"/>
      <c r="M407" s="79"/>
      <c r="N407" s="79"/>
      <c r="O407" s="79"/>
      <c r="P407" s="79"/>
      <c r="Q407" s="79"/>
      <c r="R407" s="79"/>
      <c r="S407" s="79"/>
      <c r="T407" s="79"/>
      <c r="U407" s="79"/>
      <c r="V407" s="79"/>
      <c r="W407" s="79"/>
    </row>
    <row r="408" spans="1:23">
      <c r="A408" s="79"/>
      <c r="B408" s="79"/>
      <c r="C408" s="79"/>
      <c r="D408" s="79"/>
      <c r="E408" s="79"/>
      <c r="F408" s="79"/>
      <c r="G408" s="79"/>
      <c r="H408" s="79"/>
      <c r="I408" s="79"/>
      <c r="J408" s="79"/>
      <c r="K408" s="79"/>
      <c r="L408" s="79"/>
      <c r="M408" s="79"/>
      <c r="N408" s="79"/>
      <c r="O408" s="79"/>
      <c r="P408" s="79"/>
      <c r="Q408" s="79"/>
      <c r="R408" s="79"/>
      <c r="S408" s="79"/>
      <c r="T408" s="79"/>
      <c r="U408" s="79"/>
      <c r="V408" s="79"/>
      <c r="W408" s="79"/>
    </row>
    <row r="409" spans="1:23">
      <c r="A409" s="79"/>
      <c r="B409" s="79"/>
      <c r="C409" s="79"/>
      <c r="D409" s="79"/>
      <c r="E409" s="79"/>
      <c r="F409" s="79"/>
      <c r="G409" s="79"/>
      <c r="H409" s="79"/>
      <c r="I409" s="79"/>
      <c r="J409" s="79"/>
      <c r="K409" s="79"/>
      <c r="L409" s="79"/>
      <c r="M409" s="79"/>
      <c r="N409" s="79"/>
      <c r="O409" s="79"/>
      <c r="P409" s="79"/>
      <c r="Q409" s="79"/>
      <c r="R409" s="79"/>
      <c r="S409" s="79"/>
      <c r="T409" s="79"/>
      <c r="U409" s="79"/>
      <c r="V409" s="79"/>
      <c r="W409" s="79"/>
    </row>
    <row r="410" spans="1:23">
      <c r="A410" s="79"/>
      <c r="B410" s="79"/>
      <c r="C410" s="79"/>
      <c r="D410" s="79"/>
      <c r="E410" s="79"/>
      <c r="F410" s="79"/>
      <c r="G410" s="79"/>
      <c r="H410" s="79"/>
      <c r="I410" s="79"/>
      <c r="J410" s="79"/>
      <c r="K410" s="79"/>
      <c r="L410" s="79"/>
      <c r="M410" s="79"/>
      <c r="N410" s="79"/>
      <c r="O410" s="79"/>
      <c r="P410" s="79"/>
      <c r="Q410" s="79"/>
      <c r="R410" s="79"/>
      <c r="S410" s="79"/>
      <c r="T410" s="79"/>
      <c r="U410" s="79"/>
      <c r="V410" s="79"/>
      <c r="W410" s="79"/>
    </row>
    <row r="411" spans="1:23">
      <c r="A411" s="79"/>
      <c r="B411" s="79"/>
      <c r="C411" s="79"/>
      <c r="D411" s="79"/>
      <c r="E411" s="79"/>
      <c r="F411" s="79"/>
      <c r="G411" s="79"/>
      <c r="H411" s="79"/>
      <c r="I411" s="79"/>
      <c r="J411" s="79"/>
      <c r="K411" s="79"/>
      <c r="L411" s="79"/>
      <c r="M411" s="79"/>
      <c r="N411" s="79"/>
      <c r="O411" s="79"/>
      <c r="P411" s="79"/>
      <c r="Q411" s="79"/>
      <c r="R411" s="79"/>
      <c r="S411" s="79"/>
      <c r="T411" s="79"/>
      <c r="U411" s="79"/>
      <c r="V411" s="79"/>
      <c r="W411" s="79"/>
    </row>
    <row r="412" spans="1:23">
      <c r="A412" s="79"/>
      <c r="B412" s="79"/>
      <c r="C412" s="79"/>
      <c r="D412" s="79"/>
      <c r="E412" s="79"/>
      <c r="F412" s="79"/>
      <c r="G412" s="79"/>
      <c r="H412" s="79"/>
      <c r="I412" s="79"/>
      <c r="J412" s="79"/>
      <c r="K412" s="79"/>
      <c r="L412" s="79"/>
      <c r="M412" s="79"/>
      <c r="N412" s="79"/>
      <c r="O412" s="79"/>
      <c r="P412" s="79"/>
      <c r="Q412" s="79"/>
      <c r="R412" s="79"/>
      <c r="S412" s="79"/>
      <c r="T412" s="79"/>
      <c r="U412" s="79"/>
      <c r="V412" s="79"/>
      <c r="W412" s="79"/>
    </row>
    <row r="413" spans="1:23">
      <c r="A413" s="79"/>
      <c r="B413" s="79"/>
      <c r="C413" s="79"/>
      <c r="D413" s="79"/>
      <c r="E413" s="79"/>
      <c r="F413" s="79"/>
      <c r="G413" s="79"/>
      <c r="H413" s="79"/>
      <c r="I413" s="79"/>
      <c r="J413" s="79"/>
      <c r="K413" s="79"/>
      <c r="L413" s="79"/>
      <c r="M413" s="79"/>
      <c r="N413" s="79"/>
      <c r="O413" s="79"/>
      <c r="P413" s="79"/>
      <c r="Q413" s="79"/>
      <c r="R413" s="79"/>
      <c r="S413" s="79"/>
      <c r="T413" s="79"/>
      <c r="U413" s="79"/>
      <c r="V413" s="79"/>
      <c r="W413" s="79"/>
    </row>
    <row r="414" spans="1:23">
      <c r="A414" s="79"/>
      <c r="B414" s="79"/>
      <c r="C414" s="79"/>
      <c r="D414" s="79"/>
      <c r="E414" s="79"/>
      <c r="F414" s="79"/>
      <c r="G414" s="79"/>
      <c r="H414" s="79"/>
      <c r="I414" s="79"/>
      <c r="J414" s="79"/>
      <c r="K414" s="79"/>
      <c r="L414" s="79"/>
      <c r="M414" s="79"/>
      <c r="N414" s="79"/>
      <c r="O414" s="79"/>
      <c r="P414" s="79"/>
      <c r="Q414" s="79"/>
      <c r="R414" s="79"/>
      <c r="S414" s="79"/>
      <c r="T414" s="79"/>
      <c r="U414" s="79"/>
      <c r="V414" s="79"/>
      <c r="W414" s="79"/>
    </row>
    <row r="415" spans="1:23">
      <c r="A415" s="79"/>
      <c r="B415" s="79"/>
      <c r="C415" s="79"/>
      <c r="D415" s="79"/>
      <c r="E415" s="79"/>
      <c r="F415" s="79"/>
      <c r="G415" s="79"/>
      <c r="H415" s="79"/>
      <c r="I415" s="79"/>
      <c r="J415" s="79"/>
      <c r="K415" s="79"/>
      <c r="L415" s="79"/>
      <c r="M415" s="79"/>
      <c r="N415" s="79"/>
      <c r="O415" s="79"/>
      <c r="P415" s="79"/>
      <c r="Q415" s="79"/>
      <c r="R415" s="79"/>
      <c r="S415" s="79"/>
      <c r="T415" s="79"/>
      <c r="U415" s="79"/>
      <c r="V415" s="79"/>
      <c r="W415" s="79"/>
    </row>
    <row r="416" spans="1:23">
      <c r="A416" s="79"/>
      <c r="B416" s="79"/>
      <c r="C416" s="79"/>
      <c r="D416" s="79"/>
      <c r="E416" s="79"/>
      <c r="F416" s="79"/>
      <c r="G416" s="79"/>
      <c r="H416" s="79"/>
      <c r="I416" s="79"/>
      <c r="J416" s="79"/>
      <c r="K416" s="79"/>
      <c r="L416" s="79"/>
      <c r="M416" s="79"/>
      <c r="N416" s="79"/>
      <c r="O416" s="79"/>
      <c r="P416" s="79"/>
      <c r="Q416" s="79"/>
      <c r="R416" s="79"/>
      <c r="S416" s="79"/>
      <c r="T416" s="79"/>
      <c r="U416" s="79"/>
      <c r="V416" s="79"/>
      <c r="W416" s="79"/>
    </row>
    <row r="417" spans="1:23">
      <c r="A417" s="79"/>
      <c r="B417" s="79"/>
      <c r="C417" s="79"/>
      <c r="D417" s="79"/>
      <c r="E417" s="79"/>
      <c r="F417" s="79"/>
      <c r="G417" s="79"/>
      <c r="H417" s="79"/>
      <c r="I417" s="79"/>
      <c r="J417" s="79"/>
      <c r="K417" s="79"/>
      <c r="L417" s="79"/>
      <c r="M417" s="79"/>
      <c r="N417" s="79"/>
      <c r="O417" s="79"/>
      <c r="P417" s="79"/>
      <c r="Q417" s="79"/>
      <c r="R417" s="79"/>
      <c r="S417" s="79"/>
      <c r="T417" s="79"/>
      <c r="U417" s="79"/>
      <c r="V417" s="79"/>
      <c r="W417" s="79"/>
    </row>
    <row r="418" spans="1:23">
      <c r="A418" s="79"/>
      <c r="B418" s="79"/>
      <c r="C418" s="79"/>
      <c r="D418" s="79"/>
      <c r="E418" s="79"/>
      <c r="F418" s="79"/>
      <c r="G418" s="79"/>
      <c r="H418" s="79"/>
      <c r="I418" s="79"/>
      <c r="J418" s="79"/>
      <c r="K418" s="79"/>
      <c r="L418" s="79"/>
      <c r="M418" s="79"/>
      <c r="N418" s="79"/>
      <c r="O418" s="79"/>
      <c r="P418" s="79"/>
      <c r="Q418" s="79"/>
      <c r="R418" s="79"/>
      <c r="S418" s="79"/>
      <c r="T418" s="79"/>
      <c r="U418" s="79"/>
      <c r="V418" s="79"/>
      <c r="W418" s="79"/>
    </row>
    <row r="419" spans="1:23">
      <c r="A419" s="79"/>
      <c r="B419" s="79"/>
      <c r="C419" s="79"/>
      <c r="D419" s="79"/>
      <c r="E419" s="79"/>
      <c r="F419" s="79"/>
      <c r="G419" s="79"/>
      <c r="H419" s="79"/>
      <c r="I419" s="79"/>
      <c r="J419" s="79"/>
      <c r="K419" s="79"/>
      <c r="L419" s="79"/>
      <c r="M419" s="79"/>
      <c r="N419" s="79"/>
      <c r="O419" s="79"/>
      <c r="P419" s="79"/>
      <c r="Q419" s="79"/>
      <c r="R419" s="79"/>
      <c r="S419" s="79"/>
      <c r="T419" s="79"/>
      <c r="U419" s="79"/>
      <c r="V419" s="79"/>
      <c r="W419" s="79"/>
    </row>
    <row r="420" spans="1:23">
      <c r="A420" s="79"/>
      <c r="B420" s="79"/>
      <c r="C420" s="79"/>
      <c r="D420" s="79"/>
      <c r="E420" s="79"/>
      <c r="F420" s="79"/>
      <c r="G420" s="79"/>
      <c r="H420" s="79"/>
      <c r="I420" s="79"/>
      <c r="J420" s="79"/>
      <c r="K420" s="79"/>
      <c r="L420" s="79"/>
      <c r="M420" s="79"/>
      <c r="N420" s="79"/>
      <c r="O420" s="79"/>
      <c r="P420" s="79"/>
      <c r="Q420" s="79"/>
      <c r="R420" s="79"/>
      <c r="S420" s="79"/>
      <c r="T420" s="79"/>
      <c r="U420" s="79"/>
      <c r="V420" s="79"/>
      <c r="W420" s="79"/>
    </row>
    <row r="421" spans="1:23">
      <c r="A421" s="79"/>
      <c r="B421" s="79"/>
      <c r="C421" s="79"/>
      <c r="D421" s="79"/>
      <c r="E421" s="79"/>
      <c r="F421" s="79"/>
      <c r="G421" s="79"/>
      <c r="H421" s="79"/>
      <c r="I421" s="79"/>
      <c r="J421" s="79"/>
      <c r="K421" s="79"/>
      <c r="L421" s="79"/>
      <c r="M421" s="79"/>
      <c r="N421" s="79"/>
      <c r="O421" s="79"/>
      <c r="P421" s="79"/>
      <c r="Q421" s="79"/>
      <c r="R421" s="79"/>
      <c r="S421" s="79"/>
      <c r="T421" s="79"/>
      <c r="U421" s="79"/>
      <c r="V421" s="79"/>
      <c r="W421" s="79"/>
    </row>
    <row r="422" spans="1:23">
      <c r="A422" s="79"/>
      <c r="B422" s="79"/>
      <c r="C422" s="79"/>
      <c r="D422" s="79"/>
      <c r="E422" s="79"/>
      <c r="F422" s="79"/>
      <c r="G422" s="79"/>
      <c r="H422" s="79"/>
      <c r="I422" s="79"/>
      <c r="J422" s="79"/>
      <c r="K422" s="79"/>
      <c r="L422" s="79"/>
      <c r="M422" s="79"/>
      <c r="N422" s="79"/>
      <c r="O422" s="79"/>
      <c r="P422" s="79"/>
      <c r="Q422" s="79"/>
      <c r="R422" s="79"/>
      <c r="S422" s="79"/>
      <c r="T422" s="79"/>
      <c r="U422" s="79"/>
      <c r="V422" s="79"/>
      <c r="W422" s="79"/>
    </row>
    <row r="423" spans="1:23">
      <c r="A423" s="79"/>
      <c r="B423" s="79"/>
      <c r="C423" s="79"/>
      <c r="D423" s="79"/>
      <c r="E423" s="79"/>
      <c r="F423" s="79"/>
      <c r="G423" s="79"/>
      <c r="H423" s="79"/>
      <c r="I423" s="79"/>
      <c r="J423" s="79"/>
      <c r="K423" s="79"/>
      <c r="L423" s="79"/>
      <c r="M423" s="79"/>
      <c r="N423" s="79"/>
      <c r="O423" s="79"/>
      <c r="P423" s="79"/>
      <c r="Q423" s="79"/>
      <c r="R423" s="79"/>
      <c r="S423" s="79"/>
      <c r="T423" s="79"/>
      <c r="U423" s="79"/>
      <c r="V423" s="79"/>
      <c r="W423" s="79"/>
    </row>
    <row r="424" spans="1:23">
      <c r="A424" s="79"/>
      <c r="B424" s="79"/>
      <c r="C424" s="79"/>
      <c r="D424" s="79"/>
      <c r="E424" s="79"/>
      <c r="F424" s="79"/>
      <c r="G424" s="79"/>
      <c r="H424" s="79"/>
      <c r="I424" s="79"/>
      <c r="J424" s="79"/>
      <c r="K424" s="79"/>
      <c r="L424" s="79"/>
      <c r="M424" s="79"/>
      <c r="N424" s="79"/>
      <c r="O424" s="79"/>
      <c r="P424" s="79"/>
      <c r="Q424" s="79"/>
      <c r="R424" s="79"/>
      <c r="S424" s="79"/>
      <c r="T424" s="79"/>
      <c r="U424" s="79"/>
      <c r="V424" s="79"/>
      <c r="W424" s="79"/>
    </row>
    <row r="425" spans="1:23">
      <c r="A425" s="79"/>
      <c r="B425" s="79"/>
      <c r="C425" s="79"/>
      <c r="D425" s="79"/>
      <c r="E425" s="79"/>
      <c r="F425" s="79"/>
      <c r="G425" s="79"/>
      <c r="H425" s="79"/>
      <c r="I425" s="79"/>
      <c r="J425" s="79"/>
      <c r="K425" s="79"/>
      <c r="L425" s="79"/>
      <c r="M425" s="79"/>
      <c r="N425" s="79"/>
      <c r="O425" s="79"/>
      <c r="P425" s="79"/>
      <c r="Q425" s="79"/>
      <c r="R425" s="79"/>
      <c r="S425" s="79"/>
      <c r="T425" s="79"/>
      <c r="U425" s="79"/>
      <c r="V425" s="79"/>
      <c r="W425" s="79"/>
    </row>
    <row r="426" spans="1:23">
      <c r="A426" s="79"/>
      <c r="B426" s="79"/>
      <c r="C426" s="79"/>
      <c r="D426" s="79"/>
      <c r="E426" s="79"/>
      <c r="F426" s="79"/>
      <c r="G426" s="79"/>
      <c r="H426" s="79"/>
      <c r="I426" s="79"/>
      <c r="J426" s="79"/>
      <c r="K426" s="79"/>
      <c r="L426" s="79"/>
      <c r="M426" s="79"/>
      <c r="N426" s="79"/>
      <c r="O426" s="79"/>
      <c r="P426" s="79"/>
      <c r="Q426" s="79"/>
      <c r="R426" s="79"/>
      <c r="S426" s="79"/>
      <c r="T426" s="79"/>
      <c r="U426" s="79"/>
      <c r="V426" s="79"/>
      <c r="W426" s="79"/>
    </row>
    <row r="427" spans="1:23">
      <c r="A427" s="79"/>
      <c r="B427" s="79"/>
      <c r="C427" s="79"/>
      <c r="D427" s="79"/>
      <c r="E427" s="79"/>
      <c r="F427" s="79"/>
      <c r="G427" s="79"/>
      <c r="H427" s="79"/>
      <c r="I427" s="79"/>
      <c r="J427" s="79"/>
      <c r="K427" s="79"/>
      <c r="L427" s="79"/>
      <c r="M427" s="79"/>
      <c r="N427" s="79"/>
      <c r="O427" s="79"/>
      <c r="P427" s="79"/>
      <c r="Q427" s="79"/>
      <c r="R427" s="79"/>
      <c r="S427" s="79"/>
      <c r="T427" s="79"/>
      <c r="U427" s="79"/>
      <c r="V427" s="79"/>
      <c r="W427" s="79"/>
    </row>
    <row r="428" spans="1:23">
      <c r="A428" s="79"/>
      <c r="B428" s="79"/>
      <c r="C428" s="79"/>
      <c r="D428" s="79"/>
      <c r="E428" s="79"/>
      <c r="F428" s="79"/>
      <c r="G428" s="79"/>
      <c r="H428" s="79"/>
      <c r="I428" s="79"/>
      <c r="J428" s="79"/>
      <c r="K428" s="79"/>
      <c r="L428" s="79"/>
      <c r="M428" s="79"/>
      <c r="N428" s="79"/>
      <c r="O428" s="79"/>
      <c r="P428" s="79"/>
      <c r="Q428" s="79"/>
      <c r="R428" s="79"/>
      <c r="S428" s="79"/>
      <c r="T428" s="79"/>
      <c r="U428" s="79"/>
      <c r="V428" s="79"/>
      <c r="W428" s="79"/>
    </row>
    <row r="429" spans="1:23">
      <c r="A429" s="79"/>
      <c r="B429" s="79"/>
      <c r="C429" s="79"/>
      <c r="D429" s="79"/>
      <c r="E429" s="79"/>
      <c r="F429" s="79"/>
      <c r="G429" s="79"/>
      <c r="H429" s="79"/>
      <c r="I429" s="79"/>
      <c r="J429" s="79"/>
      <c r="K429" s="79"/>
      <c r="L429" s="79"/>
      <c r="M429" s="79"/>
      <c r="N429" s="79"/>
      <c r="O429" s="79"/>
      <c r="P429" s="79"/>
      <c r="Q429" s="79"/>
      <c r="R429" s="79"/>
      <c r="S429" s="79"/>
      <c r="T429" s="79"/>
      <c r="U429" s="79"/>
      <c r="V429" s="79"/>
      <c r="W429" s="79"/>
    </row>
    <row r="430" spans="1:23">
      <c r="A430" s="79"/>
      <c r="B430" s="79"/>
      <c r="C430" s="79"/>
      <c r="D430" s="79"/>
      <c r="E430" s="79"/>
      <c r="F430" s="79"/>
      <c r="G430" s="79"/>
      <c r="H430" s="79"/>
      <c r="I430" s="79"/>
      <c r="J430" s="79"/>
      <c r="K430" s="79"/>
      <c r="L430" s="79"/>
      <c r="M430" s="79"/>
      <c r="N430" s="79"/>
      <c r="O430" s="79"/>
      <c r="P430" s="79"/>
      <c r="Q430" s="79"/>
      <c r="R430" s="79"/>
      <c r="S430" s="79"/>
      <c r="T430" s="79"/>
      <c r="U430" s="79"/>
      <c r="V430" s="79"/>
      <c r="W430" s="79"/>
    </row>
    <row r="431" spans="1:23">
      <c r="A431" s="79"/>
      <c r="B431" s="79"/>
      <c r="C431" s="79"/>
      <c r="D431" s="79"/>
      <c r="E431" s="79"/>
      <c r="F431" s="79"/>
      <c r="G431" s="79"/>
      <c r="H431" s="79"/>
      <c r="I431" s="79"/>
      <c r="J431" s="79"/>
      <c r="K431" s="79"/>
      <c r="L431" s="79"/>
      <c r="M431" s="79"/>
      <c r="N431" s="79"/>
      <c r="O431" s="79"/>
      <c r="P431" s="79"/>
      <c r="Q431" s="79"/>
      <c r="R431" s="79"/>
      <c r="S431" s="79"/>
      <c r="T431" s="79"/>
      <c r="U431" s="79"/>
      <c r="V431" s="79"/>
      <c r="W431" s="79"/>
    </row>
    <row r="432" spans="1:23">
      <c r="A432" s="79"/>
      <c r="B432" s="79"/>
      <c r="C432" s="79"/>
      <c r="D432" s="79"/>
      <c r="E432" s="79"/>
      <c r="F432" s="79"/>
      <c r="G432" s="79"/>
      <c r="H432" s="79"/>
      <c r="I432" s="79"/>
      <c r="J432" s="79"/>
      <c r="K432" s="79"/>
      <c r="L432" s="79"/>
      <c r="M432" s="79"/>
      <c r="N432" s="79"/>
      <c r="O432" s="79"/>
      <c r="P432" s="79"/>
      <c r="Q432" s="79"/>
      <c r="R432" s="79"/>
      <c r="S432" s="79"/>
      <c r="T432" s="79"/>
      <c r="U432" s="79"/>
      <c r="V432" s="79"/>
      <c r="W432" s="79"/>
    </row>
    <row r="433" spans="1:23">
      <c r="A433" s="79"/>
      <c r="B433" s="79"/>
      <c r="C433" s="79"/>
      <c r="D433" s="79"/>
      <c r="E433" s="79"/>
      <c r="F433" s="79"/>
      <c r="G433" s="79"/>
      <c r="H433" s="79"/>
      <c r="I433" s="79"/>
      <c r="J433" s="79"/>
      <c r="K433" s="79"/>
      <c r="L433" s="79"/>
      <c r="M433" s="79"/>
      <c r="N433" s="79"/>
      <c r="O433" s="79"/>
      <c r="P433" s="79"/>
      <c r="Q433" s="79"/>
      <c r="R433" s="79"/>
      <c r="S433" s="79"/>
      <c r="T433" s="79"/>
      <c r="U433" s="79"/>
      <c r="V433" s="79"/>
      <c r="W433" s="79"/>
    </row>
    <row r="434" spans="1:23">
      <c r="A434" s="79"/>
      <c r="B434" s="79"/>
      <c r="C434" s="79"/>
      <c r="D434" s="79"/>
      <c r="E434" s="79"/>
      <c r="F434" s="79"/>
      <c r="G434" s="79"/>
      <c r="H434" s="79"/>
      <c r="I434" s="79"/>
      <c r="J434" s="79"/>
      <c r="K434" s="79"/>
      <c r="L434" s="79"/>
      <c r="M434" s="79"/>
      <c r="N434" s="79"/>
      <c r="O434" s="79"/>
      <c r="P434" s="79"/>
      <c r="Q434" s="79"/>
      <c r="R434" s="79"/>
      <c r="S434" s="79"/>
      <c r="T434" s="79"/>
      <c r="U434" s="79"/>
      <c r="V434" s="79"/>
      <c r="W434" s="79"/>
    </row>
    <row r="435" spans="1:23">
      <c r="A435" s="79"/>
      <c r="B435" s="79"/>
      <c r="C435" s="79"/>
      <c r="D435" s="79"/>
      <c r="E435" s="79"/>
      <c r="F435" s="79"/>
      <c r="G435" s="79"/>
      <c r="H435" s="79"/>
      <c r="I435" s="79"/>
      <c r="J435" s="79"/>
      <c r="K435" s="79"/>
      <c r="L435" s="79"/>
      <c r="M435" s="79"/>
      <c r="N435" s="79"/>
      <c r="O435" s="79"/>
      <c r="P435" s="79"/>
      <c r="Q435" s="79"/>
      <c r="R435" s="79"/>
      <c r="S435" s="79"/>
      <c r="T435" s="79"/>
      <c r="U435" s="79"/>
      <c r="V435" s="79"/>
      <c r="W435" s="79"/>
    </row>
    <row r="436" spans="1:23">
      <c r="A436" s="79"/>
      <c r="B436" s="79"/>
      <c r="C436" s="79"/>
      <c r="D436" s="79"/>
      <c r="E436" s="79"/>
      <c r="F436" s="79"/>
      <c r="G436" s="79"/>
      <c r="H436" s="79"/>
      <c r="I436" s="79"/>
      <c r="J436" s="79"/>
      <c r="K436" s="79"/>
      <c r="L436" s="79"/>
      <c r="M436" s="79"/>
      <c r="N436" s="79"/>
      <c r="O436" s="79"/>
      <c r="P436" s="79"/>
      <c r="Q436" s="79"/>
      <c r="R436" s="79"/>
      <c r="S436" s="79"/>
      <c r="T436" s="79"/>
      <c r="U436" s="79"/>
      <c r="V436" s="79"/>
      <c r="W436" s="79"/>
    </row>
    <row r="437" spans="1:23">
      <c r="A437" s="79"/>
      <c r="B437" s="79"/>
      <c r="C437" s="79"/>
      <c r="D437" s="79"/>
      <c r="E437" s="79"/>
      <c r="F437" s="79"/>
      <c r="G437" s="79"/>
      <c r="H437" s="79"/>
      <c r="I437" s="79"/>
      <c r="J437" s="79"/>
      <c r="K437" s="79"/>
      <c r="L437" s="79"/>
      <c r="M437" s="79"/>
      <c r="N437" s="79"/>
      <c r="O437" s="79"/>
      <c r="P437" s="79"/>
      <c r="Q437" s="79"/>
      <c r="R437" s="79"/>
      <c r="S437" s="79"/>
      <c r="T437" s="79"/>
      <c r="U437" s="79"/>
      <c r="V437" s="79"/>
      <c r="W437" s="79"/>
    </row>
    <row r="438" spans="1:23">
      <c r="A438" s="79"/>
      <c r="B438" s="79"/>
      <c r="C438" s="79"/>
      <c r="D438" s="79"/>
      <c r="E438" s="79"/>
      <c r="F438" s="79"/>
      <c r="G438" s="79"/>
      <c r="H438" s="79"/>
      <c r="I438" s="79"/>
      <c r="J438" s="79"/>
      <c r="K438" s="79"/>
      <c r="L438" s="79"/>
      <c r="M438" s="79"/>
      <c r="N438" s="79"/>
      <c r="O438" s="79"/>
      <c r="P438" s="79"/>
      <c r="Q438" s="79"/>
      <c r="R438" s="79"/>
      <c r="S438" s="79"/>
      <c r="T438" s="79"/>
      <c r="U438" s="79"/>
      <c r="V438" s="79"/>
      <c r="W438" s="79"/>
    </row>
    <row r="439" spans="1:23">
      <c r="A439" s="79"/>
      <c r="B439" s="79"/>
      <c r="C439" s="79"/>
      <c r="D439" s="79"/>
      <c r="E439" s="79"/>
      <c r="F439" s="79"/>
      <c r="G439" s="79"/>
      <c r="H439" s="79"/>
      <c r="I439" s="79"/>
      <c r="J439" s="79"/>
      <c r="K439" s="79"/>
      <c r="L439" s="79"/>
      <c r="M439" s="79"/>
      <c r="N439" s="79"/>
      <c r="O439" s="79"/>
      <c r="P439" s="79"/>
      <c r="Q439" s="79"/>
      <c r="R439" s="79"/>
      <c r="S439" s="79"/>
      <c r="T439" s="79"/>
      <c r="U439" s="79"/>
      <c r="V439" s="79"/>
      <c r="W439" s="79"/>
    </row>
    <row r="440" spans="1:23">
      <c r="A440" s="79"/>
      <c r="B440" s="79"/>
      <c r="C440" s="79"/>
      <c r="D440" s="79"/>
      <c r="E440" s="79"/>
      <c r="F440" s="79"/>
      <c r="G440" s="79"/>
      <c r="H440" s="79"/>
      <c r="I440" s="79"/>
      <c r="J440" s="79"/>
      <c r="K440" s="79"/>
      <c r="L440" s="79"/>
      <c r="M440" s="79"/>
      <c r="N440" s="79"/>
      <c r="O440" s="79"/>
      <c r="P440" s="79"/>
      <c r="Q440" s="79"/>
      <c r="R440" s="79"/>
      <c r="S440" s="79"/>
      <c r="T440" s="79"/>
      <c r="U440" s="79"/>
      <c r="V440" s="79"/>
      <c r="W440" s="79"/>
    </row>
    <row r="441" spans="1:23">
      <c r="A441" s="79"/>
      <c r="B441" s="79"/>
      <c r="C441" s="79"/>
      <c r="D441" s="79"/>
      <c r="E441" s="79"/>
      <c r="F441" s="79"/>
      <c r="G441" s="79"/>
      <c r="H441" s="79"/>
      <c r="I441" s="79"/>
      <c r="J441" s="79"/>
      <c r="K441" s="79"/>
      <c r="L441" s="79"/>
      <c r="M441" s="79"/>
      <c r="N441" s="79"/>
      <c r="O441" s="79"/>
      <c r="P441" s="79"/>
      <c r="Q441" s="79"/>
      <c r="R441" s="79"/>
      <c r="S441" s="79"/>
      <c r="T441" s="79"/>
      <c r="U441" s="79"/>
      <c r="V441" s="79"/>
      <c r="W441" s="79"/>
    </row>
    <row r="442" spans="1:23">
      <c r="A442" s="79"/>
      <c r="B442" s="79"/>
      <c r="C442" s="79"/>
      <c r="D442" s="79"/>
      <c r="E442" s="79"/>
      <c r="F442" s="79"/>
      <c r="G442" s="79"/>
      <c r="H442" s="79"/>
      <c r="I442" s="79"/>
      <c r="J442" s="79"/>
      <c r="K442" s="79"/>
      <c r="L442" s="79"/>
      <c r="M442" s="79"/>
      <c r="N442" s="79"/>
      <c r="O442" s="79"/>
      <c r="P442" s="79"/>
      <c r="Q442" s="79"/>
      <c r="R442" s="79"/>
      <c r="S442" s="79"/>
      <c r="T442" s="79"/>
      <c r="U442" s="79"/>
      <c r="V442" s="79"/>
      <c r="W442" s="79"/>
    </row>
    <row r="443" spans="1:23">
      <c r="A443" s="79"/>
      <c r="B443" s="79"/>
      <c r="C443" s="79"/>
      <c r="D443" s="79"/>
      <c r="E443" s="79"/>
      <c r="F443" s="79"/>
      <c r="G443" s="79"/>
      <c r="H443" s="79"/>
      <c r="I443" s="79"/>
      <c r="J443" s="79"/>
      <c r="K443" s="79"/>
      <c r="L443" s="79"/>
      <c r="M443" s="79"/>
      <c r="N443" s="79"/>
      <c r="O443" s="79"/>
      <c r="P443" s="79"/>
      <c r="Q443" s="79"/>
      <c r="R443" s="79"/>
      <c r="S443" s="79"/>
      <c r="T443" s="79"/>
      <c r="U443" s="79"/>
      <c r="V443" s="79"/>
      <c r="W443" s="79"/>
    </row>
    <row r="444" spans="1:23">
      <c r="A444" s="79"/>
      <c r="B444" s="79"/>
      <c r="C444" s="79"/>
      <c r="D444" s="79"/>
      <c r="E444" s="79"/>
      <c r="F444" s="79"/>
      <c r="G444" s="79"/>
      <c r="H444" s="79"/>
      <c r="I444" s="79"/>
      <c r="J444" s="79"/>
      <c r="K444" s="79"/>
      <c r="L444" s="79"/>
      <c r="M444" s="79"/>
      <c r="N444" s="79"/>
      <c r="O444" s="79"/>
      <c r="P444" s="79"/>
      <c r="Q444" s="79"/>
      <c r="R444" s="79"/>
      <c r="S444" s="79"/>
      <c r="T444" s="79"/>
      <c r="U444" s="79"/>
      <c r="V444" s="79"/>
      <c r="W444" s="79"/>
    </row>
    <row r="445" spans="1:23">
      <c r="A445" s="79"/>
      <c r="B445" s="79"/>
      <c r="C445" s="79"/>
      <c r="D445" s="79"/>
      <c r="E445" s="79"/>
      <c r="F445" s="79"/>
      <c r="G445" s="79"/>
      <c r="H445" s="79"/>
      <c r="I445" s="79"/>
      <c r="J445" s="79"/>
      <c r="K445" s="79"/>
      <c r="L445" s="79"/>
      <c r="M445" s="79"/>
      <c r="N445" s="79"/>
      <c r="O445" s="79"/>
      <c r="P445" s="79"/>
      <c r="Q445" s="79"/>
      <c r="R445" s="79"/>
      <c r="S445" s="79"/>
      <c r="T445" s="79"/>
      <c r="U445" s="79"/>
      <c r="V445" s="79"/>
      <c r="W445" s="79"/>
    </row>
    <row r="446" spans="1:23">
      <c r="A446" s="79"/>
      <c r="B446" s="79"/>
      <c r="C446" s="79"/>
      <c r="D446" s="79"/>
      <c r="E446" s="79"/>
      <c r="F446" s="79"/>
      <c r="G446" s="79"/>
      <c r="H446" s="79"/>
      <c r="I446" s="79"/>
      <c r="J446" s="79"/>
      <c r="K446" s="79"/>
      <c r="L446" s="79"/>
      <c r="M446" s="79"/>
      <c r="N446" s="79"/>
      <c r="O446" s="79"/>
      <c r="P446" s="79"/>
      <c r="Q446" s="79"/>
      <c r="R446" s="79"/>
      <c r="S446" s="79"/>
      <c r="T446" s="79"/>
      <c r="U446" s="79"/>
      <c r="V446" s="79"/>
      <c r="W446" s="79"/>
    </row>
    <row r="447" spans="1:23">
      <c r="A447" s="79"/>
      <c r="B447" s="79"/>
      <c r="C447" s="79"/>
      <c r="D447" s="79"/>
      <c r="E447" s="79"/>
      <c r="F447" s="79"/>
      <c r="G447" s="79"/>
      <c r="H447" s="79"/>
      <c r="I447" s="79"/>
      <c r="J447" s="79"/>
      <c r="K447" s="79"/>
      <c r="L447" s="79"/>
      <c r="M447" s="79"/>
      <c r="N447" s="79"/>
      <c r="O447" s="79"/>
      <c r="P447" s="79"/>
      <c r="Q447" s="79"/>
      <c r="R447" s="79"/>
      <c r="S447" s="79"/>
      <c r="T447" s="79"/>
      <c r="U447" s="79"/>
      <c r="V447" s="79"/>
      <c r="W447" s="79"/>
    </row>
    <row r="448" spans="1:23">
      <c r="A448" s="79"/>
      <c r="B448" s="79"/>
      <c r="C448" s="79"/>
      <c r="D448" s="79"/>
      <c r="E448" s="79"/>
      <c r="F448" s="79"/>
      <c r="G448" s="79"/>
      <c r="H448" s="79"/>
      <c r="I448" s="79"/>
      <c r="J448" s="79"/>
      <c r="K448" s="79"/>
      <c r="L448" s="79"/>
      <c r="M448" s="79"/>
      <c r="N448" s="79"/>
      <c r="O448" s="79"/>
      <c r="P448" s="79"/>
      <c r="Q448" s="79"/>
      <c r="R448" s="79"/>
      <c r="S448" s="79"/>
      <c r="T448" s="79"/>
      <c r="U448" s="79"/>
      <c r="V448" s="79"/>
      <c r="W448" s="79"/>
    </row>
    <row r="449" spans="1:23">
      <c r="A449" s="79"/>
      <c r="B449" s="79"/>
      <c r="C449" s="79"/>
      <c r="D449" s="79"/>
      <c r="E449" s="79"/>
      <c r="F449" s="79"/>
      <c r="G449" s="79"/>
      <c r="H449" s="79"/>
      <c r="I449" s="79"/>
      <c r="J449" s="79"/>
      <c r="K449" s="79"/>
      <c r="L449" s="79"/>
      <c r="M449" s="79"/>
      <c r="N449" s="79"/>
      <c r="O449" s="79"/>
      <c r="P449" s="79"/>
      <c r="Q449" s="79"/>
      <c r="R449" s="79"/>
      <c r="S449" s="79"/>
      <c r="T449" s="79"/>
      <c r="U449" s="79"/>
      <c r="V449" s="79"/>
      <c r="W449" s="79"/>
    </row>
    <row r="450" spans="1:23">
      <c r="A450" s="79"/>
      <c r="B450" s="79"/>
      <c r="C450" s="79"/>
      <c r="D450" s="79"/>
      <c r="E450" s="79"/>
      <c r="F450" s="79"/>
      <c r="G450" s="79"/>
      <c r="H450" s="79"/>
      <c r="I450" s="79"/>
      <c r="J450" s="79"/>
      <c r="K450" s="79"/>
      <c r="L450" s="79"/>
      <c r="M450" s="79"/>
      <c r="N450" s="79"/>
      <c r="O450" s="79"/>
      <c r="P450" s="79"/>
      <c r="Q450" s="79"/>
      <c r="R450" s="79"/>
      <c r="S450" s="79"/>
      <c r="T450" s="79"/>
      <c r="U450" s="79"/>
      <c r="V450" s="79"/>
      <c r="W450" s="79"/>
    </row>
    <row r="451" spans="1:23">
      <c r="A451" s="79"/>
      <c r="B451" s="79"/>
      <c r="C451" s="79"/>
      <c r="D451" s="79"/>
      <c r="E451" s="79"/>
      <c r="F451" s="79"/>
      <c r="G451" s="79"/>
      <c r="H451" s="79"/>
      <c r="I451" s="79"/>
      <c r="J451" s="79"/>
      <c r="K451" s="79"/>
      <c r="L451" s="79"/>
      <c r="M451" s="79"/>
      <c r="N451" s="79"/>
      <c r="O451" s="79"/>
      <c r="P451" s="79"/>
      <c r="Q451" s="79"/>
      <c r="R451" s="79"/>
      <c r="S451" s="79"/>
      <c r="T451" s="79"/>
      <c r="U451" s="79"/>
      <c r="V451" s="79"/>
      <c r="W451" s="79"/>
    </row>
    <row r="452" spans="1:23">
      <c r="A452" s="79"/>
      <c r="B452" s="79"/>
      <c r="C452" s="79"/>
      <c r="D452" s="79"/>
      <c r="E452" s="79"/>
      <c r="F452" s="79"/>
      <c r="G452" s="79"/>
      <c r="H452" s="79"/>
      <c r="I452" s="79"/>
      <c r="J452" s="79"/>
      <c r="K452" s="79"/>
      <c r="L452" s="79"/>
      <c r="M452" s="79"/>
      <c r="N452" s="79"/>
      <c r="O452" s="79"/>
      <c r="P452" s="79"/>
      <c r="Q452" s="79"/>
      <c r="R452" s="79"/>
      <c r="S452" s="79"/>
      <c r="T452" s="79"/>
      <c r="U452" s="79"/>
      <c r="V452" s="79"/>
      <c r="W452" s="79"/>
    </row>
    <row r="453" spans="1:23">
      <c r="A453" s="79"/>
      <c r="B453" s="79"/>
      <c r="C453" s="79"/>
      <c r="D453" s="79"/>
      <c r="E453" s="79"/>
      <c r="F453" s="79"/>
      <c r="G453" s="79"/>
      <c r="H453" s="79"/>
      <c r="I453" s="79"/>
      <c r="J453" s="79"/>
      <c r="K453" s="79"/>
      <c r="L453" s="79"/>
      <c r="M453" s="79"/>
      <c r="N453" s="79"/>
      <c r="O453" s="79"/>
      <c r="P453" s="79"/>
      <c r="Q453" s="79"/>
      <c r="R453" s="79"/>
      <c r="S453" s="79"/>
      <c r="T453" s="79"/>
      <c r="U453" s="79"/>
      <c r="V453" s="79"/>
      <c r="W453" s="79"/>
    </row>
    <row r="454" spans="1:23">
      <c r="A454" s="79"/>
      <c r="B454" s="79"/>
      <c r="C454" s="79"/>
      <c r="D454" s="79"/>
      <c r="E454" s="79"/>
      <c r="F454" s="79"/>
      <c r="G454" s="79"/>
      <c r="H454" s="79"/>
      <c r="I454" s="79"/>
      <c r="J454" s="79"/>
      <c r="K454" s="79"/>
      <c r="L454" s="79"/>
      <c r="M454" s="79"/>
      <c r="N454" s="79"/>
      <c r="O454" s="79"/>
      <c r="P454" s="79"/>
      <c r="Q454" s="79"/>
      <c r="R454" s="79"/>
      <c r="S454" s="79"/>
      <c r="T454" s="79"/>
      <c r="U454" s="79"/>
      <c r="V454" s="79"/>
      <c r="W454" s="79"/>
    </row>
    <row r="455" spans="1:23">
      <c r="A455" s="79"/>
      <c r="B455" s="79"/>
      <c r="C455" s="79"/>
      <c r="D455" s="79"/>
      <c r="E455" s="79"/>
      <c r="F455" s="79"/>
      <c r="G455" s="79"/>
      <c r="H455" s="79"/>
      <c r="I455" s="79"/>
      <c r="J455" s="79"/>
      <c r="K455" s="79"/>
      <c r="L455" s="79"/>
      <c r="M455" s="79"/>
      <c r="N455" s="79"/>
      <c r="O455" s="79"/>
      <c r="P455" s="79"/>
      <c r="Q455" s="79"/>
      <c r="R455" s="79"/>
      <c r="S455" s="79"/>
      <c r="T455" s="79"/>
      <c r="U455" s="79"/>
      <c r="V455" s="79"/>
      <c r="W455" s="79"/>
    </row>
    <row r="456" spans="1:23">
      <c r="A456" s="79"/>
      <c r="B456" s="79"/>
      <c r="C456" s="79"/>
      <c r="D456" s="79"/>
      <c r="E456" s="79"/>
      <c r="F456" s="79"/>
      <c r="G456" s="79"/>
      <c r="H456" s="79"/>
      <c r="I456" s="79"/>
      <c r="J456" s="79"/>
      <c r="K456" s="79"/>
      <c r="L456" s="79"/>
      <c r="M456" s="79"/>
      <c r="N456" s="79"/>
      <c r="O456" s="79"/>
      <c r="P456" s="79"/>
      <c r="Q456" s="79"/>
      <c r="R456" s="79"/>
      <c r="S456" s="79"/>
      <c r="T456" s="79"/>
      <c r="U456" s="79"/>
      <c r="V456" s="79"/>
      <c r="W456" s="79"/>
    </row>
    <row r="457" spans="1:23">
      <c r="A457" s="79"/>
      <c r="B457" s="79"/>
      <c r="C457" s="79"/>
      <c r="D457" s="79"/>
      <c r="E457" s="79"/>
      <c r="F457" s="79"/>
      <c r="G457" s="79"/>
      <c r="H457" s="79"/>
      <c r="I457" s="79"/>
      <c r="J457" s="79"/>
      <c r="K457" s="79"/>
      <c r="L457" s="79"/>
      <c r="M457" s="79"/>
      <c r="N457" s="79"/>
      <c r="O457" s="79"/>
      <c r="P457" s="79"/>
      <c r="Q457" s="79"/>
      <c r="R457" s="79"/>
      <c r="S457" s="79"/>
      <c r="T457" s="79"/>
      <c r="U457" s="79"/>
      <c r="V457" s="79"/>
      <c r="W457" s="79"/>
    </row>
    <row r="458" spans="1:23">
      <c r="A458" s="79"/>
      <c r="B458" s="79"/>
      <c r="C458" s="79"/>
      <c r="D458" s="79"/>
      <c r="E458" s="79"/>
      <c r="F458" s="79"/>
      <c r="G458" s="79"/>
      <c r="H458" s="79"/>
      <c r="I458" s="79"/>
      <c r="J458" s="79"/>
      <c r="K458" s="79"/>
      <c r="L458" s="79"/>
      <c r="M458" s="79"/>
      <c r="N458" s="79"/>
      <c r="O458" s="79"/>
      <c r="P458" s="79"/>
      <c r="Q458" s="79"/>
      <c r="R458" s="79"/>
      <c r="S458" s="79"/>
      <c r="T458" s="79"/>
      <c r="U458" s="79"/>
      <c r="V458" s="79"/>
      <c r="W458" s="79"/>
    </row>
    <row r="459" spans="1:23">
      <c r="A459" s="79"/>
      <c r="B459" s="79"/>
      <c r="C459" s="79"/>
      <c r="D459" s="79"/>
      <c r="E459" s="79"/>
      <c r="F459" s="79"/>
      <c r="G459" s="79"/>
      <c r="H459" s="79"/>
      <c r="I459" s="79"/>
      <c r="J459" s="79"/>
      <c r="K459" s="79"/>
      <c r="L459" s="79"/>
      <c r="M459" s="79"/>
      <c r="N459" s="79"/>
      <c r="O459" s="79"/>
      <c r="P459" s="79"/>
      <c r="Q459" s="79"/>
      <c r="R459" s="79"/>
      <c r="S459" s="79"/>
      <c r="T459" s="79"/>
      <c r="U459" s="79"/>
      <c r="V459" s="79"/>
      <c r="W459" s="79"/>
    </row>
    <row r="460" spans="1:23">
      <c r="A460" s="79"/>
      <c r="B460" s="79"/>
      <c r="C460" s="79"/>
      <c r="D460" s="79"/>
      <c r="E460" s="79"/>
      <c r="F460" s="79"/>
      <c r="G460" s="79"/>
      <c r="H460" s="79"/>
      <c r="I460" s="79"/>
      <c r="J460" s="79"/>
      <c r="K460" s="79"/>
      <c r="L460" s="79"/>
      <c r="M460" s="79"/>
      <c r="N460" s="79"/>
      <c r="O460" s="79"/>
      <c r="P460" s="79"/>
      <c r="Q460" s="79"/>
      <c r="R460" s="79"/>
      <c r="S460" s="79"/>
      <c r="T460" s="79"/>
      <c r="U460" s="79"/>
      <c r="V460" s="79"/>
      <c r="W460" s="79"/>
    </row>
    <row r="461" spans="1:23">
      <c r="A461" s="79"/>
      <c r="B461" s="79"/>
      <c r="C461" s="79"/>
      <c r="D461" s="79"/>
      <c r="E461" s="79"/>
      <c r="F461" s="79"/>
      <c r="G461" s="79"/>
      <c r="H461" s="79"/>
      <c r="I461" s="79"/>
      <c r="J461" s="79"/>
      <c r="K461" s="79"/>
      <c r="L461" s="79"/>
      <c r="M461" s="79"/>
      <c r="N461" s="79"/>
      <c r="O461" s="79"/>
      <c r="P461" s="79"/>
      <c r="Q461" s="79"/>
      <c r="R461" s="79"/>
      <c r="S461" s="79"/>
      <c r="T461" s="79"/>
      <c r="U461" s="79"/>
      <c r="V461" s="79"/>
      <c r="W461" s="79"/>
    </row>
    <row r="462" spans="1:23">
      <c r="A462" s="79"/>
      <c r="B462" s="79"/>
      <c r="C462" s="79"/>
      <c r="D462" s="79"/>
      <c r="E462" s="79"/>
      <c r="F462" s="79"/>
      <c r="G462" s="79"/>
      <c r="H462" s="79"/>
      <c r="I462" s="79"/>
      <c r="J462" s="79"/>
      <c r="K462" s="79"/>
      <c r="L462" s="79"/>
      <c r="M462" s="79"/>
      <c r="N462" s="79"/>
      <c r="O462" s="79"/>
      <c r="P462" s="79"/>
      <c r="Q462" s="79"/>
      <c r="R462" s="79"/>
      <c r="S462" s="79"/>
      <c r="T462" s="79"/>
      <c r="U462" s="79"/>
      <c r="V462" s="79"/>
      <c r="W462" s="79"/>
    </row>
    <row r="463" spans="1:23">
      <c r="A463" s="79"/>
      <c r="B463" s="79"/>
      <c r="C463" s="79"/>
      <c r="D463" s="79"/>
      <c r="E463" s="79"/>
      <c r="F463" s="79"/>
      <c r="G463" s="79"/>
      <c r="H463" s="79"/>
      <c r="I463" s="79"/>
      <c r="J463" s="79"/>
      <c r="K463" s="79"/>
      <c r="L463" s="79"/>
      <c r="M463" s="79"/>
      <c r="N463" s="79"/>
      <c r="O463" s="79"/>
      <c r="P463" s="79"/>
      <c r="Q463" s="79"/>
      <c r="R463" s="79"/>
      <c r="S463" s="79"/>
      <c r="T463" s="79"/>
      <c r="U463" s="79"/>
      <c r="V463" s="79"/>
      <c r="W463" s="79"/>
    </row>
    <row r="464" spans="1:23">
      <c r="A464" s="79"/>
      <c r="B464" s="79"/>
      <c r="C464" s="79"/>
      <c r="D464" s="79"/>
      <c r="E464" s="79"/>
      <c r="F464" s="79"/>
      <c r="G464" s="79"/>
      <c r="H464" s="79"/>
      <c r="I464" s="79"/>
      <c r="J464" s="79"/>
      <c r="K464" s="79"/>
      <c r="L464" s="79"/>
      <c r="M464" s="79"/>
      <c r="N464" s="79"/>
      <c r="O464" s="79"/>
      <c r="P464" s="79"/>
      <c r="Q464" s="79"/>
      <c r="R464" s="79"/>
      <c r="S464" s="79"/>
      <c r="T464" s="79"/>
      <c r="U464" s="79"/>
      <c r="V464" s="79"/>
      <c r="W464" s="79"/>
    </row>
    <row r="465" spans="1:23">
      <c r="A465" s="79"/>
      <c r="B465" s="79"/>
      <c r="C465" s="79"/>
      <c r="D465" s="79"/>
      <c r="E465" s="79"/>
      <c r="F465" s="79"/>
      <c r="G465" s="79"/>
      <c r="H465" s="79"/>
      <c r="I465" s="79"/>
      <c r="J465" s="79"/>
      <c r="K465" s="79"/>
      <c r="L465" s="79"/>
      <c r="M465" s="79"/>
      <c r="N465" s="79"/>
      <c r="O465" s="79"/>
      <c r="P465" s="79"/>
      <c r="Q465" s="79"/>
      <c r="R465" s="79"/>
      <c r="S465" s="79"/>
      <c r="T465" s="79"/>
      <c r="U465" s="79"/>
      <c r="V465" s="79"/>
      <c r="W465" s="79"/>
    </row>
    <row r="466" spans="1:23">
      <c r="A466" s="79"/>
      <c r="B466" s="79"/>
      <c r="C466" s="79"/>
      <c r="D466" s="79"/>
      <c r="E466" s="79"/>
      <c r="F466" s="79"/>
      <c r="G466" s="79"/>
      <c r="H466" s="79"/>
      <c r="I466" s="79"/>
      <c r="J466" s="79"/>
      <c r="K466" s="79"/>
      <c r="L466" s="79"/>
      <c r="M466" s="79"/>
      <c r="N466" s="79"/>
      <c r="O466" s="79"/>
      <c r="P466" s="79"/>
      <c r="Q466" s="79"/>
      <c r="R466" s="79"/>
      <c r="S466" s="79"/>
      <c r="T466" s="79"/>
      <c r="U466" s="79"/>
      <c r="V466" s="79"/>
      <c r="W466" s="79"/>
    </row>
    <row r="467" spans="1:23">
      <c r="A467" s="79"/>
      <c r="B467" s="79"/>
      <c r="C467" s="79"/>
      <c r="D467" s="79"/>
      <c r="E467" s="79"/>
      <c r="F467" s="79"/>
      <c r="G467" s="79"/>
      <c r="H467" s="79"/>
      <c r="I467" s="79"/>
      <c r="J467" s="79"/>
      <c r="K467" s="79"/>
      <c r="L467" s="79"/>
      <c r="M467" s="79"/>
      <c r="N467" s="79"/>
      <c r="O467" s="79"/>
      <c r="P467" s="79"/>
      <c r="Q467" s="79"/>
      <c r="R467" s="79"/>
      <c r="S467" s="79"/>
      <c r="T467" s="79"/>
      <c r="U467" s="79"/>
      <c r="V467" s="79"/>
      <c r="W467" s="79"/>
    </row>
    <row r="468" spans="1:23">
      <c r="A468" s="79"/>
      <c r="B468" s="79"/>
      <c r="C468" s="79"/>
      <c r="D468" s="79"/>
      <c r="E468" s="79"/>
      <c r="F468" s="79"/>
      <c r="G468" s="79"/>
      <c r="H468" s="79"/>
      <c r="I468" s="79"/>
      <c r="J468" s="79"/>
      <c r="K468" s="79"/>
      <c r="L468" s="79"/>
      <c r="M468" s="79"/>
      <c r="N468" s="79"/>
      <c r="O468" s="79"/>
      <c r="P468" s="79"/>
      <c r="Q468" s="79"/>
      <c r="R468" s="79"/>
      <c r="S468" s="79"/>
      <c r="T468" s="79"/>
      <c r="U468" s="79"/>
      <c r="V468" s="79"/>
      <c r="W468" s="79"/>
    </row>
    <row r="469" spans="1:23">
      <c r="A469" s="79"/>
      <c r="B469" s="79"/>
      <c r="C469" s="79"/>
      <c r="D469" s="79"/>
      <c r="E469" s="79"/>
      <c r="F469" s="79"/>
      <c r="G469" s="79"/>
      <c r="H469" s="79"/>
      <c r="I469" s="79"/>
      <c r="J469" s="79"/>
      <c r="K469" s="79"/>
      <c r="L469" s="79"/>
      <c r="M469" s="79"/>
      <c r="N469" s="79"/>
      <c r="O469" s="79"/>
      <c r="P469" s="79"/>
      <c r="Q469" s="79"/>
      <c r="R469" s="79"/>
      <c r="S469" s="79"/>
      <c r="T469" s="79"/>
      <c r="U469" s="79"/>
      <c r="V469" s="79"/>
      <c r="W469" s="79"/>
    </row>
    <row r="470" spans="1:23">
      <c r="A470" s="79"/>
      <c r="B470" s="79"/>
      <c r="C470" s="79"/>
      <c r="D470" s="79"/>
      <c r="E470" s="79"/>
      <c r="F470" s="79"/>
      <c r="G470" s="79"/>
      <c r="H470" s="79"/>
      <c r="I470" s="79"/>
      <c r="J470" s="79"/>
      <c r="K470" s="79"/>
      <c r="L470" s="79"/>
      <c r="M470" s="79"/>
      <c r="N470" s="79"/>
      <c r="O470" s="79"/>
      <c r="P470" s="79"/>
      <c r="Q470" s="79"/>
      <c r="R470" s="79"/>
      <c r="S470" s="79"/>
      <c r="T470" s="79"/>
      <c r="U470" s="79"/>
      <c r="V470" s="79"/>
      <c r="W470" s="79"/>
    </row>
    <row r="471" spans="1:23">
      <c r="A471" s="79"/>
      <c r="B471" s="79"/>
      <c r="C471" s="79"/>
      <c r="D471" s="79"/>
      <c r="E471" s="79"/>
      <c r="F471" s="79"/>
      <c r="G471" s="79"/>
      <c r="H471" s="79"/>
      <c r="I471" s="79"/>
      <c r="J471" s="79"/>
      <c r="K471" s="79"/>
      <c r="L471" s="79"/>
      <c r="M471" s="79"/>
      <c r="N471" s="79"/>
      <c r="O471" s="79"/>
      <c r="P471" s="79"/>
      <c r="Q471" s="79"/>
      <c r="R471" s="79"/>
      <c r="S471" s="79"/>
      <c r="T471" s="79"/>
      <c r="U471" s="79"/>
      <c r="V471" s="79"/>
      <c r="W471" s="79"/>
    </row>
    <row r="472" spans="1:23">
      <c r="A472" s="79"/>
      <c r="B472" s="79"/>
      <c r="C472" s="79"/>
      <c r="D472" s="79"/>
      <c r="E472" s="79"/>
      <c r="F472" s="79"/>
      <c r="G472" s="79"/>
      <c r="H472" s="79"/>
      <c r="I472" s="79"/>
      <c r="J472" s="79"/>
      <c r="K472" s="79"/>
      <c r="L472" s="79"/>
      <c r="M472" s="79"/>
      <c r="N472" s="79"/>
      <c r="O472" s="79"/>
      <c r="P472" s="79"/>
      <c r="Q472" s="79"/>
      <c r="R472" s="79"/>
      <c r="S472" s="79"/>
      <c r="T472" s="79"/>
      <c r="U472" s="79"/>
      <c r="V472" s="79"/>
      <c r="W472" s="79"/>
    </row>
    <row r="473" spans="1:23">
      <c r="A473" s="79"/>
      <c r="B473" s="79"/>
      <c r="C473" s="79"/>
      <c r="D473" s="79"/>
      <c r="E473" s="79"/>
      <c r="F473" s="79"/>
      <c r="G473" s="79"/>
      <c r="H473" s="79"/>
      <c r="I473" s="79"/>
      <c r="J473" s="79"/>
      <c r="K473" s="79"/>
      <c r="L473" s="79"/>
      <c r="M473" s="79"/>
      <c r="N473" s="79"/>
      <c r="O473" s="79"/>
      <c r="P473" s="79"/>
      <c r="Q473" s="79"/>
      <c r="R473" s="79"/>
      <c r="S473" s="79"/>
      <c r="T473" s="79"/>
      <c r="U473" s="79"/>
      <c r="V473" s="79"/>
      <c r="W473" s="79"/>
    </row>
    <row r="474" spans="1:23">
      <c r="A474" s="79"/>
      <c r="B474" s="79"/>
      <c r="C474" s="79"/>
      <c r="D474" s="79"/>
      <c r="E474" s="79"/>
      <c r="F474" s="79"/>
      <c r="G474" s="79"/>
      <c r="H474" s="79"/>
      <c r="I474" s="79"/>
      <c r="J474" s="79"/>
      <c r="K474" s="79"/>
      <c r="L474" s="79"/>
      <c r="M474" s="79"/>
      <c r="N474" s="79"/>
      <c r="O474" s="79"/>
      <c r="P474" s="79"/>
      <c r="Q474" s="79"/>
      <c r="R474" s="79"/>
      <c r="S474" s="79"/>
      <c r="T474" s="79"/>
      <c r="U474" s="79"/>
      <c r="V474" s="79"/>
      <c r="W474" s="79"/>
    </row>
    <row r="475" spans="1:23">
      <c r="A475" s="79"/>
      <c r="B475" s="79"/>
      <c r="C475" s="79"/>
      <c r="D475" s="79"/>
      <c r="E475" s="79"/>
      <c r="F475" s="79"/>
      <c r="G475" s="79"/>
      <c r="H475" s="79"/>
      <c r="I475" s="79"/>
      <c r="J475" s="79"/>
      <c r="K475" s="79"/>
      <c r="L475" s="79"/>
      <c r="M475" s="79"/>
      <c r="N475" s="79"/>
      <c r="O475" s="79"/>
      <c r="P475" s="79"/>
      <c r="Q475" s="79"/>
      <c r="R475" s="79"/>
      <c r="S475" s="79"/>
      <c r="T475" s="79"/>
      <c r="U475" s="79"/>
      <c r="V475" s="79"/>
      <c r="W475" s="79"/>
    </row>
    <row r="476" spans="1:23">
      <c r="A476" s="79"/>
      <c r="B476" s="79"/>
      <c r="C476" s="79"/>
      <c r="D476" s="79"/>
      <c r="E476" s="79"/>
      <c r="F476" s="79"/>
      <c r="G476" s="79"/>
      <c r="H476" s="79"/>
      <c r="I476" s="79"/>
      <c r="J476" s="79"/>
      <c r="K476" s="79"/>
      <c r="L476" s="79"/>
      <c r="M476" s="79"/>
      <c r="N476" s="79"/>
      <c r="O476" s="79"/>
      <c r="P476" s="79"/>
      <c r="Q476" s="79"/>
      <c r="R476" s="79"/>
      <c r="S476" s="79"/>
      <c r="T476" s="79"/>
      <c r="U476" s="79"/>
      <c r="V476" s="79"/>
      <c r="W476" s="79"/>
    </row>
    <row r="477" spans="1:23">
      <c r="A477" s="79"/>
      <c r="B477" s="79"/>
      <c r="C477" s="79"/>
      <c r="D477" s="79"/>
      <c r="E477" s="79"/>
      <c r="F477" s="79"/>
      <c r="G477" s="79"/>
      <c r="H477" s="79"/>
      <c r="I477" s="79"/>
      <c r="J477" s="79"/>
      <c r="K477" s="79"/>
      <c r="L477" s="79"/>
      <c r="M477" s="79"/>
      <c r="N477" s="79"/>
      <c r="O477" s="79"/>
      <c r="P477" s="79"/>
      <c r="Q477" s="79"/>
      <c r="R477" s="79"/>
      <c r="S477" s="79"/>
      <c r="T477" s="79"/>
      <c r="U477" s="79"/>
      <c r="V477" s="79"/>
      <c r="W477" s="79"/>
    </row>
    <row r="478" spans="1:23">
      <c r="A478" s="79"/>
      <c r="B478" s="79"/>
      <c r="C478" s="79"/>
      <c r="D478" s="79"/>
      <c r="E478" s="79"/>
      <c r="F478" s="79"/>
      <c r="G478" s="79"/>
      <c r="H478" s="79"/>
      <c r="I478" s="79"/>
      <c r="J478" s="79"/>
      <c r="K478" s="79"/>
      <c r="L478" s="79"/>
      <c r="M478" s="79"/>
      <c r="N478" s="79"/>
      <c r="O478" s="79"/>
      <c r="P478" s="79"/>
      <c r="Q478" s="79"/>
      <c r="R478" s="79"/>
      <c r="S478" s="79"/>
      <c r="T478" s="79"/>
      <c r="U478" s="79"/>
      <c r="V478" s="79"/>
      <c r="W478" s="79"/>
    </row>
    <row r="479" spans="1:23">
      <c r="A479" s="79"/>
      <c r="B479" s="79"/>
      <c r="C479" s="79"/>
      <c r="D479" s="79"/>
      <c r="E479" s="79"/>
      <c r="F479" s="79"/>
      <c r="G479" s="79"/>
      <c r="H479" s="79"/>
      <c r="I479" s="79"/>
      <c r="J479" s="79"/>
      <c r="K479" s="79"/>
      <c r="L479" s="79"/>
      <c r="M479" s="79"/>
      <c r="N479" s="79"/>
      <c r="O479" s="79"/>
      <c r="P479" s="79"/>
      <c r="Q479" s="79"/>
      <c r="R479" s="79"/>
      <c r="S479" s="79"/>
      <c r="T479" s="79"/>
      <c r="U479" s="79"/>
      <c r="V479" s="79"/>
      <c r="W479" s="79"/>
    </row>
    <row r="480" spans="1:23">
      <c r="A480" s="79"/>
      <c r="B480" s="79"/>
      <c r="C480" s="79"/>
      <c r="D480" s="79"/>
      <c r="E480" s="79"/>
      <c r="F480" s="79"/>
      <c r="G480" s="79"/>
      <c r="H480" s="79"/>
      <c r="I480" s="79"/>
      <c r="J480" s="79"/>
      <c r="K480" s="79"/>
      <c r="L480" s="79"/>
      <c r="M480" s="79"/>
      <c r="N480" s="79"/>
      <c r="O480" s="79"/>
      <c r="P480" s="79"/>
      <c r="Q480" s="79"/>
      <c r="R480" s="79"/>
      <c r="S480" s="79"/>
      <c r="T480" s="79"/>
      <c r="U480" s="79"/>
      <c r="V480" s="79"/>
      <c r="W480" s="79"/>
    </row>
    <row r="481" spans="1:23">
      <c r="A481" s="79"/>
      <c r="B481" s="79"/>
      <c r="C481" s="79"/>
      <c r="D481" s="79"/>
      <c r="E481" s="79"/>
      <c r="F481" s="79"/>
      <c r="G481" s="79"/>
      <c r="H481" s="79"/>
      <c r="I481" s="79"/>
      <c r="J481" s="79"/>
      <c r="K481" s="79"/>
      <c r="L481" s="79"/>
      <c r="M481" s="79"/>
      <c r="N481" s="79"/>
      <c r="O481" s="79"/>
      <c r="P481" s="79"/>
      <c r="Q481" s="79"/>
      <c r="R481" s="79"/>
      <c r="S481" s="79"/>
      <c r="T481" s="79"/>
      <c r="U481" s="79"/>
      <c r="V481" s="79"/>
      <c r="W481" s="79"/>
    </row>
    <row r="482" spans="1:23">
      <c r="A482" s="79"/>
      <c r="B482" s="79"/>
      <c r="C482" s="79"/>
      <c r="D482" s="79"/>
      <c r="E482" s="79"/>
      <c r="F482" s="79"/>
      <c r="G482" s="79"/>
      <c r="H482" s="79"/>
      <c r="I482" s="79"/>
      <c r="J482" s="79"/>
      <c r="K482" s="79"/>
      <c r="L482" s="79"/>
      <c r="M482" s="79"/>
      <c r="N482" s="79"/>
      <c r="O482" s="79"/>
      <c r="P482" s="79"/>
      <c r="Q482" s="79"/>
      <c r="R482" s="79"/>
      <c r="S482" s="79"/>
      <c r="T482" s="79"/>
      <c r="U482" s="79"/>
      <c r="V482" s="79"/>
      <c r="W482" s="79"/>
    </row>
    <row r="483" spans="1:23">
      <c r="A483" s="79"/>
      <c r="B483" s="79"/>
      <c r="C483" s="79"/>
      <c r="D483" s="79"/>
      <c r="E483" s="79"/>
      <c r="F483" s="79"/>
      <c r="G483" s="79"/>
      <c r="H483" s="79"/>
      <c r="I483" s="79"/>
      <c r="J483" s="79"/>
      <c r="K483" s="79"/>
      <c r="L483" s="79"/>
      <c r="M483" s="79"/>
      <c r="N483" s="79"/>
      <c r="O483" s="79"/>
      <c r="P483" s="79"/>
      <c r="Q483" s="79"/>
      <c r="R483" s="79"/>
      <c r="S483" s="79"/>
      <c r="T483" s="79"/>
      <c r="U483" s="79"/>
      <c r="V483" s="79"/>
      <c r="W483" s="79"/>
    </row>
    <row r="484" spans="1:23">
      <c r="A484" s="79"/>
      <c r="B484" s="79"/>
      <c r="C484" s="79"/>
      <c r="D484" s="79"/>
      <c r="E484" s="79"/>
      <c r="F484" s="79"/>
      <c r="G484" s="79"/>
      <c r="H484" s="79"/>
      <c r="I484" s="79"/>
      <c r="J484" s="79"/>
      <c r="K484" s="79"/>
      <c r="L484" s="79"/>
      <c r="M484" s="79"/>
      <c r="N484" s="79"/>
      <c r="O484" s="79"/>
      <c r="P484" s="79"/>
      <c r="Q484" s="79"/>
      <c r="R484" s="79"/>
      <c r="S484" s="79"/>
      <c r="T484" s="79"/>
      <c r="U484" s="79"/>
      <c r="V484" s="79"/>
      <c r="W484" s="79"/>
    </row>
    <row r="485" spans="1:23">
      <c r="A485" s="79"/>
      <c r="B485" s="79"/>
      <c r="C485" s="79"/>
      <c r="D485" s="79"/>
      <c r="E485" s="79"/>
      <c r="F485" s="79"/>
      <c r="G485" s="79"/>
      <c r="H485" s="79"/>
      <c r="I485" s="79"/>
      <c r="J485" s="79"/>
      <c r="K485" s="79"/>
      <c r="L485" s="79"/>
      <c r="M485" s="79"/>
      <c r="N485" s="79"/>
      <c r="O485" s="79"/>
      <c r="P485" s="79"/>
      <c r="Q485" s="79"/>
      <c r="R485" s="79"/>
      <c r="S485" s="79"/>
      <c r="T485" s="79"/>
      <c r="U485" s="79"/>
      <c r="V485" s="79"/>
      <c r="W485" s="79"/>
    </row>
    <row r="486" spans="1:23">
      <c r="A486" s="79"/>
      <c r="B486" s="79"/>
      <c r="C486" s="79"/>
      <c r="D486" s="79"/>
      <c r="E486" s="79"/>
      <c r="F486" s="79"/>
      <c r="G486" s="79"/>
      <c r="H486" s="79"/>
      <c r="I486" s="79"/>
      <c r="J486" s="79"/>
      <c r="K486" s="79"/>
      <c r="L486" s="79"/>
      <c r="M486" s="79"/>
      <c r="N486" s="79"/>
      <c r="O486" s="79"/>
      <c r="P486" s="79"/>
      <c r="Q486" s="79"/>
      <c r="R486" s="79"/>
      <c r="S486" s="79"/>
      <c r="T486" s="79"/>
      <c r="U486" s="79"/>
      <c r="V486" s="79"/>
      <c r="W486" s="79"/>
    </row>
    <row r="487" spans="1:23">
      <c r="A487" s="79"/>
      <c r="B487" s="79"/>
      <c r="C487" s="79"/>
      <c r="D487" s="79"/>
      <c r="E487" s="79"/>
      <c r="F487" s="79"/>
      <c r="G487" s="79"/>
      <c r="H487" s="79"/>
      <c r="I487" s="79"/>
      <c r="J487" s="79"/>
      <c r="K487" s="79"/>
      <c r="L487" s="79"/>
      <c r="M487" s="79"/>
      <c r="N487" s="79"/>
      <c r="O487" s="79"/>
      <c r="P487" s="79"/>
      <c r="Q487" s="79"/>
      <c r="R487" s="79"/>
      <c r="S487" s="79"/>
      <c r="T487" s="79"/>
      <c r="U487" s="79"/>
      <c r="V487" s="79"/>
      <c r="W487" s="79"/>
    </row>
    <row r="488" spans="1:23">
      <c r="A488" s="79"/>
      <c r="B488" s="79"/>
      <c r="C488" s="79"/>
      <c r="D488" s="79"/>
      <c r="E488" s="79"/>
      <c r="F488" s="79"/>
      <c r="G488" s="79"/>
      <c r="H488" s="79"/>
      <c r="I488" s="79"/>
      <c r="J488" s="79"/>
      <c r="K488" s="79"/>
      <c r="L488" s="79"/>
      <c r="M488" s="79"/>
      <c r="N488" s="79"/>
      <c r="O488" s="79"/>
      <c r="P488" s="79"/>
      <c r="Q488" s="79"/>
      <c r="R488" s="79"/>
      <c r="S488" s="79"/>
      <c r="T488" s="79"/>
      <c r="U488" s="79"/>
      <c r="V488" s="79"/>
      <c r="W488" s="79"/>
    </row>
    <row r="489" spans="1:23">
      <c r="A489" s="79"/>
      <c r="B489" s="79"/>
      <c r="C489" s="79"/>
      <c r="D489" s="79"/>
      <c r="E489" s="79"/>
      <c r="F489" s="79"/>
      <c r="G489" s="79"/>
      <c r="H489" s="79"/>
      <c r="I489" s="79"/>
      <c r="J489" s="79"/>
      <c r="K489" s="79"/>
      <c r="L489" s="79"/>
      <c r="M489" s="79"/>
      <c r="N489" s="79"/>
      <c r="O489" s="79"/>
      <c r="P489" s="79"/>
      <c r="Q489" s="79"/>
      <c r="R489" s="79"/>
      <c r="S489" s="79"/>
      <c r="T489" s="79"/>
      <c r="U489" s="79"/>
      <c r="V489" s="79"/>
      <c r="W489" s="79"/>
    </row>
    <row r="490" spans="1:23">
      <c r="A490" s="79"/>
      <c r="B490" s="79"/>
      <c r="C490" s="79"/>
      <c r="D490" s="79"/>
      <c r="E490" s="79"/>
      <c r="F490" s="79"/>
      <c r="G490" s="79"/>
      <c r="H490" s="79"/>
      <c r="I490" s="79"/>
      <c r="J490" s="79"/>
      <c r="K490" s="79"/>
      <c r="L490" s="79"/>
      <c r="M490" s="79"/>
      <c r="N490" s="79"/>
      <c r="O490" s="79"/>
      <c r="P490" s="79"/>
      <c r="Q490" s="79"/>
      <c r="R490" s="79"/>
      <c r="S490" s="79"/>
      <c r="T490" s="79"/>
      <c r="U490" s="79"/>
      <c r="V490" s="79"/>
      <c r="W490" s="79"/>
    </row>
    <row r="491" spans="1:23">
      <c r="A491" s="79"/>
      <c r="B491" s="79"/>
      <c r="C491" s="79"/>
      <c r="D491" s="79"/>
      <c r="E491" s="79"/>
      <c r="F491" s="79"/>
      <c r="G491" s="79"/>
      <c r="H491" s="79"/>
      <c r="I491" s="79"/>
      <c r="J491" s="79"/>
      <c r="K491" s="79"/>
      <c r="L491" s="79"/>
      <c r="M491" s="79"/>
      <c r="N491" s="79"/>
      <c r="O491" s="79"/>
      <c r="P491" s="79"/>
      <c r="Q491" s="79"/>
      <c r="R491" s="79"/>
      <c r="S491" s="79"/>
      <c r="T491" s="79"/>
      <c r="U491" s="79"/>
      <c r="V491" s="79"/>
      <c r="W491" s="79"/>
    </row>
    <row r="492" spans="1:23">
      <c r="A492" s="79"/>
      <c r="B492" s="79"/>
      <c r="C492" s="79"/>
      <c r="D492" s="79"/>
      <c r="E492" s="79"/>
      <c r="F492" s="79"/>
      <c r="G492" s="79"/>
      <c r="H492" s="79"/>
      <c r="I492" s="79"/>
      <c r="J492" s="79"/>
      <c r="K492" s="79"/>
      <c r="L492" s="79"/>
      <c r="M492" s="79"/>
      <c r="N492" s="79"/>
      <c r="O492" s="79"/>
      <c r="P492" s="79"/>
      <c r="Q492" s="79"/>
      <c r="R492" s="79"/>
      <c r="S492" s="79"/>
      <c r="T492" s="79"/>
      <c r="U492" s="79"/>
      <c r="V492" s="79"/>
      <c r="W492" s="79"/>
    </row>
    <row r="493" spans="1:23">
      <c r="A493" s="79"/>
      <c r="B493" s="79"/>
      <c r="C493" s="79"/>
      <c r="D493" s="79"/>
      <c r="E493" s="79"/>
      <c r="F493" s="79"/>
      <c r="G493" s="79"/>
      <c r="H493" s="79"/>
      <c r="I493" s="79"/>
      <c r="J493" s="79"/>
      <c r="K493" s="79"/>
      <c r="L493" s="79"/>
      <c r="M493" s="79"/>
      <c r="N493" s="79"/>
      <c r="O493" s="79"/>
      <c r="P493" s="79"/>
      <c r="Q493" s="79"/>
      <c r="R493" s="79"/>
      <c r="S493" s="79"/>
      <c r="T493" s="79"/>
      <c r="U493" s="79"/>
      <c r="V493" s="79"/>
      <c r="W493" s="79"/>
    </row>
    <row r="494" spans="1:23">
      <c r="A494" s="79"/>
      <c r="B494" s="79"/>
      <c r="C494" s="79"/>
      <c r="D494" s="79"/>
      <c r="E494" s="79"/>
      <c r="F494" s="79"/>
      <c r="G494" s="79"/>
      <c r="H494" s="79"/>
      <c r="I494" s="79"/>
      <c r="J494" s="79"/>
      <c r="K494" s="79"/>
      <c r="L494" s="79"/>
      <c r="M494" s="79"/>
      <c r="N494" s="79"/>
      <c r="O494" s="79"/>
      <c r="P494" s="79"/>
      <c r="Q494" s="79"/>
      <c r="R494" s="79"/>
      <c r="S494" s="79"/>
      <c r="T494" s="79"/>
      <c r="U494" s="79"/>
      <c r="V494" s="79"/>
      <c r="W494" s="79"/>
    </row>
    <row r="495" spans="1:23">
      <c r="A495" s="79"/>
      <c r="B495" s="79"/>
      <c r="C495" s="79"/>
      <c r="D495" s="79"/>
      <c r="E495" s="79"/>
      <c r="F495" s="79"/>
      <c r="G495" s="79"/>
      <c r="H495" s="79"/>
      <c r="I495" s="79"/>
      <c r="J495" s="79"/>
      <c r="K495" s="79"/>
      <c r="L495" s="79"/>
      <c r="M495" s="79"/>
      <c r="N495" s="79"/>
      <c r="O495" s="79"/>
      <c r="P495" s="79"/>
      <c r="Q495" s="79"/>
      <c r="R495" s="79"/>
      <c r="S495" s="79"/>
      <c r="T495" s="79"/>
      <c r="U495" s="79"/>
      <c r="V495" s="79"/>
      <c r="W495" s="79"/>
    </row>
    <row r="496" spans="1:23">
      <c r="A496" s="79"/>
      <c r="B496" s="79"/>
      <c r="C496" s="79"/>
      <c r="D496" s="79"/>
      <c r="E496" s="79"/>
      <c r="F496" s="79"/>
      <c r="G496" s="79"/>
      <c r="H496" s="79"/>
      <c r="I496" s="79"/>
      <c r="J496" s="79"/>
      <c r="K496" s="79"/>
      <c r="L496" s="79"/>
      <c r="M496" s="79"/>
      <c r="N496" s="79"/>
      <c r="O496" s="79"/>
      <c r="P496" s="79"/>
      <c r="Q496" s="79"/>
      <c r="R496" s="79"/>
      <c r="S496" s="79"/>
      <c r="T496" s="79"/>
      <c r="U496" s="79"/>
      <c r="V496" s="79"/>
      <c r="W496" s="79"/>
    </row>
    <row r="497" spans="1:23">
      <c r="A497" s="79"/>
      <c r="B497" s="79"/>
      <c r="C497" s="79"/>
      <c r="D497" s="79"/>
      <c r="E497" s="79"/>
      <c r="F497" s="79"/>
      <c r="G497" s="79"/>
      <c r="H497" s="79"/>
      <c r="I497" s="79"/>
      <c r="J497" s="79"/>
      <c r="K497" s="79"/>
      <c r="L497" s="79"/>
      <c r="M497" s="79"/>
      <c r="N497" s="79"/>
      <c r="O497" s="79"/>
      <c r="P497" s="79"/>
      <c r="Q497" s="79"/>
      <c r="R497" s="79"/>
      <c r="S497" s="79"/>
      <c r="T497" s="79"/>
      <c r="U497" s="79"/>
      <c r="V497" s="79"/>
      <c r="W497" s="79"/>
    </row>
    <row r="498" spans="1:23">
      <c r="A498" s="79"/>
      <c r="B498" s="79"/>
      <c r="C498" s="79"/>
      <c r="D498" s="79"/>
      <c r="E498" s="79"/>
      <c r="F498" s="79"/>
      <c r="G498" s="79"/>
      <c r="H498" s="79"/>
      <c r="I498" s="79"/>
      <c r="J498" s="79"/>
      <c r="K498" s="79"/>
      <c r="L498" s="79"/>
      <c r="M498" s="79"/>
      <c r="N498" s="79"/>
      <c r="O498" s="79"/>
      <c r="P498" s="79"/>
      <c r="Q498" s="79"/>
      <c r="R498" s="79"/>
      <c r="S498" s="79"/>
      <c r="T498" s="79"/>
      <c r="U498" s="79"/>
      <c r="V498" s="79"/>
      <c r="W498" s="79"/>
    </row>
    <row r="499" spans="1:23">
      <c r="A499" s="79"/>
      <c r="B499" s="79"/>
      <c r="C499" s="79"/>
      <c r="D499" s="79"/>
      <c r="E499" s="79"/>
      <c r="F499" s="79"/>
      <c r="G499" s="79"/>
      <c r="H499" s="79"/>
      <c r="I499" s="79"/>
      <c r="J499" s="79"/>
      <c r="K499" s="79"/>
      <c r="L499" s="79"/>
      <c r="M499" s="79"/>
      <c r="N499" s="79"/>
      <c r="O499" s="79"/>
      <c r="P499" s="79"/>
      <c r="Q499" s="79"/>
      <c r="R499" s="79"/>
      <c r="S499" s="79"/>
      <c r="T499" s="79"/>
      <c r="U499" s="79"/>
      <c r="V499" s="79"/>
      <c r="W499" s="79"/>
    </row>
    <row r="500" spans="1:23">
      <c r="A500" s="79"/>
      <c r="B500" s="79"/>
      <c r="C500" s="79"/>
      <c r="D500" s="79"/>
      <c r="E500" s="79"/>
      <c r="F500" s="79"/>
      <c r="G500" s="79"/>
      <c r="H500" s="79"/>
      <c r="I500" s="79"/>
      <c r="J500" s="79"/>
      <c r="K500" s="79"/>
      <c r="L500" s="79"/>
      <c r="M500" s="79"/>
      <c r="N500" s="79"/>
      <c r="O500" s="79"/>
      <c r="P500" s="79"/>
      <c r="Q500" s="79"/>
      <c r="R500" s="79"/>
      <c r="S500" s="79"/>
      <c r="T500" s="79"/>
      <c r="U500" s="79"/>
      <c r="V500" s="79"/>
      <c r="W500" s="79"/>
    </row>
    <row r="501" spans="1:23">
      <c r="A501" s="79"/>
      <c r="B501" s="79"/>
      <c r="C501" s="79"/>
      <c r="D501" s="79"/>
      <c r="E501" s="79"/>
      <c r="F501" s="79"/>
      <c r="G501" s="79"/>
      <c r="H501" s="79"/>
      <c r="I501" s="79"/>
      <c r="J501" s="79"/>
      <c r="K501" s="79"/>
      <c r="L501" s="79"/>
      <c r="M501" s="79"/>
      <c r="N501" s="79"/>
      <c r="O501" s="79"/>
      <c r="P501" s="79"/>
      <c r="Q501" s="79"/>
      <c r="R501" s="79"/>
      <c r="S501" s="79"/>
      <c r="T501" s="79"/>
      <c r="U501" s="79"/>
      <c r="V501" s="79"/>
      <c r="W501" s="79"/>
    </row>
    <row r="502" spans="1:23">
      <c r="A502" s="79"/>
      <c r="B502" s="79"/>
      <c r="C502" s="79"/>
      <c r="D502" s="79"/>
      <c r="E502" s="79"/>
      <c r="F502" s="79"/>
      <c r="G502" s="79"/>
      <c r="H502" s="79"/>
      <c r="I502" s="79"/>
      <c r="J502" s="79"/>
      <c r="K502" s="79"/>
      <c r="L502" s="79"/>
      <c r="M502" s="79"/>
      <c r="N502" s="79"/>
      <c r="O502" s="79"/>
      <c r="P502" s="79"/>
      <c r="Q502" s="79"/>
      <c r="R502" s="79"/>
      <c r="S502" s="79"/>
      <c r="T502" s="79"/>
      <c r="U502" s="79"/>
      <c r="V502" s="79"/>
      <c r="W502" s="79"/>
    </row>
    <row r="503" spans="1:23">
      <c r="A503" s="79"/>
      <c r="B503" s="79"/>
      <c r="C503" s="79"/>
      <c r="D503" s="79"/>
      <c r="E503" s="79"/>
      <c r="F503" s="79"/>
      <c r="G503" s="79"/>
      <c r="H503" s="79"/>
      <c r="I503" s="79"/>
      <c r="J503" s="79"/>
      <c r="K503" s="79"/>
      <c r="L503" s="79"/>
      <c r="M503" s="79"/>
      <c r="N503" s="79"/>
      <c r="O503" s="79"/>
      <c r="P503" s="79"/>
      <c r="Q503" s="79"/>
      <c r="R503" s="79"/>
      <c r="S503" s="79"/>
      <c r="T503" s="79"/>
      <c r="U503" s="79"/>
      <c r="V503" s="79"/>
      <c r="W503" s="79"/>
    </row>
    <row r="504" spans="1:23">
      <c r="A504" s="79"/>
      <c r="B504" s="79"/>
      <c r="C504" s="79"/>
      <c r="D504" s="79"/>
      <c r="E504" s="79"/>
      <c r="F504" s="79"/>
      <c r="G504" s="79"/>
      <c r="H504" s="79"/>
      <c r="I504" s="79"/>
      <c r="J504" s="79"/>
      <c r="K504" s="79"/>
      <c r="L504" s="79"/>
      <c r="M504" s="79"/>
      <c r="N504" s="79"/>
      <c r="O504" s="79"/>
      <c r="P504" s="79"/>
      <c r="Q504" s="79"/>
      <c r="R504" s="79"/>
      <c r="S504" s="79"/>
      <c r="T504" s="79"/>
      <c r="U504" s="79"/>
      <c r="V504" s="79"/>
      <c r="W504" s="79"/>
    </row>
    <row r="505" spans="1:23">
      <c r="A505" s="79"/>
      <c r="B505" s="79"/>
      <c r="C505" s="79"/>
      <c r="D505" s="79"/>
      <c r="E505" s="79"/>
      <c r="F505" s="79"/>
      <c r="G505" s="79"/>
      <c r="H505" s="79"/>
      <c r="I505" s="79"/>
      <c r="J505" s="79"/>
      <c r="K505" s="79"/>
      <c r="L505" s="79"/>
      <c r="M505" s="79"/>
      <c r="N505" s="79"/>
      <c r="O505" s="79"/>
      <c r="P505" s="79"/>
      <c r="Q505" s="79"/>
      <c r="R505" s="79"/>
      <c r="S505" s="79"/>
      <c r="T505" s="79"/>
      <c r="U505" s="79"/>
      <c r="V505" s="79"/>
      <c r="W505" s="79"/>
    </row>
    <row r="506" spans="1:23">
      <c r="A506" s="79"/>
      <c r="B506" s="79"/>
      <c r="C506" s="79"/>
      <c r="D506" s="79"/>
      <c r="E506" s="79"/>
      <c r="F506" s="79"/>
      <c r="G506" s="79"/>
      <c r="H506" s="79"/>
      <c r="I506" s="79"/>
      <c r="J506" s="79"/>
      <c r="K506" s="79"/>
      <c r="L506" s="79"/>
      <c r="M506" s="79"/>
      <c r="N506" s="79"/>
      <c r="O506" s="79"/>
      <c r="P506" s="79"/>
      <c r="Q506" s="79"/>
      <c r="R506" s="79"/>
      <c r="S506" s="79"/>
      <c r="T506" s="79"/>
      <c r="U506" s="79"/>
      <c r="V506" s="79"/>
      <c r="W506" s="79"/>
    </row>
    <row r="507" spans="1:23">
      <c r="A507" s="79"/>
      <c r="B507" s="79"/>
      <c r="C507" s="79"/>
      <c r="D507" s="79"/>
      <c r="E507" s="79"/>
      <c r="F507" s="79"/>
      <c r="G507" s="79"/>
      <c r="H507" s="79"/>
      <c r="I507" s="79"/>
      <c r="J507" s="79"/>
      <c r="K507" s="79"/>
      <c r="L507" s="79"/>
      <c r="M507" s="79"/>
      <c r="N507" s="79"/>
      <c r="O507" s="79"/>
      <c r="P507" s="79"/>
      <c r="Q507" s="79"/>
      <c r="R507" s="79"/>
      <c r="S507" s="79"/>
      <c r="T507" s="79"/>
      <c r="U507" s="79"/>
      <c r="V507" s="79"/>
      <c r="W507" s="79"/>
    </row>
    <row r="508" spans="1:23">
      <c r="A508" s="79"/>
      <c r="B508" s="79"/>
      <c r="C508" s="79"/>
      <c r="D508" s="79"/>
      <c r="E508" s="79"/>
      <c r="F508" s="79"/>
      <c r="G508" s="79"/>
      <c r="H508" s="79"/>
      <c r="I508" s="79"/>
      <c r="J508" s="79"/>
      <c r="K508" s="79"/>
      <c r="L508" s="79"/>
      <c r="M508" s="79"/>
      <c r="N508" s="79"/>
      <c r="O508" s="79"/>
      <c r="P508" s="79"/>
      <c r="Q508" s="79"/>
      <c r="R508" s="79"/>
      <c r="S508" s="79"/>
      <c r="T508" s="79"/>
      <c r="U508" s="79"/>
      <c r="V508" s="79"/>
      <c r="W508" s="79"/>
    </row>
    <row r="509" spans="1:23">
      <c r="A509" s="79"/>
      <c r="B509" s="79"/>
      <c r="C509" s="79"/>
      <c r="D509" s="79"/>
      <c r="E509" s="79"/>
      <c r="F509" s="79"/>
      <c r="G509" s="79"/>
      <c r="H509" s="79"/>
      <c r="I509" s="79"/>
      <c r="J509" s="79"/>
      <c r="K509" s="79"/>
      <c r="L509" s="79"/>
      <c r="M509" s="79"/>
      <c r="N509" s="79"/>
      <c r="O509" s="79"/>
      <c r="P509" s="79"/>
      <c r="Q509" s="79"/>
      <c r="R509" s="79"/>
      <c r="S509" s="79"/>
      <c r="T509" s="79"/>
      <c r="U509" s="79"/>
      <c r="V509" s="79"/>
      <c r="W509" s="79"/>
    </row>
    <row r="510" spans="1:23">
      <c r="A510" s="79"/>
      <c r="B510" s="79"/>
      <c r="C510" s="79"/>
      <c r="D510" s="79"/>
      <c r="E510" s="79"/>
      <c r="F510" s="79"/>
      <c r="G510" s="79"/>
      <c r="H510" s="79"/>
      <c r="I510" s="79"/>
      <c r="J510" s="79"/>
      <c r="K510" s="79"/>
      <c r="L510" s="79"/>
      <c r="M510" s="79"/>
      <c r="N510" s="79"/>
      <c r="O510" s="79"/>
      <c r="P510" s="79"/>
      <c r="Q510" s="79"/>
      <c r="R510" s="79"/>
      <c r="S510" s="79"/>
      <c r="T510" s="79"/>
      <c r="U510" s="79"/>
      <c r="V510" s="79"/>
      <c r="W510" s="79"/>
    </row>
    <row r="511" spans="1:23">
      <c r="A511" s="79"/>
      <c r="B511" s="79"/>
      <c r="C511" s="79"/>
      <c r="D511" s="79"/>
      <c r="E511" s="79"/>
      <c r="F511" s="79"/>
      <c r="G511" s="79"/>
      <c r="H511" s="79"/>
      <c r="I511" s="79"/>
      <c r="J511" s="79"/>
      <c r="K511" s="79"/>
      <c r="L511" s="79"/>
      <c r="M511" s="79"/>
      <c r="N511" s="79"/>
      <c r="O511" s="79"/>
      <c r="P511" s="79"/>
      <c r="Q511" s="79"/>
      <c r="R511" s="79"/>
      <c r="S511" s="79"/>
      <c r="T511" s="79"/>
      <c r="U511" s="79"/>
      <c r="V511" s="79"/>
      <c r="W511" s="79"/>
    </row>
    <row r="512" spans="1:23">
      <c r="A512" s="79"/>
      <c r="B512" s="79"/>
      <c r="C512" s="79"/>
      <c r="D512" s="79"/>
      <c r="E512" s="79"/>
      <c r="F512" s="79"/>
      <c r="G512" s="79"/>
      <c r="H512" s="79"/>
      <c r="I512" s="79"/>
      <c r="J512" s="79"/>
      <c r="K512" s="79"/>
      <c r="L512" s="79"/>
      <c r="M512" s="79"/>
      <c r="N512" s="79"/>
      <c r="O512" s="79"/>
      <c r="P512" s="79"/>
      <c r="Q512" s="79"/>
      <c r="R512" s="79"/>
      <c r="S512" s="79"/>
      <c r="T512" s="79"/>
      <c r="U512" s="79"/>
      <c r="V512" s="79"/>
      <c r="W512" s="79"/>
    </row>
    <row r="513" spans="1:23">
      <c r="A513" s="79"/>
      <c r="B513" s="79"/>
      <c r="C513" s="79"/>
      <c r="D513" s="79"/>
      <c r="E513" s="79"/>
      <c r="F513" s="79"/>
      <c r="G513" s="79"/>
      <c r="H513" s="79"/>
      <c r="I513" s="79"/>
      <c r="J513" s="79"/>
      <c r="K513" s="79"/>
      <c r="L513" s="79"/>
      <c r="M513" s="79"/>
      <c r="N513" s="79"/>
      <c r="O513" s="79"/>
      <c r="P513" s="79"/>
      <c r="Q513" s="79"/>
      <c r="R513" s="79"/>
      <c r="S513" s="79"/>
      <c r="T513" s="79"/>
      <c r="U513" s="79"/>
      <c r="V513" s="79"/>
      <c r="W513" s="79"/>
    </row>
    <row r="514" spans="1:23">
      <c r="A514" s="79"/>
      <c r="B514" s="79"/>
      <c r="C514" s="79"/>
      <c r="D514" s="79"/>
      <c r="E514" s="79"/>
      <c r="F514" s="79"/>
      <c r="G514" s="79"/>
      <c r="H514" s="79"/>
      <c r="I514" s="79"/>
      <c r="J514" s="79"/>
      <c r="K514" s="79"/>
      <c r="L514" s="79"/>
      <c r="M514" s="79"/>
      <c r="N514" s="79"/>
      <c r="O514" s="79"/>
      <c r="P514" s="79"/>
      <c r="Q514" s="79"/>
      <c r="R514" s="79"/>
      <c r="S514" s="79"/>
      <c r="T514" s="79"/>
      <c r="U514" s="79"/>
      <c r="V514" s="79"/>
      <c r="W514" s="79"/>
    </row>
    <row r="515" spans="1:23">
      <c r="A515" s="79"/>
      <c r="B515" s="79"/>
      <c r="C515" s="79"/>
      <c r="D515" s="79"/>
      <c r="E515" s="79"/>
      <c r="F515" s="79"/>
      <c r="G515" s="79"/>
      <c r="H515" s="79"/>
      <c r="I515" s="79"/>
      <c r="J515" s="79"/>
      <c r="K515" s="79"/>
      <c r="L515" s="79"/>
      <c r="M515" s="79"/>
      <c r="N515" s="79"/>
      <c r="O515" s="79"/>
      <c r="P515" s="79"/>
      <c r="Q515" s="79"/>
      <c r="R515" s="79"/>
      <c r="S515" s="79"/>
      <c r="T515" s="79"/>
      <c r="U515" s="79"/>
      <c r="V515" s="79"/>
      <c r="W515" s="79"/>
    </row>
    <row r="516" spans="1:23">
      <c r="A516" s="79"/>
      <c r="B516" s="79"/>
      <c r="C516" s="79"/>
      <c r="D516" s="79"/>
      <c r="E516" s="79"/>
      <c r="F516" s="79"/>
      <c r="G516" s="79"/>
      <c r="H516" s="79"/>
      <c r="I516" s="79"/>
      <c r="J516" s="79"/>
      <c r="K516" s="79"/>
      <c r="L516" s="79"/>
      <c r="M516" s="79"/>
      <c r="N516" s="79"/>
      <c r="O516" s="79"/>
      <c r="P516" s="79"/>
      <c r="Q516" s="79"/>
      <c r="R516" s="79"/>
      <c r="S516" s="79"/>
      <c r="T516" s="79"/>
      <c r="U516" s="79"/>
      <c r="V516" s="79"/>
      <c r="W516" s="79"/>
    </row>
    <row r="517" spans="1:23">
      <c r="A517" s="79"/>
      <c r="B517" s="79"/>
      <c r="C517" s="79"/>
      <c r="D517" s="79"/>
      <c r="E517" s="79"/>
      <c r="F517" s="79"/>
      <c r="G517" s="79"/>
      <c r="H517" s="79"/>
      <c r="I517" s="79"/>
      <c r="J517" s="79"/>
      <c r="K517" s="79"/>
      <c r="L517" s="79"/>
      <c r="M517" s="79"/>
      <c r="N517" s="79"/>
      <c r="O517" s="79"/>
      <c r="P517" s="79"/>
      <c r="Q517" s="79"/>
      <c r="R517" s="79"/>
      <c r="S517" s="79"/>
      <c r="T517" s="79"/>
      <c r="U517" s="79"/>
      <c r="V517" s="79"/>
      <c r="W517" s="79"/>
    </row>
    <row r="518" spans="1:23">
      <c r="A518" s="79"/>
      <c r="B518" s="79"/>
      <c r="C518" s="79"/>
      <c r="D518" s="79"/>
      <c r="E518" s="79"/>
      <c r="F518" s="79"/>
      <c r="G518" s="79"/>
      <c r="H518" s="79"/>
      <c r="I518" s="79"/>
      <c r="J518" s="79"/>
      <c r="K518" s="79"/>
      <c r="L518" s="79"/>
      <c r="M518" s="79"/>
      <c r="N518" s="79"/>
      <c r="O518" s="79"/>
      <c r="P518" s="79"/>
      <c r="Q518" s="79"/>
      <c r="R518" s="79"/>
      <c r="S518" s="79"/>
      <c r="T518" s="79"/>
      <c r="U518" s="79"/>
      <c r="V518" s="79"/>
      <c r="W518" s="79"/>
    </row>
    <row r="519" spans="1:23">
      <c r="A519" s="79"/>
      <c r="B519" s="79"/>
      <c r="C519" s="79"/>
      <c r="D519" s="79"/>
      <c r="E519" s="79"/>
      <c r="F519" s="79"/>
      <c r="G519" s="79"/>
      <c r="H519" s="79"/>
      <c r="I519" s="79"/>
      <c r="J519" s="79"/>
      <c r="K519" s="79"/>
      <c r="L519" s="79"/>
      <c r="M519" s="79"/>
      <c r="N519" s="79"/>
      <c r="O519" s="79"/>
      <c r="P519" s="79"/>
      <c r="Q519" s="79"/>
      <c r="R519" s="79"/>
      <c r="S519" s="79"/>
      <c r="T519" s="79"/>
      <c r="U519" s="79"/>
      <c r="V519" s="79"/>
      <c r="W519" s="79"/>
    </row>
    <row r="520" spans="1:23">
      <c r="A520" s="79"/>
      <c r="B520" s="79"/>
      <c r="C520" s="79"/>
      <c r="D520" s="79"/>
      <c r="E520" s="79"/>
      <c r="F520" s="79"/>
      <c r="G520" s="79"/>
      <c r="H520" s="79"/>
      <c r="I520" s="79"/>
      <c r="J520" s="79"/>
      <c r="K520" s="79"/>
      <c r="L520" s="79"/>
      <c r="M520" s="79"/>
      <c r="N520" s="79"/>
      <c r="O520" s="79"/>
      <c r="P520" s="79"/>
      <c r="Q520" s="79"/>
      <c r="R520" s="79"/>
      <c r="S520" s="79"/>
      <c r="T520" s="79"/>
      <c r="U520" s="79"/>
      <c r="V520" s="79"/>
      <c r="W520" s="79"/>
    </row>
    <row r="521" spans="1:23">
      <c r="A521" s="79"/>
      <c r="B521" s="79"/>
      <c r="C521" s="79"/>
      <c r="D521" s="79"/>
      <c r="E521" s="79"/>
      <c r="F521" s="79"/>
      <c r="G521" s="79"/>
      <c r="H521" s="79"/>
      <c r="I521" s="79"/>
      <c r="J521" s="79"/>
      <c r="K521" s="79"/>
      <c r="L521" s="79"/>
      <c r="M521" s="79"/>
      <c r="N521" s="79"/>
      <c r="O521" s="79"/>
      <c r="P521" s="79"/>
      <c r="Q521" s="79"/>
      <c r="R521" s="79"/>
      <c r="S521" s="79"/>
      <c r="T521" s="79"/>
      <c r="U521" s="79"/>
      <c r="V521" s="79"/>
      <c r="W521" s="79"/>
    </row>
    <row r="522" spans="1:23">
      <c r="A522" s="79"/>
      <c r="B522" s="79"/>
      <c r="C522" s="79"/>
      <c r="D522" s="79"/>
      <c r="E522" s="79"/>
      <c r="F522" s="79"/>
      <c r="G522" s="79"/>
      <c r="H522" s="79"/>
      <c r="I522" s="79"/>
      <c r="J522" s="79"/>
      <c r="K522" s="79"/>
      <c r="L522" s="79"/>
      <c r="M522" s="79"/>
      <c r="N522" s="79"/>
      <c r="O522" s="79"/>
      <c r="P522" s="79"/>
      <c r="Q522" s="79"/>
      <c r="R522" s="79"/>
      <c r="S522" s="79"/>
      <c r="T522" s="79"/>
      <c r="U522" s="79"/>
      <c r="V522" s="79"/>
      <c r="W522" s="79"/>
    </row>
    <row r="523" spans="1:23">
      <c r="A523" s="79"/>
      <c r="B523" s="79"/>
      <c r="C523" s="79"/>
      <c r="D523" s="79"/>
      <c r="E523" s="79"/>
      <c r="F523" s="79"/>
      <c r="G523" s="79"/>
      <c r="H523" s="79"/>
      <c r="I523" s="79"/>
      <c r="J523" s="79"/>
      <c r="K523" s="79"/>
      <c r="L523" s="79"/>
      <c r="M523" s="79"/>
      <c r="N523" s="79"/>
      <c r="O523" s="79"/>
      <c r="P523" s="79"/>
      <c r="Q523" s="79"/>
      <c r="R523" s="79"/>
      <c r="S523" s="79"/>
      <c r="T523" s="79"/>
      <c r="U523" s="79"/>
      <c r="V523" s="79"/>
      <c r="W523" s="79"/>
    </row>
    <row r="524" spans="1:23">
      <c r="A524" s="79"/>
      <c r="B524" s="79"/>
      <c r="C524" s="79"/>
      <c r="D524" s="79"/>
      <c r="E524" s="79"/>
      <c r="F524" s="79"/>
      <c r="G524" s="79"/>
      <c r="H524" s="79"/>
      <c r="I524" s="79"/>
      <c r="J524" s="79"/>
      <c r="K524" s="79"/>
      <c r="L524" s="79"/>
      <c r="M524" s="79"/>
      <c r="N524" s="79"/>
      <c r="O524" s="79"/>
      <c r="P524" s="79"/>
      <c r="Q524" s="79"/>
      <c r="R524" s="79"/>
      <c r="S524" s="79"/>
      <c r="T524" s="79"/>
      <c r="U524" s="79"/>
      <c r="V524" s="79"/>
      <c r="W524" s="79"/>
    </row>
    <row r="525" spans="1:23">
      <c r="A525" s="79"/>
      <c r="B525" s="79"/>
      <c r="C525" s="79"/>
      <c r="D525" s="79"/>
      <c r="E525" s="79"/>
      <c r="F525" s="79"/>
      <c r="G525" s="79"/>
      <c r="H525" s="79"/>
      <c r="I525" s="79"/>
      <c r="J525" s="79"/>
      <c r="K525" s="79"/>
      <c r="L525" s="79"/>
      <c r="M525" s="79"/>
      <c r="N525" s="79"/>
      <c r="O525" s="79"/>
      <c r="P525" s="79"/>
      <c r="Q525" s="79"/>
      <c r="R525" s="79"/>
      <c r="S525" s="79"/>
      <c r="T525" s="79"/>
      <c r="U525" s="79"/>
      <c r="V525" s="79"/>
      <c r="W525" s="79"/>
    </row>
    <row r="526" spans="1:23">
      <c r="A526" s="79"/>
      <c r="B526" s="79"/>
      <c r="C526" s="79"/>
      <c r="D526" s="79"/>
      <c r="E526" s="79"/>
      <c r="F526" s="79"/>
      <c r="G526" s="79"/>
      <c r="H526" s="79"/>
      <c r="I526" s="79"/>
      <c r="J526" s="79"/>
      <c r="K526" s="79"/>
      <c r="L526" s="79"/>
      <c r="M526" s="79"/>
      <c r="N526" s="79"/>
      <c r="O526" s="79"/>
      <c r="P526" s="79"/>
      <c r="Q526" s="79"/>
      <c r="R526" s="79"/>
      <c r="S526" s="79"/>
      <c r="T526" s="79"/>
      <c r="U526" s="79"/>
      <c r="V526" s="79"/>
      <c r="W526" s="79"/>
    </row>
    <row r="527" spans="1:23">
      <c r="A527" s="79"/>
      <c r="B527" s="79"/>
      <c r="C527" s="79"/>
      <c r="D527" s="79"/>
      <c r="E527" s="79"/>
      <c r="F527" s="79"/>
      <c r="G527" s="79"/>
      <c r="H527" s="79"/>
      <c r="I527" s="79"/>
      <c r="J527" s="79"/>
      <c r="K527" s="79"/>
      <c r="L527" s="79"/>
      <c r="M527" s="79"/>
      <c r="N527" s="79"/>
      <c r="O527" s="79"/>
      <c r="P527" s="79"/>
      <c r="Q527" s="79"/>
      <c r="R527" s="79"/>
      <c r="S527" s="79"/>
      <c r="T527" s="79"/>
      <c r="U527" s="79"/>
      <c r="V527" s="79"/>
      <c r="W527" s="79"/>
    </row>
    <row r="528" spans="1:23">
      <c r="A528" s="79"/>
      <c r="B528" s="79"/>
      <c r="C528" s="79"/>
      <c r="D528" s="79"/>
      <c r="E528" s="79"/>
      <c r="F528" s="79"/>
      <c r="G528" s="79"/>
      <c r="H528" s="79"/>
      <c r="I528" s="79"/>
      <c r="J528" s="79"/>
      <c r="K528" s="79"/>
      <c r="L528" s="79"/>
      <c r="M528" s="79"/>
      <c r="N528" s="79"/>
      <c r="O528" s="79"/>
      <c r="P528" s="79"/>
      <c r="Q528" s="79"/>
      <c r="R528" s="79"/>
      <c r="S528" s="79"/>
      <c r="T528" s="79"/>
      <c r="U528" s="79"/>
      <c r="V528" s="79"/>
      <c r="W528" s="79"/>
    </row>
    <row r="529" spans="1:23">
      <c r="A529" s="79"/>
      <c r="B529" s="79"/>
      <c r="C529" s="79"/>
      <c r="D529" s="79"/>
      <c r="E529" s="79"/>
      <c r="F529" s="79"/>
      <c r="G529" s="79"/>
      <c r="H529" s="79"/>
      <c r="I529" s="79"/>
      <c r="J529" s="79"/>
      <c r="K529" s="79"/>
      <c r="L529" s="79"/>
      <c r="M529" s="79"/>
      <c r="N529" s="79"/>
      <c r="O529" s="79"/>
      <c r="P529" s="79"/>
      <c r="Q529" s="79"/>
      <c r="R529" s="79"/>
      <c r="S529" s="79"/>
      <c r="T529" s="79"/>
      <c r="U529" s="79"/>
      <c r="V529" s="79"/>
      <c r="W529" s="79"/>
    </row>
    <row r="530" spans="1:23">
      <c r="A530" s="79"/>
      <c r="B530" s="79"/>
      <c r="C530" s="79"/>
      <c r="D530" s="79"/>
      <c r="E530" s="79"/>
      <c r="F530" s="79"/>
      <c r="G530" s="79"/>
      <c r="H530" s="79"/>
      <c r="I530" s="79"/>
      <c r="J530" s="79"/>
      <c r="K530" s="79"/>
      <c r="L530" s="79"/>
      <c r="M530" s="79"/>
      <c r="N530" s="79"/>
      <c r="O530" s="79"/>
      <c r="P530" s="79"/>
      <c r="Q530" s="79"/>
      <c r="R530" s="79"/>
      <c r="S530" s="79"/>
      <c r="T530" s="79"/>
      <c r="U530" s="79"/>
      <c r="V530" s="79"/>
      <c r="W530" s="79"/>
    </row>
    <row r="531" spans="1:23">
      <c r="A531" s="79"/>
      <c r="B531" s="79"/>
      <c r="C531" s="79"/>
      <c r="D531" s="79"/>
      <c r="E531" s="79"/>
      <c r="F531" s="79"/>
      <c r="G531" s="79"/>
      <c r="H531" s="79"/>
      <c r="I531" s="79"/>
      <c r="J531" s="79"/>
      <c r="K531" s="79"/>
      <c r="L531" s="79"/>
      <c r="M531" s="79"/>
      <c r="N531" s="79"/>
      <c r="O531" s="79"/>
      <c r="P531" s="79"/>
      <c r="Q531" s="79"/>
      <c r="R531" s="79"/>
      <c r="S531" s="79"/>
      <c r="T531" s="79"/>
      <c r="U531" s="79"/>
      <c r="V531" s="79"/>
      <c r="W531" s="79"/>
    </row>
    <row r="532" spans="1:23">
      <c r="A532" s="79"/>
      <c r="B532" s="79"/>
      <c r="C532" s="79"/>
      <c r="D532" s="79"/>
      <c r="E532" s="79"/>
      <c r="F532" s="79"/>
      <c r="G532" s="79"/>
      <c r="H532" s="79"/>
      <c r="I532" s="79"/>
      <c r="J532" s="79"/>
      <c r="K532" s="79"/>
      <c r="L532" s="79"/>
      <c r="M532" s="79"/>
      <c r="N532" s="79"/>
      <c r="O532" s="79"/>
      <c r="P532" s="79"/>
      <c r="Q532" s="79"/>
      <c r="R532" s="79"/>
      <c r="S532" s="79"/>
      <c r="T532" s="79"/>
      <c r="U532" s="79"/>
      <c r="V532" s="79"/>
      <c r="W532" s="79"/>
    </row>
    <row r="533" spans="1:23">
      <c r="A533" s="79"/>
      <c r="B533" s="79"/>
      <c r="C533" s="79"/>
      <c r="D533" s="79"/>
      <c r="E533" s="79"/>
      <c r="F533" s="79"/>
      <c r="G533" s="79"/>
      <c r="H533" s="79"/>
      <c r="I533" s="79"/>
      <c r="J533" s="79"/>
      <c r="K533" s="79"/>
      <c r="L533" s="79"/>
      <c r="M533" s="79"/>
      <c r="N533" s="79"/>
      <c r="O533" s="79"/>
      <c r="P533" s="79"/>
      <c r="Q533" s="79"/>
      <c r="R533" s="79"/>
      <c r="S533" s="79"/>
      <c r="T533" s="79"/>
      <c r="U533" s="79"/>
      <c r="V533" s="79"/>
      <c r="W533" s="79"/>
    </row>
    <row r="534" spans="1:23">
      <c r="A534" s="79"/>
      <c r="B534" s="79"/>
      <c r="C534" s="79"/>
      <c r="D534" s="79"/>
      <c r="E534" s="79"/>
      <c r="F534" s="79"/>
      <c r="G534" s="79"/>
      <c r="H534" s="79"/>
      <c r="I534" s="79"/>
      <c r="J534" s="79"/>
      <c r="K534" s="79"/>
      <c r="L534" s="79"/>
      <c r="M534" s="79"/>
      <c r="N534" s="79"/>
      <c r="O534" s="79"/>
      <c r="P534" s="79"/>
      <c r="Q534" s="79"/>
      <c r="R534" s="79"/>
      <c r="S534" s="79"/>
      <c r="T534" s="79"/>
      <c r="U534" s="79"/>
      <c r="V534" s="79"/>
      <c r="W534" s="79"/>
    </row>
    <row r="535" spans="1:23">
      <c r="A535" s="79"/>
      <c r="B535" s="79"/>
      <c r="C535" s="79"/>
      <c r="D535" s="79"/>
      <c r="E535" s="79"/>
      <c r="F535" s="79"/>
      <c r="G535" s="79"/>
      <c r="H535" s="79"/>
      <c r="I535" s="79"/>
      <c r="J535" s="79"/>
      <c r="K535" s="79"/>
      <c r="L535" s="79"/>
      <c r="M535" s="79"/>
      <c r="N535" s="79"/>
      <c r="O535" s="79"/>
      <c r="P535" s="79"/>
      <c r="Q535" s="79"/>
      <c r="R535" s="79"/>
      <c r="S535" s="79"/>
      <c r="T535" s="79"/>
      <c r="U535" s="79"/>
      <c r="V535" s="79"/>
      <c r="W535" s="79"/>
    </row>
    <row r="536" spans="1:23">
      <c r="A536" s="79"/>
      <c r="B536" s="79"/>
      <c r="C536" s="79"/>
      <c r="D536" s="79"/>
      <c r="E536" s="79"/>
      <c r="F536" s="79"/>
      <c r="G536" s="79"/>
      <c r="H536" s="79"/>
      <c r="I536" s="79"/>
      <c r="J536" s="79"/>
      <c r="K536" s="79"/>
      <c r="L536" s="79"/>
      <c r="M536" s="79"/>
      <c r="N536" s="79"/>
      <c r="O536" s="79"/>
      <c r="P536" s="79"/>
      <c r="Q536" s="79"/>
      <c r="R536" s="79"/>
      <c r="S536" s="79"/>
      <c r="T536" s="79"/>
      <c r="U536" s="79"/>
      <c r="V536" s="79"/>
      <c r="W536" s="79"/>
    </row>
    <row r="537" spans="1:23">
      <c r="A537" s="79"/>
      <c r="B537" s="79"/>
      <c r="C537" s="79"/>
      <c r="D537" s="79"/>
      <c r="E537" s="79"/>
      <c r="F537" s="79"/>
      <c r="G537" s="79"/>
      <c r="H537" s="79"/>
      <c r="I537" s="79"/>
      <c r="J537" s="79"/>
      <c r="K537" s="79"/>
      <c r="L537" s="79"/>
      <c r="M537" s="79"/>
      <c r="N537" s="79"/>
      <c r="O537" s="79"/>
      <c r="P537" s="79"/>
      <c r="Q537" s="79"/>
      <c r="R537" s="79"/>
      <c r="S537" s="79"/>
      <c r="T537" s="79"/>
      <c r="U537" s="79"/>
      <c r="V537" s="79"/>
      <c r="W537" s="79"/>
    </row>
    <row r="538" spans="1:23">
      <c r="A538" s="79"/>
      <c r="B538" s="79"/>
      <c r="C538" s="79"/>
      <c r="D538" s="79"/>
      <c r="E538" s="79"/>
      <c r="F538" s="79"/>
      <c r="G538" s="79"/>
      <c r="H538" s="79"/>
      <c r="I538" s="79"/>
      <c r="J538" s="79"/>
      <c r="K538" s="79"/>
      <c r="L538" s="79"/>
      <c r="M538" s="79"/>
      <c r="N538" s="79"/>
      <c r="O538" s="79"/>
      <c r="P538" s="79"/>
      <c r="Q538" s="79"/>
      <c r="R538" s="79"/>
      <c r="S538" s="79"/>
      <c r="T538" s="79"/>
      <c r="U538" s="79"/>
      <c r="V538" s="79"/>
      <c r="W538" s="79"/>
    </row>
    <row r="539" spans="1:23">
      <c r="A539" s="79"/>
      <c r="B539" s="79"/>
      <c r="C539" s="79"/>
      <c r="D539" s="79"/>
      <c r="E539" s="79"/>
      <c r="F539" s="79"/>
      <c r="G539" s="79"/>
      <c r="H539" s="79"/>
      <c r="I539" s="79"/>
      <c r="J539" s="79"/>
      <c r="K539" s="79"/>
      <c r="L539" s="79"/>
      <c r="M539" s="79"/>
      <c r="N539" s="79"/>
      <c r="O539" s="79"/>
      <c r="P539" s="79"/>
      <c r="Q539" s="79"/>
      <c r="R539" s="79"/>
      <c r="S539" s="79"/>
      <c r="T539" s="79"/>
      <c r="U539" s="79"/>
      <c r="V539" s="79"/>
      <c r="W539" s="79"/>
    </row>
    <row r="540" spans="1:23">
      <c r="A540" s="79"/>
      <c r="B540" s="79"/>
      <c r="C540" s="79"/>
      <c r="D540" s="79"/>
      <c r="E540" s="79"/>
      <c r="F540" s="79"/>
      <c r="G540" s="79"/>
      <c r="H540" s="79"/>
      <c r="I540" s="79"/>
      <c r="J540" s="79"/>
      <c r="K540" s="79"/>
      <c r="L540" s="79"/>
      <c r="M540" s="79"/>
      <c r="N540" s="79"/>
      <c r="O540" s="79"/>
      <c r="P540" s="79"/>
      <c r="Q540" s="79"/>
      <c r="R540" s="79"/>
      <c r="S540" s="79"/>
      <c r="T540" s="79"/>
      <c r="U540" s="79"/>
      <c r="V540" s="79"/>
      <c r="W540" s="79"/>
    </row>
    <row r="541" spans="1:23">
      <c r="A541" s="79"/>
      <c r="B541" s="79"/>
      <c r="C541" s="79"/>
      <c r="D541" s="79"/>
      <c r="E541" s="79"/>
      <c r="F541" s="79"/>
      <c r="G541" s="79"/>
      <c r="H541" s="79"/>
      <c r="I541" s="79"/>
      <c r="J541" s="79"/>
      <c r="K541" s="79"/>
      <c r="L541" s="79"/>
      <c r="M541" s="79"/>
      <c r="N541" s="79"/>
      <c r="O541" s="79"/>
      <c r="P541" s="79"/>
      <c r="Q541" s="79"/>
      <c r="R541" s="79"/>
      <c r="S541" s="79"/>
      <c r="T541" s="79"/>
      <c r="U541" s="79"/>
      <c r="V541" s="79"/>
      <c r="W541" s="79"/>
    </row>
    <row r="542" spans="1:23">
      <c r="A542" s="79"/>
      <c r="B542" s="79"/>
      <c r="C542" s="79"/>
      <c r="D542" s="79"/>
      <c r="E542" s="79"/>
      <c r="F542" s="79"/>
      <c r="G542" s="79"/>
      <c r="H542" s="79"/>
      <c r="I542" s="79"/>
      <c r="J542" s="79"/>
      <c r="K542" s="79"/>
      <c r="L542" s="79"/>
      <c r="M542" s="79"/>
      <c r="N542" s="79"/>
      <c r="O542" s="79"/>
      <c r="P542" s="79"/>
      <c r="Q542" s="79"/>
      <c r="R542" s="79"/>
      <c r="S542" s="79"/>
      <c r="T542" s="79"/>
      <c r="U542" s="79"/>
      <c r="V542" s="79"/>
      <c r="W542" s="79"/>
    </row>
    <row r="543" spans="1:23">
      <c r="A543" s="79"/>
      <c r="B543" s="79"/>
      <c r="C543" s="79"/>
      <c r="D543" s="79"/>
      <c r="E543" s="79"/>
      <c r="F543" s="79"/>
      <c r="G543" s="79"/>
      <c r="H543" s="79"/>
      <c r="I543" s="79"/>
      <c r="J543" s="79"/>
      <c r="K543" s="79"/>
      <c r="L543" s="79"/>
      <c r="M543" s="79"/>
      <c r="N543" s="79"/>
      <c r="O543" s="79"/>
      <c r="P543" s="79"/>
      <c r="Q543" s="79"/>
      <c r="R543" s="79"/>
      <c r="S543" s="79"/>
      <c r="T543" s="79"/>
      <c r="U543" s="79"/>
      <c r="V543" s="79"/>
      <c r="W543" s="79"/>
    </row>
    <row r="544" spans="1:23">
      <c r="A544" s="79"/>
      <c r="B544" s="79"/>
      <c r="C544" s="79"/>
      <c r="D544" s="79"/>
      <c r="E544" s="79"/>
      <c r="F544" s="79"/>
      <c r="G544" s="79"/>
      <c r="H544" s="79"/>
      <c r="I544" s="79"/>
      <c r="J544" s="79"/>
      <c r="K544" s="79"/>
      <c r="L544" s="79"/>
      <c r="M544" s="79"/>
      <c r="N544" s="79"/>
      <c r="O544" s="79"/>
      <c r="P544" s="79"/>
      <c r="Q544" s="79"/>
      <c r="R544" s="79"/>
      <c r="S544" s="79"/>
      <c r="T544" s="79"/>
      <c r="U544" s="79"/>
      <c r="V544" s="79"/>
      <c r="W544" s="79"/>
    </row>
    <row r="545" spans="1:23">
      <c r="A545" s="79"/>
      <c r="B545" s="79"/>
      <c r="C545" s="79"/>
      <c r="D545" s="79"/>
      <c r="E545" s="79"/>
      <c r="F545" s="79"/>
      <c r="G545" s="79"/>
      <c r="H545" s="79"/>
      <c r="I545" s="79"/>
      <c r="J545" s="79"/>
      <c r="K545" s="79"/>
      <c r="L545" s="79"/>
      <c r="M545" s="79"/>
      <c r="N545" s="79"/>
      <c r="O545" s="79"/>
      <c r="P545" s="79"/>
      <c r="Q545" s="79"/>
      <c r="R545" s="79"/>
      <c r="S545" s="79"/>
      <c r="T545" s="79"/>
      <c r="U545" s="79"/>
      <c r="V545" s="79"/>
      <c r="W545" s="79"/>
    </row>
    <row r="546" spans="1:23">
      <c r="A546" s="79"/>
      <c r="B546" s="79"/>
      <c r="C546" s="79"/>
      <c r="D546" s="79"/>
      <c r="E546" s="79"/>
      <c r="F546" s="79"/>
      <c r="G546" s="79"/>
      <c r="H546" s="79"/>
      <c r="I546" s="79"/>
      <c r="J546" s="79"/>
      <c r="K546" s="79"/>
      <c r="L546" s="79"/>
      <c r="M546" s="79"/>
      <c r="N546" s="79"/>
      <c r="O546" s="79"/>
      <c r="P546" s="79"/>
      <c r="Q546" s="79"/>
      <c r="R546" s="79"/>
      <c r="S546" s="79"/>
      <c r="T546" s="79"/>
      <c r="U546" s="79"/>
      <c r="V546" s="79"/>
      <c r="W546" s="79"/>
    </row>
    <row r="547" spans="1:23">
      <c r="A547" s="79"/>
      <c r="B547" s="79"/>
      <c r="C547" s="79"/>
      <c r="D547" s="79"/>
      <c r="E547" s="79"/>
      <c r="F547" s="79"/>
      <c r="G547" s="79"/>
      <c r="H547" s="79"/>
      <c r="I547" s="79"/>
      <c r="J547" s="79"/>
      <c r="K547" s="79"/>
      <c r="L547" s="79"/>
      <c r="M547" s="79"/>
      <c r="N547" s="79"/>
      <c r="O547" s="79"/>
      <c r="P547" s="79"/>
      <c r="Q547" s="79"/>
      <c r="R547" s="79"/>
      <c r="S547" s="79"/>
      <c r="T547" s="79"/>
      <c r="U547" s="79"/>
      <c r="V547" s="79"/>
      <c r="W547" s="79"/>
    </row>
    <row r="548" spans="1:23">
      <c r="A548" s="79"/>
      <c r="B548" s="79"/>
      <c r="C548" s="79"/>
      <c r="D548" s="79"/>
      <c r="E548" s="79"/>
      <c r="F548" s="79"/>
      <c r="G548" s="79"/>
      <c r="H548" s="79"/>
      <c r="I548" s="79"/>
      <c r="J548" s="79"/>
      <c r="K548" s="79"/>
      <c r="L548" s="79"/>
      <c r="M548" s="79"/>
      <c r="N548" s="79"/>
      <c r="O548" s="79"/>
      <c r="P548" s="79"/>
      <c r="Q548" s="79"/>
      <c r="R548" s="79"/>
      <c r="S548" s="79"/>
      <c r="T548" s="79"/>
      <c r="U548" s="79"/>
      <c r="V548" s="79"/>
      <c r="W548" s="79"/>
    </row>
    <row r="549" spans="1:23">
      <c r="A549" s="79"/>
      <c r="B549" s="79"/>
      <c r="C549" s="79"/>
      <c r="D549" s="79"/>
      <c r="E549" s="79"/>
      <c r="F549" s="79"/>
      <c r="G549" s="79"/>
      <c r="H549" s="79"/>
      <c r="I549" s="79"/>
      <c r="J549" s="79"/>
      <c r="K549" s="79"/>
      <c r="L549" s="79"/>
      <c r="M549" s="79"/>
      <c r="N549" s="79"/>
      <c r="O549" s="79"/>
      <c r="P549" s="79"/>
      <c r="Q549" s="79"/>
      <c r="R549" s="79"/>
      <c r="S549" s="79"/>
      <c r="T549" s="79"/>
      <c r="U549" s="79"/>
      <c r="V549" s="79"/>
      <c r="W549" s="79"/>
    </row>
    <row r="550" spans="1:23">
      <c r="A550" s="79"/>
      <c r="B550" s="79"/>
      <c r="C550" s="79"/>
      <c r="D550" s="79"/>
      <c r="E550" s="79"/>
      <c r="F550" s="79"/>
      <c r="G550" s="79"/>
      <c r="H550" s="79"/>
      <c r="I550" s="79"/>
      <c r="J550" s="79"/>
      <c r="K550" s="79"/>
      <c r="L550" s="79"/>
      <c r="M550" s="79"/>
      <c r="N550" s="79"/>
      <c r="O550" s="79"/>
      <c r="P550" s="79"/>
      <c r="Q550" s="79"/>
      <c r="R550" s="79"/>
      <c r="S550" s="79"/>
      <c r="T550" s="79"/>
      <c r="U550" s="79"/>
      <c r="V550" s="79"/>
      <c r="W550" s="79"/>
    </row>
    <row r="551" spans="1:23">
      <c r="A551" s="79"/>
      <c r="B551" s="79"/>
      <c r="C551" s="79"/>
      <c r="D551" s="79"/>
      <c r="E551" s="79"/>
      <c r="F551" s="79"/>
      <c r="G551" s="79"/>
      <c r="H551" s="79"/>
      <c r="I551" s="79"/>
      <c r="J551" s="79"/>
      <c r="K551" s="79"/>
      <c r="L551" s="79"/>
      <c r="M551" s="79"/>
      <c r="N551" s="79"/>
      <c r="O551" s="79"/>
      <c r="P551" s="79"/>
      <c r="Q551" s="79"/>
      <c r="R551" s="79"/>
      <c r="S551" s="79"/>
      <c r="T551" s="79"/>
      <c r="U551" s="79"/>
      <c r="V551" s="79"/>
      <c r="W551" s="79"/>
    </row>
    <row r="552" spans="1:23">
      <c r="A552" s="79"/>
      <c r="B552" s="79"/>
      <c r="C552" s="79"/>
      <c r="D552" s="79"/>
      <c r="E552" s="79"/>
      <c r="F552" s="79"/>
      <c r="G552" s="79"/>
      <c r="H552" s="79"/>
      <c r="I552" s="79"/>
      <c r="J552" s="79"/>
      <c r="K552" s="79"/>
      <c r="L552" s="79"/>
      <c r="M552" s="79"/>
      <c r="N552" s="79"/>
      <c r="O552" s="79"/>
      <c r="P552" s="79"/>
      <c r="Q552" s="79"/>
      <c r="R552" s="79"/>
      <c r="S552" s="79"/>
      <c r="T552" s="79"/>
      <c r="U552" s="79"/>
      <c r="V552" s="79"/>
      <c r="W552" s="79"/>
    </row>
    <row r="553" spans="1:23">
      <c r="A553" s="79"/>
      <c r="B553" s="79"/>
      <c r="C553" s="79"/>
      <c r="D553" s="79"/>
      <c r="E553" s="79"/>
      <c r="F553" s="79"/>
      <c r="G553" s="79"/>
      <c r="H553" s="79"/>
      <c r="I553" s="79"/>
      <c r="J553" s="79"/>
      <c r="K553" s="79"/>
      <c r="L553" s="79"/>
      <c r="M553" s="79"/>
      <c r="N553" s="79"/>
      <c r="O553" s="79"/>
      <c r="P553" s="79"/>
      <c r="Q553" s="79"/>
      <c r="R553" s="79"/>
      <c r="S553" s="79"/>
      <c r="T553" s="79"/>
      <c r="U553" s="79"/>
      <c r="V553" s="79"/>
      <c r="W553" s="79"/>
    </row>
    <row r="554" spans="1:23">
      <c r="A554" s="79"/>
      <c r="B554" s="79"/>
      <c r="C554" s="79"/>
      <c r="D554" s="79"/>
      <c r="E554" s="79"/>
      <c r="F554" s="79"/>
      <c r="G554" s="79"/>
      <c r="H554" s="79"/>
      <c r="I554" s="79"/>
      <c r="J554" s="79"/>
      <c r="K554" s="79"/>
      <c r="L554" s="79"/>
      <c r="M554" s="79"/>
      <c r="N554" s="79"/>
      <c r="O554" s="79"/>
      <c r="P554" s="79"/>
      <c r="Q554" s="79"/>
      <c r="R554" s="79"/>
      <c r="S554" s="79"/>
      <c r="T554" s="79"/>
      <c r="U554" s="79"/>
      <c r="V554" s="79"/>
      <c r="W554" s="79"/>
    </row>
    <row r="555" spans="1:23">
      <c r="A555" s="79"/>
      <c r="B555" s="79"/>
      <c r="C555" s="79"/>
      <c r="D555" s="79"/>
      <c r="E555" s="79"/>
      <c r="F555" s="79"/>
      <c r="G555" s="79"/>
      <c r="H555" s="79"/>
      <c r="I555" s="79"/>
      <c r="J555" s="79"/>
      <c r="K555" s="79"/>
      <c r="L555" s="79"/>
      <c r="M555" s="79"/>
      <c r="N555" s="79"/>
      <c r="O555" s="79"/>
      <c r="P555" s="79"/>
      <c r="Q555" s="79"/>
      <c r="R555" s="79"/>
      <c r="S555" s="79"/>
      <c r="T555" s="79"/>
      <c r="U555" s="79"/>
      <c r="V555" s="79"/>
      <c r="W555" s="79"/>
    </row>
    <row r="556" spans="1:23">
      <c r="A556" s="79"/>
      <c r="B556" s="79"/>
      <c r="C556" s="79"/>
      <c r="D556" s="79"/>
      <c r="E556" s="79"/>
      <c r="F556" s="79"/>
      <c r="G556" s="79"/>
      <c r="H556" s="79"/>
      <c r="I556" s="79"/>
      <c r="J556" s="79"/>
      <c r="K556" s="79"/>
      <c r="L556" s="79"/>
      <c r="M556" s="79"/>
      <c r="N556" s="79"/>
      <c r="O556" s="79"/>
      <c r="P556" s="79"/>
      <c r="Q556" s="79"/>
      <c r="R556" s="79"/>
      <c r="S556" s="79"/>
      <c r="T556" s="79"/>
      <c r="U556" s="79"/>
      <c r="V556" s="79"/>
      <c r="W556" s="79"/>
    </row>
    <row r="557" spans="1:23">
      <c r="A557" s="79"/>
      <c r="B557" s="79"/>
      <c r="C557" s="79"/>
      <c r="D557" s="79"/>
      <c r="E557" s="79"/>
      <c r="F557" s="79"/>
      <c r="G557" s="79"/>
      <c r="H557" s="79"/>
      <c r="I557" s="79"/>
      <c r="J557" s="79"/>
      <c r="K557" s="79"/>
      <c r="L557" s="79"/>
      <c r="M557" s="79"/>
      <c r="N557" s="79"/>
      <c r="O557" s="79"/>
      <c r="P557" s="79"/>
      <c r="Q557" s="79"/>
      <c r="R557" s="79"/>
      <c r="S557" s="79"/>
      <c r="T557" s="79"/>
      <c r="U557" s="79"/>
      <c r="V557" s="79"/>
      <c r="W557" s="79"/>
    </row>
    <row r="558" spans="1:23">
      <c r="A558" s="79"/>
      <c r="B558" s="79"/>
      <c r="C558" s="79"/>
      <c r="D558" s="79"/>
      <c r="E558" s="79"/>
      <c r="F558" s="79"/>
      <c r="G558" s="79"/>
      <c r="H558" s="79"/>
      <c r="I558" s="79"/>
      <c r="J558" s="79"/>
      <c r="K558" s="79"/>
      <c r="L558" s="79"/>
      <c r="M558" s="79"/>
      <c r="N558" s="79"/>
      <c r="O558" s="79"/>
      <c r="P558" s="79"/>
      <c r="Q558" s="79"/>
      <c r="R558" s="79"/>
      <c r="S558" s="79"/>
      <c r="T558" s="79"/>
      <c r="U558" s="79"/>
      <c r="V558" s="79"/>
      <c r="W558" s="79"/>
    </row>
    <row r="559" spans="1:23">
      <c r="A559" s="79"/>
      <c r="B559" s="79"/>
      <c r="C559" s="79"/>
      <c r="D559" s="79"/>
      <c r="E559" s="79"/>
      <c r="F559" s="79"/>
      <c r="G559" s="79"/>
      <c r="H559" s="79"/>
      <c r="I559" s="79"/>
      <c r="J559" s="79"/>
      <c r="K559" s="79"/>
      <c r="L559" s="79"/>
      <c r="M559" s="79"/>
      <c r="N559" s="79"/>
      <c r="O559" s="79"/>
      <c r="P559" s="79"/>
      <c r="Q559" s="79"/>
      <c r="R559" s="79"/>
      <c r="S559" s="79"/>
      <c r="T559" s="79"/>
      <c r="U559" s="79"/>
      <c r="V559" s="79"/>
      <c r="W559" s="79"/>
    </row>
    <row r="560" spans="1:23">
      <c r="A560" s="79"/>
      <c r="B560" s="79"/>
      <c r="C560" s="79"/>
      <c r="D560" s="79"/>
      <c r="E560" s="79"/>
      <c r="F560" s="79"/>
      <c r="G560" s="79"/>
      <c r="H560" s="79"/>
      <c r="I560" s="79"/>
      <c r="J560" s="79"/>
      <c r="K560" s="79"/>
      <c r="L560" s="79"/>
      <c r="M560" s="79"/>
      <c r="N560" s="79"/>
      <c r="O560" s="79"/>
      <c r="P560" s="79"/>
      <c r="Q560" s="79"/>
      <c r="R560" s="79"/>
      <c r="S560" s="79"/>
      <c r="T560" s="79"/>
      <c r="U560" s="79"/>
      <c r="V560" s="79"/>
      <c r="W560" s="79"/>
    </row>
    <row r="561" spans="1:23">
      <c r="A561" s="79"/>
      <c r="B561" s="79"/>
      <c r="C561" s="79"/>
      <c r="D561" s="79"/>
      <c r="E561" s="79"/>
      <c r="F561" s="79"/>
      <c r="G561" s="79"/>
      <c r="H561" s="79"/>
      <c r="I561" s="79"/>
      <c r="J561" s="79"/>
      <c r="K561" s="79"/>
      <c r="L561" s="79"/>
      <c r="M561" s="79"/>
      <c r="N561" s="79"/>
      <c r="O561" s="79"/>
      <c r="P561" s="79"/>
      <c r="Q561" s="79"/>
      <c r="R561" s="79"/>
      <c r="S561" s="79"/>
      <c r="T561" s="79"/>
      <c r="U561" s="79"/>
      <c r="V561" s="79"/>
      <c r="W561" s="79"/>
    </row>
    <row r="562" spans="1:23">
      <c r="A562" s="79"/>
      <c r="B562" s="79"/>
      <c r="C562" s="79"/>
      <c r="D562" s="79"/>
      <c r="E562" s="79"/>
      <c r="F562" s="79"/>
      <c r="G562" s="79"/>
      <c r="H562" s="79"/>
      <c r="I562" s="79"/>
      <c r="J562" s="79"/>
      <c r="K562" s="79"/>
      <c r="L562" s="79"/>
      <c r="M562" s="79"/>
      <c r="N562" s="79"/>
      <c r="O562" s="79"/>
      <c r="P562" s="79"/>
      <c r="Q562" s="79"/>
      <c r="R562" s="79"/>
      <c r="S562" s="79"/>
      <c r="T562" s="79"/>
      <c r="U562" s="79"/>
      <c r="V562" s="79"/>
      <c r="W562" s="79"/>
    </row>
    <row r="563" spans="1:23">
      <c r="A563" s="79"/>
      <c r="B563" s="79"/>
      <c r="C563" s="79"/>
      <c r="D563" s="79"/>
      <c r="E563" s="79"/>
      <c r="F563" s="79"/>
      <c r="G563" s="79"/>
      <c r="H563" s="79"/>
      <c r="I563" s="79"/>
      <c r="J563" s="79"/>
      <c r="K563" s="79"/>
      <c r="L563" s="79"/>
      <c r="M563" s="79"/>
      <c r="N563" s="79"/>
      <c r="O563" s="79"/>
      <c r="P563" s="79"/>
      <c r="Q563" s="79"/>
      <c r="R563" s="79"/>
      <c r="S563" s="79"/>
      <c r="T563" s="79"/>
      <c r="U563" s="79"/>
      <c r="V563" s="79"/>
      <c r="W563" s="79"/>
    </row>
    <row r="564" spans="1:23">
      <c r="A564" s="79"/>
      <c r="B564" s="79"/>
      <c r="C564" s="79"/>
      <c r="D564" s="79"/>
      <c r="E564" s="79"/>
      <c r="F564" s="79"/>
      <c r="G564" s="79"/>
      <c r="H564" s="79"/>
      <c r="I564" s="79"/>
      <c r="J564" s="79"/>
      <c r="K564" s="79"/>
      <c r="L564" s="79"/>
      <c r="M564" s="79"/>
      <c r="N564" s="79"/>
      <c r="O564" s="79"/>
      <c r="P564" s="79"/>
      <c r="Q564" s="79"/>
      <c r="R564" s="79"/>
      <c r="S564" s="79"/>
      <c r="T564" s="79"/>
      <c r="U564" s="79"/>
      <c r="V564" s="79"/>
      <c r="W564" s="79"/>
    </row>
    <row r="565" spans="1:23">
      <c r="A565" s="79"/>
      <c r="B565" s="79"/>
      <c r="C565" s="79"/>
      <c r="D565" s="79"/>
      <c r="E565" s="79"/>
      <c r="F565" s="79"/>
      <c r="G565" s="79"/>
      <c r="H565" s="79"/>
      <c r="I565" s="79"/>
      <c r="J565" s="79"/>
      <c r="K565" s="79"/>
      <c r="L565" s="79"/>
      <c r="M565" s="79"/>
      <c r="N565" s="79"/>
      <c r="O565" s="79"/>
      <c r="P565" s="79"/>
      <c r="Q565" s="79"/>
      <c r="R565" s="79"/>
      <c r="S565" s="79"/>
      <c r="T565" s="79"/>
      <c r="U565" s="79"/>
      <c r="V565" s="79"/>
      <c r="W565" s="79"/>
    </row>
    <row r="566" spans="1:23">
      <c r="A566" s="79"/>
      <c r="B566" s="79"/>
      <c r="C566" s="79"/>
      <c r="D566" s="79"/>
      <c r="E566" s="79"/>
      <c r="F566" s="79"/>
      <c r="G566" s="79"/>
      <c r="H566" s="79"/>
      <c r="I566" s="79"/>
      <c r="J566" s="79"/>
      <c r="K566" s="79"/>
      <c r="L566" s="79"/>
      <c r="M566" s="79"/>
      <c r="N566" s="79"/>
      <c r="O566" s="79"/>
      <c r="P566" s="79"/>
      <c r="Q566" s="79"/>
      <c r="R566" s="79"/>
      <c r="S566" s="79"/>
      <c r="T566" s="79"/>
      <c r="U566" s="79"/>
      <c r="V566" s="79"/>
      <c r="W566" s="79"/>
    </row>
    <row r="567" spans="1:23">
      <c r="A567" s="79"/>
      <c r="B567" s="79"/>
      <c r="C567" s="79"/>
      <c r="D567" s="79"/>
      <c r="E567" s="79"/>
      <c r="F567" s="79"/>
      <c r="G567" s="79"/>
      <c r="H567" s="79"/>
      <c r="I567" s="79"/>
      <c r="J567" s="79"/>
      <c r="K567" s="79"/>
      <c r="L567" s="79"/>
      <c r="M567" s="79"/>
      <c r="N567" s="79"/>
      <c r="O567" s="79"/>
      <c r="P567" s="79"/>
      <c r="Q567" s="79"/>
      <c r="R567" s="79"/>
      <c r="S567" s="79"/>
      <c r="T567" s="79"/>
      <c r="U567" s="79"/>
      <c r="V567" s="79"/>
      <c r="W567" s="79"/>
    </row>
    <row r="568" spans="1:23">
      <c r="A568" s="79"/>
      <c r="B568" s="79"/>
      <c r="C568" s="79"/>
      <c r="D568" s="79"/>
      <c r="E568" s="79"/>
      <c r="F568" s="79"/>
      <c r="G568" s="79"/>
      <c r="H568" s="79"/>
      <c r="I568" s="79"/>
      <c r="J568" s="79"/>
      <c r="K568" s="79"/>
      <c r="L568" s="79"/>
      <c r="M568" s="79"/>
      <c r="N568" s="79"/>
      <c r="O568" s="79"/>
      <c r="P568" s="79"/>
      <c r="Q568" s="79"/>
      <c r="R568" s="79"/>
      <c r="S568" s="79"/>
      <c r="T568" s="79"/>
      <c r="U568" s="79"/>
      <c r="V568" s="79"/>
      <c r="W568" s="79"/>
    </row>
    <row r="569" spans="1:23">
      <c r="A569" s="79"/>
      <c r="B569" s="79"/>
      <c r="C569" s="79"/>
      <c r="D569" s="79"/>
      <c r="E569" s="79"/>
      <c r="F569" s="79"/>
      <c r="G569" s="79"/>
      <c r="H569" s="79"/>
      <c r="I569" s="79"/>
      <c r="J569" s="79"/>
      <c r="K569" s="79"/>
      <c r="L569" s="79"/>
      <c r="M569" s="79"/>
      <c r="N569" s="79"/>
      <c r="O569" s="79"/>
      <c r="P569" s="79"/>
      <c r="Q569" s="79"/>
      <c r="R569" s="79"/>
      <c r="S569" s="79"/>
      <c r="T569" s="79"/>
      <c r="U569" s="79"/>
      <c r="V569" s="79"/>
      <c r="W569" s="79"/>
    </row>
    <row r="570" spans="1:23">
      <c r="A570" s="79"/>
      <c r="B570" s="79"/>
      <c r="C570" s="79"/>
      <c r="D570" s="79"/>
      <c r="E570" s="79"/>
      <c r="F570" s="79"/>
      <c r="G570" s="79"/>
      <c r="H570" s="79"/>
      <c r="I570" s="79"/>
      <c r="J570" s="79"/>
      <c r="K570" s="79"/>
      <c r="L570" s="79"/>
      <c r="M570" s="79"/>
      <c r="N570" s="79"/>
      <c r="O570" s="79"/>
      <c r="P570" s="79"/>
      <c r="Q570" s="79"/>
      <c r="R570" s="79"/>
      <c r="S570" s="79"/>
      <c r="T570" s="79"/>
      <c r="U570" s="79"/>
      <c r="V570" s="79"/>
      <c r="W570" s="79"/>
    </row>
    <row r="571" spans="1:23">
      <c r="A571" s="79"/>
      <c r="B571" s="79"/>
      <c r="C571" s="79"/>
      <c r="D571" s="79"/>
      <c r="E571" s="79"/>
      <c r="F571" s="79"/>
      <c r="G571" s="79"/>
      <c r="H571" s="79"/>
      <c r="I571" s="79"/>
      <c r="J571" s="79"/>
      <c r="K571" s="79"/>
      <c r="L571" s="79"/>
      <c r="M571" s="79"/>
      <c r="N571" s="79"/>
      <c r="O571" s="79"/>
      <c r="P571" s="79"/>
      <c r="Q571" s="79"/>
      <c r="R571" s="79"/>
      <c r="S571" s="79"/>
      <c r="T571" s="79"/>
      <c r="U571" s="79"/>
      <c r="V571" s="79"/>
      <c r="W571" s="79"/>
    </row>
    <row r="572" spans="1:23">
      <c r="A572" s="79"/>
      <c r="B572" s="79"/>
      <c r="C572" s="79"/>
      <c r="D572" s="79"/>
      <c r="E572" s="79"/>
      <c r="F572" s="79"/>
      <c r="G572" s="79"/>
      <c r="H572" s="79"/>
      <c r="I572" s="79"/>
      <c r="J572" s="79"/>
      <c r="K572" s="79"/>
      <c r="L572" s="79"/>
      <c r="M572" s="79"/>
      <c r="N572" s="79"/>
      <c r="O572" s="79"/>
      <c r="P572" s="79"/>
      <c r="Q572" s="79"/>
      <c r="R572" s="79"/>
      <c r="S572" s="79"/>
      <c r="T572" s="79"/>
      <c r="U572" s="79"/>
      <c r="V572" s="79"/>
      <c r="W572" s="79"/>
    </row>
    <row r="573" spans="1:23">
      <c r="A573" s="79"/>
      <c r="B573" s="79"/>
      <c r="C573" s="79"/>
      <c r="D573" s="79"/>
      <c r="E573" s="79"/>
      <c r="F573" s="79"/>
      <c r="G573" s="79"/>
      <c r="H573" s="79"/>
      <c r="I573" s="79"/>
      <c r="J573" s="79"/>
      <c r="K573" s="79"/>
      <c r="L573" s="79"/>
      <c r="M573" s="79"/>
      <c r="N573" s="79"/>
      <c r="O573" s="79"/>
      <c r="P573" s="79"/>
      <c r="Q573" s="79"/>
      <c r="R573" s="79"/>
      <c r="S573" s="79"/>
      <c r="T573" s="79"/>
      <c r="U573" s="79"/>
      <c r="V573" s="79"/>
      <c r="W573" s="79"/>
    </row>
    <row r="574" spans="1:23">
      <c r="A574" s="79"/>
      <c r="B574" s="79"/>
      <c r="C574" s="79"/>
      <c r="D574" s="79"/>
      <c r="E574" s="79"/>
      <c r="F574" s="79"/>
      <c r="G574" s="79"/>
      <c r="H574" s="79"/>
      <c r="I574" s="79"/>
      <c r="J574" s="79"/>
      <c r="K574" s="79"/>
      <c r="L574" s="79"/>
      <c r="M574" s="79"/>
      <c r="N574" s="79"/>
      <c r="O574" s="79"/>
      <c r="P574" s="79"/>
      <c r="Q574" s="79"/>
      <c r="R574" s="79"/>
      <c r="S574" s="79"/>
      <c r="T574" s="79"/>
      <c r="U574" s="79"/>
      <c r="V574" s="79"/>
      <c r="W574" s="79"/>
    </row>
    <row r="575" spans="1:23">
      <c r="A575" s="79"/>
      <c r="B575" s="79"/>
      <c r="C575" s="79"/>
      <c r="D575" s="79"/>
      <c r="E575" s="79"/>
      <c r="F575" s="79"/>
      <c r="G575" s="79"/>
      <c r="H575" s="79"/>
      <c r="I575" s="79"/>
      <c r="J575" s="79"/>
      <c r="K575" s="79"/>
      <c r="L575" s="79"/>
      <c r="M575" s="79"/>
      <c r="N575" s="79"/>
      <c r="O575" s="79"/>
      <c r="P575" s="79"/>
      <c r="Q575" s="79"/>
      <c r="R575" s="79"/>
      <c r="S575" s="79"/>
      <c r="T575" s="79"/>
      <c r="U575" s="79"/>
      <c r="V575" s="79"/>
      <c r="W575" s="79"/>
    </row>
    <row r="576" spans="1:23">
      <c r="A576" s="79"/>
      <c r="B576" s="79"/>
      <c r="C576" s="79"/>
      <c r="D576" s="79"/>
      <c r="E576" s="79"/>
      <c r="F576" s="79"/>
      <c r="G576" s="79"/>
      <c r="H576" s="79"/>
      <c r="I576" s="79"/>
      <c r="J576" s="79"/>
      <c r="K576" s="79"/>
      <c r="L576" s="79"/>
      <c r="M576" s="79"/>
      <c r="N576" s="79"/>
      <c r="O576" s="79"/>
      <c r="P576" s="79"/>
      <c r="Q576" s="79"/>
      <c r="R576" s="79"/>
      <c r="S576" s="79"/>
      <c r="T576" s="79"/>
      <c r="U576" s="79"/>
      <c r="V576" s="79"/>
      <c r="W576" s="79"/>
    </row>
    <row r="577" spans="1:23">
      <c r="A577" s="79"/>
      <c r="B577" s="79"/>
      <c r="C577" s="79"/>
      <c r="D577" s="79"/>
      <c r="E577" s="79"/>
      <c r="F577" s="79"/>
      <c r="G577" s="79"/>
      <c r="H577" s="79"/>
      <c r="I577" s="79"/>
      <c r="J577" s="79"/>
      <c r="K577" s="79"/>
      <c r="L577" s="79"/>
      <c r="M577" s="79"/>
      <c r="N577" s="79"/>
      <c r="O577" s="79"/>
      <c r="P577" s="79"/>
      <c r="Q577" s="79"/>
      <c r="R577" s="79"/>
      <c r="S577" s="79"/>
      <c r="T577" s="79"/>
      <c r="U577" s="79"/>
      <c r="V577" s="79"/>
      <c r="W577" s="79"/>
    </row>
    <row r="578" spans="1:23">
      <c r="A578" s="79"/>
      <c r="B578" s="79"/>
      <c r="C578" s="79"/>
      <c r="D578" s="79"/>
      <c r="E578" s="79"/>
      <c r="F578" s="79"/>
      <c r="G578" s="79"/>
      <c r="H578" s="79"/>
      <c r="I578" s="79"/>
      <c r="J578" s="79"/>
      <c r="K578" s="79"/>
      <c r="L578" s="79"/>
      <c r="M578" s="79"/>
      <c r="N578" s="79"/>
      <c r="O578" s="79"/>
      <c r="P578" s="79"/>
      <c r="Q578" s="79"/>
      <c r="R578" s="79"/>
      <c r="S578" s="79"/>
      <c r="T578" s="79"/>
      <c r="U578" s="79"/>
      <c r="V578" s="79"/>
      <c r="W578" s="79"/>
    </row>
    <row r="579" spans="1:23">
      <c r="A579" s="79"/>
      <c r="B579" s="79"/>
      <c r="C579" s="79"/>
      <c r="D579" s="79"/>
      <c r="E579" s="79"/>
      <c r="F579" s="79"/>
      <c r="G579" s="79"/>
      <c r="H579" s="79"/>
      <c r="I579" s="79"/>
      <c r="J579" s="79"/>
      <c r="K579" s="79"/>
      <c r="L579" s="79"/>
      <c r="M579" s="79"/>
      <c r="N579" s="79"/>
      <c r="O579" s="79"/>
      <c r="P579" s="79"/>
      <c r="Q579" s="79"/>
      <c r="R579" s="79"/>
      <c r="S579" s="79"/>
      <c r="T579" s="79"/>
      <c r="U579" s="79"/>
      <c r="V579" s="79"/>
      <c r="W579" s="79"/>
    </row>
    <row r="580" spans="1:23">
      <c r="A580" s="79"/>
      <c r="B580" s="79"/>
      <c r="C580" s="79"/>
      <c r="D580" s="79"/>
      <c r="E580" s="79"/>
      <c r="F580" s="79"/>
      <c r="G580" s="79"/>
      <c r="H580" s="79"/>
      <c r="I580" s="79"/>
      <c r="J580" s="79"/>
      <c r="K580" s="79"/>
      <c r="L580" s="79"/>
      <c r="M580" s="79"/>
      <c r="N580" s="79"/>
      <c r="O580" s="79"/>
      <c r="P580" s="79"/>
      <c r="Q580" s="79"/>
      <c r="R580" s="79"/>
      <c r="S580" s="79"/>
      <c r="T580" s="79"/>
      <c r="U580" s="79"/>
      <c r="V580" s="79"/>
      <c r="W580" s="79"/>
    </row>
    <row r="581" spans="1:23">
      <c r="A581" s="79"/>
      <c r="B581" s="79"/>
      <c r="C581" s="79"/>
      <c r="D581" s="79"/>
      <c r="E581" s="79"/>
      <c r="F581" s="79"/>
      <c r="G581" s="79"/>
      <c r="H581" s="79"/>
      <c r="I581" s="79"/>
      <c r="J581" s="79"/>
      <c r="K581" s="79"/>
      <c r="L581" s="79"/>
      <c r="M581" s="79"/>
      <c r="N581" s="79"/>
      <c r="O581" s="79"/>
      <c r="P581" s="79"/>
      <c r="Q581" s="79"/>
      <c r="R581" s="79"/>
      <c r="S581" s="79"/>
      <c r="T581" s="79"/>
      <c r="U581" s="79"/>
      <c r="V581" s="79"/>
      <c r="W581" s="79"/>
    </row>
    <row r="582" spans="1:23">
      <c r="A582" s="79"/>
      <c r="B582" s="79"/>
      <c r="C582" s="79"/>
      <c r="D582" s="79"/>
      <c r="E582" s="79"/>
      <c r="F582" s="79"/>
      <c r="G582" s="79"/>
      <c r="H582" s="79"/>
      <c r="I582" s="79"/>
      <c r="J582" s="79"/>
      <c r="K582" s="79"/>
      <c r="L582" s="79"/>
      <c r="M582" s="79"/>
      <c r="N582" s="79"/>
      <c r="O582" s="79"/>
      <c r="P582" s="79"/>
      <c r="Q582" s="79"/>
      <c r="R582" s="79"/>
      <c r="S582" s="79"/>
      <c r="T582" s="79"/>
      <c r="U582" s="79"/>
      <c r="V582" s="79"/>
      <c r="W582" s="79"/>
    </row>
    <row r="583" spans="1:23">
      <c r="A583" s="79"/>
      <c r="B583" s="79"/>
      <c r="C583" s="79"/>
      <c r="D583" s="79"/>
      <c r="E583" s="79"/>
      <c r="F583" s="79"/>
      <c r="G583" s="79"/>
      <c r="H583" s="79"/>
      <c r="I583" s="79"/>
      <c r="J583" s="79"/>
      <c r="K583" s="79"/>
      <c r="L583" s="79"/>
      <c r="M583" s="79"/>
      <c r="N583" s="79"/>
      <c r="O583" s="79"/>
      <c r="P583" s="79"/>
      <c r="Q583" s="79"/>
      <c r="R583" s="79"/>
      <c r="S583" s="79"/>
      <c r="T583" s="79"/>
      <c r="U583" s="79"/>
      <c r="V583" s="79"/>
      <c r="W583" s="79"/>
    </row>
    <row r="584" spans="1:23">
      <c r="A584" s="79"/>
      <c r="B584" s="79"/>
      <c r="C584" s="79"/>
      <c r="D584" s="79"/>
      <c r="E584" s="79"/>
      <c r="F584" s="79"/>
      <c r="G584" s="79"/>
      <c r="H584" s="79"/>
      <c r="I584" s="79"/>
      <c r="J584" s="79"/>
      <c r="K584" s="79"/>
      <c r="L584" s="79"/>
      <c r="M584" s="79"/>
      <c r="N584" s="79"/>
      <c r="O584" s="79"/>
      <c r="P584" s="79"/>
      <c r="Q584" s="79"/>
      <c r="R584" s="79"/>
      <c r="S584" s="79"/>
      <c r="T584" s="79"/>
      <c r="U584" s="79"/>
      <c r="V584" s="79"/>
      <c r="W584" s="79"/>
    </row>
    <row r="585" spans="1:23">
      <c r="A585" s="79"/>
      <c r="B585" s="79"/>
      <c r="C585" s="79"/>
      <c r="D585" s="79"/>
      <c r="E585" s="79"/>
      <c r="F585" s="79"/>
      <c r="G585" s="79"/>
      <c r="H585" s="79"/>
      <c r="I585" s="79"/>
      <c r="J585" s="79"/>
      <c r="K585" s="79"/>
      <c r="L585" s="79"/>
      <c r="M585" s="79"/>
      <c r="N585" s="79"/>
      <c r="O585" s="79"/>
      <c r="P585" s="79"/>
      <c r="Q585" s="79"/>
      <c r="R585" s="79"/>
      <c r="S585" s="79"/>
      <c r="T585" s="79"/>
      <c r="U585" s="79"/>
      <c r="V585" s="79"/>
      <c r="W585" s="79"/>
    </row>
    <row r="586" spans="1:23">
      <c r="A586" s="79"/>
      <c r="B586" s="79"/>
      <c r="C586" s="79"/>
      <c r="D586" s="79"/>
      <c r="E586" s="79"/>
      <c r="F586" s="79"/>
      <c r="G586" s="79"/>
      <c r="H586" s="79"/>
      <c r="I586" s="79"/>
      <c r="J586" s="79"/>
      <c r="K586" s="79"/>
      <c r="L586" s="79"/>
      <c r="M586" s="79"/>
      <c r="N586" s="79"/>
      <c r="O586" s="79"/>
      <c r="P586" s="79"/>
      <c r="Q586" s="79"/>
      <c r="R586" s="79"/>
      <c r="S586" s="79"/>
      <c r="T586" s="79"/>
      <c r="U586" s="79"/>
      <c r="V586" s="79"/>
      <c r="W586" s="79"/>
    </row>
    <row r="587" spans="1:23">
      <c r="A587" s="79"/>
      <c r="B587" s="79"/>
      <c r="C587" s="79"/>
      <c r="D587" s="79"/>
      <c r="E587" s="79"/>
      <c r="F587" s="79"/>
      <c r="G587" s="79"/>
      <c r="H587" s="79"/>
      <c r="I587" s="79"/>
      <c r="J587" s="79"/>
      <c r="K587" s="79"/>
      <c r="L587" s="79"/>
      <c r="M587" s="79"/>
      <c r="N587" s="79"/>
      <c r="O587" s="79"/>
      <c r="P587" s="79"/>
      <c r="Q587" s="79"/>
      <c r="R587" s="79"/>
      <c r="S587" s="79"/>
      <c r="T587" s="79"/>
      <c r="U587" s="79"/>
      <c r="V587" s="79"/>
      <c r="W587" s="79"/>
    </row>
    <row r="588" spans="1:23">
      <c r="A588" s="79"/>
      <c r="B588" s="79"/>
      <c r="C588" s="79"/>
      <c r="D588" s="79"/>
      <c r="E588" s="79"/>
      <c r="F588" s="79"/>
      <c r="G588" s="79"/>
      <c r="H588" s="79"/>
      <c r="I588" s="79"/>
      <c r="J588" s="79"/>
      <c r="K588" s="79"/>
      <c r="L588" s="79"/>
      <c r="M588" s="79"/>
      <c r="N588" s="79"/>
      <c r="O588" s="79"/>
      <c r="P588" s="79"/>
      <c r="Q588" s="79"/>
      <c r="R588" s="79"/>
      <c r="S588" s="79"/>
      <c r="T588" s="79"/>
      <c r="U588" s="79"/>
      <c r="V588" s="79"/>
      <c r="W588" s="79"/>
    </row>
    <row r="589" spans="1:23">
      <c r="A589" s="79"/>
      <c r="B589" s="79"/>
      <c r="C589" s="79"/>
      <c r="D589" s="79"/>
      <c r="E589" s="79"/>
      <c r="F589" s="79"/>
      <c r="G589" s="79"/>
      <c r="H589" s="79"/>
      <c r="I589" s="79"/>
      <c r="J589" s="79"/>
      <c r="K589" s="79"/>
      <c r="L589" s="79"/>
      <c r="M589" s="79"/>
      <c r="N589" s="79"/>
      <c r="O589" s="79"/>
      <c r="P589" s="79"/>
      <c r="Q589" s="79"/>
      <c r="R589" s="79"/>
      <c r="S589" s="79"/>
      <c r="T589" s="79"/>
      <c r="U589" s="79"/>
      <c r="V589" s="79"/>
      <c r="W589" s="79"/>
    </row>
    <row r="590" spans="1:23">
      <c r="A590" s="79"/>
      <c r="B590" s="79"/>
      <c r="C590" s="79"/>
      <c r="D590" s="79"/>
      <c r="E590" s="79"/>
      <c r="F590" s="79"/>
      <c r="G590" s="79"/>
      <c r="H590" s="79"/>
      <c r="I590" s="79"/>
      <c r="J590" s="79"/>
      <c r="K590" s="79"/>
      <c r="L590" s="79"/>
      <c r="M590" s="79"/>
      <c r="N590" s="79"/>
      <c r="O590" s="79"/>
      <c r="P590" s="79"/>
      <c r="Q590" s="79"/>
      <c r="R590" s="79"/>
      <c r="S590" s="79"/>
      <c r="T590" s="79"/>
      <c r="U590" s="79"/>
      <c r="V590" s="79"/>
      <c r="W590" s="79"/>
    </row>
    <row r="591" spans="1:23">
      <c r="A591" s="79"/>
      <c r="B591" s="79"/>
      <c r="C591" s="79"/>
      <c r="D591" s="79"/>
      <c r="E591" s="79"/>
      <c r="F591" s="79"/>
      <c r="G591" s="79"/>
      <c r="H591" s="79"/>
      <c r="I591" s="79"/>
      <c r="J591" s="79"/>
      <c r="K591" s="79"/>
      <c r="L591" s="79"/>
      <c r="M591" s="79"/>
      <c r="N591" s="79"/>
      <c r="O591" s="79"/>
      <c r="P591" s="79"/>
      <c r="Q591" s="79"/>
      <c r="R591" s="79"/>
      <c r="S591" s="79"/>
      <c r="T591" s="79"/>
      <c r="U591" s="79"/>
      <c r="V591" s="79"/>
      <c r="W591" s="79"/>
    </row>
    <row r="592" spans="1:23">
      <c r="A592" s="79"/>
      <c r="B592" s="79"/>
      <c r="C592" s="79"/>
      <c r="D592" s="79"/>
      <c r="E592" s="79"/>
      <c r="F592" s="79"/>
      <c r="G592" s="79"/>
      <c r="H592" s="79"/>
      <c r="I592" s="79"/>
      <c r="J592" s="79"/>
      <c r="K592" s="79"/>
      <c r="L592" s="79"/>
      <c r="M592" s="79"/>
      <c r="N592" s="79"/>
      <c r="O592" s="79"/>
      <c r="P592" s="79"/>
      <c r="Q592" s="79"/>
      <c r="R592" s="79"/>
      <c r="S592" s="79"/>
      <c r="T592" s="79"/>
      <c r="U592" s="79"/>
      <c r="V592" s="79"/>
      <c r="W592" s="79"/>
    </row>
    <row r="593" spans="1:23">
      <c r="A593" s="79"/>
      <c r="B593" s="79"/>
      <c r="C593" s="79"/>
      <c r="D593" s="79"/>
      <c r="E593" s="79"/>
      <c r="F593" s="79"/>
      <c r="G593" s="79"/>
      <c r="H593" s="79"/>
      <c r="I593" s="79"/>
      <c r="J593" s="79"/>
      <c r="K593" s="79"/>
      <c r="L593" s="79"/>
      <c r="M593" s="79"/>
      <c r="N593" s="79"/>
      <c r="O593" s="79"/>
      <c r="P593" s="79"/>
      <c r="Q593" s="79"/>
      <c r="R593" s="79"/>
      <c r="S593" s="79"/>
      <c r="T593" s="79"/>
      <c r="U593" s="79"/>
      <c r="V593" s="79"/>
      <c r="W593" s="79"/>
    </row>
    <row r="594" spans="1:23">
      <c r="A594" s="79"/>
      <c r="B594" s="79"/>
      <c r="C594" s="79"/>
      <c r="D594" s="79"/>
      <c r="E594" s="79"/>
      <c r="F594" s="79"/>
      <c r="G594" s="79"/>
      <c r="H594" s="79"/>
      <c r="I594" s="79"/>
      <c r="J594" s="79"/>
      <c r="K594" s="79"/>
      <c r="L594" s="79"/>
      <c r="M594" s="79"/>
      <c r="N594" s="79"/>
      <c r="O594" s="79"/>
      <c r="P594" s="79"/>
      <c r="Q594" s="79"/>
      <c r="R594" s="79"/>
      <c r="S594" s="79"/>
      <c r="T594" s="79"/>
      <c r="U594" s="79"/>
      <c r="V594" s="79"/>
      <c r="W594" s="79"/>
    </row>
    <row r="595" spans="1:23">
      <c r="A595" s="79"/>
      <c r="B595" s="79"/>
      <c r="C595" s="79"/>
      <c r="D595" s="79"/>
      <c r="E595" s="79"/>
      <c r="F595" s="79"/>
      <c r="G595" s="79"/>
      <c r="H595" s="79"/>
      <c r="I595" s="79"/>
      <c r="J595" s="79"/>
      <c r="K595" s="79"/>
      <c r="L595" s="79"/>
      <c r="M595" s="79"/>
      <c r="N595" s="79"/>
      <c r="O595" s="79"/>
      <c r="P595" s="79"/>
      <c r="Q595" s="79"/>
      <c r="R595" s="79"/>
      <c r="S595" s="79"/>
      <c r="T595" s="79"/>
      <c r="U595" s="79"/>
      <c r="V595" s="79"/>
      <c r="W595" s="79"/>
    </row>
    <row r="596" spans="1:23">
      <c r="A596" s="79"/>
      <c r="B596" s="79"/>
      <c r="C596" s="79"/>
      <c r="D596" s="79"/>
      <c r="E596" s="79"/>
      <c r="F596" s="79"/>
      <c r="G596" s="79"/>
      <c r="H596" s="79"/>
      <c r="I596" s="79"/>
      <c r="J596" s="79"/>
      <c r="K596" s="79"/>
      <c r="L596" s="79"/>
      <c r="M596" s="79"/>
      <c r="N596" s="79"/>
      <c r="O596" s="79"/>
      <c r="P596" s="79"/>
      <c r="Q596" s="79"/>
      <c r="R596" s="79"/>
      <c r="S596" s="79"/>
      <c r="T596" s="79"/>
      <c r="U596" s="79"/>
      <c r="V596" s="79"/>
      <c r="W596" s="79"/>
    </row>
    <row r="597" spans="1:23">
      <c r="A597" s="79"/>
      <c r="B597" s="79"/>
      <c r="C597" s="79"/>
      <c r="D597" s="79"/>
      <c r="E597" s="79"/>
      <c r="F597" s="79"/>
      <c r="G597" s="79"/>
      <c r="H597" s="79"/>
      <c r="I597" s="79"/>
      <c r="J597" s="79"/>
      <c r="K597" s="79"/>
      <c r="L597" s="79"/>
      <c r="M597" s="79"/>
      <c r="N597" s="79"/>
      <c r="O597" s="79"/>
      <c r="P597" s="79"/>
      <c r="Q597" s="79"/>
      <c r="R597" s="79"/>
      <c r="S597" s="79"/>
      <c r="T597" s="79"/>
      <c r="U597" s="79"/>
      <c r="V597" s="79"/>
      <c r="W597" s="79"/>
    </row>
    <row r="598" spans="1:23">
      <c r="A598" s="79"/>
      <c r="B598" s="79"/>
      <c r="C598" s="79"/>
      <c r="D598" s="79"/>
      <c r="E598" s="79"/>
      <c r="F598" s="79"/>
      <c r="G598" s="79"/>
      <c r="H598" s="79"/>
      <c r="I598" s="79"/>
      <c r="J598" s="79"/>
      <c r="K598" s="79"/>
      <c r="L598" s="79"/>
      <c r="M598" s="79"/>
      <c r="N598" s="79"/>
      <c r="O598" s="79"/>
      <c r="P598" s="79"/>
      <c r="Q598" s="79"/>
      <c r="R598" s="79"/>
      <c r="S598" s="79"/>
      <c r="T598" s="79"/>
      <c r="U598" s="79"/>
      <c r="V598" s="79"/>
      <c r="W598" s="79"/>
    </row>
    <row r="599" spans="1:23">
      <c r="A599" s="79"/>
      <c r="B599" s="79"/>
      <c r="C599" s="79"/>
      <c r="D599" s="79"/>
      <c r="E599" s="79"/>
      <c r="F599" s="79"/>
      <c r="G599" s="79"/>
      <c r="H599" s="79"/>
      <c r="I599" s="79"/>
      <c r="J599" s="79"/>
      <c r="K599" s="79"/>
      <c r="L599" s="79"/>
      <c r="M599" s="79"/>
      <c r="N599" s="79"/>
      <c r="O599" s="79"/>
      <c r="P599" s="79"/>
      <c r="Q599" s="79"/>
      <c r="R599" s="79"/>
      <c r="S599" s="79"/>
      <c r="T599" s="79"/>
      <c r="U599" s="79"/>
      <c r="V599" s="79"/>
      <c r="W599" s="79"/>
    </row>
    <row r="600" spans="1:23">
      <c r="A600" s="79"/>
      <c r="B600" s="79"/>
      <c r="C600" s="79"/>
      <c r="D600" s="79"/>
      <c r="E600" s="79"/>
      <c r="F600" s="79"/>
      <c r="G600" s="79"/>
      <c r="H600" s="79"/>
      <c r="I600" s="79"/>
      <c r="J600" s="79"/>
      <c r="K600" s="79"/>
      <c r="L600" s="79"/>
      <c r="M600" s="79"/>
      <c r="N600" s="79"/>
      <c r="O600" s="79"/>
      <c r="P600" s="79"/>
      <c r="Q600" s="79"/>
      <c r="R600" s="79"/>
      <c r="S600" s="79"/>
      <c r="T600" s="79"/>
      <c r="U600" s="79"/>
      <c r="V600" s="79"/>
      <c r="W600" s="79"/>
    </row>
    <row r="601" spans="1:23">
      <c r="A601" s="79"/>
      <c r="B601" s="79"/>
      <c r="C601" s="79"/>
      <c r="D601" s="79"/>
      <c r="E601" s="79"/>
      <c r="F601" s="79"/>
      <c r="G601" s="79"/>
      <c r="H601" s="79"/>
      <c r="I601" s="79"/>
      <c r="J601" s="79"/>
      <c r="K601" s="79"/>
      <c r="L601" s="79"/>
      <c r="M601" s="79"/>
      <c r="N601" s="79"/>
      <c r="O601" s="79"/>
      <c r="P601" s="79"/>
      <c r="Q601" s="79"/>
      <c r="R601" s="79"/>
      <c r="S601" s="79"/>
      <c r="T601" s="79"/>
      <c r="U601" s="79"/>
      <c r="V601" s="79"/>
      <c r="W601" s="79"/>
    </row>
    <row r="602" spans="1:23">
      <c r="A602" s="79"/>
      <c r="B602" s="79"/>
      <c r="C602" s="79"/>
      <c r="D602" s="79"/>
      <c r="E602" s="79"/>
      <c r="F602" s="79"/>
      <c r="G602" s="79"/>
      <c r="H602" s="79"/>
      <c r="I602" s="79"/>
      <c r="J602" s="79"/>
      <c r="K602" s="79"/>
      <c r="L602" s="79"/>
      <c r="M602" s="79"/>
      <c r="N602" s="79"/>
      <c r="O602" s="79"/>
      <c r="P602" s="79"/>
      <c r="Q602" s="79"/>
      <c r="R602" s="79"/>
      <c r="S602" s="79"/>
      <c r="T602" s="79"/>
      <c r="U602" s="79"/>
      <c r="V602" s="79"/>
      <c r="W602" s="79"/>
    </row>
    <row r="603" spans="1:23">
      <c r="A603" s="79"/>
      <c r="B603" s="79"/>
      <c r="C603" s="79"/>
      <c r="D603" s="79"/>
      <c r="E603" s="79"/>
      <c r="F603" s="79"/>
      <c r="G603" s="79"/>
      <c r="H603" s="79"/>
      <c r="I603" s="79"/>
      <c r="J603" s="79"/>
      <c r="K603" s="79"/>
      <c r="L603" s="79"/>
      <c r="M603" s="79"/>
      <c r="N603" s="79"/>
      <c r="O603" s="79"/>
      <c r="P603" s="79"/>
      <c r="Q603" s="79"/>
      <c r="R603" s="79"/>
      <c r="S603" s="79"/>
      <c r="T603" s="79"/>
      <c r="U603" s="79"/>
      <c r="V603" s="79"/>
      <c r="W603" s="79"/>
    </row>
    <row r="604" spans="1:23">
      <c r="A604" s="79"/>
      <c r="B604" s="79"/>
      <c r="C604" s="79"/>
      <c r="D604" s="79"/>
      <c r="E604" s="79"/>
      <c r="F604" s="79"/>
      <c r="G604" s="79"/>
      <c r="H604" s="79"/>
      <c r="I604" s="79"/>
      <c r="J604" s="79"/>
      <c r="K604" s="79"/>
      <c r="L604" s="79"/>
      <c r="M604" s="79"/>
      <c r="N604" s="79"/>
      <c r="O604" s="79"/>
      <c r="P604" s="79"/>
      <c r="Q604" s="79"/>
      <c r="R604" s="79"/>
      <c r="S604" s="79"/>
      <c r="T604" s="79"/>
      <c r="U604" s="79"/>
      <c r="V604" s="79"/>
      <c r="W604" s="79"/>
    </row>
    <row r="605" spans="1:23">
      <c r="A605" s="79"/>
      <c r="B605" s="79"/>
      <c r="C605" s="79"/>
      <c r="D605" s="79"/>
      <c r="E605" s="79"/>
      <c r="F605" s="79"/>
      <c r="G605" s="79"/>
      <c r="H605" s="79"/>
      <c r="I605" s="79"/>
      <c r="J605" s="79"/>
      <c r="K605" s="79"/>
      <c r="L605" s="79"/>
      <c r="M605" s="79"/>
      <c r="N605" s="79"/>
      <c r="O605" s="79"/>
      <c r="P605" s="79"/>
      <c r="Q605" s="79"/>
      <c r="R605" s="79"/>
      <c r="S605" s="79"/>
      <c r="T605" s="79"/>
      <c r="U605" s="79"/>
      <c r="V605" s="79"/>
      <c r="W605" s="79"/>
    </row>
    <row r="606" spans="1:23">
      <c r="A606" s="79"/>
      <c r="B606" s="79"/>
      <c r="C606" s="79"/>
      <c r="D606" s="79"/>
      <c r="E606" s="79"/>
      <c r="F606" s="79"/>
      <c r="G606" s="79"/>
      <c r="H606" s="79"/>
      <c r="I606" s="79"/>
      <c r="J606" s="79"/>
      <c r="K606" s="79"/>
      <c r="L606" s="79"/>
      <c r="M606" s="79"/>
      <c r="N606" s="79"/>
      <c r="O606" s="79"/>
      <c r="P606" s="79"/>
      <c r="Q606" s="79"/>
      <c r="R606" s="79"/>
      <c r="S606" s="79"/>
      <c r="T606" s="79"/>
      <c r="U606" s="79"/>
      <c r="V606" s="79"/>
      <c r="W606" s="79"/>
    </row>
    <row r="607" spans="1:23">
      <c r="A607" s="79"/>
      <c r="B607" s="79"/>
      <c r="C607" s="79"/>
      <c r="D607" s="79"/>
      <c r="E607" s="79"/>
      <c r="F607" s="79"/>
      <c r="G607" s="79"/>
      <c r="H607" s="79"/>
      <c r="I607" s="79"/>
      <c r="J607" s="79"/>
      <c r="K607" s="79"/>
      <c r="L607" s="79"/>
      <c r="M607" s="79"/>
      <c r="N607" s="79"/>
      <c r="O607" s="79"/>
      <c r="P607" s="79"/>
      <c r="Q607" s="79"/>
      <c r="R607" s="79"/>
      <c r="S607" s="79"/>
      <c r="T607" s="79"/>
      <c r="U607" s="79"/>
      <c r="V607" s="79"/>
      <c r="W607" s="79"/>
    </row>
    <row r="608" spans="1:23">
      <c r="A608" s="79"/>
      <c r="B608" s="79"/>
      <c r="C608" s="79"/>
      <c r="D608" s="79"/>
      <c r="E608" s="79"/>
      <c r="F608" s="79"/>
      <c r="G608" s="79"/>
      <c r="H608" s="79"/>
      <c r="I608" s="79"/>
      <c r="J608" s="79"/>
      <c r="K608" s="79"/>
      <c r="L608" s="79"/>
      <c r="M608" s="79"/>
      <c r="N608" s="79"/>
      <c r="O608" s="79"/>
      <c r="P608" s="79"/>
      <c r="Q608" s="79"/>
      <c r="R608" s="79"/>
      <c r="S608" s="79"/>
      <c r="T608" s="79"/>
      <c r="U608" s="79"/>
      <c r="V608" s="79"/>
      <c r="W608" s="79"/>
    </row>
    <row r="609" spans="1:23">
      <c r="A609" s="79"/>
      <c r="B609" s="79"/>
      <c r="C609" s="79"/>
      <c r="D609" s="79"/>
      <c r="E609" s="79"/>
      <c r="F609" s="79"/>
      <c r="G609" s="79"/>
      <c r="H609" s="79"/>
      <c r="I609" s="79"/>
      <c r="J609" s="79"/>
      <c r="K609" s="79"/>
      <c r="L609" s="79"/>
      <c r="M609" s="79"/>
      <c r="N609" s="79"/>
      <c r="O609" s="79"/>
      <c r="P609" s="79"/>
      <c r="Q609" s="79"/>
      <c r="R609" s="79"/>
      <c r="S609" s="79"/>
      <c r="T609" s="79"/>
      <c r="U609" s="79"/>
      <c r="V609" s="79"/>
      <c r="W609" s="79"/>
    </row>
    <row r="610" spans="1:23">
      <c r="A610" s="79"/>
      <c r="B610" s="79"/>
      <c r="C610" s="79"/>
      <c r="D610" s="79"/>
      <c r="E610" s="79"/>
      <c r="F610" s="79"/>
      <c r="G610" s="79"/>
      <c r="H610" s="79"/>
      <c r="I610" s="79"/>
      <c r="J610" s="79"/>
      <c r="K610" s="79"/>
      <c r="L610" s="79"/>
      <c r="M610" s="79"/>
      <c r="N610" s="79"/>
      <c r="O610" s="79"/>
      <c r="P610" s="79"/>
      <c r="Q610" s="79"/>
      <c r="R610" s="79"/>
      <c r="S610" s="79"/>
      <c r="T610" s="79"/>
      <c r="U610" s="79"/>
      <c r="V610" s="79"/>
      <c r="W610" s="79"/>
    </row>
    <row r="611" spans="1:23">
      <c r="A611" s="79"/>
      <c r="B611" s="79"/>
      <c r="C611" s="79"/>
      <c r="D611" s="79"/>
      <c r="E611" s="79"/>
      <c r="F611" s="79"/>
      <c r="G611" s="79"/>
      <c r="H611" s="79"/>
      <c r="I611" s="79"/>
      <c r="J611" s="79"/>
      <c r="K611" s="79"/>
      <c r="L611" s="79"/>
      <c r="M611" s="79"/>
      <c r="N611" s="79"/>
      <c r="O611" s="79"/>
      <c r="P611" s="79"/>
      <c r="Q611" s="79"/>
      <c r="R611" s="79"/>
      <c r="S611" s="79"/>
      <c r="T611" s="79"/>
      <c r="U611" s="79"/>
      <c r="V611" s="79"/>
      <c r="W611" s="79"/>
    </row>
    <row r="612" spans="1:23">
      <c r="A612" s="79"/>
      <c r="B612" s="79"/>
      <c r="C612" s="79"/>
      <c r="D612" s="79"/>
      <c r="E612" s="79"/>
      <c r="F612" s="79"/>
      <c r="G612" s="79"/>
      <c r="H612" s="79"/>
      <c r="I612" s="79"/>
      <c r="J612" s="79"/>
      <c r="K612" s="79"/>
      <c r="L612" s="79"/>
      <c r="M612" s="79"/>
      <c r="N612" s="79"/>
      <c r="O612" s="79"/>
      <c r="P612" s="79"/>
      <c r="Q612" s="79"/>
      <c r="R612" s="79"/>
      <c r="S612" s="79"/>
      <c r="T612" s="79"/>
      <c r="U612" s="79"/>
      <c r="V612" s="79"/>
      <c r="W612" s="79"/>
    </row>
    <row r="613" spans="1:23">
      <c r="A613" s="79"/>
      <c r="B613" s="79"/>
      <c r="C613" s="79"/>
      <c r="D613" s="79"/>
      <c r="E613" s="79"/>
      <c r="F613" s="79"/>
      <c r="G613" s="79"/>
      <c r="H613" s="79"/>
      <c r="I613" s="79"/>
      <c r="J613" s="79"/>
      <c r="K613" s="79"/>
      <c r="L613" s="79"/>
      <c r="M613" s="79"/>
      <c r="N613" s="79"/>
      <c r="O613" s="79"/>
      <c r="P613" s="79"/>
      <c r="Q613" s="79"/>
      <c r="R613" s="79"/>
      <c r="S613" s="79"/>
      <c r="T613" s="79"/>
      <c r="U613" s="79"/>
      <c r="V613" s="79"/>
      <c r="W613" s="79"/>
    </row>
    <row r="614" spans="1:23">
      <c r="A614" s="79"/>
      <c r="B614" s="79"/>
      <c r="C614" s="79"/>
      <c r="D614" s="79"/>
      <c r="E614" s="79"/>
      <c r="F614" s="79"/>
      <c r="G614" s="79"/>
      <c r="H614" s="79"/>
      <c r="I614" s="79"/>
      <c r="J614" s="79"/>
      <c r="K614" s="79"/>
      <c r="L614" s="79"/>
      <c r="M614" s="79"/>
      <c r="N614" s="79"/>
      <c r="O614" s="79"/>
      <c r="P614" s="79"/>
      <c r="Q614" s="79"/>
      <c r="R614" s="79"/>
      <c r="S614" s="79"/>
      <c r="T614" s="79"/>
      <c r="U614" s="79"/>
      <c r="V614" s="79"/>
      <c r="W614" s="79"/>
    </row>
    <row r="615" spans="1:23">
      <c r="A615" s="79"/>
      <c r="B615" s="79"/>
      <c r="C615" s="79"/>
      <c r="D615" s="79"/>
      <c r="E615" s="79"/>
      <c r="F615" s="79"/>
      <c r="G615" s="79"/>
      <c r="H615" s="79"/>
      <c r="I615" s="79"/>
      <c r="J615" s="79"/>
      <c r="K615" s="79"/>
      <c r="L615" s="79"/>
      <c r="M615" s="79"/>
      <c r="N615" s="79"/>
      <c r="O615" s="79"/>
      <c r="P615" s="79"/>
      <c r="Q615" s="79"/>
      <c r="R615" s="79"/>
      <c r="S615" s="79"/>
      <c r="T615" s="79"/>
      <c r="U615" s="79"/>
      <c r="V615" s="79"/>
      <c r="W615" s="79"/>
    </row>
    <row r="616" spans="1:23">
      <c r="A616" s="79"/>
      <c r="B616" s="79"/>
      <c r="C616" s="79"/>
      <c r="D616" s="79"/>
      <c r="E616" s="79"/>
      <c r="F616" s="79"/>
      <c r="G616" s="79"/>
      <c r="H616" s="79"/>
      <c r="I616" s="79"/>
      <c r="J616" s="79"/>
      <c r="K616" s="79"/>
      <c r="L616" s="79"/>
      <c r="M616" s="79"/>
      <c r="N616" s="79"/>
      <c r="O616" s="79"/>
      <c r="P616" s="79"/>
      <c r="Q616" s="79"/>
      <c r="R616" s="79"/>
      <c r="S616" s="79"/>
      <c r="T616" s="79"/>
      <c r="U616" s="79"/>
      <c r="V616" s="79"/>
      <c r="W616" s="79"/>
    </row>
    <row r="617" spans="1:23">
      <c r="A617" s="79"/>
      <c r="B617" s="79"/>
      <c r="C617" s="79"/>
      <c r="D617" s="79"/>
      <c r="E617" s="79"/>
      <c r="F617" s="79"/>
      <c r="G617" s="79"/>
      <c r="H617" s="79"/>
      <c r="I617" s="79"/>
      <c r="J617" s="79"/>
      <c r="K617" s="79"/>
      <c r="L617" s="79"/>
      <c r="M617" s="79"/>
      <c r="N617" s="79"/>
      <c r="O617" s="79"/>
      <c r="P617" s="79"/>
      <c r="Q617" s="79"/>
      <c r="R617" s="79"/>
      <c r="S617" s="79"/>
      <c r="T617" s="79"/>
      <c r="U617" s="79"/>
      <c r="V617" s="79"/>
      <c r="W617" s="79"/>
    </row>
    <row r="618" spans="1:23">
      <c r="A618" s="79"/>
      <c r="B618" s="79"/>
      <c r="C618" s="79"/>
      <c r="D618" s="79"/>
      <c r="E618" s="79"/>
      <c r="F618" s="79"/>
      <c r="G618" s="79"/>
      <c r="H618" s="79"/>
      <c r="I618" s="79"/>
      <c r="J618" s="79"/>
      <c r="K618" s="79"/>
      <c r="L618" s="79"/>
      <c r="M618" s="79"/>
      <c r="N618" s="79"/>
      <c r="O618" s="79"/>
      <c r="P618" s="79"/>
      <c r="Q618" s="79"/>
      <c r="R618" s="79"/>
      <c r="S618" s="79"/>
      <c r="T618" s="79"/>
      <c r="U618" s="79"/>
      <c r="V618" s="79"/>
      <c r="W618" s="79"/>
    </row>
    <row r="619" spans="1:23">
      <c r="A619" s="79"/>
      <c r="B619" s="79"/>
      <c r="C619" s="79"/>
      <c r="D619" s="79"/>
      <c r="E619" s="79"/>
      <c r="F619" s="79"/>
      <c r="G619" s="79"/>
      <c r="H619" s="79"/>
      <c r="I619" s="79"/>
      <c r="J619" s="79"/>
      <c r="K619" s="79"/>
      <c r="L619" s="79"/>
      <c r="M619" s="79"/>
      <c r="N619" s="79"/>
      <c r="O619" s="79"/>
      <c r="P619" s="79"/>
      <c r="Q619" s="79"/>
      <c r="R619" s="79"/>
      <c r="S619" s="79"/>
      <c r="T619" s="79"/>
      <c r="U619" s="79"/>
      <c r="V619" s="79"/>
      <c r="W619" s="79"/>
    </row>
    <row r="620" spans="1:23">
      <c r="A620" s="79"/>
      <c r="B620" s="79"/>
      <c r="C620" s="79"/>
      <c r="D620" s="79"/>
      <c r="E620" s="79"/>
      <c r="F620" s="79"/>
      <c r="G620" s="79"/>
      <c r="H620" s="79"/>
      <c r="I620" s="79"/>
      <c r="J620" s="79"/>
      <c r="K620" s="79"/>
      <c r="L620" s="79"/>
      <c r="M620" s="79"/>
      <c r="N620" s="79"/>
      <c r="O620" s="79"/>
      <c r="P620" s="79"/>
      <c r="Q620" s="79"/>
      <c r="R620" s="79"/>
      <c r="S620" s="79"/>
      <c r="T620" s="79"/>
      <c r="U620" s="79"/>
      <c r="V620" s="79"/>
      <c r="W620" s="79"/>
    </row>
    <row r="621" spans="1:23">
      <c r="A621" s="79"/>
      <c r="B621" s="79"/>
      <c r="C621" s="79"/>
      <c r="D621" s="79"/>
      <c r="E621" s="79"/>
      <c r="F621" s="79"/>
      <c r="G621" s="79"/>
      <c r="H621" s="79"/>
      <c r="I621" s="79"/>
      <c r="J621" s="79"/>
      <c r="K621" s="79"/>
      <c r="L621" s="79"/>
      <c r="M621" s="79"/>
      <c r="N621" s="79"/>
      <c r="O621" s="79"/>
      <c r="P621" s="79"/>
      <c r="Q621" s="79"/>
      <c r="R621" s="79"/>
      <c r="S621" s="79"/>
      <c r="T621" s="79"/>
      <c r="U621" s="79"/>
      <c r="V621" s="79"/>
      <c r="W621" s="79"/>
    </row>
    <row r="622" spans="1:23">
      <c r="A622" s="79"/>
      <c r="B622" s="79"/>
      <c r="C622" s="79"/>
      <c r="D622" s="79"/>
      <c r="E622" s="79"/>
      <c r="F622" s="79"/>
      <c r="G622" s="79"/>
      <c r="H622" s="79"/>
      <c r="I622" s="79"/>
      <c r="J622" s="79"/>
      <c r="K622" s="79"/>
      <c r="L622" s="79"/>
      <c r="M622" s="79"/>
      <c r="N622" s="79"/>
      <c r="O622" s="79"/>
      <c r="P622" s="79"/>
      <c r="Q622" s="79"/>
      <c r="R622" s="79"/>
      <c r="S622" s="79"/>
      <c r="T622" s="79"/>
      <c r="U622" s="79"/>
      <c r="V622" s="79"/>
      <c r="W622" s="79"/>
    </row>
    <row r="623" spans="1:23">
      <c r="A623" s="79"/>
      <c r="B623" s="79"/>
      <c r="C623" s="79"/>
      <c r="D623" s="79"/>
      <c r="E623" s="79"/>
      <c r="F623" s="79"/>
      <c r="G623" s="79"/>
      <c r="H623" s="79"/>
      <c r="I623" s="79"/>
      <c r="J623" s="79"/>
      <c r="K623" s="79"/>
      <c r="L623" s="79"/>
      <c r="M623" s="79"/>
      <c r="N623" s="79"/>
      <c r="O623" s="79"/>
      <c r="P623" s="79"/>
      <c r="Q623" s="79"/>
      <c r="R623" s="79"/>
      <c r="S623" s="79"/>
      <c r="T623" s="79"/>
      <c r="U623" s="79"/>
      <c r="V623" s="79"/>
      <c r="W623" s="79"/>
    </row>
    <row r="624" spans="1:23">
      <c r="A624" s="79"/>
      <c r="B624" s="79"/>
      <c r="C624" s="79"/>
      <c r="D624" s="79"/>
      <c r="E624" s="79"/>
      <c r="F624" s="79"/>
      <c r="G624" s="79"/>
      <c r="H624" s="79"/>
      <c r="I624" s="79"/>
      <c r="J624" s="79"/>
      <c r="K624" s="79"/>
      <c r="L624" s="79"/>
      <c r="M624" s="79"/>
      <c r="N624" s="79"/>
      <c r="O624" s="79"/>
      <c r="P624" s="79"/>
      <c r="Q624" s="79"/>
      <c r="R624" s="79"/>
      <c r="S624" s="79"/>
      <c r="T624" s="79"/>
      <c r="U624" s="79"/>
      <c r="V624" s="79"/>
      <c r="W624" s="79"/>
    </row>
    <row r="625" spans="1:23">
      <c r="A625" s="79"/>
      <c r="B625" s="79"/>
      <c r="C625" s="79"/>
      <c r="D625" s="79"/>
      <c r="E625" s="79"/>
      <c r="F625" s="79"/>
      <c r="G625" s="79"/>
      <c r="H625" s="79"/>
      <c r="I625" s="79"/>
      <c r="J625" s="79"/>
      <c r="K625" s="79"/>
      <c r="L625" s="79"/>
      <c r="M625" s="79"/>
      <c r="N625" s="79"/>
      <c r="O625" s="79"/>
      <c r="P625" s="79"/>
      <c r="Q625" s="79"/>
      <c r="R625" s="79"/>
      <c r="S625" s="79"/>
      <c r="T625" s="79"/>
      <c r="U625" s="79"/>
      <c r="V625" s="79"/>
      <c r="W625" s="79"/>
    </row>
    <row r="626" spans="1:23">
      <c r="A626" s="79"/>
      <c r="B626" s="79"/>
      <c r="C626" s="79"/>
      <c r="D626" s="79"/>
      <c r="E626" s="79"/>
      <c r="F626" s="79"/>
      <c r="G626" s="79"/>
      <c r="H626" s="79"/>
      <c r="I626" s="79"/>
      <c r="J626" s="79"/>
      <c r="K626" s="79"/>
      <c r="L626" s="79"/>
      <c r="M626" s="79"/>
      <c r="N626" s="79"/>
      <c r="O626" s="79"/>
      <c r="P626" s="79"/>
      <c r="Q626" s="79"/>
      <c r="R626" s="79"/>
      <c r="S626" s="79"/>
      <c r="T626" s="79"/>
      <c r="U626" s="79"/>
      <c r="V626" s="79"/>
      <c r="W626" s="79"/>
    </row>
    <row r="627" spans="1:23">
      <c r="A627" s="79"/>
      <c r="B627" s="79"/>
      <c r="C627" s="79"/>
      <c r="D627" s="79"/>
      <c r="E627" s="79"/>
      <c r="F627" s="79"/>
      <c r="G627" s="79"/>
      <c r="H627" s="79"/>
      <c r="I627" s="79"/>
      <c r="J627" s="79"/>
      <c r="K627" s="79"/>
      <c r="L627" s="79"/>
      <c r="M627" s="79"/>
      <c r="N627" s="79"/>
      <c r="O627" s="79"/>
      <c r="P627" s="79"/>
      <c r="Q627" s="79"/>
      <c r="R627" s="79"/>
      <c r="S627" s="79"/>
      <c r="T627" s="79"/>
      <c r="U627" s="79"/>
      <c r="V627" s="79"/>
      <c r="W627" s="79"/>
    </row>
    <row r="628" spans="1:23">
      <c r="A628" s="79"/>
      <c r="B628" s="79"/>
      <c r="C628" s="79"/>
      <c r="D628" s="79"/>
      <c r="E628" s="79"/>
      <c r="F628" s="79"/>
      <c r="G628" s="79"/>
      <c r="H628" s="79"/>
      <c r="I628" s="79"/>
      <c r="J628" s="79"/>
      <c r="K628" s="79"/>
      <c r="L628" s="79"/>
      <c r="M628" s="79"/>
      <c r="N628" s="79"/>
      <c r="O628" s="79"/>
      <c r="P628" s="79"/>
      <c r="Q628" s="79"/>
      <c r="R628" s="79"/>
      <c r="S628" s="79"/>
      <c r="T628" s="79"/>
      <c r="U628" s="79"/>
      <c r="V628" s="79"/>
      <c r="W628" s="79"/>
    </row>
    <row r="629" spans="1:23">
      <c r="A629" s="79"/>
      <c r="B629" s="79"/>
      <c r="C629" s="79"/>
      <c r="D629" s="79"/>
      <c r="E629" s="79"/>
      <c r="F629" s="79"/>
      <c r="G629" s="79"/>
      <c r="H629" s="79"/>
      <c r="I629" s="79"/>
      <c r="J629" s="79"/>
      <c r="K629" s="79"/>
      <c r="L629" s="79"/>
      <c r="M629" s="79"/>
      <c r="N629" s="79"/>
      <c r="O629" s="79"/>
      <c r="P629" s="79"/>
      <c r="Q629" s="79"/>
      <c r="R629" s="79"/>
      <c r="S629" s="79"/>
      <c r="T629" s="79"/>
      <c r="U629" s="79"/>
      <c r="V629" s="79"/>
      <c r="W629" s="79"/>
    </row>
    <row r="630" spans="1:23">
      <c r="A630" s="79"/>
      <c r="B630" s="79"/>
      <c r="C630" s="79"/>
      <c r="D630" s="79"/>
      <c r="E630" s="79"/>
      <c r="F630" s="79"/>
      <c r="G630" s="79"/>
      <c r="H630" s="79"/>
      <c r="I630" s="79"/>
      <c r="J630" s="79"/>
      <c r="K630" s="79"/>
      <c r="L630" s="79"/>
      <c r="M630" s="79"/>
      <c r="N630" s="79"/>
      <c r="O630" s="79"/>
      <c r="P630" s="79"/>
      <c r="Q630" s="79"/>
      <c r="R630" s="79"/>
      <c r="S630" s="79"/>
      <c r="T630" s="79"/>
      <c r="U630" s="79"/>
      <c r="V630" s="79"/>
      <c r="W630" s="79"/>
    </row>
    <row r="631" spans="1:23">
      <c r="A631" s="79"/>
      <c r="B631" s="79"/>
      <c r="C631" s="79"/>
      <c r="D631" s="79"/>
      <c r="E631" s="79"/>
      <c r="F631" s="79"/>
      <c r="G631" s="79"/>
      <c r="H631" s="79"/>
      <c r="I631" s="79"/>
      <c r="J631" s="79"/>
      <c r="K631" s="79"/>
      <c r="L631" s="79"/>
      <c r="M631" s="79"/>
      <c r="N631" s="79"/>
      <c r="O631" s="79"/>
      <c r="P631" s="79"/>
      <c r="Q631" s="79"/>
      <c r="R631" s="79"/>
      <c r="S631" s="79"/>
      <c r="T631" s="79"/>
      <c r="U631" s="79"/>
      <c r="V631" s="79"/>
      <c r="W631" s="79"/>
    </row>
    <row r="632" spans="1:23">
      <c r="A632" s="79"/>
      <c r="B632" s="79"/>
      <c r="C632" s="79"/>
      <c r="D632" s="79"/>
      <c r="E632" s="79"/>
      <c r="F632" s="79"/>
      <c r="G632" s="79"/>
      <c r="H632" s="79"/>
      <c r="I632" s="79"/>
      <c r="J632" s="79"/>
      <c r="K632" s="79"/>
      <c r="L632" s="79"/>
      <c r="M632" s="79"/>
      <c r="N632" s="79"/>
      <c r="O632" s="79"/>
      <c r="P632" s="79"/>
      <c r="Q632" s="79"/>
      <c r="R632" s="79"/>
      <c r="S632" s="79"/>
      <c r="T632" s="79"/>
      <c r="U632" s="79"/>
      <c r="V632" s="79"/>
      <c r="W632" s="79"/>
    </row>
    <row r="633" spans="1:23">
      <c r="A633" s="79"/>
      <c r="B633" s="79"/>
      <c r="C633" s="79"/>
      <c r="D633" s="79"/>
      <c r="E633" s="79"/>
      <c r="F633" s="79"/>
      <c r="G633" s="79"/>
      <c r="H633" s="79"/>
      <c r="I633" s="79"/>
      <c r="J633" s="79"/>
      <c r="K633" s="79"/>
      <c r="L633" s="79"/>
      <c r="M633" s="79"/>
      <c r="N633" s="79"/>
      <c r="O633" s="79"/>
      <c r="P633" s="79"/>
      <c r="Q633" s="79"/>
      <c r="R633" s="79"/>
      <c r="S633" s="79"/>
      <c r="T633" s="79"/>
      <c r="U633" s="79"/>
      <c r="V633" s="79"/>
      <c r="W633" s="79"/>
    </row>
    <row r="634" spans="1:23">
      <c r="A634" s="79"/>
      <c r="B634" s="79"/>
      <c r="C634" s="79"/>
      <c r="D634" s="79"/>
      <c r="E634" s="79"/>
      <c r="F634" s="79"/>
      <c r="G634" s="79"/>
      <c r="H634" s="79"/>
      <c r="I634" s="79"/>
      <c r="J634" s="79"/>
      <c r="K634" s="79"/>
      <c r="L634" s="79"/>
      <c r="M634" s="79"/>
      <c r="N634" s="79"/>
      <c r="O634" s="79"/>
      <c r="P634" s="79"/>
      <c r="Q634" s="79"/>
      <c r="R634" s="79"/>
      <c r="S634" s="79"/>
      <c r="T634" s="79"/>
      <c r="U634" s="79"/>
      <c r="V634" s="79"/>
      <c r="W634" s="79"/>
    </row>
    <row r="635" spans="1:23">
      <c r="A635" s="79"/>
      <c r="B635" s="79"/>
      <c r="C635" s="79"/>
      <c r="D635" s="79"/>
      <c r="E635" s="79"/>
      <c r="F635" s="79"/>
      <c r="G635" s="79"/>
      <c r="H635" s="79"/>
      <c r="I635" s="79"/>
      <c r="J635" s="79"/>
      <c r="K635" s="79"/>
      <c r="L635" s="79"/>
      <c r="M635" s="79"/>
      <c r="N635" s="79"/>
      <c r="O635" s="79"/>
      <c r="P635" s="79"/>
      <c r="Q635" s="79"/>
      <c r="R635" s="79"/>
      <c r="S635" s="79"/>
      <c r="T635" s="79"/>
      <c r="U635" s="79"/>
      <c r="V635" s="79"/>
      <c r="W635" s="79"/>
    </row>
    <row r="636" spans="1:23">
      <c r="A636" s="79"/>
      <c r="B636" s="79"/>
      <c r="C636" s="79"/>
      <c r="D636" s="79"/>
      <c r="E636" s="79"/>
      <c r="F636" s="79"/>
      <c r="G636" s="79"/>
      <c r="H636" s="79"/>
      <c r="I636" s="79"/>
      <c r="J636" s="79"/>
      <c r="K636" s="79"/>
      <c r="L636" s="79"/>
      <c r="M636" s="79"/>
      <c r="N636" s="79"/>
      <c r="O636" s="79"/>
      <c r="P636" s="79"/>
      <c r="Q636" s="79"/>
      <c r="R636" s="79"/>
      <c r="S636" s="79"/>
      <c r="T636" s="79"/>
      <c r="U636" s="79"/>
      <c r="V636" s="79"/>
      <c r="W636" s="79"/>
    </row>
    <row r="637" spans="1:23">
      <c r="A637" s="79"/>
      <c r="B637" s="79"/>
      <c r="C637" s="79"/>
      <c r="D637" s="79"/>
      <c r="E637" s="79"/>
      <c r="F637" s="79"/>
      <c r="G637" s="79"/>
      <c r="H637" s="79"/>
      <c r="I637" s="79"/>
      <c r="J637" s="79"/>
      <c r="K637" s="79"/>
      <c r="L637" s="79"/>
      <c r="M637" s="79"/>
      <c r="N637" s="79"/>
      <c r="O637" s="79"/>
      <c r="P637" s="79"/>
      <c r="Q637" s="79"/>
      <c r="R637" s="79"/>
      <c r="S637" s="79"/>
      <c r="T637" s="79"/>
      <c r="U637" s="79"/>
      <c r="V637" s="79"/>
      <c r="W637" s="79"/>
    </row>
    <row r="638" spans="1:23">
      <c r="A638" s="79"/>
      <c r="B638" s="79"/>
      <c r="C638" s="79"/>
      <c r="D638" s="79"/>
      <c r="E638" s="79"/>
      <c r="F638" s="79"/>
      <c r="G638" s="79"/>
      <c r="H638" s="79"/>
      <c r="I638" s="79"/>
      <c r="J638" s="79"/>
      <c r="K638" s="79"/>
      <c r="L638" s="79"/>
      <c r="M638" s="79"/>
      <c r="N638" s="79"/>
      <c r="O638" s="79"/>
      <c r="P638" s="79"/>
      <c r="Q638" s="79"/>
      <c r="R638" s="79"/>
      <c r="S638" s="79"/>
      <c r="T638" s="79"/>
      <c r="U638" s="79"/>
      <c r="V638" s="79"/>
      <c r="W638" s="79"/>
    </row>
    <row r="639" spans="1:23">
      <c r="A639" s="79"/>
      <c r="B639" s="79"/>
      <c r="C639" s="79"/>
      <c r="D639" s="79"/>
      <c r="E639" s="79"/>
      <c r="F639" s="79"/>
      <c r="G639" s="79"/>
      <c r="H639" s="79"/>
      <c r="I639" s="79"/>
      <c r="J639" s="79"/>
      <c r="K639" s="79"/>
      <c r="L639" s="79"/>
      <c r="M639" s="79"/>
      <c r="N639" s="79"/>
      <c r="O639" s="79"/>
      <c r="P639" s="79"/>
      <c r="Q639" s="79"/>
      <c r="R639" s="79"/>
      <c r="S639" s="79"/>
      <c r="T639" s="79"/>
      <c r="U639" s="79"/>
      <c r="V639" s="79"/>
      <c r="W639" s="79"/>
    </row>
    <row r="640" spans="1:23">
      <c r="A640" s="79"/>
      <c r="B640" s="79"/>
      <c r="C640" s="79"/>
      <c r="D640" s="79"/>
      <c r="E640" s="79"/>
      <c r="F640" s="79"/>
      <c r="G640" s="79"/>
      <c r="H640" s="79"/>
      <c r="I640" s="79"/>
      <c r="J640" s="79"/>
      <c r="K640" s="79"/>
      <c r="L640" s="79"/>
      <c r="M640" s="79"/>
      <c r="N640" s="79"/>
      <c r="O640" s="79"/>
      <c r="P640" s="79"/>
      <c r="Q640" s="79"/>
      <c r="R640" s="79"/>
      <c r="S640" s="79"/>
      <c r="T640" s="79"/>
      <c r="U640" s="79"/>
      <c r="V640" s="79"/>
      <c r="W640" s="79"/>
    </row>
    <row r="641" spans="1:23">
      <c r="A641" s="79"/>
      <c r="B641" s="79"/>
      <c r="C641" s="79"/>
      <c r="D641" s="79"/>
      <c r="E641" s="79"/>
      <c r="F641" s="79"/>
      <c r="G641" s="79"/>
      <c r="H641" s="79"/>
      <c r="I641" s="79"/>
      <c r="J641" s="79"/>
      <c r="K641" s="79"/>
      <c r="L641" s="79"/>
      <c r="M641" s="79"/>
      <c r="N641" s="79"/>
      <c r="O641" s="79"/>
      <c r="P641" s="79"/>
      <c r="Q641" s="79"/>
      <c r="R641" s="79"/>
      <c r="S641" s="79"/>
      <c r="T641" s="79"/>
      <c r="U641" s="79"/>
      <c r="V641" s="79"/>
      <c r="W641" s="79"/>
    </row>
    <row r="642" spans="1:23">
      <c r="A642" s="79"/>
      <c r="B642" s="79"/>
      <c r="C642" s="79"/>
      <c r="D642" s="79"/>
      <c r="E642" s="79"/>
      <c r="F642" s="79"/>
      <c r="G642" s="79"/>
      <c r="H642" s="79"/>
      <c r="I642" s="79"/>
      <c r="J642" s="79"/>
      <c r="K642" s="79"/>
      <c r="L642" s="79"/>
      <c r="M642" s="79"/>
      <c r="N642" s="79"/>
      <c r="O642" s="79"/>
      <c r="P642" s="79"/>
      <c r="Q642" s="79"/>
      <c r="R642" s="79"/>
      <c r="S642" s="79"/>
      <c r="T642" s="79"/>
      <c r="U642" s="79"/>
      <c r="V642" s="79"/>
      <c r="W642" s="79"/>
    </row>
    <row r="643" spans="1:23">
      <c r="A643" s="79"/>
      <c r="B643" s="79"/>
      <c r="C643" s="79"/>
      <c r="D643" s="79"/>
      <c r="E643" s="79"/>
      <c r="F643" s="79"/>
      <c r="G643" s="79"/>
      <c r="H643" s="79"/>
      <c r="I643" s="79"/>
      <c r="J643" s="79"/>
      <c r="K643" s="79"/>
      <c r="L643" s="79"/>
      <c r="M643" s="79"/>
      <c r="N643" s="79"/>
      <c r="O643" s="79"/>
      <c r="P643" s="79"/>
      <c r="Q643" s="79"/>
      <c r="R643" s="79"/>
      <c r="S643" s="79"/>
      <c r="T643" s="79"/>
      <c r="U643" s="79"/>
      <c r="V643" s="79"/>
      <c r="W643" s="79"/>
    </row>
    <row r="644" spans="1:23">
      <c r="A644" s="79"/>
      <c r="B644" s="79"/>
      <c r="C644" s="79"/>
      <c r="D644" s="79"/>
      <c r="E644" s="79"/>
      <c r="F644" s="79"/>
      <c r="G644" s="79"/>
      <c r="H644" s="79"/>
      <c r="I644" s="79"/>
      <c r="J644" s="79"/>
      <c r="K644" s="79"/>
      <c r="L644" s="79"/>
      <c r="M644" s="79"/>
      <c r="N644" s="79"/>
      <c r="O644" s="79"/>
      <c r="P644" s="79"/>
      <c r="Q644" s="79"/>
      <c r="R644" s="79"/>
      <c r="S644" s="79"/>
      <c r="T644" s="79"/>
      <c r="U644" s="79"/>
      <c r="V644" s="79"/>
      <c r="W644" s="79"/>
    </row>
    <row r="645" spans="1:23">
      <c r="A645" s="79"/>
      <c r="B645" s="79"/>
      <c r="C645" s="79"/>
      <c r="D645" s="79"/>
      <c r="E645" s="79"/>
      <c r="F645" s="79"/>
      <c r="G645" s="79"/>
      <c r="H645" s="79"/>
      <c r="I645" s="79"/>
      <c r="J645" s="79"/>
      <c r="K645" s="79"/>
      <c r="L645" s="79"/>
      <c r="M645" s="79"/>
      <c r="N645" s="79"/>
      <c r="O645" s="79"/>
      <c r="P645" s="79"/>
      <c r="Q645" s="79"/>
      <c r="R645" s="79"/>
      <c r="S645" s="79"/>
      <c r="T645" s="79"/>
      <c r="U645" s="79"/>
      <c r="V645" s="79"/>
      <c r="W645" s="79"/>
    </row>
    <row r="646" spans="1:23">
      <c r="A646" s="79"/>
      <c r="B646" s="79"/>
      <c r="C646" s="79"/>
      <c r="D646" s="79"/>
      <c r="E646" s="79"/>
      <c r="F646" s="79"/>
      <c r="G646" s="79"/>
      <c r="H646" s="79"/>
      <c r="I646" s="79"/>
      <c r="J646" s="79"/>
      <c r="K646" s="79"/>
      <c r="L646" s="79"/>
      <c r="M646" s="79"/>
      <c r="N646" s="79"/>
      <c r="O646" s="79"/>
      <c r="P646" s="79"/>
      <c r="Q646" s="79"/>
      <c r="R646" s="79"/>
      <c r="S646" s="79"/>
      <c r="T646" s="79"/>
      <c r="U646" s="79"/>
      <c r="V646" s="79"/>
      <c r="W646" s="79"/>
    </row>
    <row r="647" spans="1:23">
      <c r="A647" s="79"/>
      <c r="B647" s="79"/>
      <c r="C647" s="79"/>
      <c r="D647" s="79"/>
      <c r="E647" s="79"/>
      <c r="F647" s="79"/>
      <c r="G647" s="79"/>
      <c r="H647" s="79"/>
      <c r="I647" s="79"/>
      <c r="J647" s="79"/>
      <c r="K647" s="79"/>
      <c r="L647" s="79"/>
      <c r="M647" s="79"/>
      <c r="N647" s="79"/>
      <c r="O647" s="79"/>
      <c r="P647" s="79"/>
      <c r="Q647" s="79"/>
      <c r="R647" s="79"/>
      <c r="S647" s="79"/>
      <c r="T647" s="79"/>
      <c r="U647" s="79"/>
      <c r="V647" s="79"/>
      <c r="W647" s="79"/>
    </row>
    <row r="648" spans="1:23">
      <c r="A648" s="79"/>
      <c r="B648" s="79"/>
      <c r="C648" s="79"/>
      <c r="D648" s="79"/>
      <c r="E648" s="79"/>
      <c r="F648" s="79"/>
      <c r="G648" s="79"/>
      <c r="H648" s="79"/>
      <c r="I648" s="79"/>
      <c r="J648" s="79"/>
      <c r="K648" s="79"/>
      <c r="L648" s="79"/>
      <c r="M648" s="79"/>
      <c r="N648" s="79"/>
      <c r="O648" s="79"/>
      <c r="P648" s="79"/>
      <c r="Q648" s="79"/>
      <c r="R648" s="79"/>
      <c r="S648" s="79"/>
      <c r="T648" s="79"/>
      <c r="U648" s="79"/>
      <c r="V648" s="79"/>
      <c r="W648" s="79"/>
    </row>
    <row r="649" spans="1:23">
      <c r="A649" s="79"/>
      <c r="B649" s="79"/>
      <c r="C649" s="79"/>
      <c r="D649" s="79"/>
      <c r="E649" s="79"/>
      <c r="F649" s="79"/>
      <c r="G649" s="79"/>
      <c r="H649" s="79"/>
      <c r="I649" s="79"/>
      <c r="J649" s="79"/>
      <c r="K649" s="79"/>
      <c r="L649" s="79"/>
      <c r="M649" s="79"/>
      <c r="N649" s="79"/>
      <c r="O649" s="79"/>
      <c r="P649" s="79"/>
      <c r="Q649" s="79"/>
      <c r="R649" s="79"/>
      <c r="S649" s="79"/>
      <c r="T649" s="79"/>
      <c r="U649" s="79"/>
      <c r="V649" s="79"/>
      <c r="W649" s="79"/>
    </row>
    <row r="650" spans="1:23">
      <c r="A650" s="79"/>
      <c r="B650" s="79"/>
      <c r="C650" s="79"/>
      <c r="D650" s="79"/>
      <c r="E650" s="79"/>
      <c r="F650" s="79"/>
      <c r="G650" s="79"/>
      <c r="H650" s="79"/>
      <c r="I650" s="79"/>
      <c r="J650" s="79"/>
      <c r="K650" s="79"/>
      <c r="L650" s="79"/>
      <c r="M650" s="79"/>
      <c r="N650" s="79"/>
      <c r="O650" s="79"/>
      <c r="P650" s="79"/>
      <c r="Q650" s="79"/>
      <c r="R650" s="79"/>
      <c r="S650" s="79"/>
      <c r="T650" s="79"/>
      <c r="U650" s="79"/>
      <c r="V650" s="79"/>
      <c r="W650" s="79"/>
    </row>
    <row r="651" spans="1:23">
      <c r="A651" s="79"/>
      <c r="B651" s="79"/>
      <c r="C651" s="79"/>
      <c r="D651" s="79"/>
      <c r="E651" s="79"/>
      <c r="F651" s="79"/>
      <c r="G651" s="79"/>
      <c r="H651" s="79"/>
      <c r="I651" s="79"/>
      <c r="J651" s="79"/>
      <c r="K651" s="79"/>
      <c r="L651" s="79"/>
      <c r="M651" s="79"/>
      <c r="N651" s="79"/>
      <c r="O651" s="79"/>
      <c r="P651" s="79"/>
      <c r="Q651" s="79"/>
      <c r="R651" s="79"/>
      <c r="S651" s="79"/>
      <c r="T651" s="79"/>
      <c r="U651" s="79"/>
      <c r="V651" s="79"/>
      <c r="W651" s="79"/>
    </row>
    <row r="652" spans="1:23">
      <c r="A652" s="79"/>
      <c r="B652" s="79"/>
      <c r="C652" s="79"/>
      <c r="D652" s="79"/>
      <c r="E652" s="79"/>
      <c r="F652" s="79"/>
      <c r="G652" s="79"/>
      <c r="H652" s="79"/>
      <c r="I652" s="79"/>
      <c r="J652" s="79"/>
      <c r="K652" s="79"/>
      <c r="L652" s="79"/>
      <c r="M652" s="79"/>
      <c r="N652" s="79"/>
      <c r="O652" s="79"/>
      <c r="P652" s="79"/>
      <c r="Q652" s="79"/>
      <c r="R652" s="79"/>
      <c r="S652" s="79"/>
      <c r="T652" s="79"/>
      <c r="U652" s="79"/>
      <c r="V652" s="79"/>
      <c r="W652" s="79"/>
    </row>
    <row r="653" spans="1:23">
      <c r="A653" s="79"/>
      <c r="B653" s="79"/>
      <c r="C653" s="79"/>
      <c r="D653" s="79"/>
      <c r="E653" s="79"/>
      <c r="F653" s="79"/>
      <c r="G653" s="79"/>
      <c r="H653" s="79"/>
      <c r="I653" s="79"/>
      <c r="J653" s="79"/>
      <c r="K653" s="79"/>
      <c r="L653" s="79"/>
      <c r="M653" s="79"/>
      <c r="N653" s="79"/>
      <c r="O653" s="79"/>
      <c r="P653" s="79"/>
      <c r="Q653" s="79"/>
      <c r="R653" s="79"/>
      <c r="S653" s="79"/>
      <c r="T653" s="79"/>
      <c r="U653" s="79"/>
      <c r="V653" s="79"/>
      <c r="W653" s="79"/>
    </row>
    <row r="654" spans="1:23">
      <c r="A654" s="79"/>
      <c r="B654" s="79"/>
      <c r="C654" s="79"/>
      <c r="D654" s="79"/>
      <c r="E654" s="79"/>
      <c r="F654" s="79"/>
      <c r="G654" s="79"/>
      <c r="H654" s="79"/>
      <c r="I654" s="79"/>
      <c r="J654" s="79"/>
      <c r="K654" s="79"/>
      <c r="L654" s="79"/>
      <c r="M654" s="79"/>
      <c r="N654" s="79"/>
      <c r="O654" s="79"/>
      <c r="P654" s="79"/>
      <c r="Q654" s="79"/>
      <c r="R654" s="79"/>
      <c r="S654" s="79"/>
      <c r="T654" s="79"/>
      <c r="U654" s="79"/>
      <c r="V654" s="79"/>
      <c r="W654" s="79"/>
    </row>
    <row r="655" spans="1:23">
      <c r="A655" s="79"/>
      <c r="B655" s="79"/>
      <c r="C655" s="79"/>
      <c r="D655" s="79"/>
      <c r="E655" s="79"/>
      <c r="F655" s="79"/>
      <c r="G655" s="79"/>
      <c r="H655" s="79"/>
      <c r="I655" s="79"/>
      <c r="J655" s="79"/>
      <c r="K655" s="79"/>
      <c r="L655" s="79"/>
      <c r="M655" s="79"/>
      <c r="N655" s="79"/>
      <c r="O655" s="79"/>
      <c r="P655" s="79"/>
      <c r="Q655" s="79"/>
      <c r="R655" s="79"/>
      <c r="S655" s="79"/>
      <c r="T655" s="79"/>
      <c r="U655" s="79"/>
      <c r="V655" s="79"/>
      <c r="W655" s="79"/>
    </row>
    <row r="656" spans="1:23">
      <c r="A656" s="79"/>
      <c r="B656" s="79"/>
      <c r="C656" s="79"/>
      <c r="D656" s="79"/>
      <c r="E656" s="79"/>
      <c r="F656" s="79"/>
      <c r="G656" s="79"/>
      <c r="H656" s="79"/>
      <c r="I656" s="79"/>
      <c r="J656" s="79"/>
      <c r="K656" s="79"/>
      <c r="L656" s="79"/>
      <c r="M656" s="79"/>
      <c r="N656" s="79"/>
      <c r="O656" s="79"/>
      <c r="P656" s="79"/>
      <c r="Q656" s="79"/>
      <c r="R656" s="79"/>
      <c r="S656" s="79"/>
      <c r="T656" s="79"/>
      <c r="U656" s="79"/>
      <c r="V656" s="79"/>
      <c r="W656" s="79"/>
    </row>
    <row r="657" spans="1:23">
      <c r="A657" s="79"/>
      <c r="B657" s="79"/>
      <c r="C657" s="79"/>
      <c r="D657" s="79"/>
      <c r="E657" s="79"/>
      <c r="F657" s="79"/>
      <c r="G657" s="79"/>
      <c r="H657" s="79"/>
      <c r="I657" s="79"/>
      <c r="J657" s="79"/>
      <c r="K657" s="79"/>
      <c r="L657" s="79"/>
      <c r="M657" s="79"/>
      <c r="N657" s="79"/>
      <c r="O657" s="79"/>
      <c r="P657" s="79"/>
      <c r="Q657" s="79"/>
      <c r="R657" s="79"/>
      <c r="S657" s="79"/>
      <c r="T657" s="79"/>
      <c r="U657" s="79"/>
      <c r="V657" s="79"/>
      <c r="W657" s="79"/>
    </row>
    <row r="658" spans="1:23">
      <c r="A658" s="79"/>
      <c r="B658" s="79"/>
      <c r="C658" s="79"/>
      <c r="D658" s="79"/>
      <c r="E658" s="79"/>
      <c r="F658" s="79"/>
      <c r="G658" s="79"/>
      <c r="H658" s="79"/>
      <c r="I658" s="79"/>
      <c r="J658" s="79"/>
      <c r="K658" s="79"/>
      <c r="L658" s="79"/>
      <c r="M658" s="79"/>
      <c r="N658" s="79"/>
      <c r="O658" s="79"/>
      <c r="P658" s="79"/>
      <c r="Q658" s="79"/>
      <c r="R658" s="79"/>
      <c r="S658" s="79"/>
      <c r="T658" s="79"/>
      <c r="U658" s="79"/>
      <c r="V658" s="79"/>
      <c r="W658" s="79"/>
    </row>
    <row r="659" spans="1:23">
      <c r="A659" s="79"/>
      <c r="B659" s="79"/>
      <c r="C659" s="79"/>
      <c r="D659" s="79"/>
      <c r="E659" s="79"/>
      <c r="F659" s="79"/>
      <c r="G659" s="79"/>
      <c r="H659" s="79"/>
      <c r="I659" s="79"/>
      <c r="J659" s="79"/>
      <c r="K659" s="79"/>
      <c r="L659" s="79"/>
      <c r="M659" s="79"/>
      <c r="N659" s="79"/>
      <c r="O659" s="79"/>
      <c r="P659" s="79"/>
      <c r="Q659" s="79"/>
      <c r="R659" s="79"/>
      <c r="S659" s="79"/>
      <c r="T659" s="79"/>
      <c r="U659" s="79"/>
      <c r="V659" s="79"/>
      <c r="W659" s="79"/>
    </row>
    <row r="660" spans="1:23">
      <c r="A660" s="79"/>
      <c r="B660" s="79"/>
      <c r="C660" s="79"/>
      <c r="D660" s="79"/>
      <c r="E660" s="79"/>
      <c r="F660" s="79"/>
      <c r="G660" s="79"/>
      <c r="H660" s="79"/>
      <c r="I660" s="79"/>
      <c r="J660" s="79"/>
      <c r="K660" s="79"/>
      <c r="L660" s="79"/>
      <c r="M660" s="79"/>
      <c r="N660" s="79"/>
      <c r="O660" s="79"/>
      <c r="P660" s="79"/>
      <c r="Q660" s="79"/>
      <c r="R660" s="79"/>
      <c r="S660" s="79"/>
      <c r="T660" s="79"/>
      <c r="U660" s="79"/>
      <c r="V660" s="79"/>
      <c r="W660" s="79"/>
    </row>
    <row r="661" spans="1:23">
      <c r="A661" s="79"/>
      <c r="B661" s="79"/>
      <c r="C661" s="79"/>
      <c r="D661" s="79"/>
      <c r="E661" s="79"/>
      <c r="F661" s="79"/>
      <c r="G661" s="79"/>
      <c r="H661" s="79"/>
      <c r="I661" s="79"/>
      <c r="J661" s="79"/>
      <c r="K661" s="79"/>
      <c r="L661" s="79"/>
      <c r="M661" s="79"/>
      <c r="N661" s="79"/>
      <c r="O661" s="79"/>
      <c r="P661" s="79"/>
      <c r="Q661" s="79"/>
      <c r="R661" s="79"/>
      <c r="S661" s="79"/>
      <c r="T661" s="79"/>
      <c r="U661" s="79"/>
      <c r="V661" s="79"/>
      <c r="W661" s="79"/>
    </row>
    <row r="662" spans="1:23">
      <c r="A662" s="79"/>
      <c r="B662" s="79"/>
      <c r="C662" s="79"/>
      <c r="D662" s="79"/>
      <c r="E662" s="79"/>
      <c r="F662" s="79"/>
      <c r="G662" s="79"/>
      <c r="H662" s="79"/>
      <c r="I662" s="79"/>
      <c r="J662" s="79"/>
      <c r="K662" s="79"/>
      <c r="L662" s="79"/>
      <c r="M662" s="79"/>
      <c r="N662" s="79"/>
      <c r="O662" s="79"/>
      <c r="P662" s="79"/>
      <c r="Q662" s="79"/>
      <c r="R662" s="79"/>
      <c r="S662" s="79"/>
      <c r="T662" s="79"/>
      <c r="U662" s="79"/>
      <c r="V662" s="79"/>
      <c r="W662" s="79"/>
    </row>
    <row r="663" spans="1:23">
      <c r="A663" s="79"/>
      <c r="B663" s="79"/>
      <c r="C663" s="79"/>
      <c r="D663" s="79"/>
      <c r="E663" s="79"/>
      <c r="F663" s="79"/>
      <c r="G663" s="79"/>
      <c r="H663" s="79"/>
      <c r="I663" s="79"/>
      <c r="J663" s="79"/>
      <c r="K663" s="79"/>
      <c r="L663" s="79"/>
      <c r="M663" s="79"/>
      <c r="N663" s="79"/>
      <c r="O663" s="79"/>
      <c r="P663" s="79"/>
      <c r="Q663" s="79"/>
      <c r="R663" s="79"/>
      <c r="S663" s="79"/>
      <c r="T663" s="79"/>
      <c r="U663" s="79"/>
      <c r="V663" s="79"/>
      <c r="W663" s="79"/>
    </row>
    <row r="664" spans="1:23">
      <c r="A664" s="79"/>
      <c r="B664" s="79"/>
      <c r="C664" s="79"/>
      <c r="D664" s="79"/>
      <c r="E664" s="79"/>
      <c r="F664" s="79"/>
      <c r="G664" s="79"/>
      <c r="H664" s="79"/>
      <c r="I664" s="79"/>
      <c r="J664" s="79"/>
      <c r="K664" s="79"/>
      <c r="L664" s="79"/>
      <c r="M664" s="79"/>
      <c r="N664" s="79"/>
      <c r="O664" s="79"/>
      <c r="P664" s="79"/>
      <c r="Q664" s="79"/>
      <c r="R664" s="79"/>
      <c r="S664" s="79"/>
      <c r="T664" s="79"/>
      <c r="U664" s="79"/>
      <c r="V664" s="79"/>
      <c r="W664" s="79"/>
    </row>
    <row r="665" spans="1:23">
      <c r="A665" s="79"/>
      <c r="B665" s="79"/>
      <c r="C665" s="79"/>
      <c r="D665" s="79"/>
      <c r="E665" s="79"/>
      <c r="F665" s="79"/>
      <c r="G665" s="79"/>
      <c r="H665" s="79"/>
      <c r="I665" s="79"/>
      <c r="J665" s="79"/>
      <c r="K665" s="79"/>
      <c r="L665" s="79"/>
      <c r="M665" s="79"/>
      <c r="N665" s="79"/>
      <c r="O665" s="79"/>
      <c r="P665" s="79"/>
      <c r="Q665" s="79"/>
      <c r="R665" s="79"/>
      <c r="S665" s="79"/>
      <c r="T665" s="79"/>
      <c r="U665" s="79"/>
      <c r="V665" s="79"/>
      <c r="W665" s="79"/>
    </row>
    <row r="666" spans="1:23">
      <c r="A666" s="79"/>
      <c r="B666" s="79"/>
      <c r="C666" s="79"/>
      <c r="D666" s="79"/>
      <c r="E666" s="79"/>
      <c r="F666" s="79"/>
      <c r="G666" s="79"/>
      <c r="H666" s="79"/>
      <c r="I666" s="79"/>
      <c r="J666" s="79"/>
      <c r="K666" s="79"/>
      <c r="L666" s="79"/>
      <c r="M666" s="79"/>
      <c r="N666" s="79"/>
      <c r="O666" s="79"/>
      <c r="P666" s="79"/>
      <c r="Q666" s="79"/>
      <c r="R666" s="79"/>
      <c r="S666" s="79"/>
      <c r="T666" s="79"/>
      <c r="U666" s="79"/>
      <c r="V666" s="79"/>
      <c r="W666" s="79"/>
    </row>
    <row r="667" spans="1:23">
      <c r="A667" s="79"/>
      <c r="B667" s="79"/>
      <c r="C667" s="79"/>
      <c r="D667" s="79"/>
      <c r="E667" s="79"/>
      <c r="F667" s="79"/>
      <c r="G667" s="79"/>
      <c r="H667" s="79"/>
      <c r="I667" s="79"/>
      <c r="J667" s="79"/>
      <c r="K667" s="79"/>
      <c r="L667" s="79"/>
      <c r="M667" s="79"/>
      <c r="N667" s="79"/>
      <c r="O667" s="79"/>
      <c r="P667" s="79"/>
      <c r="Q667" s="79"/>
      <c r="R667" s="79"/>
      <c r="S667" s="79"/>
      <c r="T667" s="79"/>
      <c r="U667" s="79"/>
      <c r="V667" s="79"/>
      <c r="W667" s="79"/>
    </row>
    <row r="668" spans="1:23">
      <c r="A668" s="79"/>
      <c r="B668" s="79"/>
      <c r="C668" s="79"/>
      <c r="D668" s="79"/>
      <c r="E668" s="79"/>
      <c r="F668" s="79"/>
      <c r="G668" s="79"/>
      <c r="H668" s="79"/>
      <c r="I668" s="79"/>
      <c r="J668" s="79"/>
      <c r="K668" s="79"/>
      <c r="L668" s="79"/>
      <c r="M668" s="79"/>
      <c r="N668" s="79"/>
      <c r="O668" s="79"/>
      <c r="P668" s="79"/>
      <c r="Q668" s="79"/>
      <c r="R668" s="79"/>
      <c r="S668" s="79"/>
      <c r="T668" s="79"/>
      <c r="U668" s="79"/>
      <c r="V668" s="79"/>
      <c r="W668" s="79"/>
    </row>
    <row r="669" spans="1:23">
      <c r="A669" s="79"/>
      <c r="B669" s="79"/>
      <c r="C669" s="79"/>
      <c r="D669" s="79"/>
      <c r="E669" s="79"/>
      <c r="F669" s="79"/>
      <c r="G669" s="79"/>
      <c r="H669" s="79"/>
      <c r="I669" s="79"/>
      <c r="J669" s="79"/>
      <c r="K669" s="79"/>
      <c r="L669" s="79"/>
      <c r="M669" s="79"/>
      <c r="N669" s="79"/>
      <c r="O669" s="79"/>
      <c r="P669" s="79"/>
      <c r="Q669" s="79"/>
      <c r="R669" s="79"/>
      <c r="S669" s="79"/>
      <c r="T669" s="79"/>
      <c r="U669" s="79"/>
      <c r="V669" s="79"/>
      <c r="W669" s="79"/>
    </row>
    <row r="670" spans="1:23">
      <c r="A670" s="79"/>
      <c r="B670" s="79"/>
      <c r="C670" s="79"/>
      <c r="D670" s="79"/>
      <c r="E670" s="79"/>
      <c r="F670" s="79"/>
      <c r="G670" s="79"/>
      <c r="H670" s="79"/>
      <c r="I670" s="79"/>
      <c r="J670" s="79"/>
      <c r="K670" s="79"/>
      <c r="L670" s="79"/>
      <c r="M670" s="79"/>
      <c r="N670" s="79"/>
      <c r="O670" s="79"/>
      <c r="P670" s="79"/>
      <c r="Q670" s="79"/>
      <c r="R670" s="79"/>
      <c r="S670" s="79"/>
      <c r="T670" s="79"/>
      <c r="U670" s="79"/>
      <c r="V670" s="79"/>
      <c r="W670" s="79"/>
    </row>
    <row r="671" spans="1:23">
      <c r="A671" s="79"/>
      <c r="B671" s="79"/>
      <c r="C671" s="79"/>
      <c r="D671" s="79"/>
      <c r="E671" s="79"/>
      <c r="F671" s="79"/>
      <c r="G671" s="79"/>
      <c r="H671" s="79"/>
      <c r="I671" s="79"/>
      <c r="J671" s="79"/>
      <c r="K671" s="79"/>
      <c r="L671" s="79"/>
      <c r="M671" s="79"/>
      <c r="N671" s="79"/>
      <c r="O671" s="79"/>
      <c r="P671" s="79"/>
      <c r="Q671" s="79"/>
      <c r="R671" s="79"/>
      <c r="S671" s="79"/>
      <c r="T671" s="79"/>
      <c r="U671" s="79"/>
      <c r="V671" s="79"/>
      <c r="W671" s="79"/>
    </row>
    <row r="672" spans="1:23">
      <c r="A672" s="79"/>
      <c r="B672" s="79"/>
      <c r="C672" s="79"/>
      <c r="D672" s="79"/>
      <c r="E672" s="79"/>
      <c r="F672" s="79"/>
      <c r="G672" s="79"/>
      <c r="H672" s="79"/>
      <c r="I672" s="79"/>
      <c r="J672" s="79"/>
      <c r="K672" s="79"/>
      <c r="L672" s="79"/>
      <c r="M672" s="79"/>
      <c r="N672" s="79"/>
      <c r="O672" s="79"/>
      <c r="P672" s="79"/>
      <c r="Q672" s="79"/>
      <c r="R672" s="79"/>
      <c r="S672" s="79"/>
      <c r="T672" s="79"/>
      <c r="U672" s="79"/>
      <c r="V672" s="79"/>
      <c r="W672" s="79"/>
    </row>
    <row r="673" spans="1:23">
      <c r="A673" s="79"/>
      <c r="B673" s="79"/>
      <c r="C673" s="79"/>
      <c r="D673" s="79"/>
      <c r="E673" s="79"/>
      <c r="F673" s="79"/>
      <c r="G673" s="79"/>
      <c r="H673" s="79"/>
      <c r="I673" s="79"/>
      <c r="J673" s="79"/>
      <c r="K673" s="79"/>
      <c r="L673" s="79"/>
      <c r="M673" s="79"/>
      <c r="N673" s="79"/>
      <c r="O673" s="79"/>
      <c r="P673" s="79"/>
      <c r="Q673" s="79"/>
      <c r="R673" s="79"/>
      <c r="S673" s="79"/>
      <c r="T673" s="79"/>
      <c r="U673" s="79"/>
      <c r="V673" s="79"/>
      <c r="W673" s="79"/>
    </row>
    <row r="674" spans="1:23">
      <c r="A674" s="79"/>
      <c r="B674" s="79"/>
      <c r="C674" s="79"/>
      <c r="D674" s="79"/>
      <c r="E674" s="79"/>
      <c r="F674" s="79"/>
      <c r="G674" s="79"/>
      <c r="H674" s="79"/>
      <c r="I674" s="79"/>
      <c r="J674" s="79"/>
      <c r="K674" s="79"/>
      <c r="L674" s="79"/>
      <c r="M674" s="79"/>
      <c r="N674" s="79"/>
      <c r="O674" s="79"/>
      <c r="P674" s="79"/>
      <c r="Q674" s="79"/>
      <c r="R674" s="79"/>
      <c r="S674" s="79"/>
      <c r="T674" s="79"/>
      <c r="U674" s="79"/>
      <c r="V674" s="79"/>
      <c r="W674" s="79"/>
    </row>
    <row r="675" spans="1:23">
      <c r="A675" s="79"/>
      <c r="B675" s="79"/>
      <c r="C675" s="79"/>
      <c r="D675" s="79"/>
      <c r="E675" s="79"/>
      <c r="F675" s="79"/>
      <c r="G675" s="79"/>
      <c r="H675" s="79"/>
      <c r="I675" s="79"/>
      <c r="J675" s="79"/>
      <c r="K675" s="79"/>
      <c r="L675" s="79"/>
      <c r="M675" s="79"/>
      <c r="N675" s="79"/>
      <c r="O675" s="79"/>
      <c r="P675" s="79"/>
      <c r="Q675" s="79"/>
      <c r="R675" s="79"/>
      <c r="S675" s="79"/>
      <c r="T675" s="79"/>
      <c r="U675" s="79"/>
      <c r="V675" s="79"/>
      <c r="W675" s="79"/>
    </row>
    <row r="676" spans="1:23">
      <c r="A676" s="79"/>
      <c r="B676" s="79"/>
      <c r="C676" s="79"/>
      <c r="D676" s="79"/>
      <c r="E676" s="79"/>
      <c r="F676" s="79"/>
      <c r="G676" s="79"/>
      <c r="H676" s="79"/>
      <c r="I676" s="79"/>
      <c r="J676" s="79"/>
      <c r="K676" s="79"/>
      <c r="L676" s="79"/>
      <c r="M676" s="79"/>
      <c r="N676" s="79"/>
      <c r="O676" s="79"/>
      <c r="P676" s="79"/>
      <c r="Q676" s="79"/>
      <c r="R676" s="79"/>
      <c r="S676" s="79"/>
      <c r="T676" s="79"/>
      <c r="U676" s="79"/>
      <c r="V676" s="79"/>
      <c r="W676" s="79"/>
    </row>
    <row r="677" spans="1:23">
      <c r="A677" s="79"/>
      <c r="B677" s="79"/>
      <c r="C677" s="79"/>
      <c r="D677" s="79"/>
      <c r="E677" s="79"/>
      <c r="F677" s="79"/>
      <c r="G677" s="79"/>
      <c r="H677" s="79"/>
      <c r="I677" s="79"/>
      <c r="J677" s="79"/>
      <c r="K677" s="79"/>
      <c r="L677" s="79"/>
      <c r="M677" s="79"/>
      <c r="N677" s="79"/>
      <c r="O677" s="79"/>
      <c r="P677" s="79"/>
      <c r="Q677" s="79"/>
      <c r="R677" s="79"/>
      <c r="S677" s="79"/>
      <c r="T677" s="79"/>
      <c r="U677" s="79"/>
      <c r="V677" s="79"/>
      <c r="W677" s="79"/>
    </row>
    <row r="678" spans="1:23">
      <c r="A678" s="79"/>
      <c r="B678" s="79"/>
      <c r="C678" s="79"/>
      <c r="D678" s="79"/>
      <c r="E678" s="79"/>
      <c r="F678" s="79"/>
      <c r="G678" s="79"/>
      <c r="H678" s="79"/>
      <c r="I678" s="79"/>
      <c r="J678" s="79"/>
      <c r="K678" s="79"/>
      <c r="L678" s="79"/>
      <c r="M678" s="79"/>
      <c r="N678" s="79"/>
      <c r="O678" s="79"/>
      <c r="P678" s="79"/>
      <c r="Q678" s="79"/>
      <c r="R678" s="79"/>
      <c r="S678" s="79"/>
      <c r="T678" s="79"/>
      <c r="U678" s="79"/>
      <c r="V678" s="79"/>
      <c r="W678" s="79"/>
    </row>
    <row r="679" spans="1:23">
      <c r="A679" s="79"/>
      <c r="B679" s="79"/>
      <c r="C679" s="79"/>
      <c r="D679" s="79"/>
      <c r="E679" s="79"/>
      <c r="F679" s="79"/>
      <c r="G679" s="79"/>
      <c r="H679" s="79"/>
      <c r="I679" s="79"/>
      <c r="J679" s="79"/>
      <c r="K679" s="79"/>
      <c r="L679" s="79"/>
      <c r="M679" s="79"/>
      <c r="N679" s="79"/>
      <c r="O679" s="79"/>
      <c r="P679" s="79"/>
      <c r="Q679" s="79"/>
      <c r="R679" s="79"/>
      <c r="S679" s="79"/>
      <c r="T679" s="79"/>
      <c r="U679" s="79"/>
      <c r="V679" s="79"/>
      <c r="W679" s="79"/>
    </row>
    <row r="680" spans="1:23">
      <c r="A680" s="79"/>
      <c r="B680" s="79"/>
      <c r="C680" s="79"/>
      <c r="D680" s="79"/>
      <c r="E680" s="79"/>
      <c r="F680" s="79"/>
      <c r="G680" s="79"/>
      <c r="H680" s="79"/>
      <c r="I680" s="79"/>
      <c r="J680" s="79"/>
      <c r="K680" s="79"/>
      <c r="L680" s="79"/>
      <c r="M680" s="79"/>
      <c r="N680" s="79"/>
      <c r="O680" s="79"/>
      <c r="P680" s="79"/>
      <c r="Q680" s="79"/>
      <c r="R680" s="79"/>
      <c r="S680" s="79"/>
      <c r="T680" s="79"/>
      <c r="U680" s="79"/>
      <c r="V680" s="79"/>
      <c r="W680" s="79"/>
    </row>
    <row r="681" spans="1:23">
      <c r="A681" s="79"/>
      <c r="B681" s="79"/>
      <c r="C681" s="79"/>
      <c r="D681" s="79"/>
      <c r="E681" s="79"/>
      <c r="F681" s="79"/>
      <c r="G681" s="79"/>
      <c r="H681" s="79"/>
      <c r="I681" s="79"/>
      <c r="J681" s="79"/>
      <c r="K681" s="79"/>
      <c r="L681" s="79"/>
      <c r="M681" s="79"/>
      <c r="N681" s="79"/>
      <c r="O681" s="79"/>
      <c r="P681" s="79"/>
      <c r="Q681" s="79"/>
      <c r="R681" s="79"/>
      <c r="S681" s="79"/>
      <c r="T681" s="79"/>
      <c r="U681" s="79"/>
      <c r="V681" s="79"/>
      <c r="W681" s="79"/>
    </row>
    <row r="682" spans="1:23">
      <c r="A682" s="79"/>
      <c r="B682" s="79"/>
      <c r="C682" s="79"/>
      <c r="D682" s="79"/>
      <c r="E682" s="79"/>
      <c r="F682" s="79"/>
      <c r="G682" s="79"/>
      <c r="H682" s="79"/>
      <c r="I682" s="79"/>
      <c r="J682" s="79"/>
      <c r="K682" s="79"/>
      <c r="L682" s="79"/>
      <c r="M682" s="79"/>
      <c r="N682" s="79"/>
      <c r="O682" s="79"/>
      <c r="P682" s="79"/>
      <c r="Q682" s="79"/>
      <c r="R682" s="79"/>
      <c r="S682" s="79"/>
      <c r="T682" s="79"/>
      <c r="U682" s="79"/>
      <c r="V682" s="79"/>
      <c r="W682" s="79"/>
    </row>
    <row r="683" spans="1:23">
      <c r="A683" s="79"/>
      <c r="B683" s="79"/>
      <c r="C683" s="79"/>
      <c r="D683" s="79"/>
      <c r="E683" s="79"/>
      <c r="F683" s="79"/>
      <c r="G683" s="79"/>
      <c r="H683" s="79"/>
      <c r="I683" s="79"/>
      <c r="J683" s="79"/>
      <c r="K683" s="79"/>
      <c r="L683" s="79"/>
      <c r="M683" s="79"/>
      <c r="N683" s="79"/>
      <c r="O683" s="79"/>
      <c r="P683" s="79"/>
      <c r="Q683" s="79"/>
      <c r="R683" s="79"/>
      <c r="S683" s="79"/>
      <c r="T683" s="79"/>
      <c r="U683" s="79"/>
      <c r="V683" s="79"/>
      <c r="W683" s="79"/>
    </row>
    <row r="684" spans="1:23">
      <c r="A684" s="79"/>
      <c r="B684" s="79"/>
      <c r="C684" s="79"/>
      <c r="D684" s="79"/>
      <c r="E684" s="79"/>
      <c r="F684" s="79"/>
      <c r="G684" s="79"/>
      <c r="H684" s="79"/>
      <c r="I684" s="79"/>
      <c r="J684" s="79"/>
      <c r="K684" s="79"/>
      <c r="L684" s="79"/>
      <c r="M684" s="79"/>
      <c r="N684" s="79"/>
      <c r="O684" s="79"/>
      <c r="P684" s="79"/>
      <c r="Q684" s="79"/>
      <c r="R684" s="79"/>
      <c r="S684" s="79"/>
      <c r="T684" s="79"/>
      <c r="U684" s="79"/>
      <c r="V684" s="79"/>
      <c r="W684" s="79"/>
    </row>
    <row r="685" spans="1:23">
      <c r="A685" s="79"/>
      <c r="B685" s="79"/>
      <c r="C685" s="79"/>
      <c r="D685" s="79"/>
      <c r="E685" s="79"/>
      <c r="F685" s="79"/>
      <c r="G685" s="79"/>
      <c r="H685" s="79"/>
      <c r="I685" s="79"/>
      <c r="J685" s="79"/>
      <c r="K685" s="79"/>
      <c r="L685" s="79"/>
      <c r="M685" s="79"/>
      <c r="N685" s="79"/>
      <c r="O685" s="79"/>
      <c r="P685" s="79"/>
      <c r="Q685" s="79"/>
      <c r="R685" s="79"/>
      <c r="S685" s="79"/>
      <c r="T685" s="79"/>
      <c r="U685" s="79"/>
      <c r="V685" s="79"/>
      <c r="W685" s="79"/>
    </row>
    <row r="686" spans="1:23">
      <c r="A686" s="79"/>
      <c r="B686" s="79"/>
      <c r="C686" s="79"/>
      <c r="D686" s="79"/>
      <c r="E686" s="79"/>
      <c r="F686" s="79"/>
      <c r="G686" s="79"/>
      <c r="H686" s="79"/>
      <c r="I686" s="79"/>
      <c r="J686" s="79"/>
      <c r="K686" s="79"/>
      <c r="L686" s="79"/>
      <c r="M686" s="79"/>
      <c r="N686" s="79"/>
      <c r="O686" s="79"/>
      <c r="P686" s="79"/>
      <c r="Q686" s="79"/>
      <c r="R686" s="79"/>
      <c r="S686" s="79"/>
      <c r="T686" s="79"/>
      <c r="U686" s="79"/>
      <c r="V686" s="79"/>
      <c r="W686" s="79"/>
    </row>
    <row r="687" spans="1:23">
      <c r="A687" s="79"/>
      <c r="B687" s="79"/>
      <c r="C687" s="79"/>
      <c r="D687" s="79"/>
      <c r="E687" s="79"/>
      <c r="F687" s="79"/>
      <c r="G687" s="79"/>
      <c r="H687" s="79"/>
      <c r="I687" s="79"/>
      <c r="J687" s="79"/>
      <c r="K687" s="79"/>
      <c r="L687" s="79"/>
      <c r="M687" s="79"/>
      <c r="N687" s="79"/>
      <c r="O687" s="79"/>
      <c r="P687" s="79"/>
      <c r="Q687" s="79"/>
      <c r="R687" s="79"/>
      <c r="S687" s="79"/>
      <c r="T687" s="79"/>
      <c r="U687" s="79"/>
      <c r="V687" s="79"/>
      <c r="W687" s="79"/>
    </row>
    <row r="688" spans="1:23">
      <c r="A688" s="79"/>
      <c r="B688" s="79"/>
      <c r="C688" s="79"/>
      <c r="D688" s="79"/>
      <c r="E688" s="79"/>
      <c r="F688" s="79"/>
      <c r="G688" s="79"/>
      <c r="H688" s="79"/>
      <c r="I688" s="79"/>
      <c r="J688" s="79"/>
      <c r="K688" s="79"/>
      <c r="L688" s="79"/>
      <c r="M688" s="79"/>
      <c r="N688" s="79"/>
      <c r="O688" s="79"/>
      <c r="P688" s="79"/>
      <c r="Q688" s="79"/>
      <c r="R688" s="79"/>
      <c r="S688" s="79"/>
      <c r="T688" s="79"/>
      <c r="U688" s="79"/>
      <c r="V688" s="79"/>
      <c r="W688" s="79"/>
    </row>
    <row r="689" spans="1:23">
      <c r="A689" s="79"/>
      <c r="B689" s="79"/>
      <c r="C689" s="79"/>
      <c r="D689" s="79"/>
      <c r="E689" s="79"/>
      <c r="F689" s="79"/>
      <c r="G689" s="79"/>
      <c r="H689" s="79"/>
      <c r="I689" s="79"/>
      <c r="J689" s="79"/>
      <c r="K689" s="79"/>
      <c r="L689" s="79"/>
      <c r="M689" s="79"/>
      <c r="N689" s="79"/>
      <c r="O689" s="79"/>
      <c r="P689" s="79"/>
      <c r="Q689" s="79"/>
      <c r="R689" s="79"/>
      <c r="S689" s="79"/>
      <c r="T689" s="79"/>
      <c r="U689" s="79"/>
      <c r="V689" s="79"/>
      <c r="W689" s="79"/>
    </row>
    <row r="690" spans="1:23">
      <c r="A690" s="79"/>
      <c r="B690" s="79"/>
      <c r="C690" s="79"/>
      <c r="D690" s="79"/>
      <c r="E690" s="79"/>
      <c r="F690" s="79"/>
      <c r="G690" s="79"/>
      <c r="H690" s="79"/>
      <c r="I690" s="79"/>
      <c r="J690" s="79"/>
      <c r="K690" s="79"/>
      <c r="L690" s="79"/>
      <c r="M690" s="79"/>
      <c r="N690" s="79"/>
      <c r="O690" s="79"/>
      <c r="P690" s="79"/>
      <c r="Q690" s="79"/>
      <c r="R690" s="79"/>
      <c r="S690" s="79"/>
      <c r="T690" s="79"/>
      <c r="U690" s="79"/>
      <c r="V690" s="79"/>
      <c r="W690" s="79"/>
    </row>
    <row r="691" spans="1:23">
      <c r="A691" s="79"/>
      <c r="B691" s="79"/>
      <c r="C691" s="79"/>
      <c r="D691" s="79"/>
      <c r="E691" s="79"/>
      <c r="F691" s="79"/>
      <c r="G691" s="79"/>
      <c r="H691" s="79"/>
      <c r="I691" s="79"/>
      <c r="J691" s="79"/>
      <c r="K691" s="79"/>
      <c r="L691" s="79"/>
      <c r="M691" s="79"/>
      <c r="N691" s="79"/>
      <c r="O691" s="79"/>
      <c r="P691" s="79"/>
      <c r="Q691" s="79"/>
      <c r="R691" s="79"/>
      <c r="S691" s="79"/>
      <c r="T691" s="79"/>
      <c r="U691" s="79"/>
      <c r="V691" s="79"/>
      <c r="W691" s="79"/>
    </row>
    <row r="692" spans="1:23">
      <c r="A692" s="79"/>
      <c r="B692" s="79"/>
      <c r="C692" s="79"/>
      <c r="D692" s="79"/>
      <c r="E692" s="79"/>
      <c r="F692" s="79"/>
      <c r="G692" s="79"/>
      <c r="H692" s="79"/>
      <c r="I692" s="79"/>
      <c r="J692" s="79"/>
      <c r="K692" s="79"/>
      <c r="L692" s="79"/>
      <c r="M692" s="79"/>
      <c r="N692" s="79"/>
      <c r="O692" s="79"/>
      <c r="P692" s="79"/>
      <c r="Q692" s="79"/>
      <c r="R692" s="79"/>
      <c r="S692" s="79"/>
      <c r="T692" s="79"/>
      <c r="U692" s="79"/>
      <c r="V692" s="79"/>
      <c r="W692" s="79"/>
    </row>
    <row r="693" spans="1:23">
      <c r="A693" s="79"/>
      <c r="B693" s="79"/>
      <c r="C693" s="79"/>
      <c r="D693" s="79"/>
      <c r="E693" s="79"/>
      <c r="F693" s="79"/>
      <c r="G693" s="79"/>
      <c r="H693" s="79"/>
      <c r="I693" s="79"/>
      <c r="J693" s="79"/>
      <c r="K693" s="79"/>
      <c r="L693" s="79"/>
      <c r="M693" s="79"/>
      <c r="N693" s="79"/>
      <c r="O693" s="79"/>
      <c r="P693" s="79"/>
      <c r="Q693" s="79"/>
      <c r="R693" s="79"/>
      <c r="S693" s="79"/>
      <c r="T693" s="79"/>
      <c r="U693" s="79"/>
      <c r="V693" s="79"/>
      <c r="W693" s="79"/>
    </row>
    <row r="694" spans="1:23">
      <c r="A694" s="79"/>
      <c r="B694" s="79"/>
      <c r="C694" s="79"/>
      <c r="D694" s="79"/>
      <c r="E694" s="79"/>
      <c r="F694" s="79"/>
      <c r="G694" s="79"/>
      <c r="H694" s="79"/>
      <c r="I694" s="79"/>
      <c r="J694" s="79"/>
      <c r="K694" s="79"/>
      <c r="L694" s="79"/>
      <c r="M694" s="79"/>
      <c r="N694" s="79"/>
      <c r="O694" s="79"/>
      <c r="P694" s="79"/>
      <c r="Q694" s="79"/>
      <c r="R694" s="79"/>
      <c r="S694" s="79"/>
      <c r="T694" s="79"/>
      <c r="U694" s="79"/>
      <c r="V694" s="79"/>
      <c r="W694" s="79"/>
    </row>
    <row r="695" spans="1:23">
      <c r="A695" s="79"/>
      <c r="B695" s="79"/>
      <c r="C695" s="79"/>
      <c r="D695" s="79"/>
      <c r="E695" s="79"/>
      <c r="F695" s="79"/>
      <c r="G695" s="79"/>
      <c r="H695" s="79"/>
      <c r="I695" s="79"/>
      <c r="J695" s="79"/>
      <c r="K695" s="79"/>
      <c r="L695" s="79"/>
      <c r="M695" s="79"/>
      <c r="N695" s="79"/>
      <c r="O695" s="79"/>
      <c r="P695" s="79"/>
      <c r="Q695" s="79"/>
      <c r="R695" s="79"/>
      <c r="S695" s="79"/>
      <c r="T695" s="79"/>
      <c r="U695" s="79"/>
      <c r="V695" s="79"/>
      <c r="W695" s="79"/>
    </row>
    <row r="696" spans="1:23">
      <c r="A696" s="79"/>
      <c r="B696" s="79"/>
      <c r="C696" s="79"/>
      <c r="D696" s="79"/>
      <c r="E696" s="79"/>
      <c r="F696" s="79"/>
      <c r="G696" s="79"/>
      <c r="H696" s="79"/>
      <c r="I696" s="79"/>
      <c r="J696" s="79"/>
      <c r="K696" s="79"/>
      <c r="L696" s="79"/>
      <c r="M696" s="79"/>
      <c r="N696" s="79"/>
      <c r="O696" s="79"/>
      <c r="P696" s="79"/>
      <c r="Q696" s="79"/>
      <c r="R696" s="79"/>
      <c r="S696" s="79"/>
      <c r="T696" s="79"/>
      <c r="U696" s="79"/>
      <c r="V696" s="79"/>
      <c r="W696" s="79"/>
    </row>
    <row r="697" spans="1:23">
      <c r="A697" s="79"/>
      <c r="B697" s="79"/>
      <c r="C697" s="79"/>
      <c r="D697" s="79"/>
      <c r="E697" s="79"/>
      <c r="F697" s="79"/>
      <c r="G697" s="79"/>
      <c r="H697" s="79"/>
      <c r="I697" s="79"/>
      <c r="J697" s="79"/>
      <c r="K697" s="79"/>
      <c r="L697" s="79"/>
      <c r="M697" s="79"/>
      <c r="N697" s="79"/>
      <c r="O697" s="79"/>
      <c r="P697" s="79"/>
      <c r="Q697" s="79"/>
      <c r="R697" s="79"/>
      <c r="S697" s="79"/>
      <c r="T697" s="79"/>
      <c r="U697" s="79"/>
      <c r="V697" s="79"/>
      <c r="W697" s="79"/>
    </row>
    <row r="698" spans="1:23">
      <c r="A698" s="79"/>
      <c r="B698" s="79"/>
      <c r="C698" s="79"/>
      <c r="D698" s="79"/>
      <c r="E698" s="79"/>
      <c r="F698" s="79"/>
      <c r="G698" s="79"/>
      <c r="H698" s="79"/>
      <c r="I698" s="79"/>
      <c r="J698" s="79"/>
      <c r="K698" s="79"/>
      <c r="L698" s="79"/>
      <c r="M698" s="79"/>
      <c r="N698" s="79"/>
      <c r="O698" s="79"/>
      <c r="P698" s="79"/>
      <c r="Q698" s="79"/>
      <c r="R698" s="79"/>
      <c r="S698" s="79"/>
      <c r="T698" s="79"/>
      <c r="U698" s="79"/>
      <c r="V698" s="79"/>
      <c r="W698" s="79"/>
    </row>
    <row r="699" spans="1:23">
      <c r="A699" s="79"/>
      <c r="B699" s="79"/>
      <c r="C699" s="79"/>
      <c r="D699" s="79"/>
      <c r="E699" s="79"/>
      <c r="F699" s="79"/>
      <c r="G699" s="79"/>
      <c r="H699" s="79"/>
      <c r="I699" s="79"/>
      <c r="J699" s="79"/>
      <c r="K699" s="79"/>
      <c r="L699" s="79"/>
      <c r="M699" s="79"/>
      <c r="N699" s="79"/>
      <c r="O699" s="79"/>
      <c r="P699" s="79"/>
      <c r="Q699" s="79"/>
      <c r="R699" s="79"/>
      <c r="S699" s="79"/>
      <c r="T699" s="79"/>
      <c r="U699" s="79"/>
      <c r="V699" s="79"/>
      <c r="W699" s="79"/>
    </row>
    <row r="700" spans="1:23">
      <c r="A700" s="79"/>
      <c r="B700" s="79"/>
      <c r="C700" s="79"/>
      <c r="D700" s="79"/>
      <c r="E700" s="79"/>
      <c r="F700" s="79"/>
      <c r="G700" s="79"/>
      <c r="H700" s="79"/>
      <c r="I700" s="79"/>
      <c r="J700" s="79"/>
      <c r="K700" s="79"/>
      <c r="L700" s="79"/>
      <c r="M700" s="79"/>
      <c r="N700" s="79"/>
      <c r="O700" s="79"/>
      <c r="P700" s="79"/>
      <c r="Q700" s="79"/>
      <c r="R700" s="79"/>
      <c r="S700" s="79"/>
      <c r="T700" s="79"/>
      <c r="U700" s="79"/>
      <c r="V700" s="79"/>
      <c r="W700" s="79"/>
    </row>
    <row r="701" spans="1:23">
      <c r="A701" s="79"/>
      <c r="B701" s="79"/>
      <c r="C701" s="79"/>
      <c r="D701" s="79"/>
      <c r="E701" s="79"/>
      <c r="F701" s="79"/>
      <c r="G701" s="79"/>
      <c r="H701" s="79"/>
      <c r="I701" s="79"/>
      <c r="J701" s="79"/>
      <c r="K701" s="79"/>
      <c r="L701" s="79"/>
      <c r="M701" s="79"/>
      <c r="N701" s="79"/>
      <c r="O701" s="79"/>
      <c r="P701" s="79"/>
      <c r="Q701" s="79"/>
      <c r="R701" s="79"/>
      <c r="S701" s="79"/>
      <c r="T701" s="79"/>
      <c r="U701" s="79"/>
      <c r="V701" s="79"/>
      <c r="W701" s="79"/>
    </row>
    <row r="702" spans="1:23">
      <c r="A702" s="79"/>
      <c r="B702" s="79"/>
      <c r="C702" s="79"/>
      <c r="D702" s="79"/>
      <c r="E702" s="79"/>
      <c r="F702" s="79"/>
      <c r="G702" s="79"/>
      <c r="H702" s="79"/>
      <c r="I702" s="79"/>
      <c r="J702" s="79"/>
      <c r="K702" s="79"/>
      <c r="L702" s="79"/>
      <c r="M702" s="79"/>
      <c r="N702" s="79"/>
      <c r="O702" s="79"/>
      <c r="P702" s="79"/>
      <c r="Q702" s="79"/>
      <c r="R702" s="79"/>
      <c r="S702" s="79"/>
      <c r="T702" s="79"/>
      <c r="U702" s="79"/>
      <c r="V702" s="79"/>
      <c r="W702" s="79"/>
    </row>
    <row r="703" spans="1:23">
      <c r="A703" s="79"/>
      <c r="B703" s="79"/>
      <c r="C703" s="79"/>
      <c r="D703" s="79"/>
      <c r="E703" s="79"/>
      <c r="F703" s="79"/>
      <c r="G703" s="79"/>
      <c r="H703" s="79"/>
      <c r="I703" s="79"/>
      <c r="J703" s="79"/>
      <c r="K703" s="79"/>
      <c r="L703" s="79"/>
      <c r="M703" s="79"/>
      <c r="N703" s="79"/>
      <c r="O703" s="79"/>
      <c r="P703" s="79"/>
      <c r="Q703" s="79"/>
      <c r="R703" s="79"/>
      <c r="S703" s="79"/>
      <c r="T703" s="79"/>
      <c r="U703" s="79"/>
      <c r="V703" s="79"/>
      <c r="W703" s="79"/>
    </row>
    <row r="704" spans="1:23">
      <c r="A704" s="79"/>
      <c r="B704" s="79"/>
      <c r="C704" s="79"/>
      <c r="D704" s="79"/>
      <c r="E704" s="79"/>
      <c r="F704" s="79"/>
      <c r="G704" s="79"/>
      <c r="H704" s="79"/>
      <c r="I704" s="79"/>
      <c r="J704" s="79"/>
      <c r="K704" s="79"/>
      <c r="L704" s="79"/>
      <c r="M704" s="79"/>
      <c r="N704" s="79"/>
      <c r="O704" s="79"/>
      <c r="P704" s="79"/>
      <c r="Q704" s="79"/>
      <c r="R704" s="79"/>
      <c r="S704" s="79"/>
      <c r="T704" s="79"/>
      <c r="U704" s="79"/>
      <c r="V704" s="79"/>
      <c r="W704" s="79"/>
    </row>
    <row r="705" spans="1:23">
      <c r="A705" s="79"/>
      <c r="B705" s="79"/>
      <c r="C705" s="79"/>
      <c r="D705" s="79"/>
      <c r="E705" s="79"/>
      <c r="F705" s="79"/>
      <c r="G705" s="79"/>
      <c r="H705" s="79"/>
      <c r="I705" s="79"/>
      <c r="J705" s="79"/>
      <c r="K705" s="79"/>
      <c r="L705" s="79"/>
      <c r="M705" s="79"/>
      <c r="N705" s="79"/>
      <c r="O705" s="79"/>
      <c r="P705" s="79"/>
      <c r="Q705" s="79"/>
      <c r="R705" s="79"/>
      <c r="S705" s="79"/>
      <c r="T705" s="79"/>
      <c r="U705" s="79"/>
      <c r="V705" s="79"/>
      <c r="W705" s="79"/>
    </row>
    <row r="706" spans="1:23">
      <c r="A706" s="79"/>
      <c r="B706" s="79"/>
      <c r="C706" s="79"/>
      <c r="D706" s="79"/>
      <c r="E706" s="79"/>
      <c r="F706" s="79"/>
      <c r="G706" s="79"/>
      <c r="H706" s="79"/>
      <c r="I706" s="79"/>
      <c r="J706" s="79"/>
      <c r="K706" s="79"/>
      <c r="L706" s="79"/>
      <c r="M706" s="79"/>
      <c r="N706" s="79"/>
      <c r="O706" s="79"/>
      <c r="P706" s="79"/>
      <c r="Q706" s="79"/>
      <c r="R706" s="79"/>
      <c r="S706" s="79"/>
      <c r="T706" s="79"/>
      <c r="U706" s="79"/>
      <c r="V706" s="79"/>
      <c r="W706" s="79"/>
    </row>
    <row r="707" spans="1:23">
      <c r="A707" s="79"/>
      <c r="B707" s="79"/>
      <c r="C707" s="79"/>
      <c r="D707" s="79"/>
      <c r="E707" s="79"/>
      <c r="F707" s="79"/>
      <c r="G707" s="79"/>
      <c r="H707" s="79"/>
      <c r="I707" s="79"/>
      <c r="J707" s="79"/>
      <c r="K707" s="79"/>
      <c r="L707" s="79"/>
      <c r="M707" s="79"/>
      <c r="N707" s="79"/>
      <c r="O707" s="79"/>
      <c r="P707" s="79"/>
      <c r="Q707" s="79"/>
      <c r="R707" s="79"/>
      <c r="S707" s="79"/>
      <c r="T707" s="79"/>
      <c r="U707" s="79"/>
      <c r="V707" s="79"/>
      <c r="W707" s="79"/>
    </row>
    <row r="708" spans="1:23">
      <c r="A708" s="79"/>
      <c r="B708" s="79"/>
      <c r="C708" s="79"/>
      <c r="D708" s="79"/>
      <c r="E708" s="79"/>
      <c r="F708" s="79"/>
      <c r="G708" s="79"/>
      <c r="H708" s="79"/>
      <c r="I708" s="79"/>
      <c r="J708" s="79"/>
      <c r="K708" s="79"/>
      <c r="L708" s="79"/>
      <c r="M708" s="79"/>
      <c r="N708" s="79"/>
      <c r="O708" s="79"/>
      <c r="P708" s="79"/>
      <c r="Q708" s="79"/>
      <c r="R708" s="79"/>
      <c r="S708" s="79"/>
      <c r="T708" s="79"/>
      <c r="U708" s="79"/>
      <c r="V708" s="79"/>
      <c r="W708" s="79"/>
    </row>
    <row r="709" spans="1:23">
      <c r="A709" s="79"/>
      <c r="B709" s="79"/>
      <c r="C709" s="79"/>
      <c r="D709" s="79"/>
      <c r="E709" s="79"/>
      <c r="F709" s="79"/>
      <c r="G709" s="79"/>
      <c r="H709" s="79"/>
      <c r="I709" s="79"/>
      <c r="J709" s="79"/>
      <c r="K709" s="79"/>
      <c r="L709" s="79"/>
      <c r="M709" s="79"/>
      <c r="N709" s="79"/>
      <c r="O709" s="79"/>
      <c r="P709" s="79"/>
      <c r="Q709" s="79"/>
      <c r="R709" s="79"/>
      <c r="S709" s="79"/>
      <c r="T709" s="79"/>
      <c r="U709" s="79"/>
      <c r="V709" s="79"/>
      <c r="W709" s="79"/>
    </row>
    <row r="710" spans="1:23">
      <c r="A710" s="79"/>
      <c r="B710" s="79"/>
      <c r="C710" s="79"/>
      <c r="D710" s="79"/>
      <c r="E710" s="79"/>
      <c r="F710" s="79"/>
      <c r="G710" s="79"/>
      <c r="H710" s="79"/>
      <c r="I710" s="79"/>
      <c r="J710" s="79"/>
      <c r="K710" s="79"/>
      <c r="L710" s="79"/>
      <c r="M710" s="79"/>
      <c r="N710" s="79"/>
      <c r="O710" s="79"/>
      <c r="P710" s="79"/>
      <c r="Q710" s="79"/>
      <c r="R710" s="79"/>
      <c r="S710" s="79"/>
      <c r="T710" s="79"/>
      <c r="U710" s="79"/>
      <c r="V710" s="79"/>
      <c r="W710" s="79"/>
    </row>
    <row r="711" spans="1:23">
      <c r="A711" s="79"/>
      <c r="B711" s="79"/>
      <c r="C711" s="79"/>
      <c r="D711" s="79"/>
      <c r="E711" s="79"/>
      <c r="F711" s="79"/>
      <c r="G711" s="79"/>
      <c r="H711" s="79"/>
      <c r="I711" s="79"/>
      <c r="J711" s="79"/>
      <c r="K711" s="79"/>
      <c r="L711" s="79"/>
      <c r="M711" s="79"/>
      <c r="N711" s="79"/>
      <c r="O711" s="79"/>
      <c r="P711" s="79"/>
      <c r="Q711" s="79"/>
      <c r="R711" s="79"/>
      <c r="S711" s="79"/>
      <c r="T711" s="79"/>
      <c r="U711" s="79"/>
      <c r="V711" s="79"/>
      <c r="W711" s="79"/>
    </row>
    <row r="712" spans="1:23">
      <c r="A712" s="79"/>
      <c r="B712" s="79"/>
      <c r="C712" s="79"/>
      <c r="D712" s="79"/>
      <c r="E712" s="79"/>
      <c r="F712" s="79"/>
      <c r="G712" s="79"/>
      <c r="H712" s="79"/>
      <c r="I712" s="79"/>
      <c r="J712" s="79"/>
      <c r="K712" s="79"/>
      <c r="L712" s="79"/>
      <c r="M712" s="79"/>
      <c r="N712" s="79"/>
      <c r="O712" s="79"/>
      <c r="P712" s="79"/>
      <c r="Q712" s="79"/>
      <c r="R712" s="79"/>
      <c r="S712" s="79"/>
      <c r="T712" s="79"/>
      <c r="U712" s="79"/>
      <c r="V712" s="79"/>
      <c r="W712" s="79"/>
    </row>
    <row r="713" spans="1:23">
      <c r="A713" s="79"/>
      <c r="B713" s="79"/>
      <c r="C713" s="79"/>
      <c r="D713" s="79"/>
      <c r="E713" s="79"/>
      <c r="F713" s="79"/>
      <c r="G713" s="79"/>
      <c r="H713" s="79"/>
      <c r="I713" s="79"/>
      <c r="J713" s="79"/>
      <c r="K713" s="79"/>
      <c r="L713" s="79"/>
      <c r="M713" s="79"/>
      <c r="N713" s="79"/>
      <c r="O713" s="79"/>
      <c r="P713" s="79"/>
      <c r="Q713" s="79"/>
      <c r="R713" s="79"/>
      <c r="S713" s="79"/>
      <c r="T713" s="79"/>
      <c r="U713" s="79"/>
      <c r="V713" s="79"/>
      <c r="W713" s="79"/>
    </row>
    <row r="714" spans="1:23">
      <c r="A714" s="79"/>
      <c r="B714" s="79"/>
      <c r="C714" s="79"/>
      <c r="D714" s="79"/>
      <c r="E714" s="79"/>
      <c r="F714" s="79"/>
      <c r="G714" s="79"/>
      <c r="H714" s="79"/>
      <c r="I714" s="79"/>
      <c r="J714" s="79"/>
      <c r="K714" s="79"/>
      <c r="L714" s="79"/>
      <c r="M714" s="79"/>
      <c r="N714" s="79"/>
      <c r="O714" s="79"/>
      <c r="P714" s="79"/>
      <c r="Q714" s="79"/>
      <c r="R714" s="79"/>
      <c r="S714" s="79"/>
      <c r="T714" s="79"/>
      <c r="U714" s="79"/>
      <c r="V714" s="79"/>
      <c r="W714" s="79"/>
    </row>
    <row r="715" spans="1:23">
      <c r="A715" s="79"/>
      <c r="B715" s="79"/>
      <c r="C715" s="79"/>
      <c r="D715" s="79"/>
      <c r="E715" s="79"/>
      <c r="F715" s="79"/>
      <c r="G715" s="79"/>
      <c r="H715" s="79"/>
      <c r="I715" s="79"/>
      <c r="J715" s="79"/>
      <c r="K715" s="79"/>
      <c r="L715" s="79"/>
      <c r="M715" s="79"/>
      <c r="N715" s="79"/>
      <c r="O715" s="79"/>
      <c r="P715" s="79"/>
      <c r="Q715" s="79"/>
      <c r="R715" s="79"/>
      <c r="S715" s="79"/>
      <c r="T715" s="79"/>
      <c r="U715" s="79"/>
      <c r="V715" s="79"/>
      <c r="W715" s="79"/>
    </row>
    <row r="716" spans="1:23">
      <c r="A716" s="79"/>
      <c r="B716" s="79"/>
      <c r="C716" s="79"/>
      <c r="D716" s="79"/>
      <c r="E716" s="79"/>
      <c r="F716" s="79"/>
      <c r="G716" s="79"/>
      <c r="H716" s="79"/>
      <c r="I716" s="79"/>
      <c r="J716" s="79"/>
      <c r="K716" s="79"/>
      <c r="L716" s="79"/>
      <c r="M716" s="79"/>
      <c r="N716" s="79"/>
      <c r="O716" s="79"/>
      <c r="P716" s="79"/>
      <c r="Q716" s="79"/>
      <c r="R716" s="79"/>
      <c r="S716" s="79"/>
      <c r="T716" s="79"/>
      <c r="U716" s="79"/>
      <c r="V716" s="79"/>
      <c r="W716" s="79"/>
    </row>
    <row r="717" spans="1:23">
      <c r="A717" s="79"/>
      <c r="B717" s="79"/>
      <c r="C717" s="79"/>
      <c r="D717" s="79"/>
      <c r="E717" s="79"/>
      <c r="F717" s="79"/>
      <c r="G717" s="79"/>
      <c r="H717" s="79"/>
      <c r="I717" s="79"/>
      <c r="J717" s="79"/>
      <c r="K717" s="79"/>
      <c r="L717" s="79"/>
      <c r="M717" s="79"/>
      <c r="N717" s="79"/>
      <c r="O717" s="79"/>
      <c r="P717" s="79"/>
      <c r="Q717" s="79"/>
      <c r="R717" s="79"/>
      <c r="S717" s="79"/>
      <c r="T717" s="79"/>
      <c r="U717" s="79"/>
      <c r="V717" s="79"/>
      <c r="W717" s="79"/>
    </row>
    <row r="718" spans="1:23">
      <c r="A718" s="79"/>
      <c r="B718" s="79"/>
      <c r="C718" s="79"/>
      <c r="D718" s="79"/>
      <c r="E718" s="79"/>
      <c r="F718" s="79"/>
      <c r="G718" s="79"/>
      <c r="H718" s="79"/>
      <c r="I718" s="79"/>
      <c r="J718" s="79"/>
      <c r="K718" s="79"/>
      <c r="L718" s="79"/>
      <c r="M718" s="79"/>
      <c r="N718" s="79"/>
      <c r="O718" s="79"/>
      <c r="P718" s="79"/>
      <c r="Q718" s="79"/>
      <c r="R718" s="79"/>
      <c r="S718" s="79"/>
      <c r="T718" s="79"/>
      <c r="U718" s="79"/>
      <c r="V718" s="79"/>
      <c r="W718" s="79"/>
    </row>
    <row r="719" spans="1:23">
      <c r="A719" s="79"/>
      <c r="B719" s="79"/>
      <c r="C719" s="79"/>
      <c r="D719" s="79"/>
      <c r="E719" s="79"/>
      <c r="F719" s="79"/>
      <c r="G719" s="79"/>
      <c r="H719" s="79"/>
      <c r="I719" s="79"/>
      <c r="J719" s="79"/>
      <c r="K719" s="79"/>
      <c r="L719" s="79"/>
      <c r="M719" s="79"/>
      <c r="N719" s="79"/>
      <c r="O719" s="79"/>
      <c r="P719" s="79"/>
      <c r="Q719" s="79"/>
      <c r="R719" s="79"/>
      <c r="S719" s="79"/>
      <c r="T719" s="79"/>
      <c r="U719" s="79"/>
      <c r="V719" s="79"/>
      <c r="W719" s="79"/>
    </row>
    <row r="720" spans="1:23">
      <c r="A720" s="79"/>
      <c r="B720" s="79"/>
      <c r="C720" s="79"/>
      <c r="D720" s="79"/>
      <c r="E720" s="79"/>
      <c r="F720" s="79"/>
      <c r="G720" s="79"/>
      <c r="H720" s="79"/>
      <c r="I720" s="79"/>
      <c r="J720" s="79"/>
      <c r="K720" s="79"/>
      <c r="L720" s="79"/>
      <c r="M720" s="79"/>
      <c r="N720" s="79"/>
      <c r="O720" s="79"/>
      <c r="P720" s="79"/>
      <c r="Q720" s="79"/>
      <c r="R720" s="79"/>
      <c r="S720" s="79"/>
      <c r="T720" s="79"/>
      <c r="U720" s="79"/>
      <c r="V720" s="79"/>
      <c r="W720" s="79"/>
    </row>
    <row r="721" spans="1:23">
      <c r="A721" s="79"/>
      <c r="B721" s="79"/>
      <c r="C721" s="79"/>
      <c r="D721" s="79"/>
      <c r="E721" s="79"/>
      <c r="F721" s="79"/>
      <c r="G721" s="79"/>
      <c r="H721" s="79"/>
      <c r="I721" s="79"/>
      <c r="J721" s="79"/>
      <c r="K721" s="79"/>
      <c r="L721" s="79"/>
      <c r="M721" s="79"/>
      <c r="N721" s="79"/>
      <c r="O721" s="79"/>
      <c r="P721" s="79"/>
      <c r="Q721" s="79"/>
      <c r="R721" s="79"/>
      <c r="S721" s="79"/>
      <c r="T721" s="79"/>
      <c r="U721" s="79"/>
      <c r="V721" s="79"/>
      <c r="W721" s="79"/>
    </row>
    <row r="722" spans="1:23">
      <c r="A722" s="79"/>
      <c r="B722" s="79"/>
      <c r="C722" s="79"/>
      <c r="D722" s="79"/>
      <c r="E722" s="79"/>
      <c r="F722" s="79"/>
      <c r="G722" s="79"/>
      <c r="H722" s="79"/>
      <c r="I722" s="79"/>
      <c r="J722" s="79"/>
      <c r="K722" s="79"/>
      <c r="L722" s="79"/>
      <c r="M722" s="79"/>
      <c r="N722" s="79"/>
      <c r="O722" s="79"/>
      <c r="P722" s="79"/>
      <c r="Q722" s="79"/>
      <c r="R722" s="79"/>
      <c r="S722" s="79"/>
      <c r="T722" s="79"/>
      <c r="U722" s="79"/>
      <c r="V722" s="79"/>
      <c r="W722" s="79"/>
    </row>
    <row r="723" spans="1:23">
      <c r="A723" s="79"/>
      <c r="B723" s="79"/>
      <c r="C723" s="79"/>
      <c r="D723" s="79"/>
      <c r="E723" s="79"/>
      <c r="F723" s="79"/>
      <c r="G723" s="79"/>
      <c r="H723" s="79"/>
      <c r="I723" s="79"/>
      <c r="J723" s="79"/>
      <c r="K723" s="79"/>
      <c r="L723" s="79"/>
      <c r="M723" s="79"/>
      <c r="N723" s="79"/>
      <c r="O723" s="79"/>
      <c r="P723" s="79"/>
      <c r="Q723" s="79"/>
      <c r="R723" s="79"/>
      <c r="S723" s="79"/>
      <c r="T723" s="79"/>
      <c r="U723" s="79"/>
      <c r="V723" s="79"/>
      <c r="W723" s="79"/>
    </row>
    <row r="724" spans="1:23">
      <c r="A724" s="79"/>
      <c r="B724" s="79"/>
      <c r="C724" s="79"/>
      <c r="D724" s="79"/>
      <c r="E724" s="79"/>
      <c r="F724" s="79"/>
      <c r="G724" s="79"/>
      <c r="H724" s="79"/>
      <c r="I724" s="79"/>
      <c r="J724" s="79"/>
      <c r="K724" s="79"/>
      <c r="L724" s="79"/>
      <c r="M724" s="79"/>
      <c r="N724" s="79"/>
      <c r="O724" s="79"/>
      <c r="P724" s="79"/>
      <c r="Q724" s="79"/>
      <c r="R724" s="79"/>
      <c r="S724" s="79"/>
      <c r="T724" s="79"/>
      <c r="U724" s="79"/>
      <c r="V724" s="79"/>
      <c r="W724" s="79"/>
    </row>
    <row r="725" spans="1:23">
      <c r="A725" s="79"/>
      <c r="B725" s="79"/>
      <c r="C725" s="79"/>
      <c r="D725" s="79"/>
      <c r="E725" s="79"/>
      <c r="F725" s="79"/>
      <c r="G725" s="79"/>
      <c r="H725" s="79"/>
      <c r="I725" s="79"/>
      <c r="J725" s="79"/>
      <c r="K725" s="79"/>
      <c r="L725" s="79"/>
      <c r="M725" s="79"/>
      <c r="N725" s="79"/>
      <c r="O725" s="79"/>
      <c r="P725" s="79"/>
      <c r="Q725" s="79"/>
      <c r="R725" s="79"/>
      <c r="S725" s="79"/>
      <c r="T725" s="79"/>
      <c r="U725" s="79"/>
      <c r="V725" s="79"/>
      <c r="W725" s="79"/>
    </row>
    <row r="726" spans="1:23">
      <c r="A726" s="79"/>
      <c r="B726" s="79"/>
      <c r="C726" s="79"/>
      <c r="D726" s="79"/>
      <c r="E726" s="79"/>
      <c r="F726" s="79"/>
      <c r="G726" s="79"/>
      <c r="H726" s="79"/>
      <c r="I726" s="79"/>
      <c r="J726" s="79"/>
      <c r="K726" s="79"/>
      <c r="L726" s="79"/>
      <c r="M726" s="79"/>
      <c r="N726" s="79"/>
      <c r="O726" s="79"/>
      <c r="P726" s="79"/>
      <c r="Q726" s="79"/>
      <c r="R726" s="79"/>
      <c r="S726" s="79"/>
      <c r="T726" s="79"/>
      <c r="U726" s="79"/>
      <c r="V726" s="79"/>
      <c r="W726" s="79"/>
    </row>
    <row r="727" spans="1:23">
      <c r="A727" s="79"/>
      <c r="B727" s="79"/>
      <c r="C727" s="79"/>
      <c r="D727" s="79"/>
      <c r="E727" s="79"/>
      <c r="F727" s="79"/>
      <c r="G727" s="79"/>
      <c r="H727" s="79"/>
      <c r="I727" s="79"/>
      <c r="J727" s="79"/>
      <c r="K727" s="79"/>
      <c r="L727" s="79"/>
      <c r="M727" s="79"/>
      <c r="N727" s="79"/>
      <c r="O727" s="79"/>
      <c r="P727" s="79"/>
      <c r="Q727" s="79"/>
      <c r="R727" s="79"/>
      <c r="S727" s="79"/>
      <c r="T727" s="79"/>
      <c r="U727" s="79"/>
      <c r="V727" s="79"/>
      <c r="W727" s="79"/>
    </row>
    <row r="728" spans="1:23">
      <c r="A728" s="79"/>
      <c r="B728" s="79"/>
      <c r="C728" s="79"/>
      <c r="D728" s="79"/>
      <c r="E728" s="79"/>
      <c r="F728" s="79"/>
      <c r="G728" s="79"/>
      <c r="H728" s="79"/>
      <c r="I728" s="79"/>
      <c r="J728" s="79"/>
      <c r="K728" s="79"/>
      <c r="L728" s="79"/>
      <c r="M728" s="79"/>
      <c r="N728" s="79"/>
      <c r="O728" s="79"/>
      <c r="P728" s="79"/>
      <c r="Q728" s="79"/>
      <c r="R728" s="79"/>
      <c r="S728" s="79"/>
      <c r="T728" s="79"/>
      <c r="U728" s="79"/>
      <c r="V728" s="79"/>
      <c r="W728" s="79"/>
    </row>
    <row r="729" spans="1:23">
      <c r="A729" s="79"/>
      <c r="B729" s="79"/>
      <c r="C729" s="79"/>
      <c r="D729" s="79"/>
      <c r="E729" s="79"/>
      <c r="F729" s="79"/>
      <c r="G729" s="79"/>
      <c r="H729" s="79"/>
      <c r="I729" s="79"/>
      <c r="J729" s="79"/>
      <c r="K729" s="79"/>
      <c r="L729" s="79"/>
      <c r="M729" s="79"/>
      <c r="N729" s="79"/>
      <c r="O729" s="79"/>
      <c r="P729" s="79"/>
      <c r="Q729" s="79"/>
      <c r="R729" s="79"/>
      <c r="S729" s="79"/>
      <c r="T729" s="79"/>
      <c r="U729" s="79"/>
      <c r="V729" s="79"/>
      <c r="W729" s="79"/>
    </row>
    <row r="730" spans="1:23">
      <c r="A730" s="79"/>
      <c r="B730" s="79"/>
      <c r="C730" s="79"/>
      <c r="D730" s="79"/>
      <c r="E730" s="79"/>
      <c r="F730" s="79"/>
      <c r="G730" s="79"/>
      <c r="H730" s="79"/>
      <c r="I730" s="79"/>
      <c r="J730" s="79"/>
      <c r="K730" s="79"/>
      <c r="L730" s="79"/>
      <c r="M730" s="79"/>
      <c r="N730" s="79"/>
      <c r="O730" s="79"/>
      <c r="P730" s="79"/>
      <c r="Q730" s="79"/>
      <c r="R730" s="79"/>
      <c r="S730" s="79"/>
      <c r="T730" s="79"/>
      <c r="U730" s="79"/>
      <c r="V730" s="79"/>
      <c r="W730" s="79"/>
    </row>
    <row r="731" spans="1:23">
      <c r="A731" s="79"/>
      <c r="B731" s="79"/>
      <c r="C731" s="79"/>
      <c r="D731" s="79"/>
      <c r="E731" s="79"/>
      <c r="F731" s="79"/>
      <c r="G731" s="79"/>
      <c r="H731" s="79"/>
      <c r="I731" s="79"/>
      <c r="J731" s="79"/>
      <c r="K731" s="79"/>
      <c r="L731" s="79"/>
      <c r="M731" s="79"/>
      <c r="N731" s="79"/>
      <c r="O731" s="79"/>
      <c r="P731" s="79"/>
      <c r="Q731" s="79"/>
      <c r="R731" s="79"/>
      <c r="S731" s="79"/>
      <c r="T731" s="79"/>
      <c r="U731" s="79"/>
      <c r="V731" s="79"/>
      <c r="W731" s="79"/>
    </row>
    <row r="732" spans="1:23">
      <c r="A732" s="79"/>
      <c r="B732" s="79"/>
      <c r="C732" s="79"/>
      <c r="D732" s="79"/>
      <c r="E732" s="79"/>
      <c r="F732" s="79"/>
      <c r="G732" s="79"/>
      <c r="H732" s="79"/>
      <c r="I732" s="79"/>
      <c r="J732" s="79"/>
      <c r="K732" s="79"/>
      <c r="L732" s="79"/>
      <c r="M732" s="79"/>
      <c r="N732" s="79"/>
      <c r="O732" s="79"/>
      <c r="P732" s="79"/>
      <c r="Q732" s="79"/>
      <c r="R732" s="79"/>
      <c r="S732" s="79"/>
      <c r="T732" s="79"/>
      <c r="U732" s="79"/>
      <c r="V732" s="79"/>
      <c r="W732" s="79"/>
    </row>
    <row r="733" spans="1:23">
      <c r="A733" s="79"/>
      <c r="B733" s="79"/>
      <c r="C733" s="79"/>
      <c r="D733" s="79"/>
      <c r="E733" s="79"/>
      <c r="F733" s="79"/>
      <c r="G733" s="79"/>
      <c r="H733" s="79"/>
      <c r="I733" s="79"/>
      <c r="J733" s="79"/>
      <c r="K733" s="79"/>
      <c r="L733" s="79"/>
      <c r="M733" s="79"/>
      <c r="N733" s="79"/>
      <c r="O733" s="79"/>
      <c r="P733" s="79"/>
      <c r="Q733" s="79"/>
      <c r="R733" s="79"/>
      <c r="S733" s="79"/>
      <c r="T733" s="79"/>
      <c r="U733" s="79"/>
      <c r="V733" s="79"/>
      <c r="W733" s="79"/>
    </row>
    <row r="734" spans="1:23">
      <c r="A734" s="79"/>
      <c r="B734" s="79"/>
      <c r="C734" s="79"/>
      <c r="D734" s="79"/>
      <c r="E734" s="79"/>
      <c r="F734" s="79"/>
      <c r="G734" s="79"/>
      <c r="H734" s="79"/>
      <c r="I734" s="79"/>
      <c r="J734" s="79"/>
      <c r="K734" s="79"/>
      <c r="L734" s="79"/>
      <c r="M734" s="79"/>
      <c r="N734" s="79"/>
      <c r="O734" s="79"/>
      <c r="P734" s="79"/>
      <c r="Q734" s="79"/>
      <c r="R734" s="79"/>
      <c r="S734" s="79"/>
      <c r="T734" s="79"/>
      <c r="U734" s="79"/>
      <c r="V734" s="79"/>
      <c r="W734" s="79"/>
    </row>
    <row r="735" spans="1:23">
      <c r="A735" s="79"/>
      <c r="B735" s="79"/>
      <c r="C735" s="79"/>
      <c r="D735" s="79"/>
      <c r="E735" s="79"/>
      <c r="F735" s="79"/>
      <c r="G735" s="79"/>
      <c r="H735" s="79"/>
      <c r="I735" s="79"/>
      <c r="J735" s="79"/>
      <c r="K735" s="79"/>
      <c r="L735" s="79"/>
      <c r="M735" s="79"/>
      <c r="N735" s="79"/>
      <c r="O735" s="79"/>
      <c r="P735" s="79"/>
      <c r="Q735" s="79"/>
      <c r="R735" s="79"/>
      <c r="S735" s="79"/>
      <c r="T735" s="79"/>
      <c r="U735" s="79"/>
      <c r="V735" s="79"/>
      <c r="W735" s="79"/>
    </row>
    <row r="736" spans="1:23">
      <c r="A736" s="79"/>
      <c r="B736" s="79"/>
      <c r="C736" s="79"/>
      <c r="D736" s="79"/>
      <c r="E736" s="79"/>
      <c r="F736" s="79"/>
      <c r="G736" s="79"/>
      <c r="H736" s="79"/>
      <c r="I736" s="79"/>
      <c r="J736" s="79"/>
      <c r="K736" s="79"/>
      <c r="L736" s="79"/>
      <c r="M736" s="79"/>
      <c r="N736" s="79"/>
      <c r="O736" s="79"/>
      <c r="P736" s="79"/>
      <c r="Q736" s="79"/>
      <c r="R736" s="79"/>
      <c r="S736" s="79"/>
      <c r="T736" s="79"/>
      <c r="U736" s="79"/>
      <c r="V736" s="79"/>
      <c r="W736" s="79"/>
    </row>
    <row r="737" spans="1:23">
      <c r="A737" s="79"/>
      <c r="B737" s="79"/>
      <c r="C737" s="79"/>
      <c r="D737" s="79"/>
      <c r="E737" s="79"/>
      <c r="F737" s="79"/>
      <c r="G737" s="79"/>
      <c r="H737" s="79"/>
      <c r="I737" s="79"/>
      <c r="J737" s="79"/>
      <c r="K737" s="79"/>
      <c r="L737" s="79"/>
      <c r="M737" s="79"/>
      <c r="N737" s="79"/>
      <c r="O737" s="79"/>
      <c r="P737" s="79"/>
      <c r="Q737" s="79"/>
      <c r="R737" s="79"/>
      <c r="S737" s="79"/>
      <c r="T737" s="79"/>
      <c r="U737" s="79"/>
      <c r="V737" s="79"/>
      <c r="W737" s="79"/>
    </row>
    <row r="738" spans="1:23">
      <c r="A738" s="79"/>
      <c r="B738" s="79"/>
      <c r="C738" s="79"/>
      <c r="D738" s="79"/>
      <c r="E738" s="79"/>
      <c r="F738" s="79"/>
      <c r="G738" s="79"/>
      <c r="H738" s="79"/>
      <c r="I738" s="79"/>
      <c r="J738" s="79"/>
      <c r="K738" s="79"/>
      <c r="L738" s="79"/>
      <c r="M738" s="79"/>
      <c r="N738" s="79"/>
      <c r="O738" s="79"/>
      <c r="P738" s="79"/>
      <c r="Q738" s="79"/>
      <c r="R738" s="79"/>
      <c r="S738" s="79"/>
      <c r="T738" s="79"/>
      <c r="U738" s="79"/>
      <c r="V738" s="79"/>
      <c r="W738" s="79"/>
    </row>
    <row r="739" spans="1:23">
      <c r="A739" s="79"/>
      <c r="B739" s="79"/>
      <c r="C739" s="79"/>
      <c r="D739" s="79"/>
      <c r="E739" s="79"/>
      <c r="F739" s="79"/>
      <c r="G739" s="79"/>
      <c r="H739" s="79"/>
      <c r="I739" s="79"/>
      <c r="J739" s="79"/>
      <c r="K739" s="79"/>
      <c r="L739" s="79"/>
      <c r="M739" s="79"/>
      <c r="N739" s="79"/>
      <c r="O739" s="79"/>
      <c r="P739" s="79"/>
      <c r="Q739" s="79"/>
      <c r="R739" s="79"/>
      <c r="S739" s="79"/>
      <c r="T739" s="79"/>
      <c r="U739" s="79"/>
      <c r="V739" s="79"/>
      <c r="W739" s="79"/>
    </row>
    <row r="740" spans="1:23">
      <c r="A740" s="79"/>
      <c r="B740" s="79"/>
      <c r="C740" s="79"/>
      <c r="D740" s="79"/>
      <c r="E740" s="79"/>
      <c r="F740" s="79"/>
      <c r="G740" s="79"/>
      <c r="H740" s="79"/>
      <c r="I740" s="79"/>
      <c r="J740" s="79"/>
      <c r="K740" s="79"/>
      <c r="L740" s="79"/>
      <c r="M740" s="79"/>
      <c r="N740" s="79"/>
      <c r="O740" s="79"/>
      <c r="P740" s="79"/>
      <c r="Q740" s="79"/>
      <c r="R740" s="79"/>
      <c r="S740" s="79"/>
      <c r="T740" s="79"/>
      <c r="U740" s="79"/>
      <c r="V740" s="79"/>
      <c r="W740" s="79"/>
    </row>
    <row r="741" spans="1:23">
      <c r="A741" s="79"/>
      <c r="B741" s="79"/>
      <c r="C741" s="79"/>
      <c r="D741" s="79"/>
      <c r="E741" s="79"/>
      <c r="F741" s="79"/>
      <c r="G741" s="79"/>
      <c r="H741" s="79"/>
      <c r="I741" s="79"/>
      <c r="J741" s="79"/>
      <c r="K741" s="79"/>
      <c r="L741" s="79"/>
      <c r="M741" s="79"/>
      <c r="N741" s="79"/>
      <c r="O741" s="79"/>
      <c r="P741" s="79"/>
      <c r="Q741" s="79"/>
      <c r="R741" s="79"/>
      <c r="S741" s="79"/>
      <c r="T741" s="79"/>
      <c r="U741" s="79"/>
      <c r="V741" s="79"/>
      <c r="W741" s="79"/>
    </row>
    <row r="742" spans="1:23">
      <c r="A742" s="79"/>
      <c r="B742" s="79"/>
      <c r="C742" s="79"/>
      <c r="D742" s="79"/>
      <c r="E742" s="79"/>
      <c r="F742" s="79"/>
      <c r="G742" s="79"/>
      <c r="H742" s="79"/>
      <c r="I742" s="79"/>
      <c r="J742" s="79"/>
      <c r="K742" s="79"/>
      <c r="L742" s="79"/>
      <c r="M742" s="79"/>
      <c r="N742" s="79"/>
      <c r="O742" s="79"/>
      <c r="P742" s="79"/>
      <c r="Q742" s="79"/>
      <c r="R742" s="79"/>
      <c r="S742" s="79"/>
      <c r="T742" s="79"/>
      <c r="U742" s="79"/>
      <c r="V742" s="79"/>
      <c r="W742" s="79"/>
    </row>
    <row r="743" spans="1:23">
      <c r="A743" s="79"/>
      <c r="B743" s="79"/>
      <c r="C743" s="79"/>
      <c r="D743" s="79"/>
      <c r="E743" s="79"/>
      <c r="F743" s="79"/>
      <c r="G743" s="79"/>
      <c r="H743" s="79"/>
      <c r="I743" s="79"/>
      <c r="J743" s="79"/>
      <c r="K743" s="79"/>
      <c r="L743" s="79"/>
      <c r="M743" s="79"/>
      <c r="N743" s="79"/>
      <c r="O743" s="79"/>
      <c r="P743" s="79"/>
      <c r="Q743" s="79"/>
      <c r="R743" s="79"/>
      <c r="S743" s="79"/>
      <c r="T743" s="79"/>
      <c r="U743" s="79"/>
      <c r="V743" s="79"/>
      <c r="W743" s="79"/>
    </row>
    <row r="744" spans="1:23">
      <c r="A744" s="79"/>
      <c r="B744" s="79"/>
      <c r="C744" s="79"/>
      <c r="D744" s="79"/>
      <c r="E744" s="79"/>
      <c r="F744" s="79"/>
      <c r="G744" s="79"/>
      <c r="H744" s="79"/>
      <c r="I744" s="79"/>
      <c r="J744" s="79"/>
      <c r="K744" s="79"/>
      <c r="L744" s="79"/>
      <c r="M744" s="79"/>
      <c r="N744" s="79"/>
      <c r="O744" s="79"/>
      <c r="P744" s="79"/>
      <c r="Q744" s="79"/>
      <c r="R744" s="79"/>
      <c r="S744" s="79"/>
      <c r="T744" s="79"/>
      <c r="U744" s="79"/>
      <c r="V744" s="79"/>
      <c r="W744" s="79"/>
    </row>
    <row r="745" spans="1:23">
      <c r="A745" s="79"/>
      <c r="B745" s="79"/>
      <c r="C745" s="79"/>
      <c r="D745" s="79"/>
      <c r="E745" s="79"/>
      <c r="F745" s="79"/>
      <c r="G745" s="79"/>
      <c r="H745" s="79"/>
      <c r="I745" s="79"/>
      <c r="J745" s="79"/>
      <c r="K745" s="79"/>
      <c r="L745" s="79"/>
      <c r="M745" s="79"/>
      <c r="N745" s="79"/>
      <c r="O745" s="79"/>
      <c r="P745" s="79"/>
      <c r="Q745" s="79"/>
      <c r="R745" s="79"/>
      <c r="S745" s="79"/>
      <c r="T745" s="79"/>
      <c r="U745" s="79"/>
      <c r="V745" s="79"/>
      <c r="W745" s="79"/>
    </row>
    <row r="746" spans="1:23">
      <c r="A746" s="79"/>
      <c r="B746" s="79"/>
      <c r="C746" s="79"/>
      <c r="D746" s="79"/>
      <c r="E746" s="79"/>
      <c r="F746" s="79"/>
      <c r="G746" s="79"/>
      <c r="H746" s="79"/>
      <c r="I746" s="79"/>
      <c r="J746" s="79"/>
      <c r="K746" s="79"/>
      <c r="L746" s="79"/>
      <c r="M746" s="79"/>
      <c r="N746" s="79"/>
      <c r="O746" s="79"/>
      <c r="P746" s="79"/>
      <c r="Q746" s="79"/>
      <c r="R746" s="79"/>
      <c r="S746" s="79"/>
      <c r="T746" s="79"/>
      <c r="U746" s="79"/>
      <c r="V746" s="79"/>
      <c r="W746" s="79"/>
    </row>
    <row r="747" spans="1:23">
      <c r="A747" s="79"/>
      <c r="B747" s="79"/>
      <c r="C747" s="79"/>
      <c r="D747" s="79"/>
      <c r="E747" s="79"/>
      <c r="F747" s="79"/>
      <c r="G747" s="79"/>
      <c r="H747" s="79"/>
      <c r="I747" s="79"/>
      <c r="J747" s="79"/>
      <c r="K747" s="79"/>
      <c r="L747" s="79"/>
      <c r="M747" s="79"/>
      <c r="N747" s="79"/>
      <c r="O747" s="79"/>
      <c r="P747" s="79"/>
      <c r="Q747" s="79"/>
      <c r="R747" s="79"/>
      <c r="S747" s="79"/>
      <c r="T747" s="79"/>
      <c r="U747" s="79"/>
      <c r="V747" s="79"/>
      <c r="W747" s="79"/>
    </row>
    <row r="748" spans="1:23">
      <c r="A748" s="79"/>
      <c r="B748" s="79"/>
      <c r="C748" s="79"/>
      <c r="D748" s="79"/>
      <c r="E748" s="79"/>
      <c r="F748" s="79"/>
      <c r="G748" s="79"/>
      <c r="H748" s="79"/>
      <c r="I748" s="79"/>
      <c r="J748" s="79"/>
      <c r="K748" s="79"/>
      <c r="L748" s="79"/>
      <c r="M748" s="79"/>
      <c r="N748" s="79"/>
      <c r="O748" s="79"/>
      <c r="P748" s="79"/>
      <c r="Q748" s="79"/>
      <c r="R748" s="79"/>
      <c r="S748" s="79"/>
      <c r="T748" s="79"/>
      <c r="U748" s="79"/>
      <c r="V748" s="79"/>
      <c r="W748" s="79"/>
    </row>
    <row r="749" spans="1:23">
      <c r="A749" s="79"/>
      <c r="B749" s="79"/>
      <c r="C749" s="79"/>
      <c r="D749" s="79"/>
      <c r="E749" s="79"/>
      <c r="F749" s="79"/>
      <c r="G749" s="79"/>
      <c r="H749" s="79"/>
      <c r="I749" s="79"/>
      <c r="J749" s="79"/>
      <c r="K749" s="79"/>
      <c r="L749" s="79"/>
      <c r="M749" s="79"/>
      <c r="N749" s="79"/>
      <c r="O749" s="79"/>
      <c r="P749" s="79"/>
      <c r="Q749" s="79"/>
      <c r="R749" s="79"/>
      <c r="S749" s="79"/>
      <c r="T749" s="79"/>
      <c r="U749" s="79"/>
      <c r="V749" s="79"/>
      <c r="W749" s="79"/>
    </row>
    <row r="750" spans="1:23">
      <c r="A750" s="79"/>
      <c r="B750" s="79"/>
      <c r="C750" s="79"/>
      <c r="D750" s="79"/>
      <c r="E750" s="79"/>
      <c r="F750" s="79"/>
      <c r="G750" s="79"/>
      <c r="H750" s="79"/>
      <c r="I750" s="79"/>
      <c r="J750" s="79"/>
      <c r="K750" s="79"/>
      <c r="L750" s="79"/>
      <c r="M750" s="79"/>
      <c r="N750" s="79"/>
      <c r="O750" s="79"/>
      <c r="P750" s="79"/>
      <c r="Q750" s="79"/>
      <c r="R750" s="79"/>
      <c r="S750" s="79"/>
      <c r="T750" s="79"/>
      <c r="U750" s="79"/>
      <c r="V750" s="79"/>
      <c r="W750" s="79"/>
    </row>
    <row r="751" spans="1:23">
      <c r="A751" s="79"/>
      <c r="B751" s="79"/>
      <c r="C751" s="79"/>
      <c r="D751" s="79"/>
      <c r="E751" s="79"/>
      <c r="F751" s="79"/>
      <c r="G751" s="79"/>
      <c r="H751" s="79"/>
      <c r="I751" s="79"/>
      <c r="J751" s="79"/>
      <c r="K751" s="79"/>
      <c r="L751" s="79"/>
      <c r="M751" s="79"/>
      <c r="N751" s="79"/>
      <c r="O751" s="79"/>
      <c r="P751" s="79"/>
      <c r="Q751" s="79"/>
      <c r="R751" s="79"/>
      <c r="S751" s="79"/>
      <c r="T751" s="79"/>
      <c r="U751" s="79"/>
      <c r="V751" s="79"/>
      <c r="W751" s="79"/>
    </row>
    <row r="752" spans="1:23">
      <c r="A752" s="79"/>
      <c r="B752" s="79"/>
      <c r="C752" s="79"/>
      <c r="D752" s="79"/>
      <c r="E752" s="79"/>
      <c r="F752" s="79"/>
      <c r="G752" s="79"/>
      <c r="H752" s="79"/>
      <c r="I752" s="79"/>
      <c r="J752" s="79"/>
      <c r="K752" s="79"/>
      <c r="L752" s="79"/>
      <c r="M752" s="79"/>
      <c r="N752" s="79"/>
      <c r="O752" s="79"/>
      <c r="P752" s="79"/>
      <c r="Q752" s="79"/>
      <c r="R752" s="79"/>
      <c r="S752" s="79"/>
      <c r="T752" s="79"/>
      <c r="U752" s="79"/>
      <c r="V752" s="79"/>
      <c r="W752" s="79"/>
    </row>
    <row r="753" spans="1:23">
      <c r="A753" s="79"/>
      <c r="B753" s="79"/>
      <c r="C753" s="79"/>
      <c r="D753" s="79"/>
      <c r="E753" s="79"/>
      <c r="F753" s="79"/>
      <c r="G753" s="79"/>
      <c r="H753" s="79"/>
      <c r="I753" s="79"/>
      <c r="J753" s="79"/>
      <c r="K753" s="79"/>
      <c r="L753" s="79"/>
      <c r="M753" s="79"/>
      <c r="N753" s="79"/>
      <c r="O753" s="79"/>
      <c r="P753" s="79"/>
      <c r="Q753" s="79"/>
      <c r="R753" s="79"/>
      <c r="S753" s="79"/>
      <c r="T753" s="79"/>
      <c r="U753" s="79"/>
      <c r="V753" s="79"/>
      <c r="W753" s="79"/>
    </row>
    <row r="754" spans="1:23">
      <c r="A754" s="79"/>
      <c r="B754" s="79"/>
      <c r="C754" s="79"/>
      <c r="D754" s="79"/>
      <c r="E754" s="79"/>
      <c r="F754" s="79"/>
      <c r="G754" s="79"/>
      <c r="H754" s="79"/>
      <c r="I754" s="79"/>
      <c r="J754" s="79"/>
      <c r="K754" s="79"/>
      <c r="L754" s="79"/>
      <c r="M754" s="79"/>
      <c r="N754" s="79"/>
      <c r="O754" s="79"/>
      <c r="P754" s="79"/>
      <c r="Q754" s="79"/>
      <c r="R754" s="79"/>
      <c r="S754" s="79"/>
      <c r="T754" s="79"/>
      <c r="U754" s="79"/>
      <c r="V754" s="79"/>
      <c r="W754" s="79"/>
    </row>
    <row r="755" spans="1:23">
      <c r="A755" s="79"/>
      <c r="B755" s="79"/>
      <c r="C755" s="79"/>
      <c r="D755" s="79"/>
      <c r="E755" s="79"/>
      <c r="F755" s="79"/>
      <c r="G755" s="79"/>
      <c r="H755" s="79"/>
      <c r="I755" s="79"/>
      <c r="J755" s="79"/>
      <c r="K755" s="79"/>
      <c r="L755" s="79"/>
      <c r="M755" s="79"/>
      <c r="N755" s="79"/>
      <c r="O755" s="79"/>
      <c r="P755" s="79"/>
      <c r="Q755" s="79"/>
      <c r="R755" s="79"/>
      <c r="S755" s="79"/>
      <c r="T755" s="79"/>
      <c r="U755" s="79"/>
      <c r="V755" s="79"/>
      <c r="W755" s="79"/>
    </row>
    <row r="756" spans="1:23">
      <c r="A756" s="79"/>
      <c r="B756" s="79"/>
      <c r="C756" s="79"/>
      <c r="D756" s="79"/>
      <c r="E756" s="79"/>
      <c r="F756" s="79"/>
      <c r="G756" s="79"/>
      <c r="H756" s="79"/>
      <c r="I756" s="79"/>
      <c r="J756" s="79"/>
      <c r="K756" s="79"/>
      <c r="L756" s="79"/>
      <c r="M756" s="79"/>
      <c r="N756" s="79"/>
      <c r="O756" s="79"/>
      <c r="P756" s="79"/>
      <c r="Q756" s="79"/>
      <c r="R756" s="79"/>
      <c r="S756" s="79"/>
      <c r="T756" s="79"/>
      <c r="U756" s="79"/>
      <c r="V756" s="79"/>
      <c r="W756" s="79"/>
    </row>
    <row r="757" spans="1:23">
      <c r="A757" s="79"/>
      <c r="B757" s="79"/>
      <c r="C757" s="79"/>
      <c r="D757" s="79"/>
      <c r="E757" s="79"/>
      <c r="F757" s="79"/>
      <c r="G757" s="79"/>
      <c r="H757" s="79"/>
      <c r="I757" s="79"/>
      <c r="J757" s="79"/>
      <c r="K757" s="79"/>
      <c r="L757" s="79"/>
      <c r="M757" s="79"/>
      <c r="N757" s="79"/>
      <c r="O757" s="79"/>
      <c r="P757" s="79"/>
      <c r="Q757" s="79"/>
      <c r="R757" s="79"/>
      <c r="S757" s="79"/>
      <c r="T757" s="79"/>
      <c r="U757" s="79"/>
      <c r="V757" s="79"/>
      <c r="W757" s="79"/>
    </row>
    <row r="758" spans="1:23">
      <c r="A758" s="79"/>
      <c r="B758" s="79"/>
      <c r="C758" s="79"/>
      <c r="D758" s="79"/>
      <c r="E758" s="79"/>
      <c r="F758" s="79"/>
      <c r="G758" s="79"/>
      <c r="H758" s="79"/>
      <c r="I758" s="79"/>
      <c r="J758" s="79"/>
      <c r="K758" s="79"/>
      <c r="L758" s="79"/>
      <c r="M758" s="79"/>
      <c r="N758" s="79"/>
      <c r="O758" s="79"/>
      <c r="P758" s="79"/>
      <c r="Q758" s="79"/>
      <c r="R758" s="79"/>
      <c r="S758" s="79"/>
      <c r="T758" s="79"/>
      <c r="U758" s="79"/>
      <c r="V758" s="79"/>
      <c r="W758" s="79"/>
    </row>
    <row r="759" spans="1:23">
      <c r="A759" s="79"/>
      <c r="B759" s="79"/>
      <c r="C759" s="79"/>
      <c r="D759" s="79"/>
      <c r="E759" s="79"/>
      <c r="F759" s="79"/>
      <c r="G759" s="79"/>
      <c r="H759" s="79"/>
      <c r="I759" s="79"/>
      <c r="J759" s="79"/>
      <c r="K759" s="79"/>
      <c r="L759" s="79"/>
      <c r="M759" s="79"/>
      <c r="N759" s="79"/>
      <c r="O759" s="79"/>
      <c r="P759" s="79"/>
      <c r="Q759" s="79"/>
      <c r="R759" s="79"/>
      <c r="S759" s="79"/>
      <c r="T759" s="79"/>
      <c r="U759" s="79"/>
      <c r="V759" s="79"/>
      <c r="W759" s="79"/>
    </row>
    <row r="760" spans="1:23">
      <c r="A760" s="79"/>
      <c r="B760" s="79"/>
      <c r="C760" s="79"/>
      <c r="D760" s="79"/>
      <c r="E760" s="79"/>
      <c r="F760" s="79"/>
      <c r="G760" s="79"/>
      <c r="H760" s="79"/>
      <c r="I760" s="79"/>
      <c r="J760" s="79"/>
      <c r="K760" s="79"/>
      <c r="L760" s="79"/>
      <c r="M760" s="79"/>
      <c r="N760" s="79"/>
      <c r="O760" s="79"/>
      <c r="P760" s="79"/>
      <c r="Q760" s="79"/>
      <c r="R760" s="79"/>
      <c r="S760" s="79"/>
      <c r="T760" s="79"/>
      <c r="U760" s="79"/>
      <c r="V760" s="79"/>
      <c r="W760" s="79"/>
    </row>
    <row r="761" spans="1:23">
      <c r="A761" s="79"/>
      <c r="B761" s="79"/>
      <c r="C761" s="79"/>
      <c r="D761" s="79"/>
      <c r="E761" s="79"/>
      <c r="F761" s="79"/>
      <c r="G761" s="79"/>
      <c r="H761" s="79"/>
      <c r="I761" s="79"/>
      <c r="J761" s="79"/>
      <c r="K761" s="79"/>
      <c r="L761" s="79"/>
      <c r="M761" s="79"/>
      <c r="N761" s="79"/>
      <c r="O761" s="79"/>
      <c r="P761" s="79"/>
      <c r="Q761" s="79"/>
      <c r="R761" s="79"/>
      <c r="S761" s="79"/>
      <c r="T761" s="79"/>
      <c r="U761" s="79"/>
      <c r="V761" s="79"/>
      <c r="W761" s="79"/>
    </row>
    <row r="762" spans="1:23">
      <c r="A762" s="79"/>
      <c r="B762" s="79"/>
      <c r="C762" s="79"/>
      <c r="D762" s="79"/>
      <c r="E762" s="79"/>
      <c r="F762" s="79"/>
      <c r="G762" s="79"/>
      <c r="H762" s="79"/>
      <c r="I762" s="79"/>
      <c r="J762" s="79"/>
      <c r="K762" s="79"/>
      <c r="L762" s="79"/>
      <c r="M762" s="79"/>
      <c r="N762" s="79"/>
      <c r="O762" s="79"/>
      <c r="P762" s="79"/>
      <c r="Q762" s="79"/>
      <c r="R762" s="79"/>
      <c r="S762" s="79"/>
      <c r="T762" s="79"/>
      <c r="U762" s="79"/>
      <c r="V762" s="79"/>
      <c r="W762" s="79"/>
    </row>
    <row r="763" spans="1:23">
      <c r="A763" s="79"/>
      <c r="B763" s="79"/>
      <c r="C763" s="79"/>
      <c r="D763" s="79"/>
      <c r="E763" s="79"/>
      <c r="F763" s="79"/>
      <c r="G763" s="79"/>
      <c r="H763" s="79"/>
      <c r="I763" s="79"/>
      <c r="J763" s="79"/>
      <c r="K763" s="79"/>
      <c r="L763" s="79"/>
      <c r="M763" s="79"/>
      <c r="N763" s="79"/>
      <c r="O763" s="79"/>
      <c r="P763" s="79"/>
      <c r="Q763" s="79"/>
      <c r="R763" s="79"/>
      <c r="S763" s="79"/>
      <c r="T763" s="79"/>
      <c r="U763" s="79"/>
      <c r="V763" s="79"/>
      <c r="W763" s="79"/>
    </row>
    <row r="764" spans="1:23">
      <c r="A764" s="79"/>
      <c r="B764" s="79"/>
      <c r="C764" s="79"/>
      <c r="D764" s="79"/>
      <c r="E764" s="79"/>
      <c r="F764" s="79"/>
      <c r="G764" s="79"/>
      <c r="H764" s="79"/>
      <c r="I764" s="79"/>
      <c r="J764" s="79"/>
      <c r="K764" s="79"/>
      <c r="L764" s="79"/>
      <c r="M764" s="79"/>
      <c r="N764" s="79"/>
      <c r="O764" s="79"/>
      <c r="P764" s="79"/>
      <c r="Q764" s="79"/>
      <c r="R764" s="79"/>
      <c r="S764" s="79"/>
      <c r="T764" s="79"/>
      <c r="U764" s="79"/>
      <c r="V764" s="79"/>
      <c r="W764" s="79"/>
    </row>
    <row r="765" spans="1:23">
      <c r="A765" s="79"/>
      <c r="B765" s="79"/>
      <c r="C765" s="79"/>
      <c r="D765" s="79"/>
      <c r="E765" s="79"/>
      <c r="F765" s="79"/>
      <c r="G765" s="79"/>
      <c r="H765" s="79"/>
      <c r="I765" s="79"/>
      <c r="J765" s="79"/>
      <c r="K765" s="79"/>
      <c r="L765" s="79"/>
      <c r="M765" s="79"/>
      <c r="N765" s="79"/>
      <c r="O765" s="79"/>
      <c r="P765" s="79"/>
      <c r="Q765" s="79"/>
      <c r="R765" s="79"/>
      <c r="S765" s="79"/>
      <c r="T765" s="79"/>
      <c r="U765" s="79"/>
      <c r="V765" s="79"/>
      <c r="W765" s="79"/>
    </row>
    <row r="766" spans="1:23">
      <c r="A766" s="79"/>
      <c r="B766" s="79"/>
      <c r="C766" s="79"/>
      <c r="D766" s="79"/>
      <c r="E766" s="79"/>
      <c r="F766" s="79"/>
      <c r="G766" s="79"/>
      <c r="H766" s="79"/>
      <c r="I766" s="79"/>
      <c r="J766" s="79"/>
      <c r="K766" s="79"/>
      <c r="L766" s="79"/>
      <c r="M766" s="79"/>
      <c r="N766" s="79"/>
      <c r="O766" s="79"/>
      <c r="P766" s="79"/>
      <c r="Q766" s="79"/>
      <c r="R766" s="79"/>
      <c r="S766" s="79"/>
      <c r="T766" s="79"/>
      <c r="U766" s="79"/>
      <c r="V766" s="79"/>
      <c r="W766" s="79"/>
    </row>
    <row r="767" spans="1:23">
      <c r="A767" s="79"/>
      <c r="B767" s="79"/>
      <c r="C767" s="79"/>
      <c r="D767" s="79"/>
      <c r="E767" s="79"/>
      <c r="F767" s="79"/>
      <c r="G767" s="79"/>
      <c r="H767" s="79"/>
      <c r="I767" s="79"/>
      <c r="J767" s="79"/>
      <c r="K767" s="79"/>
      <c r="L767" s="79"/>
      <c r="M767" s="79"/>
      <c r="N767" s="79"/>
      <c r="O767" s="79"/>
      <c r="P767" s="79"/>
      <c r="Q767" s="79"/>
      <c r="R767" s="79"/>
      <c r="S767" s="79"/>
      <c r="T767" s="79"/>
      <c r="U767" s="79"/>
      <c r="V767" s="79"/>
      <c r="W767" s="79"/>
    </row>
    <row r="768" spans="1:23">
      <c r="A768" s="79"/>
      <c r="B768" s="79"/>
      <c r="C768" s="79"/>
      <c r="D768" s="79"/>
      <c r="E768" s="79"/>
      <c r="F768" s="79"/>
      <c r="G768" s="79"/>
      <c r="H768" s="79"/>
      <c r="I768" s="79"/>
      <c r="J768" s="79"/>
      <c r="K768" s="79"/>
      <c r="L768" s="79"/>
      <c r="M768" s="79"/>
      <c r="N768" s="79"/>
      <c r="O768" s="79"/>
      <c r="P768" s="79"/>
      <c r="Q768" s="79"/>
      <c r="R768" s="79"/>
      <c r="S768" s="79"/>
      <c r="T768" s="79"/>
      <c r="U768" s="79"/>
      <c r="V768" s="79"/>
      <c r="W768" s="79"/>
    </row>
    <row r="769" spans="1:23">
      <c r="A769" s="79"/>
      <c r="B769" s="79"/>
      <c r="C769" s="79"/>
      <c r="D769" s="79"/>
      <c r="E769" s="79"/>
      <c r="F769" s="79"/>
      <c r="G769" s="79"/>
      <c r="H769" s="79"/>
      <c r="I769" s="79"/>
      <c r="J769" s="79"/>
      <c r="K769" s="79"/>
      <c r="L769" s="79"/>
      <c r="M769" s="79"/>
      <c r="N769" s="79"/>
      <c r="O769" s="79"/>
      <c r="P769" s="79"/>
      <c r="Q769" s="79"/>
      <c r="R769" s="79"/>
      <c r="S769" s="79"/>
      <c r="T769" s="79"/>
      <c r="U769" s="79"/>
      <c r="V769" s="79"/>
      <c r="W769" s="79"/>
    </row>
    <row r="770" spans="1:23">
      <c r="A770" s="79"/>
      <c r="B770" s="79"/>
      <c r="C770" s="79"/>
      <c r="D770" s="79"/>
      <c r="E770" s="79"/>
      <c r="F770" s="79"/>
      <c r="G770" s="79"/>
      <c r="H770" s="79"/>
      <c r="I770" s="79"/>
      <c r="J770" s="79"/>
      <c r="K770" s="79"/>
      <c r="L770" s="79"/>
      <c r="M770" s="79"/>
      <c r="N770" s="79"/>
      <c r="O770" s="79"/>
      <c r="P770" s="79"/>
      <c r="Q770" s="79"/>
      <c r="R770" s="79"/>
      <c r="S770" s="79"/>
      <c r="T770" s="79"/>
      <c r="U770" s="79"/>
      <c r="V770" s="79"/>
      <c r="W770" s="79"/>
    </row>
    <row r="771" spans="1:23">
      <c r="A771" s="79"/>
      <c r="B771" s="79"/>
      <c r="C771" s="79"/>
      <c r="D771" s="79"/>
      <c r="E771" s="79"/>
      <c r="F771" s="79"/>
      <c r="G771" s="79"/>
      <c r="H771" s="79"/>
      <c r="I771" s="79"/>
      <c r="J771" s="79"/>
      <c r="K771" s="79"/>
      <c r="L771" s="79"/>
      <c r="M771" s="79"/>
      <c r="N771" s="79"/>
      <c r="O771" s="79"/>
      <c r="P771" s="79"/>
      <c r="Q771" s="79"/>
      <c r="R771" s="79"/>
      <c r="S771" s="79"/>
      <c r="T771" s="79"/>
      <c r="U771" s="79"/>
      <c r="V771" s="79"/>
      <c r="W771" s="79"/>
    </row>
    <row r="772" spans="1:23">
      <c r="A772" s="79"/>
      <c r="B772" s="79"/>
      <c r="C772" s="79"/>
      <c r="D772" s="79"/>
      <c r="E772" s="79"/>
      <c r="F772" s="79"/>
      <c r="G772" s="79"/>
      <c r="H772" s="79"/>
      <c r="I772" s="79"/>
      <c r="J772" s="79"/>
      <c r="K772" s="79"/>
      <c r="L772" s="79"/>
      <c r="M772" s="79"/>
      <c r="N772" s="79"/>
      <c r="O772" s="79"/>
      <c r="P772" s="79"/>
      <c r="Q772" s="79"/>
      <c r="R772" s="79"/>
      <c r="S772" s="79"/>
      <c r="T772" s="79"/>
      <c r="U772" s="79"/>
      <c r="V772" s="79"/>
      <c r="W772" s="79"/>
    </row>
    <row r="773" spans="1:23">
      <c r="A773" s="79"/>
      <c r="B773" s="79"/>
      <c r="C773" s="79"/>
      <c r="D773" s="79"/>
      <c r="E773" s="79"/>
      <c r="F773" s="79"/>
      <c r="G773" s="79"/>
      <c r="H773" s="79"/>
      <c r="I773" s="79"/>
      <c r="J773" s="79"/>
      <c r="K773" s="79"/>
      <c r="L773" s="79"/>
      <c r="M773" s="79"/>
      <c r="N773" s="79"/>
      <c r="O773" s="79"/>
      <c r="P773" s="79"/>
      <c r="Q773" s="79"/>
      <c r="R773" s="79"/>
      <c r="S773" s="79"/>
      <c r="T773" s="79"/>
      <c r="U773" s="79"/>
      <c r="V773" s="79"/>
      <c r="W773" s="79"/>
    </row>
    <row r="774" spans="1:23">
      <c r="A774" s="79"/>
      <c r="B774" s="79"/>
      <c r="C774" s="79"/>
      <c r="D774" s="79"/>
      <c r="E774" s="79"/>
      <c r="F774" s="79"/>
      <c r="G774" s="79"/>
      <c r="H774" s="79"/>
      <c r="I774" s="79"/>
      <c r="J774" s="79"/>
      <c r="K774" s="79"/>
      <c r="L774" s="79"/>
      <c r="M774" s="79"/>
      <c r="N774" s="79"/>
      <c r="O774" s="79"/>
      <c r="P774" s="79"/>
      <c r="Q774" s="79"/>
      <c r="R774" s="79"/>
      <c r="S774" s="79"/>
      <c r="T774" s="79"/>
      <c r="U774" s="79"/>
      <c r="V774" s="79"/>
      <c r="W774" s="79"/>
    </row>
    <row r="775" spans="1:23">
      <c r="A775" s="79"/>
      <c r="B775" s="79"/>
      <c r="C775" s="79"/>
      <c r="D775" s="79"/>
      <c r="E775" s="79"/>
      <c r="F775" s="79"/>
      <c r="G775" s="79"/>
      <c r="H775" s="79"/>
      <c r="I775" s="79"/>
      <c r="J775" s="79"/>
      <c r="K775" s="79"/>
      <c r="L775" s="79"/>
      <c r="M775" s="79"/>
      <c r="N775" s="79"/>
      <c r="O775" s="79"/>
      <c r="P775" s="79"/>
      <c r="Q775" s="79"/>
      <c r="R775" s="79"/>
      <c r="S775" s="79"/>
      <c r="T775" s="79"/>
      <c r="U775" s="79"/>
      <c r="V775" s="79"/>
      <c r="W775" s="79"/>
    </row>
    <row r="776" spans="1:23">
      <c r="A776" s="79"/>
      <c r="B776" s="79"/>
      <c r="C776" s="79"/>
      <c r="D776" s="79"/>
      <c r="E776" s="79"/>
      <c r="F776" s="79"/>
      <c r="G776" s="79"/>
      <c r="H776" s="79"/>
      <c r="I776" s="79"/>
      <c r="J776" s="79"/>
      <c r="K776" s="79"/>
      <c r="L776" s="79"/>
      <c r="M776" s="79"/>
      <c r="N776" s="79"/>
      <c r="O776" s="79"/>
      <c r="P776" s="79"/>
      <c r="Q776" s="79"/>
      <c r="R776" s="79"/>
      <c r="S776" s="79"/>
      <c r="T776" s="79"/>
      <c r="U776" s="79"/>
      <c r="V776" s="79"/>
      <c r="W776" s="79"/>
    </row>
    <row r="777" spans="1:23">
      <c r="A777" s="79"/>
      <c r="B777" s="79"/>
      <c r="C777" s="79"/>
      <c r="D777" s="79"/>
      <c r="E777" s="79"/>
      <c r="F777" s="79"/>
      <c r="G777" s="79"/>
      <c r="H777" s="79"/>
      <c r="I777" s="79"/>
      <c r="J777" s="79"/>
      <c r="K777" s="79"/>
      <c r="L777" s="79"/>
      <c r="M777" s="79"/>
      <c r="N777" s="79"/>
      <c r="O777" s="79"/>
      <c r="P777" s="79"/>
      <c r="Q777" s="79"/>
      <c r="R777" s="79"/>
      <c r="S777" s="79"/>
      <c r="T777" s="79"/>
      <c r="U777" s="79"/>
      <c r="V777" s="79"/>
      <c r="W777" s="79"/>
    </row>
    <row r="778" spans="1:23">
      <c r="A778" s="79"/>
      <c r="B778" s="79"/>
      <c r="C778" s="79"/>
      <c r="D778" s="79"/>
      <c r="E778" s="79"/>
      <c r="F778" s="79"/>
      <c r="G778" s="79"/>
      <c r="H778" s="79"/>
      <c r="I778" s="79"/>
      <c r="J778" s="79"/>
      <c r="K778" s="79"/>
      <c r="L778" s="79"/>
      <c r="M778" s="79"/>
      <c r="N778" s="79"/>
      <c r="O778" s="79"/>
      <c r="P778" s="79"/>
      <c r="Q778" s="79"/>
      <c r="R778" s="79"/>
      <c r="S778" s="79"/>
      <c r="T778" s="79"/>
      <c r="U778" s="79"/>
      <c r="V778" s="79"/>
      <c r="W778" s="79"/>
    </row>
    <row r="779" spans="1:23">
      <c r="A779" s="79"/>
      <c r="B779" s="79"/>
      <c r="C779" s="79"/>
      <c r="D779" s="79"/>
      <c r="E779" s="79"/>
      <c r="F779" s="79"/>
      <c r="G779" s="79"/>
      <c r="H779" s="79"/>
      <c r="I779" s="79"/>
      <c r="J779" s="79"/>
      <c r="K779" s="79"/>
      <c r="L779" s="79"/>
      <c r="M779" s="79"/>
      <c r="N779" s="79"/>
      <c r="O779" s="79"/>
      <c r="P779" s="79"/>
      <c r="Q779" s="79"/>
      <c r="R779" s="79"/>
      <c r="S779" s="79"/>
      <c r="T779" s="79"/>
      <c r="U779" s="79"/>
      <c r="V779" s="79"/>
      <c r="W779" s="79"/>
    </row>
    <row r="780" spans="1:23">
      <c r="A780" s="79"/>
      <c r="B780" s="79"/>
      <c r="C780" s="79"/>
      <c r="D780" s="79"/>
      <c r="E780" s="79"/>
      <c r="F780" s="79"/>
      <c r="G780" s="79"/>
      <c r="H780" s="79"/>
      <c r="I780" s="79"/>
      <c r="J780" s="79"/>
      <c r="K780" s="79"/>
      <c r="L780" s="79"/>
      <c r="M780" s="79"/>
      <c r="N780" s="79"/>
      <c r="O780" s="79"/>
      <c r="P780" s="79"/>
      <c r="Q780" s="79"/>
      <c r="R780" s="79"/>
      <c r="S780" s="79"/>
      <c r="T780" s="79"/>
      <c r="U780" s="79"/>
      <c r="V780" s="79"/>
      <c r="W780" s="79"/>
    </row>
    <row r="781" spans="1:23">
      <c r="A781" s="79"/>
      <c r="B781" s="79"/>
      <c r="C781" s="79"/>
      <c r="D781" s="79"/>
      <c r="E781" s="79"/>
      <c r="F781" s="79"/>
      <c r="G781" s="79"/>
      <c r="H781" s="79"/>
      <c r="I781" s="79"/>
      <c r="J781" s="79"/>
      <c r="K781" s="79"/>
      <c r="L781" s="79"/>
      <c r="M781" s="79"/>
      <c r="N781" s="79"/>
      <c r="O781" s="79"/>
      <c r="P781" s="79"/>
      <c r="Q781" s="79"/>
      <c r="R781" s="79"/>
      <c r="S781" s="79"/>
      <c r="T781" s="79"/>
      <c r="U781" s="79"/>
      <c r="V781" s="79"/>
      <c r="W781" s="79"/>
    </row>
    <row r="782" spans="1:23">
      <c r="A782" s="79"/>
      <c r="B782" s="79"/>
      <c r="C782" s="79"/>
      <c r="D782" s="79"/>
      <c r="E782" s="79"/>
      <c r="F782" s="79"/>
      <c r="G782" s="79"/>
      <c r="H782" s="79"/>
      <c r="I782" s="79"/>
      <c r="J782" s="79"/>
      <c r="K782" s="79"/>
      <c r="L782" s="79"/>
      <c r="M782" s="79"/>
      <c r="N782" s="79"/>
      <c r="O782" s="79"/>
      <c r="P782" s="79"/>
      <c r="Q782" s="79"/>
      <c r="R782" s="79"/>
      <c r="S782" s="79"/>
      <c r="T782" s="79"/>
      <c r="U782" s="79"/>
      <c r="V782" s="79"/>
      <c r="W782" s="79"/>
    </row>
    <row r="783" spans="1:23">
      <c r="A783" s="79"/>
      <c r="B783" s="79"/>
      <c r="C783" s="79"/>
      <c r="D783" s="79"/>
      <c r="E783" s="79"/>
      <c r="F783" s="79"/>
      <c r="G783" s="79"/>
      <c r="H783" s="79"/>
      <c r="I783" s="79"/>
      <c r="J783" s="79"/>
      <c r="K783" s="79"/>
      <c r="L783" s="79"/>
      <c r="M783" s="79"/>
      <c r="N783" s="79"/>
      <c r="O783" s="79"/>
      <c r="P783" s="79"/>
      <c r="Q783" s="79"/>
      <c r="R783" s="79"/>
      <c r="S783" s="79"/>
      <c r="T783" s="79"/>
      <c r="U783" s="79"/>
      <c r="V783" s="79"/>
      <c r="W783" s="79"/>
    </row>
    <row r="784" spans="1:23">
      <c r="A784" s="79"/>
      <c r="B784" s="79"/>
      <c r="C784" s="79"/>
      <c r="D784" s="79"/>
      <c r="E784" s="79"/>
      <c r="F784" s="79"/>
      <c r="G784" s="79"/>
      <c r="H784" s="79"/>
      <c r="I784" s="79"/>
      <c r="J784" s="79"/>
      <c r="K784" s="79"/>
      <c r="L784" s="79"/>
      <c r="M784" s="79"/>
      <c r="N784" s="79"/>
      <c r="O784" s="79"/>
      <c r="P784" s="79"/>
      <c r="Q784" s="79"/>
      <c r="R784" s="79"/>
      <c r="S784" s="79"/>
      <c r="T784" s="79"/>
      <c r="U784" s="79"/>
      <c r="V784" s="79"/>
      <c r="W784" s="79"/>
    </row>
    <row r="785" spans="1:23">
      <c r="A785" s="79"/>
      <c r="B785" s="79"/>
      <c r="C785" s="79"/>
      <c r="D785" s="79"/>
      <c r="E785" s="79"/>
      <c r="F785" s="79"/>
      <c r="G785" s="79"/>
      <c r="H785" s="79"/>
      <c r="I785" s="79"/>
      <c r="J785" s="79"/>
      <c r="K785" s="79"/>
      <c r="L785" s="79"/>
      <c r="M785" s="79"/>
      <c r="N785" s="79"/>
      <c r="O785" s="79"/>
      <c r="P785" s="79"/>
      <c r="Q785" s="79"/>
      <c r="R785" s="79"/>
      <c r="S785" s="79"/>
      <c r="T785" s="79"/>
      <c r="U785" s="79"/>
      <c r="V785" s="79"/>
      <c r="W785" s="79"/>
    </row>
    <row r="786" spans="1:23">
      <c r="A786" s="79"/>
      <c r="B786" s="79"/>
      <c r="C786" s="79"/>
      <c r="D786" s="79"/>
      <c r="E786" s="79"/>
      <c r="F786" s="79"/>
      <c r="G786" s="79"/>
      <c r="H786" s="79"/>
      <c r="I786" s="79"/>
      <c r="J786" s="79"/>
      <c r="K786" s="79"/>
      <c r="L786" s="79"/>
      <c r="M786" s="79"/>
      <c r="N786" s="79"/>
      <c r="O786" s="79"/>
      <c r="P786" s="79"/>
      <c r="Q786" s="79"/>
      <c r="R786" s="79"/>
      <c r="S786" s="79"/>
      <c r="T786" s="79"/>
      <c r="U786" s="79"/>
      <c r="V786" s="79"/>
      <c r="W786" s="79"/>
    </row>
    <row r="787" spans="1:23">
      <c r="A787" s="79"/>
      <c r="B787" s="79"/>
      <c r="C787" s="79"/>
      <c r="D787" s="79"/>
      <c r="E787" s="79"/>
      <c r="F787" s="79"/>
      <c r="G787" s="79"/>
      <c r="H787" s="79"/>
      <c r="I787" s="79"/>
      <c r="J787" s="79"/>
      <c r="K787" s="79"/>
      <c r="L787" s="79"/>
      <c r="M787" s="79"/>
      <c r="N787" s="79"/>
      <c r="O787" s="79"/>
      <c r="P787" s="79"/>
      <c r="Q787" s="79"/>
      <c r="R787" s="79"/>
      <c r="S787" s="79"/>
      <c r="T787" s="79"/>
      <c r="U787" s="79"/>
      <c r="V787" s="79"/>
      <c r="W787" s="79"/>
    </row>
    <row r="788" spans="1:23">
      <c r="A788" s="79"/>
      <c r="B788" s="79"/>
      <c r="C788" s="79"/>
      <c r="D788" s="79"/>
      <c r="E788" s="79"/>
      <c r="F788" s="79"/>
      <c r="G788" s="79"/>
      <c r="H788" s="79"/>
      <c r="I788" s="79"/>
      <c r="J788" s="79"/>
      <c r="K788" s="79"/>
      <c r="L788" s="79"/>
      <c r="M788" s="79"/>
      <c r="N788" s="79"/>
      <c r="O788" s="79"/>
      <c r="P788" s="79"/>
      <c r="Q788" s="79"/>
      <c r="R788" s="79"/>
      <c r="S788" s="79"/>
      <c r="T788" s="79"/>
      <c r="U788" s="79"/>
      <c r="V788" s="79"/>
      <c r="W788" s="79"/>
    </row>
    <row r="789" spans="1:23">
      <c r="A789" s="79"/>
      <c r="B789" s="79"/>
      <c r="C789" s="79"/>
      <c r="D789" s="79"/>
      <c r="E789" s="79"/>
      <c r="F789" s="79"/>
      <c r="G789" s="79"/>
      <c r="H789" s="79"/>
      <c r="I789" s="79"/>
      <c r="J789" s="79"/>
      <c r="K789" s="79"/>
      <c r="L789" s="79"/>
      <c r="M789" s="79"/>
      <c r="N789" s="79"/>
      <c r="O789" s="79"/>
      <c r="P789" s="79"/>
      <c r="Q789" s="79"/>
      <c r="R789" s="79"/>
      <c r="S789" s="79"/>
      <c r="T789" s="79"/>
      <c r="U789" s="79"/>
      <c r="V789" s="79"/>
      <c r="W789" s="79"/>
    </row>
    <row r="790" spans="1:23">
      <c r="A790" s="79"/>
      <c r="B790" s="79"/>
      <c r="C790" s="79"/>
      <c r="D790" s="79"/>
      <c r="E790" s="79"/>
      <c r="F790" s="79"/>
      <c r="G790" s="79"/>
      <c r="H790" s="79"/>
      <c r="I790" s="79"/>
      <c r="J790" s="79"/>
      <c r="K790" s="79"/>
      <c r="L790" s="79"/>
      <c r="M790" s="79"/>
      <c r="N790" s="79"/>
      <c r="O790" s="79"/>
      <c r="P790" s="79"/>
      <c r="Q790" s="79"/>
      <c r="R790" s="79"/>
      <c r="S790" s="79"/>
      <c r="T790" s="79"/>
      <c r="U790" s="79"/>
      <c r="V790" s="79"/>
      <c r="W790" s="79"/>
    </row>
    <row r="791" spans="1:23">
      <c r="A791" s="79"/>
      <c r="B791" s="79"/>
      <c r="C791" s="79"/>
      <c r="D791" s="79"/>
      <c r="E791" s="79"/>
      <c r="F791" s="79"/>
      <c r="G791" s="79"/>
      <c r="H791" s="79"/>
      <c r="I791" s="79"/>
      <c r="J791" s="79"/>
      <c r="K791" s="79"/>
      <c r="L791" s="79"/>
      <c r="M791" s="79"/>
      <c r="N791" s="79"/>
      <c r="O791" s="79"/>
      <c r="P791" s="79"/>
      <c r="Q791" s="79"/>
      <c r="R791" s="79"/>
      <c r="S791" s="79"/>
      <c r="T791" s="79"/>
      <c r="U791" s="79"/>
      <c r="V791" s="79"/>
      <c r="W791" s="79"/>
    </row>
    <row r="792" spans="1:23">
      <c r="A792" s="79"/>
      <c r="B792" s="79"/>
      <c r="C792" s="79"/>
      <c r="D792" s="79"/>
      <c r="E792" s="79"/>
      <c r="F792" s="79"/>
      <c r="G792" s="79"/>
      <c r="H792" s="79"/>
      <c r="I792" s="79"/>
      <c r="J792" s="79"/>
      <c r="K792" s="79"/>
      <c r="L792" s="79"/>
      <c r="M792" s="79"/>
      <c r="N792" s="79"/>
      <c r="O792" s="79"/>
      <c r="P792" s="79"/>
      <c r="Q792" s="79"/>
      <c r="R792" s="79"/>
      <c r="S792" s="79"/>
      <c r="T792" s="79"/>
      <c r="U792" s="79"/>
      <c r="V792" s="79"/>
      <c r="W792" s="79"/>
    </row>
    <row r="793" spans="1:23">
      <c r="A793" s="79"/>
      <c r="B793" s="79"/>
      <c r="C793" s="79"/>
      <c r="D793" s="79"/>
      <c r="E793" s="79"/>
      <c r="F793" s="79"/>
      <c r="G793" s="79"/>
      <c r="H793" s="79"/>
      <c r="I793" s="79"/>
      <c r="J793" s="79"/>
      <c r="K793" s="79"/>
      <c r="L793" s="79"/>
      <c r="M793" s="79"/>
      <c r="N793" s="79"/>
      <c r="O793" s="79"/>
      <c r="P793" s="79"/>
      <c r="Q793" s="79"/>
      <c r="R793" s="79"/>
      <c r="S793" s="79"/>
      <c r="T793" s="79"/>
      <c r="U793" s="79"/>
      <c r="V793" s="79"/>
      <c r="W793" s="79"/>
    </row>
    <row r="794" spans="1:23">
      <c r="A794" s="79"/>
      <c r="B794" s="79"/>
      <c r="C794" s="79"/>
      <c r="D794" s="79"/>
      <c r="E794" s="79"/>
      <c r="F794" s="79"/>
      <c r="G794" s="79"/>
      <c r="H794" s="79"/>
      <c r="I794" s="79"/>
      <c r="J794" s="79"/>
      <c r="K794" s="79"/>
      <c r="L794" s="79"/>
      <c r="M794" s="79"/>
      <c r="N794" s="79"/>
      <c r="O794" s="79"/>
      <c r="P794" s="79"/>
      <c r="Q794" s="79"/>
      <c r="R794" s="79"/>
      <c r="S794" s="79"/>
      <c r="T794" s="79"/>
      <c r="U794" s="79"/>
      <c r="V794" s="79"/>
      <c r="W794" s="79"/>
    </row>
    <row r="795" spans="1:23">
      <c r="A795" s="79"/>
      <c r="B795" s="79"/>
      <c r="C795" s="79"/>
      <c r="D795" s="79"/>
      <c r="E795" s="79"/>
      <c r="F795" s="79"/>
      <c r="G795" s="79"/>
      <c r="H795" s="79"/>
      <c r="I795" s="79"/>
      <c r="J795" s="79"/>
      <c r="K795" s="79"/>
      <c r="L795" s="79"/>
      <c r="M795" s="79"/>
      <c r="N795" s="79"/>
      <c r="O795" s="79"/>
      <c r="P795" s="79"/>
      <c r="Q795" s="79"/>
      <c r="R795" s="79"/>
      <c r="S795" s="79"/>
      <c r="T795" s="79"/>
      <c r="U795" s="79"/>
      <c r="V795" s="79"/>
      <c r="W795" s="79"/>
    </row>
    <row r="796" spans="1:23">
      <c r="A796" s="79"/>
      <c r="B796" s="79"/>
      <c r="C796" s="79"/>
      <c r="D796" s="79"/>
      <c r="E796" s="79"/>
      <c r="F796" s="79"/>
      <c r="G796" s="79"/>
      <c r="H796" s="79"/>
      <c r="I796" s="79"/>
      <c r="J796" s="79"/>
      <c r="K796" s="79"/>
      <c r="L796" s="79"/>
      <c r="M796" s="79"/>
      <c r="N796" s="79"/>
      <c r="O796" s="79"/>
      <c r="P796" s="79"/>
      <c r="Q796" s="79"/>
      <c r="R796" s="79"/>
      <c r="S796" s="79"/>
      <c r="T796" s="79"/>
      <c r="U796" s="79"/>
      <c r="V796" s="79"/>
      <c r="W796" s="79"/>
    </row>
    <row r="797" spans="1:23">
      <c r="A797" s="79"/>
      <c r="B797" s="79"/>
      <c r="C797" s="79"/>
      <c r="D797" s="79"/>
      <c r="E797" s="79"/>
      <c r="F797" s="79"/>
      <c r="G797" s="79"/>
      <c r="H797" s="79"/>
      <c r="I797" s="79"/>
      <c r="J797" s="79"/>
      <c r="K797" s="79"/>
      <c r="L797" s="79"/>
      <c r="M797" s="79"/>
      <c r="N797" s="79"/>
      <c r="O797" s="79"/>
      <c r="P797" s="79"/>
      <c r="Q797" s="79"/>
      <c r="R797" s="79"/>
      <c r="S797" s="79"/>
      <c r="T797" s="79"/>
      <c r="U797" s="79"/>
      <c r="V797" s="79"/>
      <c r="W797" s="79"/>
    </row>
    <row r="798" spans="1:23">
      <c r="A798" s="79"/>
      <c r="B798" s="79"/>
      <c r="C798" s="79"/>
      <c r="D798" s="79"/>
      <c r="E798" s="79"/>
      <c r="F798" s="79"/>
      <c r="G798" s="79"/>
      <c r="H798" s="79"/>
      <c r="I798" s="79"/>
      <c r="J798" s="79"/>
      <c r="K798" s="79"/>
      <c r="L798" s="79"/>
      <c r="M798" s="79"/>
      <c r="N798" s="79"/>
      <c r="O798" s="79"/>
      <c r="P798" s="79"/>
      <c r="Q798" s="79"/>
      <c r="R798" s="79"/>
      <c r="S798" s="79"/>
      <c r="T798" s="79"/>
      <c r="U798" s="79"/>
      <c r="V798" s="79"/>
      <c r="W798" s="79"/>
    </row>
    <row r="799" spans="1:23">
      <c r="A799" s="79"/>
      <c r="B799" s="79"/>
      <c r="C799" s="79"/>
      <c r="D799" s="79"/>
      <c r="E799" s="79"/>
      <c r="F799" s="79"/>
      <c r="G799" s="79"/>
      <c r="H799" s="79"/>
      <c r="I799" s="79"/>
      <c r="J799" s="79"/>
      <c r="K799" s="79"/>
      <c r="L799" s="79"/>
      <c r="M799" s="79"/>
      <c r="N799" s="79"/>
      <c r="O799" s="79"/>
      <c r="P799" s="79"/>
      <c r="Q799" s="79"/>
      <c r="R799" s="79"/>
      <c r="S799" s="79"/>
      <c r="T799" s="79"/>
      <c r="U799" s="79"/>
      <c r="V799" s="79"/>
      <c r="W799" s="79"/>
    </row>
    <row r="800" spans="1:23">
      <c r="A800" s="79"/>
      <c r="B800" s="79"/>
      <c r="C800" s="79"/>
      <c r="D800" s="79"/>
      <c r="E800" s="79"/>
      <c r="F800" s="79"/>
      <c r="G800" s="79"/>
      <c r="H800" s="79"/>
      <c r="I800" s="79"/>
      <c r="J800" s="79"/>
      <c r="K800" s="79"/>
      <c r="L800" s="79"/>
      <c r="M800" s="79"/>
      <c r="N800" s="79"/>
      <c r="O800" s="79"/>
      <c r="P800" s="79"/>
      <c r="Q800" s="79"/>
      <c r="R800" s="79"/>
      <c r="S800" s="79"/>
      <c r="T800" s="79"/>
      <c r="U800" s="79"/>
      <c r="V800" s="79"/>
      <c r="W800" s="79"/>
    </row>
    <row r="801" spans="1:23">
      <c r="A801" s="79"/>
      <c r="B801" s="79"/>
      <c r="C801" s="79"/>
      <c r="D801" s="79"/>
      <c r="E801" s="79"/>
      <c r="F801" s="79"/>
      <c r="G801" s="79"/>
      <c r="H801" s="79"/>
      <c r="I801" s="79"/>
      <c r="J801" s="79"/>
      <c r="K801" s="79"/>
      <c r="L801" s="79"/>
      <c r="M801" s="79"/>
      <c r="N801" s="79"/>
      <c r="O801" s="79"/>
      <c r="P801" s="79"/>
      <c r="Q801" s="79"/>
      <c r="R801" s="79"/>
      <c r="S801" s="79"/>
      <c r="T801" s="79"/>
      <c r="U801" s="79"/>
      <c r="V801" s="79"/>
      <c r="W801" s="79"/>
    </row>
    <row r="802" spans="1:23">
      <c r="A802" s="79"/>
      <c r="B802" s="79"/>
      <c r="C802" s="79"/>
      <c r="D802" s="79"/>
      <c r="E802" s="79"/>
      <c r="F802" s="79"/>
      <c r="G802" s="79"/>
      <c r="H802" s="79"/>
      <c r="I802" s="79"/>
      <c r="J802" s="79"/>
      <c r="K802" s="79"/>
      <c r="L802" s="79"/>
      <c r="M802" s="79"/>
      <c r="N802" s="79"/>
      <c r="O802" s="79"/>
      <c r="P802" s="79"/>
      <c r="Q802" s="79"/>
      <c r="R802" s="79"/>
      <c r="S802" s="79"/>
      <c r="T802" s="79"/>
      <c r="U802" s="79"/>
      <c r="V802" s="79"/>
      <c r="W802" s="79"/>
    </row>
    <row r="803" spans="1:23">
      <c r="A803" s="79"/>
      <c r="B803" s="79"/>
      <c r="C803" s="79"/>
      <c r="D803" s="79"/>
      <c r="E803" s="79"/>
      <c r="F803" s="79"/>
      <c r="G803" s="79"/>
      <c r="H803" s="79"/>
      <c r="I803" s="79"/>
      <c r="J803" s="79"/>
      <c r="K803" s="79"/>
      <c r="L803" s="79"/>
      <c r="M803" s="79"/>
      <c r="N803" s="79"/>
      <c r="O803" s="79"/>
      <c r="P803" s="79"/>
      <c r="Q803" s="79"/>
      <c r="R803" s="79"/>
      <c r="S803" s="79"/>
      <c r="T803" s="79"/>
      <c r="U803" s="79"/>
      <c r="V803" s="79"/>
      <c r="W803" s="79"/>
    </row>
    <row r="804" spans="1:23">
      <c r="A804" s="79"/>
      <c r="B804" s="79"/>
      <c r="C804" s="79"/>
      <c r="D804" s="79"/>
      <c r="E804" s="79"/>
      <c r="F804" s="79"/>
      <c r="G804" s="79"/>
      <c r="H804" s="79"/>
      <c r="I804" s="79"/>
      <c r="J804" s="79"/>
      <c r="K804" s="79"/>
      <c r="L804" s="79"/>
      <c r="M804" s="79"/>
      <c r="N804" s="79"/>
      <c r="O804" s="79"/>
      <c r="P804" s="79"/>
      <c r="Q804" s="79"/>
      <c r="R804" s="79"/>
      <c r="S804" s="79"/>
      <c r="T804" s="79"/>
      <c r="U804" s="79"/>
      <c r="V804" s="79"/>
      <c r="W804" s="79"/>
    </row>
    <row r="805" spans="1:23">
      <c r="A805" s="79"/>
      <c r="B805" s="79"/>
      <c r="C805" s="79"/>
      <c r="D805" s="79"/>
      <c r="E805" s="79"/>
      <c r="F805" s="79"/>
      <c r="G805" s="79"/>
      <c r="H805" s="79"/>
      <c r="I805" s="79"/>
      <c r="J805" s="79"/>
      <c r="K805" s="79"/>
      <c r="L805" s="79"/>
      <c r="M805" s="79"/>
      <c r="N805" s="79"/>
      <c r="O805" s="79"/>
      <c r="P805" s="79"/>
      <c r="Q805" s="79"/>
      <c r="R805" s="79"/>
      <c r="S805" s="79"/>
      <c r="T805" s="79"/>
      <c r="U805" s="79"/>
      <c r="V805" s="79"/>
      <c r="W805" s="79"/>
    </row>
    <row r="806" spans="1:23">
      <c r="A806" s="79"/>
      <c r="B806" s="79"/>
      <c r="C806" s="79"/>
      <c r="D806" s="79"/>
      <c r="E806" s="79"/>
      <c r="F806" s="79"/>
      <c r="G806" s="79"/>
      <c r="H806" s="79"/>
      <c r="I806" s="79"/>
      <c r="J806" s="79"/>
      <c r="K806" s="79"/>
      <c r="L806" s="79"/>
      <c r="M806" s="79"/>
      <c r="N806" s="79"/>
      <c r="O806" s="79"/>
      <c r="P806" s="79"/>
      <c r="Q806" s="79"/>
      <c r="R806" s="79"/>
      <c r="S806" s="79"/>
      <c r="T806" s="79"/>
      <c r="U806" s="79"/>
      <c r="V806" s="79"/>
      <c r="W806" s="79"/>
    </row>
    <row r="807" spans="1:23">
      <c r="A807" s="79"/>
      <c r="B807" s="79"/>
      <c r="C807" s="79"/>
      <c r="D807" s="79"/>
      <c r="E807" s="79"/>
      <c r="F807" s="79"/>
      <c r="G807" s="79"/>
      <c r="H807" s="79"/>
      <c r="I807" s="79"/>
      <c r="J807" s="79"/>
      <c r="K807" s="79"/>
      <c r="L807" s="79"/>
      <c r="M807" s="79"/>
      <c r="N807" s="79"/>
      <c r="O807" s="79"/>
      <c r="P807" s="79"/>
      <c r="Q807" s="79"/>
      <c r="R807" s="79"/>
      <c r="S807" s="79"/>
      <c r="T807" s="79"/>
      <c r="U807" s="79"/>
      <c r="V807" s="79"/>
      <c r="W807" s="79"/>
    </row>
    <row r="808" spans="1:23">
      <c r="A808" s="79"/>
      <c r="B808" s="79"/>
      <c r="C808" s="79"/>
      <c r="D808" s="79"/>
      <c r="E808" s="79"/>
      <c r="F808" s="79"/>
      <c r="G808" s="79"/>
      <c r="H808" s="79"/>
      <c r="I808" s="79"/>
      <c r="J808" s="79"/>
      <c r="K808" s="79"/>
      <c r="L808" s="79"/>
      <c r="M808" s="79"/>
      <c r="N808" s="79"/>
      <c r="O808" s="79"/>
      <c r="P808" s="79"/>
      <c r="Q808" s="79"/>
      <c r="R808" s="79"/>
      <c r="S808" s="79"/>
      <c r="T808" s="79"/>
      <c r="U808" s="79"/>
      <c r="V808" s="79"/>
      <c r="W808" s="79"/>
    </row>
    <row r="809" spans="1:23">
      <c r="A809" s="79"/>
      <c r="B809" s="79"/>
      <c r="C809" s="79"/>
      <c r="D809" s="79"/>
      <c r="E809" s="79"/>
      <c r="F809" s="79"/>
      <c r="G809" s="79"/>
      <c r="H809" s="79"/>
      <c r="I809" s="79"/>
      <c r="J809" s="79"/>
      <c r="K809" s="79"/>
      <c r="L809" s="79"/>
      <c r="M809" s="79"/>
      <c r="N809" s="79"/>
      <c r="O809" s="79"/>
      <c r="P809" s="79"/>
      <c r="Q809" s="79"/>
      <c r="R809" s="79"/>
      <c r="S809" s="79"/>
      <c r="T809" s="79"/>
      <c r="U809" s="79"/>
      <c r="V809" s="79"/>
      <c r="W809" s="79"/>
    </row>
    <row r="810" spans="1:23">
      <c r="A810" s="79"/>
      <c r="B810" s="79"/>
      <c r="C810" s="79"/>
      <c r="D810" s="79"/>
      <c r="E810" s="79"/>
      <c r="F810" s="79"/>
      <c r="G810" s="79"/>
      <c r="H810" s="79"/>
      <c r="I810" s="79"/>
      <c r="J810" s="79"/>
      <c r="K810" s="79"/>
      <c r="L810" s="79"/>
      <c r="M810" s="79"/>
      <c r="N810" s="79"/>
      <c r="O810" s="79"/>
      <c r="P810" s="79"/>
      <c r="Q810" s="79"/>
      <c r="R810" s="79"/>
      <c r="S810" s="79"/>
      <c r="T810" s="79"/>
      <c r="U810" s="79"/>
      <c r="V810" s="79"/>
      <c r="W810" s="79"/>
    </row>
    <row r="811" spans="1:23">
      <c r="A811" s="79"/>
      <c r="B811" s="79"/>
      <c r="C811" s="79"/>
      <c r="D811" s="79"/>
      <c r="E811" s="79"/>
      <c r="F811" s="79"/>
      <c r="G811" s="79"/>
      <c r="H811" s="79"/>
      <c r="I811" s="79"/>
      <c r="J811" s="79"/>
      <c r="K811" s="79"/>
      <c r="L811" s="79"/>
      <c r="M811" s="79"/>
      <c r="N811" s="79"/>
      <c r="O811" s="79"/>
      <c r="P811" s="79"/>
      <c r="Q811" s="79"/>
      <c r="R811" s="79"/>
      <c r="S811" s="79"/>
      <c r="T811" s="79"/>
      <c r="U811" s="79"/>
      <c r="V811" s="79"/>
      <c r="W811" s="79"/>
    </row>
    <row r="812" spans="1:23">
      <c r="A812" s="79"/>
      <c r="B812" s="79"/>
      <c r="C812" s="79"/>
      <c r="D812" s="79"/>
      <c r="E812" s="79"/>
      <c r="F812" s="79"/>
      <c r="G812" s="79"/>
      <c r="H812" s="79"/>
      <c r="I812" s="79"/>
      <c r="J812" s="79"/>
      <c r="K812" s="79"/>
      <c r="L812" s="79"/>
      <c r="M812" s="79"/>
      <c r="N812" s="79"/>
      <c r="O812" s="79"/>
      <c r="P812" s="79"/>
      <c r="Q812" s="79"/>
      <c r="R812" s="79"/>
      <c r="S812" s="79"/>
      <c r="T812" s="79"/>
      <c r="U812" s="79"/>
      <c r="V812" s="79"/>
      <c r="W812" s="79"/>
    </row>
    <row r="813" spans="1:23">
      <c r="A813" s="79"/>
      <c r="B813" s="79"/>
      <c r="C813" s="79"/>
      <c r="D813" s="79"/>
      <c r="E813" s="79"/>
      <c r="F813" s="79"/>
      <c r="G813" s="79"/>
      <c r="H813" s="79"/>
      <c r="I813" s="79"/>
      <c r="J813" s="79"/>
      <c r="K813" s="79"/>
      <c r="L813" s="79"/>
      <c r="M813" s="79"/>
      <c r="N813" s="79"/>
      <c r="O813" s="79"/>
      <c r="P813" s="79"/>
      <c r="Q813" s="79"/>
      <c r="R813" s="79"/>
      <c r="S813" s="79"/>
      <c r="T813" s="79"/>
      <c r="U813" s="79"/>
      <c r="V813" s="79"/>
      <c r="W813" s="79"/>
    </row>
    <row r="814" spans="1:23">
      <c r="A814" s="79"/>
      <c r="B814" s="79"/>
      <c r="C814" s="79"/>
      <c r="D814" s="79"/>
      <c r="E814" s="79"/>
      <c r="F814" s="79"/>
      <c r="G814" s="79"/>
      <c r="H814" s="79"/>
      <c r="I814" s="79"/>
      <c r="J814" s="79"/>
      <c r="K814" s="79"/>
      <c r="L814" s="79"/>
      <c r="M814" s="79"/>
      <c r="N814" s="79"/>
      <c r="O814" s="79"/>
      <c r="P814" s="79"/>
      <c r="Q814" s="79"/>
      <c r="R814" s="79"/>
      <c r="S814" s="79"/>
      <c r="T814" s="79"/>
      <c r="U814" s="79"/>
      <c r="V814" s="79"/>
      <c r="W814" s="79"/>
    </row>
    <row r="815" spans="1:23">
      <c r="A815" s="79"/>
      <c r="B815" s="79"/>
      <c r="C815" s="79"/>
      <c r="D815" s="79"/>
      <c r="E815" s="79"/>
      <c r="F815" s="79"/>
      <c r="G815" s="79"/>
      <c r="H815" s="79"/>
      <c r="I815" s="79"/>
      <c r="J815" s="79"/>
      <c r="K815" s="79"/>
      <c r="L815" s="79"/>
      <c r="M815" s="79"/>
      <c r="N815" s="79"/>
      <c r="O815" s="79"/>
      <c r="P815" s="79"/>
      <c r="Q815" s="79"/>
      <c r="R815" s="79"/>
      <c r="S815" s="79"/>
      <c r="T815" s="79"/>
      <c r="U815" s="79"/>
      <c r="V815" s="79"/>
      <c r="W815" s="79"/>
    </row>
    <row r="816" spans="1:23">
      <c r="A816" s="79"/>
      <c r="B816" s="79"/>
      <c r="C816" s="79"/>
      <c r="D816" s="79"/>
      <c r="E816" s="79"/>
      <c r="F816" s="79"/>
      <c r="G816" s="79"/>
      <c r="H816" s="79"/>
      <c r="I816" s="79"/>
      <c r="J816" s="79"/>
      <c r="K816" s="79"/>
      <c r="L816" s="79"/>
      <c r="M816" s="79"/>
      <c r="N816" s="79"/>
      <c r="O816" s="79"/>
      <c r="P816" s="79"/>
      <c r="Q816" s="79"/>
      <c r="R816" s="79"/>
      <c r="S816" s="79"/>
      <c r="T816" s="79"/>
      <c r="U816" s="79"/>
      <c r="V816" s="79"/>
      <c r="W816" s="79"/>
    </row>
    <row r="817" spans="1:23">
      <c r="A817" s="79"/>
      <c r="B817" s="79"/>
      <c r="C817" s="79"/>
      <c r="D817" s="79"/>
      <c r="E817" s="79"/>
      <c r="F817" s="79"/>
      <c r="G817" s="79"/>
      <c r="H817" s="79"/>
      <c r="I817" s="79"/>
      <c r="J817" s="79"/>
      <c r="K817" s="79"/>
      <c r="L817" s="79"/>
      <c r="M817" s="79"/>
      <c r="N817" s="79"/>
      <c r="O817" s="79"/>
      <c r="P817" s="79"/>
      <c r="Q817" s="79"/>
      <c r="R817" s="79"/>
      <c r="S817" s="79"/>
      <c r="T817" s="79"/>
      <c r="U817" s="79"/>
      <c r="V817" s="79"/>
      <c r="W817" s="79"/>
    </row>
    <row r="818" spans="1:23">
      <c r="A818" s="79"/>
      <c r="B818" s="79"/>
      <c r="C818" s="79"/>
      <c r="D818" s="79"/>
      <c r="E818" s="79"/>
      <c r="F818" s="79"/>
      <c r="G818" s="79"/>
      <c r="H818" s="79"/>
      <c r="I818" s="79"/>
      <c r="J818" s="79"/>
      <c r="K818" s="79"/>
      <c r="L818" s="79"/>
      <c r="M818" s="79"/>
      <c r="N818" s="79"/>
      <c r="O818" s="79"/>
      <c r="P818" s="79"/>
      <c r="Q818" s="79"/>
      <c r="R818" s="79"/>
      <c r="S818" s="79"/>
      <c r="T818" s="79"/>
      <c r="U818" s="79"/>
      <c r="V818" s="79"/>
      <c r="W818" s="79"/>
    </row>
    <row r="819" spans="1:23">
      <c r="A819" s="79"/>
      <c r="B819" s="79"/>
      <c r="C819" s="79"/>
      <c r="D819" s="79"/>
      <c r="E819" s="79"/>
      <c r="F819" s="79"/>
      <c r="G819" s="79"/>
      <c r="H819" s="79"/>
      <c r="I819" s="79"/>
      <c r="J819" s="79"/>
      <c r="K819" s="79"/>
      <c r="L819" s="79"/>
      <c r="M819" s="79"/>
      <c r="N819" s="79"/>
      <c r="O819" s="79"/>
      <c r="P819" s="79"/>
      <c r="Q819" s="79"/>
      <c r="R819" s="79"/>
      <c r="S819" s="79"/>
      <c r="T819" s="79"/>
      <c r="U819" s="79"/>
      <c r="V819" s="79"/>
      <c r="W819" s="79"/>
    </row>
    <row r="820" spans="1:23">
      <c r="A820" s="79"/>
      <c r="B820" s="79"/>
      <c r="C820" s="79"/>
      <c r="D820" s="79"/>
      <c r="E820" s="79"/>
      <c r="F820" s="79"/>
      <c r="G820" s="79"/>
      <c r="H820" s="79"/>
      <c r="I820" s="79"/>
      <c r="J820" s="79"/>
      <c r="K820" s="79"/>
      <c r="L820" s="79"/>
      <c r="M820" s="79"/>
      <c r="N820" s="79"/>
      <c r="O820" s="79"/>
      <c r="P820" s="79"/>
      <c r="Q820" s="79"/>
      <c r="R820" s="79"/>
      <c r="S820" s="79"/>
      <c r="T820" s="79"/>
      <c r="U820" s="79"/>
      <c r="V820" s="79"/>
      <c r="W820" s="79"/>
    </row>
    <row r="821" spans="1:23">
      <c r="A821" s="79"/>
      <c r="B821" s="79"/>
      <c r="C821" s="79"/>
      <c r="D821" s="79"/>
      <c r="E821" s="79"/>
      <c r="F821" s="79"/>
      <c r="G821" s="79"/>
      <c r="H821" s="79"/>
      <c r="I821" s="79"/>
      <c r="J821" s="79"/>
      <c r="K821" s="79"/>
      <c r="L821" s="79"/>
      <c r="M821" s="79"/>
      <c r="N821" s="79"/>
      <c r="O821" s="79"/>
      <c r="P821" s="79"/>
      <c r="Q821" s="79"/>
      <c r="R821" s="79"/>
      <c r="S821" s="79"/>
      <c r="T821" s="79"/>
      <c r="U821" s="79"/>
      <c r="V821" s="79"/>
      <c r="W821" s="79"/>
    </row>
    <row r="822" spans="1:23">
      <c r="A822" s="79"/>
      <c r="B822" s="79"/>
      <c r="C822" s="79"/>
      <c r="D822" s="79"/>
      <c r="E822" s="79"/>
      <c r="F822" s="79"/>
      <c r="G822" s="79"/>
      <c r="H822" s="79"/>
      <c r="I822" s="79"/>
      <c r="J822" s="79"/>
      <c r="K822" s="79"/>
      <c r="L822" s="79"/>
      <c r="M822" s="79"/>
      <c r="N822" s="79"/>
      <c r="O822" s="79"/>
      <c r="P822" s="79"/>
      <c r="Q822" s="79"/>
      <c r="R822" s="79"/>
      <c r="S822" s="79"/>
      <c r="T822" s="79"/>
      <c r="U822" s="79"/>
      <c r="V822" s="79"/>
      <c r="W822" s="79"/>
    </row>
    <row r="823" spans="1:23">
      <c r="A823" s="79"/>
      <c r="B823" s="79"/>
      <c r="C823" s="79"/>
      <c r="D823" s="79"/>
      <c r="E823" s="79"/>
      <c r="F823" s="79"/>
      <c r="G823" s="79"/>
      <c r="H823" s="79"/>
      <c r="I823" s="79"/>
      <c r="J823" s="79"/>
      <c r="K823" s="79"/>
      <c r="L823" s="79"/>
      <c r="M823" s="79"/>
      <c r="N823" s="79"/>
      <c r="O823" s="79"/>
      <c r="P823" s="79"/>
      <c r="Q823" s="79"/>
      <c r="R823" s="79"/>
      <c r="S823" s="79"/>
      <c r="T823" s="79"/>
      <c r="U823" s="79"/>
      <c r="V823" s="79"/>
      <c r="W823" s="79"/>
    </row>
    <row r="824" spans="1:23">
      <c r="A824" s="79"/>
      <c r="B824" s="79"/>
      <c r="C824" s="79"/>
      <c r="D824" s="79"/>
      <c r="E824" s="79"/>
      <c r="F824" s="79"/>
      <c r="G824" s="79"/>
      <c r="H824" s="79"/>
      <c r="I824" s="79"/>
      <c r="J824" s="79"/>
      <c r="K824" s="79"/>
      <c r="L824" s="79"/>
      <c r="M824" s="79"/>
      <c r="N824" s="79"/>
      <c r="O824" s="79"/>
      <c r="P824" s="79"/>
      <c r="Q824" s="79"/>
      <c r="R824" s="79"/>
      <c r="S824" s="79"/>
      <c r="T824" s="79"/>
      <c r="U824" s="79"/>
      <c r="V824" s="79"/>
      <c r="W824" s="79"/>
    </row>
    <row r="825" spans="1:23">
      <c r="A825" s="79"/>
      <c r="B825" s="79"/>
      <c r="C825" s="79"/>
      <c r="D825" s="79"/>
      <c r="E825" s="79"/>
      <c r="F825" s="79"/>
      <c r="G825" s="79"/>
      <c r="H825" s="79"/>
      <c r="I825" s="79"/>
      <c r="J825" s="79"/>
      <c r="K825" s="79"/>
      <c r="L825" s="79"/>
      <c r="M825" s="79"/>
      <c r="N825" s="79"/>
      <c r="O825" s="79"/>
      <c r="P825" s="79"/>
      <c r="Q825" s="79"/>
      <c r="R825" s="79"/>
      <c r="S825" s="79"/>
      <c r="T825" s="79"/>
      <c r="U825" s="79"/>
      <c r="V825" s="79"/>
      <c r="W825" s="79"/>
    </row>
    <row r="826" spans="1:23">
      <c r="A826" s="79"/>
      <c r="B826" s="79"/>
      <c r="C826" s="79"/>
      <c r="D826" s="79"/>
      <c r="E826" s="79"/>
      <c r="F826" s="79"/>
      <c r="G826" s="79"/>
      <c r="H826" s="79"/>
      <c r="I826" s="79"/>
      <c r="J826" s="79"/>
      <c r="K826" s="79"/>
      <c r="L826" s="79"/>
      <c r="M826" s="79"/>
      <c r="N826" s="79"/>
      <c r="O826" s="79"/>
      <c r="P826" s="79"/>
      <c r="Q826" s="79"/>
      <c r="R826" s="79"/>
      <c r="S826" s="79"/>
      <c r="T826" s="79"/>
      <c r="U826" s="79"/>
      <c r="V826" s="79"/>
      <c r="W826" s="79"/>
    </row>
    <row r="827" spans="1:23">
      <c r="A827" s="79"/>
      <c r="B827" s="79"/>
      <c r="C827" s="79"/>
      <c r="D827" s="79"/>
      <c r="E827" s="79"/>
      <c r="F827" s="79"/>
      <c r="G827" s="79"/>
      <c r="H827" s="79"/>
      <c r="I827" s="79"/>
      <c r="J827" s="79"/>
      <c r="K827" s="79"/>
      <c r="L827" s="79"/>
      <c r="M827" s="79"/>
      <c r="N827" s="79"/>
      <c r="O827" s="79"/>
      <c r="P827" s="79"/>
      <c r="Q827" s="79"/>
      <c r="R827" s="79"/>
      <c r="S827" s="79"/>
      <c r="T827" s="79"/>
      <c r="U827" s="79"/>
      <c r="V827" s="79"/>
      <c r="W827" s="79"/>
    </row>
    <row r="828" spans="1:23">
      <c r="A828" s="79"/>
      <c r="B828" s="79"/>
      <c r="C828" s="79"/>
      <c r="D828" s="79"/>
      <c r="E828" s="79"/>
      <c r="F828" s="79"/>
      <c r="G828" s="79"/>
      <c r="H828" s="79"/>
      <c r="I828" s="79"/>
      <c r="J828" s="79"/>
      <c r="K828" s="79"/>
      <c r="L828" s="79"/>
      <c r="M828" s="79"/>
      <c r="N828" s="79"/>
      <c r="O828" s="79"/>
      <c r="P828" s="79"/>
      <c r="Q828" s="79"/>
      <c r="R828" s="79"/>
      <c r="S828" s="79"/>
      <c r="T828" s="79"/>
      <c r="U828" s="79"/>
      <c r="V828" s="79"/>
      <c r="W828" s="79"/>
    </row>
    <row r="829" spans="1:23">
      <c r="A829" s="79"/>
      <c r="B829" s="79"/>
      <c r="C829" s="79"/>
      <c r="D829" s="79"/>
      <c r="E829" s="79"/>
      <c r="F829" s="79"/>
      <c r="G829" s="79"/>
      <c r="H829" s="79"/>
      <c r="I829" s="79"/>
      <c r="J829" s="79"/>
      <c r="K829" s="79"/>
      <c r="L829" s="79"/>
      <c r="M829" s="79"/>
      <c r="N829" s="79"/>
      <c r="O829" s="79"/>
      <c r="P829" s="79"/>
      <c r="Q829" s="79"/>
      <c r="R829" s="79"/>
      <c r="S829" s="79"/>
      <c r="T829" s="79"/>
      <c r="U829" s="79"/>
      <c r="V829" s="79"/>
      <c r="W829" s="79"/>
    </row>
    <row r="830" spans="1:23">
      <c r="A830" s="79"/>
      <c r="B830" s="79"/>
      <c r="C830" s="79"/>
      <c r="D830" s="79"/>
      <c r="E830" s="79"/>
      <c r="F830" s="79"/>
      <c r="G830" s="79"/>
      <c r="H830" s="79"/>
      <c r="I830" s="79"/>
      <c r="J830" s="79"/>
      <c r="K830" s="79"/>
      <c r="L830" s="79"/>
      <c r="M830" s="79"/>
      <c r="N830" s="79"/>
      <c r="O830" s="79"/>
      <c r="P830" s="79"/>
      <c r="Q830" s="79"/>
      <c r="R830" s="79"/>
      <c r="S830" s="79"/>
      <c r="T830" s="79"/>
      <c r="U830" s="79"/>
      <c r="V830" s="79"/>
      <c r="W830" s="79"/>
    </row>
    <row r="831" spans="1:23">
      <c r="A831" s="79"/>
      <c r="B831" s="79"/>
      <c r="C831" s="79"/>
      <c r="D831" s="79"/>
      <c r="E831" s="79"/>
      <c r="F831" s="79"/>
      <c r="G831" s="79"/>
      <c r="H831" s="79"/>
      <c r="I831" s="79"/>
      <c r="J831" s="79"/>
      <c r="K831" s="79"/>
      <c r="L831" s="79"/>
      <c r="M831" s="79"/>
      <c r="N831" s="79"/>
      <c r="O831" s="79"/>
      <c r="P831" s="79"/>
      <c r="Q831" s="79"/>
      <c r="R831" s="79"/>
      <c r="S831" s="79"/>
      <c r="T831" s="79"/>
      <c r="U831" s="79"/>
      <c r="V831" s="79"/>
      <c r="W831" s="79"/>
    </row>
    <row r="832" spans="1:23">
      <c r="A832" s="79"/>
      <c r="B832" s="79"/>
      <c r="C832" s="79"/>
      <c r="D832" s="79"/>
      <c r="E832" s="79"/>
      <c r="F832" s="79"/>
      <c r="G832" s="79"/>
      <c r="H832" s="79"/>
      <c r="I832" s="79"/>
      <c r="J832" s="79"/>
      <c r="K832" s="79"/>
      <c r="L832" s="79"/>
      <c r="M832" s="79"/>
      <c r="N832" s="79"/>
      <c r="O832" s="79"/>
      <c r="P832" s="79"/>
      <c r="Q832" s="79"/>
      <c r="R832" s="79"/>
      <c r="S832" s="79"/>
      <c r="T832" s="79"/>
      <c r="U832" s="79"/>
      <c r="V832" s="79"/>
      <c r="W832" s="79"/>
    </row>
    <row r="833" spans="1:23">
      <c r="A833" s="79"/>
      <c r="B833" s="79"/>
      <c r="C833" s="79"/>
      <c r="D833" s="79"/>
      <c r="E833" s="79"/>
      <c r="F833" s="79"/>
      <c r="G833" s="79"/>
      <c r="H833" s="79"/>
      <c r="I833" s="79"/>
      <c r="J833" s="79"/>
      <c r="K833" s="79"/>
      <c r="L833" s="79"/>
      <c r="M833" s="79"/>
      <c r="N833" s="79"/>
      <c r="O833" s="79"/>
      <c r="P833" s="79"/>
      <c r="Q833" s="79"/>
      <c r="R833" s="79"/>
      <c r="S833" s="79"/>
      <c r="T833" s="79"/>
      <c r="U833" s="79"/>
      <c r="V833" s="79"/>
      <c r="W833" s="79"/>
    </row>
    <row r="834" spans="1:23">
      <c r="A834" s="79"/>
      <c r="B834" s="79"/>
      <c r="C834" s="79"/>
      <c r="D834" s="79"/>
      <c r="E834" s="79"/>
      <c r="F834" s="79"/>
      <c r="G834" s="79"/>
      <c r="H834" s="79"/>
      <c r="I834" s="79"/>
      <c r="J834" s="79"/>
      <c r="K834" s="79"/>
      <c r="L834" s="79"/>
      <c r="M834" s="79"/>
      <c r="N834" s="79"/>
      <c r="O834" s="79"/>
      <c r="P834" s="79"/>
      <c r="Q834" s="79"/>
      <c r="R834" s="79"/>
      <c r="S834" s="79"/>
      <c r="T834" s="79"/>
      <c r="U834" s="79"/>
      <c r="V834" s="79"/>
      <c r="W834" s="79"/>
    </row>
    <row r="835" spans="1:23">
      <c r="A835" s="79"/>
      <c r="B835" s="79"/>
      <c r="C835" s="79"/>
      <c r="D835" s="79"/>
      <c r="E835" s="79"/>
      <c r="F835" s="79"/>
      <c r="G835" s="79"/>
      <c r="H835" s="79"/>
      <c r="I835" s="79"/>
      <c r="J835" s="79"/>
      <c r="K835" s="79"/>
      <c r="L835" s="79"/>
      <c r="M835" s="79"/>
      <c r="N835" s="79"/>
      <c r="O835" s="79"/>
      <c r="P835" s="79"/>
      <c r="Q835" s="79"/>
      <c r="R835" s="79"/>
      <c r="S835" s="79"/>
      <c r="T835" s="79"/>
      <c r="U835" s="79"/>
      <c r="V835" s="79"/>
      <c r="W835" s="79"/>
    </row>
    <row r="836" spans="1:23">
      <c r="A836" s="79"/>
      <c r="B836" s="79"/>
      <c r="C836" s="79"/>
      <c r="D836" s="79"/>
      <c r="E836" s="79"/>
      <c r="F836" s="79"/>
      <c r="G836" s="79"/>
      <c r="H836" s="79"/>
      <c r="I836" s="79"/>
      <c r="J836" s="79"/>
      <c r="K836" s="79"/>
      <c r="L836" s="79"/>
      <c r="M836" s="79"/>
      <c r="N836" s="79"/>
      <c r="O836" s="79"/>
      <c r="P836" s="79"/>
      <c r="Q836" s="79"/>
      <c r="R836" s="79"/>
      <c r="S836" s="79"/>
      <c r="T836" s="79"/>
      <c r="U836" s="79"/>
      <c r="V836" s="79"/>
      <c r="W836" s="79"/>
    </row>
    <row r="837" spans="1:23">
      <c r="A837" s="79"/>
      <c r="B837" s="79"/>
      <c r="C837" s="79"/>
      <c r="D837" s="79"/>
      <c r="E837" s="79"/>
      <c r="F837" s="79"/>
      <c r="G837" s="79"/>
      <c r="H837" s="79"/>
      <c r="I837" s="79"/>
      <c r="J837" s="79"/>
      <c r="K837" s="79"/>
      <c r="L837" s="79"/>
      <c r="M837" s="79"/>
      <c r="N837" s="79"/>
      <c r="O837" s="79"/>
      <c r="P837" s="79"/>
      <c r="Q837" s="79"/>
      <c r="R837" s="79"/>
      <c r="S837" s="79"/>
      <c r="T837" s="79"/>
      <c r="U837" s="79"/>
      <c r="V837" s="79"/>
      <c r="W837" s="79"/>
    </row>
    <row r="838" spans="1:23">
      <c r="A838" s="79"/>
      <c r="B838" s="79"/>
      <c r="C838" s="79"/>
      <c r="D838" s="79"/>
      <c r="E838" s="79"/>
      <c r="F838" s="79"/>
      <c r="G838" s="79"/>
      <c r="H838" s="79"/>
      <c r="I838" s="79"/>
      <c r="J838" s="79"/>
      <c r="K838" s="79"/>
      <c r="L838" s="79"/>
      <c r="M838" s="79"/>
      <c r="N838" s="79"/>
      <c r="O838" s="79"/>
      <c r="P838" s="79"/>
      <c r="Q838" s="79"/>
      <c r="R838" s="79"/>
      <c r="S838" s="79"/>
      <c r="T838" s="79"/>
      <c r="U838" s="79"/>
      <c r="V838" s="79"/>
      <c r="W838" s="79"/>
    </row>
    <row r="839" spans="1:23">
      <c r="A839" s="79"/>
      <c r="B839" s="79"/>
      <c r="C839" s="79"/>
      <c r="D839" s="79"/>
      <c r="E839" s="79"/>
      <c r="F839" s="79"/>
      <c r="G839" s="79"/>
      <c r="H839" s="79"/>
      <c r="I839" s="79"/>
      <c r="J839" s="79"/>
      <c r="K839" s="79"/>
      <c r="L839" s="79"/>
      <c r="M839" s="79"/>
      <c r="N839" s="79"/>
      <c r="O839" s="79"/>
      <c r="P839" s="79"/>
      <c r="Q839" s="79"/>
      <c r="R839" s="79"/>
      <c r="S839" s="79"/>
      <c r="T839" s="79"/>
      <c r="U839" s="79"/>
      <c r="V839" s="79"/>
      <c r="W839" s="79"/>
    </row>
    <row r="840" spans="1:23">
      <c r="A840" s="79"/>
      <c r="B840" s="79"/>
      <c r="C840" s="79"/>
      <c r="D840" s="79"/>
      <c r="E840" s="79"/>
      <c r="F840" s="79"/>
      <c r="G840" s="79"/>
      <c r="H840" s="79"/>
      <c r="I840" s="79"/>
      <c r="J840" s="79"/>
      <c r="K840" s="79"/>
      <c r="L840" s="79"/>
      <c r="M840" s="79"/>
      <c r="N840" s="79"/>
      <c r="O840" s="79"/>
      <c r="P840" s="79"/>
      <c r="Q840" s="79"/>
      <c r="R840" s="79"/>
      <c r="S840" s="79"/>
      <c r="T840" s="79"/>
      <c r="U840" s="79"/>
      <c r="V840" s="79"/>
      <c r="W840" s="79"/>
    </row>
    <row r="841" spans="1:23">
      <c r="A841" s="79"/>
      <c r="B841" s="79"/>
      <c r="C841" s="79"/>
      <c r="D841" s="79"/>
      <c r="E841" s="79"/>
      <c r="F841" s="79"/>
      <c r="G841" s="79"/>
      <c r="H841" s="79"/>
      <c r="I841" s="79"/>
      <c r="J841" s="79"/>
      <c r="K841" s="79"/>
      <c r="L841" s="79"/>
      <c r="M841" s="79"/>
      <c r="N841" s="79"/>
      <c r="O841" s="79"/>
      <c r="P841" s="79"/>
      <c r="Q841" s="79"/>
      <c r="R841" s="79"/>
      <c r="S841" s="79"/>
      <c r="T841" s="79"/>
      <c r="U841" s="79"/>
      <c r="V841" s="79"/>
      <c r="W841" s="79"/>
    </row>
    <row r="842" spans="1:23">
      <c r="A842" s="79"/>
      <c r="B842" s="79"/>
      <c r="C842" s="79"/>
      <c r="D842" s="79"/>
      <c r="E842" s="79"/>
      <c r="F842" s="79"/>
      <c r="G842" s="79"/>
      <c r="H842" s="79"/>
      <c r="I842" s="79"/>
      <c r="J842" s="79"/>
      <c r="K842" s="79"/>
      <c r="L842" s="79"/>
      <c r="M842" s="79"/>
      <c r="N842" s="79"/>
      <c r="O842" s="79"/>
      <c r="P842" s="79"/>
      <c r="Q842" s="79"/>
      <c r="R842" s="79"/>
      <c r="S842" s="79"/>
      <c r="T842" s="79"/>
      <c r="U842" s="79"/>
      <c r="V842" s="79"/>
      <c r="W842" s="79"/>
    </row>
    <row r="843" spans="1:23">
      <c r="A843" s="79"/>
      <c r="B843" s="79"/>
      <c r="C843" s="79"/>
      <c r="D843" s="79"/>
      <c r="E843" s="79"/>
      <c r="F843" s="79"/>
      <c r="G843" s="79"/>
      <c r="H843" s="79"/>
      <c r="I843" s="79"/>
      <c r="J843" s="79"/>
      <c r="K843" s="79"/>
      <c r="L843" s="79"/>
      <c r="M843" s="79"/>
      <c r="N843" s="79"/>
      <c r="O843" s="79"/>
      <c r="P843" s="79"/>
      <c r="Q843" s="79"/>
      <c r="R843" s="79"/>
      <c r="S843" s="79"/>
      <c r="T843" s="79"/>
      <c r="U843" s="79"/>
      <c r="V843" s="79"/>
      <c r="W843" s="79"/>
    </row>
    <row r="844" spans="1:23">
      <c r="A844" s="79"/>
      <c r="B844" s="79"/>
      <c r="C844" s="79"/>
      <c r="D844" s="79"/>
      <c r="E844" s="79"/>
      <c r="F844" s="79"/>
      <c r="G844" s="79"/>
      <c r="H844" s="79"/>
      <c r="I844" s="79"/>
      <c r="J844" s="79"/>
      <c r="K844" s="79"/>
      <c r="L844" s="79"/>
      <c r="M844" s="79"/>
      <c r="N844" s="79"/>
      <c r="O844" s="79"/>
      <c r="P844" s="79"/>
      <c r="Q844" s="79"/>
      <c r="R844" s="79"/>
      <c r="S844" s="79"/>
      <c r="T844" s="79"/>
      <c r="U844" s="79"/>
      <c r="V844" s="79"/>
      <c r="W844" s="79"/>
    </row>
    <row r="845" spans="1:23">
      <c r="A845" s="79"/>
      <c r="B845" s="79"/>
      <c r="C845" s="79"/>
      <c r="D845" s="79"/>
      <c r="E845" s="79"/>
      <c r="F845" s="79"/>
      <c r="G845" s="79"/>
      <c r="H845" s="79"/>
      <c r="I845" s="79"/>
      <c r="J845" s="79"/>
      <c r="K845" s="79"/>
      <c r="L845" s="79"/>
      <c r="M845" s="79"/>
      <c r="N845" s="79"/>
      <c r="O845" s="79"/>
      <c r="P845" s="79"/>
      <c r="Q845" s="79"/>
      <c r="R845" s="79"/>
      <c r="S845" s="79"/>
      <c r="T845" s="79"/>
      <c r="U845" s="79"/>
      <c r="V845" s="79"/>
      <c r="W845" s="79"/>
    </row>
    <row r="846" spans="1:23">
      <c r="A846" s="79"/>
      <c r="B846" s="79"/>
      <c r="C846" s="79"/>
      <c r="D846" s="79"/>
      <c r="E846" s="79"/>
      <c r="F846" s="79"/>
      <c r="G846" s="79"/>
      <c r="H846" s="79"/>
      <c r="I846" s="79"/>
      <c r="J846" s="79"/>
      <c r="K846" s="79"/>
      <c r="L846" s="79"/>
      <c r="M846" s="79"/>
      <c r="N846" s="79"/>
      <c r="O846" s="79"/>
      <c r="P846" s="79"/>
      <c r="Q846" s="79"/>
      <c r="R846" s="79"/>
      <c r="S846" s="79"/>
      <c r="T846" s="79"/>
      <c r="U846" s="79"/>
      <c r="V846" s="79"/>
      <c r="W846" s="79"/>
    </row>
    <row r="847" spans="1:23">
      <c r="A847" s="79"/>
      <c r="B847" s="79"/>
      <c r="C847" s="79"/>
      <c r="D847" s="79"/>
      <c r="E847" s="79"/>
      <c r="F847" s="79"/>
      <c r="G847" s="79"/>
      <c r="H847" s="79"/>
      <c r="I847" s="79"/>
      <c r="J847" s="79"/>
      <c r="K847" s="79"/>
      <c r="L847" s="79"/>
      <c r="M847" s="79"/>
      <c r="N847" s="79"/>
      <c r="O847" s="79"/>
      <c r="P847" s="79"/>
      <c r="Q847" s="79"/>
      <c r="R847" s="79"/>
      <c r="S847" s="79"/>
      <c r="T847" s="79"/>
      <c r="U847" s="79"/>
      <c r="V847" s="79"/>
      <c r="W847" s="79"/>
    </row>
    <row r="848" spans="1:23">
      <c r="A848" s="79"/>
      <c r="B848" s="79"/>
      <c r="C848" s="79"/>
      <c r="D848" s="79"/>
      <c r="E848" s="79"/>
      <c r="F848" s="79"/>
      <c r="G848" s="79"/>
      <c r="H848" s="79"/>
      <c r="I848" s="79"/>
      <c r="J848" s="79"/>
      <c r="K848" s="79"/>
      <c r="L848" s="79"/>
      <c r="M848" s="79"/>
      <c r="N848" s="79"/>
      <c r="O848" s="79"/>
      <c r="P848" s="79"/>
      <c r="Q848" s="79"/>
      <c r="R848" s="79"/>
      <c r="S848" s="79"/>
      <c r="T848" s="79"/>
      <c r="U848" s="79"/>
      <c r="V848" s="79"/>
      <c r="W848" s="79"/>
    </row>
    <row r="849" spans="1:23">
      <c r="A849" s="79"/>
      <c r="B849" s="79"/>
      <c r="C849" s="79"/>
      <c r="D849" s="79"/>
      <c r="E849" s="79"/>
      <c r="F849" s="79"/>
      <c r="G849" s="79"/>
      <c r="H849" s="79"/>
      <c r="I849" s="79"/>
      <c r="J849" s="79"/>
      <c r="K849" s="79"/>
      <c r="L849" s="79"/>
      <c r="M849" s="79"/>
      <c r="N849" s="79"/>
      <c r="O849" s="79"/>
      <c r="P849" s="79"/>
      <c r="Q849" s="79"/>
      <c r="R849" s="79"/>
      <c r="S849" s="79"/>
      <c r="T849" s="79"/>
      <c r="U849" s="79"/>
      <c r="V849" s="79"/>
      <c r="W849" s="79"/>
    </row>
    <row r="850" spans="1:23">
      <c r="A850" s="79"/>
      <c r="B850" s="79"/>
      <c r="C850" s="79"/>
      <c r="D850" s="79"/>
      <c r="E850" s="79"/>
      <c r="F850" s="79"/>
      <c r="G850" s="79"/>
      <c r="H850" s="79"/>
      <c r="I850" s="79"/>
      <c r="J850" s="79"/>
      <c r="K850" s="79"/>
      <c r="L850" s="79"/>
      <c r="M850" s="79"/>
      <c r="N850" s="79"/>
      <c r="O850" s="79"/>
      <c r="P850" s="79"/>
      <c r="Q850" s="79"/>
      <c r="R850" s="79"/>
      <c r="S850" s="79"/>
      <c r="T850" s="79"/>
      <c r="U850" s="79"/>
      <c r="V850" s="79"/>
      <c r="W850" s="79"/>
    </row>
    <row r="851" spans="1:23">
      <c r="A851" s="79"/>
      <c r="B851" s="79"/>
      <c r="C851" s="79"/>
      <c r="D851" s="79"/>
      <c r="E851" s="79"/>
      <c r="F851" s="79"/>
      <c r="G851" s="79"/>
      <c r="H851" s="79"/>
      <c r="I851" s="79"/>
      <c r="J851" s="79"/>
      <c r="K851" s="79"/>
      <c r="L851" s="79"/>
      <c r="M851" s="79"/>
      <c r="N851" s="79"/>
      <c r="O851" s="79"/>
      <c r="P851" s="79"/>
      <c r="Q851" s="79"/>
      <c r="R851" s="79"/>
      <c r="S851" s="79"/>
      <c r="T851" s="79"/>
      <c r="U851" s="79"/>
      <c r="V851" s="79"/>
      <c r="W851" s="79"/>
    </row>
    <row r="852" spans="1:23">
      <c r="A852" s="79"/>
      <c r="B852" s="79"/>
      <c r="C852" s="79"/>
      <c r="D852" s="79"/>
      <c r="E852" s="79"/>
      <c r="F852" s="79"/>
      <c r="G852" s="79"/>
      <c r="H852" s="79"/>
      <c r="I852" s="79"/>
      <c r="J852" s="79"/>
      <c r="K852" s="79"/>
      <c r="L852" s="79"/>
      <c r="M852" s="79"/>
      <c r="N852" s="79"/>
      <c r="O852" s="79"/>
      <c r="P852" s="79"/>
      <c r="Q852" s="79"/>
      <c r="R852" s="79"/>
      <c r="S852" s="79"/>
      <c r="T852" s="79"/>
      <c r="U852" s="79"/>
      <c r="V852" s="79"/>
      <c r="W852" s="79"/>
    </row>
    <row r="853" spans="1:23">
      <c r="A853" s="79"/>
      <c r="B853" s="79"/>
      <c r="C853" s="79"/>
      <c r="D853" s="79"/>
      <c r="E853" s="79"/>
      <c r="F853" s="79"/>
      <c r="G853" s="79"/>
      <c r="H853" s="79"/>
      <c r="I853" s="79"/>
      <c r="J853" s="79"/>
      <c r="K853" s="79"/>
      <c r="L853" s="79"/>
      <c r="M853" s="79"/>
      <c r="N853" s="79"/>
      <c r="O853" s="79"/>
      <c r="P853" s="79"/>
      <c r="Q853" s="79"/>
      <c r="R853" s="79"/>
      <c r="S853" s="79"/>
      <c r="T853" s="79"/>
      <c r="U853" s="79"/>
      <c r="V853" s="79"/>
      <c r="W853" s="79"/>
    </row>
    <row r="854" spans="1:23">
      <c r="A854" s="79"/>
      <c r="B854" s="79"/>
      <c r="C854" s="79"/>
      <c r="D854" s="79"/>
      <c r="E854" s="79"/>
      <c r="F854" s="79"/>
      <c r="G854" s="79"/>
      <c r="H854" s="79"/>
      <c r="I854" s="79"/>
      <c r="J854" s="79"/>
      <c r="K854" s="79"/>
      <c r="L854" s="79"/>
      <c r="M854" s="79"/>
      <c r="N854" s="79"/>
      <c r="O854" s="79"/>
      <c r="P854" s="79"/>
      <c r="Q854" s="79"/>
      <c r="R854" s="79"/>
      <c r="S854" s="79"/>
      <c r="T854" s="79"/>
      <c r="U854" s="79"/>
      <c r="V854" s="79"/>
      <c r="W854" s="79"/>
    </row>
    <row r="855" spans="1:23">
      <c r="A855" s="79"/>
      <c r="B855" s="79"/>
      <c r="C855" s="79"/>
      <c r="D855" s="79"/>
      <c r="E855" s="79"/>
      <c r="F855" s="79"/>
      <c r="G855" s="79"/>
      <c r="H855" s="79"/>
      <c r="I855" s="79"/>
      <c r="J855" s="79"/>
      <c r="K855" s="79"/>
      <c r="L855" s="79"/>
      <c r="M855" s="79"/>
      <c r="N855" s="79"/>
      <c r="O855" s="79"/>
      <c r="P855" s="79"/>
      <c r="Q855" s="79"/>
      <c r="R855" s="79"/>
      <c r="S855" s="79"/>
      <c r="T855" s="79"/>
      <c r="U855" s="79"/>
      <c r="V855" s="79"/>
      <c r="W855" s="79"/>
    </row>
    <row r="856" spans="1:23">
      <c r="A856" s="79"/>
      <c r="B856" s="79"/>
      <c r="C856" s="79"/>
      <c r="D856" s="79"/>
      <c r="E856" s="79"/>
      <c r="F856" s="79"/>
      <c r="G856" s="79"/>
      <c r="H856" s="79"/>
      <c r="I856" s="79"/>
      <c r="J856" s="79"/>
      <c r="K856" s="79"/>
      <c r="L856" s="79"/>
      <c r="M856" s="79"/>
      <c r="N856" s="79"/>
      <c r="O856" s="79"/>
      <c r="P856" s="79"/>
      <c r="Q856" s="79"/>
      <c r="R856" s="79"/>
      <c r="S856" s="79"/>
      <c r="T856" s="79"/>
      <c r="U856" s="79"/>
      <c r="V856" s="79"/>
      <c r="W856" s="79"/>
    </row>
    <row r="857" spans="1:23">
      <c r="A857" s="79"/>
      <c r="B857" s="79"/>
      <c r="C857" s="79"/>
      <c r="D857" s="79"/>
      <c r="E857" s="79"/>
      <c r="F857" s="79"/>
      <c r="G857" s="79"/>
      <c r="H857" s="79"/>
      <c r="I857" s="79"/>
      <c r="J857" s="79"/>
      <c r="K857" s="79"/>
      <c r="L857" s="79"/>
      <c r="M857" s="79"/>
      <c r="N857" s="79"/>
      <c r="O857" s="79"/>
      <c r="P857" s="79"/>
      <c r="Q857" s="79"/>
      <c r="R857" s="79"/>
      <c r="S857" s="79"/>
      <c r="T857" s="79"/>
      <c r="U857" s="79"/>
      <c r="V857" s="79"/>
      <c r="W857" s="79"/>
    </row>
    <row r="858" spans="1:23">
      <c r="A858" s="79"/>
      <c r="B858" s="79"/>
      <c r="C858" s="79"/>
      <c r="D858" s="79"/>
      <c r="E858" s="79"/>
      <c r="F858" s="79"/>
      <c r="G858" s="79"/>
      <c r="H858" s="79"/>
      <c r="I858" s="79"/>
      <c r="J858" s="79"/>
      <c r="K858" s="79"/>
      <c r="L858" s="79"/>
      <c r="M858" s="79"/>
      <c r="N858" s="79"/>
      <c r="O858" s="79"/>
      <c r="P858" s="79"/>
      <c r="Q858" s="79"/>
      <c r="R858" s="79"/>
      <c r="S858" s="79"/>
      <c r="T858" s="79"/>
      <c r="U858" s="79"/>
      <c r="V858" s="79"/>
      <c r="W858" s="79"/>
    </row>
    <row r="859" spans="1:23">
      <c r="A859" s="79"/>
      <c r="B859" s="79"/>
      <c r="C859" s="79"/>
      <c r="D859" s="79"/>
      <c r="E859" s="79"/>
      <c r="F859" s="79"/>
      <c r="G859" s="79"/>
      <c r="H859" s="79"/>
      <c r="I859" s="79"/>
      <c r="J859" s="79"/>
      <c r="K859" s="79"/>
      <c r="L859" s="79"/>
      <c r="M859" s="79"/>
      <c r="N859" s="79"/>
      <c r="O859" s="79"/>
      <c r="P859" s="79"/>
      <c r="Q859" s="79"/>
      <c r="R859" s="79"/>
      <c r="S859" s="79"/>
      <c r="T859" s="79"/>
      <c r="U859" s="79"/>
      <c r="V859" s="79"/>
      <c r="W859" s="79"/>
    </row>
    <row r="860" spans="1:23">
      <c r="A860" s="79"/>
      <c r="B860" s="79"/>
      <c r="C860" s="79"/>
      <c r="D860" s="79"/>
      <c r="E860" s="79"/>
      <c r="F860" s="79"/>
      <c r="G860" s="79"/>
      <c r="H860" s="79"/>
      <c r="I860" s="79"/>
      <c r="J860" s="79"/>
      <c r="K860" s="79"/>
      <c r="L860" s="79"/>
      <c r="M860" s="79"/>
      <c r="N860" s="79"/>
      <c r="O860" s="79"/>
      <c r="P860" s="79"/>
      <c r="Q860" s="79"/>
      <c r="R860" s="79"/>
      <c r="S860" s="79"/>
      <c r="T860" s="79"/>
      <c r="U860" s="79"/>
      <c r="V860" s="79"/>
      <c r="W860" s="79"/>
    </row>
    <row r="861" spans="1:23">
      <c r="A861" s="79"/>
      <c r="B861" s="79"/>
      <c r="C861" s="79"/>
      <c r="D861" s="79"/>
      <c r="E861" s="79"/>
      <c r="F861" s="79"/>
      <c r="G861" s="79"/>
      <c r="H861" s="79"/>
      <c r="I861" s="79"/>
      <c r="J861" s="79"/>
      <c r="K861" s="79"/>
      <c r="L861" s="79"/>
      <c r="M861" s="79"/>
      <c r="N861" s="79"/>
      <c r="O861" s="79"/>
      <c r="P861" s="79"/>
      <c r="Q861" s="79"/>
      <c r="R861" s="79"/>
      <c r="S861" s="79"/>
      <c r="T861" s="79"/>
      <c r="U861" s="79"/>
      <c r="V861" s="79"/>
      <c r="W861" s="79"/>
    </row>
    <row r="862" spans="1:23">
      <c r="A862" s="79"/>
      <c r="B862" s="79"/>
      <c r="C862" s="79"/>
      <c r="D862" s="79"/>
      <c r="E862" s="79"/>
      <c r="F862" s="79"/>
      <c r="G862" s="79"/>
      <c r="H862" s="79"/>
      <c r="I862" s="79"/>
      <c r="J862" s="79"/>
      <c r="K862" s="79"/>
      <c r="L862" s="79"/>
      <c r="M862" s="79"/>
      <c r="N862" s="79"/>
      <c r="O862" s="79"/>
      <c r="P862" s="79"/>
      <c r="Q862" s="79"/>
      <c r="R862" s="79"/>
      <c r="S862" s="79"/>
      <c r="T862" s="79"/>
      <c r="U862" s="79"/>
      <c r="V862" s="79"/>
      <c r="W862" s="79"/>
    </row>
    <row r="863" spans="1:23">
      <c r="A863" s="79"/>
      <c r="B863" s="79"/>
      <c r="C863" s="79"/>
      <c r="D863" s="79"/>
      <c r="E863" s="79"/>
      <c r="F863" s="79"/>
      <c r="G863" s="79"/>
      <c r="H863" s="79"/>
      <c r="I863" s="79"/>
      <c r="J863" s="79"/>
      <c r="K863" s="79"/>
      <c r="L863" s="79"/>
      <c r="M863" s="79"/>
      <c r="N863" s="79"/>
      <c r="O863" s="79"/>
      <c r="P863" s="79"/>
      <c r="Q863" s="79"/>
      <c r="R863" s="79"/>
      <c r="S863" s="79"/>
      <c r="T863" s="79"/>
      <c r="U863" s="79"/>
      <c r="V863" s="79"/>
      <c r="W863" s="79"/>
    </row>
    <row r="864" spans="1:23">
      <c r="A864" s="79"/>
      <c r="B864" s="79"/>
      <c r="C864" s="79"/>
      <c r="D864" s="79"/>
      <c r="E864" s="79"/>
      <c r="F864" s="79"/>
      <c r="G864" s="79"/>
      <c r="H864" s="79"/>
      <c r="I864" s="79"/>
      <c r="J864" s="79"/>
      <c r="K864" s="79"/>
      <c r="L864" s="79"/>
      <c r="M864" s="79"/>
      <c r="N864" s="79"/>
      <c r="O864" s="79"/>
      <c r="P864" s="79"/>
      <c r="Q864" s="79"/>
      <c r="R864" s="79"/>
      <c r="S864" s="79"/>
      <c r="T864" s="79"/>
      <c r="U864" s="79"/>
      <c r="V864" s="79"/>
      <c r="W864" s="79"/>
    </row>
    <row r="865" spans="1:23">
      <c r="A865" s="79"/>
      <c r="B865" s="79"/>
      <c r="C865" s="79"/>
      <c r="D865" s="79"/>
      <c r="E865" s="79"/>
      <c r="F865" s="79"/>
      <c r="G865" s="79"/>
      <c r="H865" s="79"/>
      <c r="I865" s="79"/>
      <c r="J865" s="79"/>
      <c r="K865" s="79"/>
      <c r="L865" s="79"/>
      <c r="M865" s="79"/>
      <c r="N865" s="79"/>
      <c r="O865" s="79"/>
      <c r="P865" s="79"/>
      <c r="Q865" s="79"/>
      <c r="R865" s="79"/>
      <c r="S865" s="79"/>
      <c r="T865" s="79"/>
      <c r="U865" s="79"/>
      <c r="V865" s="79"/>
      <c r="W865" s="79"/>
    </row>
    <row r="866" spans="1:23">
      <c r="A866" s="79"/>
      <c r="B866" s="79"/>
      <c r="C866" s="79"/>
      <c r="D866" s="79"/>
      <c r="E866" s="79"/>
      <c r="F866" s="79"/>
      <c r="G866" s="79"/>
      <c r="H866" s="79"/>
      <c r="I866" s="79"/>
      <c r="J866" s="79"/>
      <c r="K866" s="79"/>
      <c r="L866" s="79"/>
      <c r="M866" s="79"/>
      <c r="N866" s="79"/>
      <c r="O866" s="79"/>
      <c r="P866" s="79"/>
      <c r="Q866" s="79"/>
      <c r="R866" s="79"/>
      <c r="S866" s="79"/>
      <c r="T866" s="79"/>
      <c r="U866" s="79"/>
      <c r="V866" s="79"/>
      <c r="W866" s="79"/>
    </row>
    <row r="867" spans="1:23">
      <c r="A867" s="79"/>
      <c r="B867" s="79"/>
      <c r="C867" s="79"/>
      <c r="D867" s="79"/>
      <c r="E867" s="79"/>
      <c r="F867" s="79"/>
      <c r="G867" s="79"/>
      <c r="H867" s="79"/>
      <c r="I867" s="79"/>
      <c r="J867" s="79"/>
      <c r="K867" s="79"/>
      <c r="L867" s="79"/>
      <c r="M867" s="79"/>
      <c r="N867" s="79"/>
      <c r="O867" s="79"/>
      <c r="P867" s="79"/>
      <c r="Q867" s="79"/>
      <c r="R867" s="79"/>
      <c r="S867" s="79"/>
      <c r="T867" s="79"/>
      <c r="U867" s="79"/>
      <c r="V867" s="79"/>
      <c r="W867" s="79"/>
    </row>
    <row r="868" spans="1:23">
      <c r="A868" s="79"/>
      <c r="B868" s="79"/>
      <c r="C868" s="79"/>
      <c r="D868" s="79"/>
      <c r="E868" s="79"/>
      <c r="F868" s="79"/>
      <c r="G868" s="79"/>
      <c r="H868" s="79"/>
      <c r="I868" s="79"/>
      <c r="J868" s="79"/>
      <c r="K868" s="79"/>
      <c r="L868" s="79"/>
      <c r="M868" s="79"/>
      <c r="N868" s="79"/>
      <c r="O868" s="79"/>
      <c r="P868" s="79"/>
      <c r="Q868" s="79"/>
      <c r="R868" s="79"/>
      <c r="S868" s="79"/>
      <c r="T868" s="79"/>
      <c r="U868" s="79"/>
      <c r="V868" s="79"/>
      <c r="W868" s="79"/>
    </row>
    <row r="869" spans="1:23">
      <c r="A869" s="79"/>
      <c r="B869" s="79"/>
      <c r="C869" s="79"/>
      <c r="D869" s="79"/>
      <c r="E869" s="79"/>
      <c r="F869" s="79"/>
      <c r="G869" s="79"/>
      <c r="H869" s="79"/>
      <c r="I869" s="79"/>
      <c r="J869" s="79"/>
      <c r="K869" s="79"/>
      <c r="L869" s="79"/>
      <c r="M869" s="79"/>
      <c r="N869" s="79"/>
      <c r="O869" s="79"/>
      <c r="P869" s="79"/>
      <c r="Q869" s="79"/>
      <c r="R869" s="79"/>
      <c r="S869" s="79"/>
      <c r="T869" s="79"/>
      <c r="U869" s="79"/>
      <c r="V869" s="79"/>
      <c r="W869" s="79"/>
    </row>
    <row r="870" spans="1:23">
      <c r="A870" s="79"/>
      <c r="B870" s="79"/>
      <c r="C870" s="79"/>
      <c r="D870" s="79"/>
      <c r="E870" s="79"/>
      <c r="F870" s="79"/>
      <c r="G870" s="79"/>
      <c r="H870" s="79"/>
      <c r="I870" s="79"/>
      <c r="J870" s="79"/>
      <c r="K870" s="79"/>
      <c r="L870" s="79"/>
      <c r="M870" s="79"/>
      <c r="N870" s="79"/>
      <c r="O870" s="79"/>
      <c r="P870" s="79"/>
      <c r="Q870" s="79"/>
      <c r="R870" s="79"/>
      <c r="S870" s="79"/>
      <c r="T870" s="79"/>
      <c r="U870" s="79"/>
      <c r="V870" s="79"/>
      <c r="W870" s="79"/>
    </row>
    <row r="871" spans="1:23">
      <c r="A871" s="79"/>
      <c r="B871" s="79"/>
      <c r="C871" s="79"/>
      <c r="D871" s="79"/>
      <c r="E871" s="79"/>
      <c r="F871" s="79"/>
      <c r="G871" s="79"/>
      <c r="H871" s="79"/>
      <c r="I871" s="79"/>
      <c r="J871" s="79"/>
      <c r="K871" s="79"/>
      <c r="L871" s="79"/>
      <c r="M871" s="79"/>
      <c r="N871" s="79"/>
      <c r="O871" s="79"/>
      <c r="P871" s="79"/>
      <c r="Q871" s="79"/>
      <c r="R871" s="79"/>
      <c r="S871" s="79"/>
      <c r="T871" s="79"/>
      <c r="U871" s="79"/>
      <c r="V871" s="79"/>
      <c r="W871" s="79"/>
    </row>
    <row r="872" spans="1:23">
      <c r="A872" s="79"/>
      <c r="B872" s="79"/>
      <c r="C872" s="79"/>
      <c r="D872" s="79"/>
      <c r="E872" s="79"/>
      <c r="F872" s="79"/>
      <c r="G872" s="79"/>
      <c r="H872" s="79"/>
      <c r="I872" s="79"/>
      <c r="J872" s="79"/>
      <c r="K872" s="79"/>
      <c r="L872" s="79"/>
      <c r="M872" s="79"/>
      <c r="N872" s="79"/>
      <c r="O872" s="79"/>
      <c r="P872" s="79"/>
      <c r="Q872" s="79"/>
      <c r="R872" s="79"/>
      <c r="S872" s="79"/>
      <c r="T872" s="79"/>
      <c r="U872" s="79"/>
      <c r="V872" s="79"/>
      <c r="W872" s="79"/>
    </row>
    <row r="873" spans="1:23">
      <c r="A873" s="79"/>
      <c r="B873" s="79"/>
      <c r="C873" s="79"/>
      <c r="D873" s="79"/>
      <c r="E873" s="79"/>
      <c r="F873" s="79"/>
      <c r="G873" s="79"/>
      <c r="H873" s="79"/>
      <c r="I873" s="79"/>
      <c r="J873" s="79"/>
      <c r="K873" s="79"/>
      <c r="L873" s="79"/>
      <c r="M873" s="79"/>
      <c r="N873" s="79"/>
      <c r="O873" s="79"/>
      <c r="P873" s="79"/>
      <c r="Q873" s="79"/>
      <c r="R873" s="79"/>
      <c r="S873" s="79"/>
      <c r="T873" s="79"/>
      <c r="U873" s="79"/>
      <c r="V873" s="79"/>
      <c r="W873" s="79"/>
    </row>
    <row r="874" spans="1:23">
      <c r="A874" s="79"/>
      <c r="B874" s="79"/>
      <c r="C874" s="79"/>
      <c r="D874" s="79"/>
      <c r="E874" s="79"/>
      <c r="F874" s="79"/>
      <c r="G874" s="79"/>
      <c r="H874" s="79"/>
      <c r="I874" s="79"/>
      <c r="J874" s="79"/>
      <c r="K874" s="79"/>
      <c r="L874" s="79"/>
      <c r="M874" s="79"/>
      <c r="N874" s="79"/>
      <c r="O874" s="79"/>
      <c r="P874" s="79"/>
      <c r="Q874" s="79"/>
      <c r="R874" s="79"/>
      <c r="S874" s="79"/>
      <c r="T874" s="79"/>
      <c r="U874" s="79"/>
      <c r="V874" s="79"/>
      <c r="W874" s="79"/>
    </row>
    <row r="875" spans="1:23">
      <c r="A875" s="79"/>
      <c r="B875" s="79"/>
      <c r="C875" s="79"/>
      <c r="D875" s="79"/>
      <c r="E875" s="79"/>
      <c r="F875" s="79"/>
      <c r="G875" s="79"/>
      <c r="H875" s="79"/>
      <c r="I875" s="79"/>
      <c r="J875" s="79"/>
      <c r="K875" s="79"/>
      <c r="L875" s="79"/>
      <c r="M875" s="79"/>
      <c r="N875" s="79"/>
      <c r="O875" s="79"/>
      <c r="P875" s="79"/>
      <c r="Q875" s="79"/>
      <c r="R875" s="79"/>
      <c r="S875" s="79"/>
      <c r="T875" s="79"/>
      <c r="U875" s="79"/>
      <c r="V875" s="79"/>
      <c r="W875" s="79"/>
    </row>
    <row r="876" spans="1:23">
      <c r="A876" s="79"/>
      <c r="B876" s="79"/>
      <c r="C876" s="79"/>
      <c r="D876" s="79"/>
      <c r="E876" s="79"/>
      <c r="F876" s="79"/>
      <c r="G876" s="79"/>
      <c r="H876" s="79"/>
      <c r="I876" s="79"/>
      <c r="J876" s="79"/>
      <c r="K876" s="79"/>
      <c r="L876" s="79"/>
      <c r="M876" s="79"/>
      <c r="N876" s="79"/>
      <c r="O876" s="79"/>
      <c r="P876" s="79"/>
      <c r="Q876" s="79"/>
      <c r="R876" s="79"/>
      <c r="S876" s="79"/>
      <c r="T876" s="79"/>
      <c r="U876" s="79"/>
      <c r="V876" s="79"/>
      <c r="W876" s="79"/>
    </row>
    <row r="877" spans="1:23">
      <c r="A877" s="79"/>
      <c r="B877" s="79"/>
      <c r="C877" s="79"/>
      <c r="D877" s="79"/>
      <c r="E877" s="79"/>
      <c r="F877" s="79"/>
      <c r="G877" s="79"/>
      <c r="H877" s="79"/>
      <c r="I877" s="79"/>
      <c r="J877" s="79"/>
      <c r="K877" s="79"/>
      <c r="L877" s="79"/>
      <c r="M877" s="79"/>
      <c r="N877" s="79"/>
      <c r="O877" s="79"/>
      <c r="P877" s="79"/>
      <c r="Q877" s="79"/>
      <c r="R877" s="79"/>
      <c r="S877" s="79"/>
      <c r="T877" s="79"/>
      <c r="U877" s="79"/>
      <c r="V877" s="79"/>
      <c r="W877" s="79"/>
    </row>
    <row r="878" spans="1:23">
      <c r="A878" s="79"/>
      <c r="B878" s="79"/>
      <c r="C878" s="79"/>
      <c r="D878" s="79"/>
      <c r="E878" s="79"/>
      <c r="F878" s="79"/>
      <c r="G878" s="79"/>
      <c r="H878" s="79"/>
      <c r="I878" s="79"/>
      <c r="J878" s="79"/>
      <c r="K878" s="79"/>
      <c r="L878" s="79"/>
      <c r="M878" s="79"/>
      <c r="N878" s="79"/>
      <c r="O878" s="79"/>
      <c r="P878" s="79"/>
      <c r="Q878" s="79"/>
      <c r="R878" s="79"/>
      <c r="S878" s="79"/>
      <c r="T878" s="79"/>
      <c r="U878" s="79"/>
      <c r="V878" s="79"/>
      <c r="W878" s="79"/>
    </row>
    <row r="879" spans="1:23">
      <c r="A879" s="79"/>
      <c r="B879" s="79"/>
      <c r="C879" s="79"/>
      <c r="D879" s="79"/>
      <c r="E879" s="79"/>
      <c r="F879" s="79"/>
      <c r="G879" s="79"/>
      <c r="H879" s="79"/>
      <c r="I879" s="79"/>
      <c r="J879" s="79"/>
      <c r="K879" s="79"/>
      <c r="L879" s="79"/>
      <c r="M879" s="79"/>
      <c r="N879" s="79"/>
      <c r="O879" s="79"/>
      <c r="P879" s="79"/>
      <c r="Q879" s="79"/>
      <c r="R879" s="79"/>
      <c r="S879" s="79"/>
      <c r="T879" s="79"/>
      <c r="U879" s="79"/>
      <c r="V879" s="79"/>
      <c r="W879" s="79"/>
    </row>
    <row r="880" spans="1:23">
      <c r="A880" s="79"/>
      <c r="B880" s="79"/>
      <c r="C880" s="79"/>
      <c r="D880" s="79"/>
      <c r="E880" s="79"/>
      <c r="F880" s="79"/>
      <c r="G880" s="79"/>
      <c r="H880" s="79"/>
      <c r="I880" s="79"/>
      <c r="J880" s="79"/>
      <c r="K880" s="79"/>
      <c r="L880" s="79"/>
      <c r="M880" s="79"/>
      <c r="N880" s="79"/>
      <c r="O880" s="79"/>
      <c r="P880" s="79"/>
      <c r="Q880" s="79"/>
      <c r="R880" s="79"/>
      <c r="S880" s="79"/>
      <c r="T880" s="79"/>
      <c r="U880" s="79"/>
      <c r="V880" s="79"/>
      <c r="W880" s="79"/>
    </row>
    <row r="881" spans="1:23">
      <c r="A881" s="79"/>
      <c r="B881" s="79"/>
      <c r="C881" s="79"/>
      <c r="D881" s="79"/>
      <c r="E881" s="79"/>
      <c r="F881" s="79"/>
      <c r="G881" s="79"/>
      <c r="H881" s="79"/>
      <c r="I881" s="79"/>
      <c r="J881" s="79"/>
      <c r="K881" s="79"/>
      <c r="L881" s="79"/>
      <c r="M881" s="79"/>
      <c r="N881" s="79"/>
      <c r="O881" s="79"/>
      <c r="P881" s="79"/>
      <c r="Q881" s="79"/>
      <c r="R881" s="79"/>
      <c r="S881" s="79"/>
      <c r="T881" s="79"/>
      <c r="U881" s="79"/>
      <c r="V881" s="79"/>
      <c r="W881" s="79"/>
    </row>
    <row r="882" spans="1:23">
      <c r="A882" s="79"/>
      <c r="B882" s="79"/>
      <c r="C882" s="79"/>
      <c r="D882" s="79"/>
      <c r="E882" s="79"/>
      <c r="F882" s="79"/>
      <c r="G882" s="79"/>
      <c r="H882" s="79"/>
      <c r="I882" s="79"/>
      <c r="J882" s="79"/>
      <c r="K882" s="79"/>
      <c r="L882" s="79"/>
      <c r="M882" s="79"/>
      <c r="N882" s="79"/>
      <c r="O882" s="79"/>
      <c r="P882" s="79"/>
      <c r="Q882" s="79"/>
      <c r="R882" s="79"/>
      <c r="S882" s="79"/>
      <c r="T882" s="79"/>
      <c r="U882" s="79"/>
      <c r="V882" s="79"/>
      <c r="W882" s="79"/>
    </row>
    <row r="883" spans="1:23">
      <c r="A883" s="79"/>
      <c r="B883" s="79"/>
      <c r="C883" s="79"/>
      <c r="D883" s="79"/>
      <c r="E883" s="79"/>
      <c r="F883" s="79"/>
      <c r="G883" s="79"/>
      <c r="H883" s="79"/>
      <c r="I883" s="79"/>
      <c r="J883" s="79"/>
      <c r="K883" s="79"/>
      <c r="L883" s="79"/>
      <c r="M883" s="79"/>
      <c r="N883" s="79"/>
      <c r="O883" s="79"/>
      <c r="P883" s="79"/>
      <c r="Q883" s="79"/>
      <c r="R883" s="79"/>
      <c r="S883" s="79"/>
      <c r="T883" s="79"/>
      <c r="U883" s="79"/>
      <c r="V883" s="79"/>
      <c r="W883" s="79"/>
    </row>
    <row r="884" spans="1:23">
      <c r="A884" s="79"/>
      <c r="B884" s="79"/>
      <c r="C884" s="79"/>
      <c r="D884" s="79"/>
      <c r="E884" s="79"/>
      <c r="F884" s="79"/>
      <c r="G884" s="79"/>
      <c r="H884" s="79"/>
      <c r="I884" s="79"/>
      <c r="J884" s="79"/>
      <c r="K884" s="79"/>
      <c r="L884" s="79"/>
      <c r="M884" s="79"/>
      <c r="N884" s="79"/>
      <c r="O884" s="79"/>
      <c r="P884" s="79"/>
      <c r="Q884" s="79"/>
      <c r="R884" s="79"/>
      <c r="S884" s="79"/>
      <c r="T884" s="79"/>
      <c r="U884" s="79"/>
      <c r="V884" s="79"/>
      <c r="W884" s="79"/>
    </row>
    <row r="885" spans="1:23">
      <c r="A885" s="79"/>
      <c r="B885" s="79"/>
      <c r="C885" s="79"/>
      <c r="D885" s="79"/>
      <c r="E885" s="79"/>
      <c r="F885" s="79"/>
      <c r="G885" s="79"/>
      <c r="H885" s="79"/>
      <c r="I885" s="79"/>
      <c r="J885" s="79"/>
      <c r="K885" s="79"/>
      <c r="L885" s="79"/>
      <c r="M885" s="79"/>
      <c r="N885" s="79"/>
      <c r="O885" s="79"/>
      <c r="P885" s="79"/>
      <c r="Q885" s="79"/>
      <c r="R885" s="79"/>
      <c r="S885" s="79"/>
      <c r="T885" s="79"/>
      <c r="U885" s="79"/>
      <c r="V885" s="79"/>
      <c r="W885" s="79"/>
    </row>
    <row r="886" spans="1:23">
      <c r="A886" s="79"/>
      <c r="B886" s="79"/>
      <c r="C886" s="79"/>
      <c r="D886" s="79"/>
      <c r="E886" s="79"/>
      <c r="F886" s="79"/>
      <c r="G886" s="79"/>
      <c r="H886" s="79"/>
      <c r="I886" s="79"/>
      <c r="J886" s="79"/>
      <c r="K886" s="79"/>
      <c r="L886" s="79"/>
      <c r="M886" s="79"/>
      <c r="N886" s="79"/>
      <c r="O886" s="79"/>
      <c r="P886" s="79"/>
      <c r="Q886" s="79"/>
      <c r="R886" s="79"/>
      <c r="S886" s="79"/>
      <c r="T886" s="79"/>
      <c r="U886" s="79"/>
      <c r="V886" s="79"/>
      <c r="W886" s="79"/>
    </row>
    <row r="887" spans="1:23">
      <c r="A887" s="79"/>
      <c r="B887" s="79"/>
      <c r="C887" s="79"/>
      <c r="D887" s="79"/>
      <c r="E887" s="79"/>
      <c r="F887" s="79"/>
      <c r="G887" s="79"/>
      <c r="H887" s="79"/>
      <c r="I887" s="79"/>
      <c r="J887" s="79"/>
      <c r="K887" s="79"/>
      <c r="L887" s="79"/>
      <c r="M887" s="79"/>
      <c r="N887" s="79"/>
      <c r="O887" s="79"/>
      <c r="P887" s="79"/>
      <c r="Q887" s="79"/>
      <c r="R887" s="79"/>
      <c r="S887" s="79"/>
      <c r="T887" s="79"/>
      <c r="U887" s="79"/>
      <c r="V887" s="79"/>
      <c r="W887" s="79"/>
    </row>
    <row r="888" spans="1:23">
      <c r="A888" s="79"/>
      <c r="B888" s="79"/>
      <c r="C888" s="79"/>
      <c r="D888" s="79"/>
      <c r="E888" s="79"/>
      <c r="F888" s="79"/>
      <c r="G888" s="79"/>
      <c r="H888" s="79"/>
      <c r="I888" s="79"/>
      <c r="J888" s="79"/>
      <c r="K888" s="79"/>
      <c r="L888" s="79"/>
      <c r="M888" s="79"/>
      <c r="N888" s="79"/>
      <c r="O888" s="79"/>
      <c r="P888" s="79"/>
      <c r="Q888" s="79"/>
      <c r="R888" s="79"/>
      <c r="S888" s="79"/>
      <c r="T888" s="79"/>
      <c r="U888" s="79"/>
      <c r="V888" s="79"/>
      <c r="W888" s="79"/>
    </row>
    <row r="889" spans="1:23">
      <c r="A889" s="79"/>
      <c r="B889" s="79"/>
      <c r="C889" s="79"/>
      <c r="D889" s="79"/>
      <c r="E889" s="79"/>
      <c r="F889" s="79"/>
      <c r="G889" s="79"/>
      <c r="H889" s="79"/>
      <c r="I889" s="79"/>
      <c r="J889" s="79"/>
      <c r="K889" s="79"/>
      <c r="L889" s="79"/>
      <c r="M889" s="79"/>
      <c r="N889" s="79"/>
      <c r="O889" s="79"/>
      <c r="P889" s="79"/>
      <c r="Q889" s="79"/>
      <c r="R889" s="79"/>
      <c r="S889" s="79"/>
      <c r="T889" s="79"/>
      <c r="U889" s="79"/>
      <c r="V889" s="79"/>
      <c r="W889" s="79"/>
    </row>
    <row r="890" spans="1:23">
      <c r="A890" s="79"/>
      <c r="B890" s="79"/>
      <c r="C890" s="79"/>
      <c r="D890" s="79"/>
      <c r="E890" s="79"/>
      <c r="F890" s="79"/>
      <c r="G890" s="79"/>
      <c r="H890" s="79"/>
      <c r="I890" s="79"/>
      <c r="J890" s="79"/>
      <c r="K890" s="79"/>
      <c r="L890" s="79"/>
      <c r="M890" s="79"/>
      <c r="N890" s="79"/>
      <c r="O890" s="79"/>
      <c r="P890" s="79"/>
      <c r="Q890" s="79"/>
      <c r="R890" s="79"/>
      <c r="S890" s="79"/>
      <c r="T890" s="79"/>
      <c r="U890" s="79"/>
      <c r="V890" s="79"/>
      <c r="W890" s="79"/>
    </row>
    <row r="891" spans="1:23">
      <c r="A891" s="79"/>
      <c r="B891" s="79"/>
      <c r="C891" s="79"/>
      <c r="D891" s="79"/>
      <c r="E891" s="79"/>
      <c r="F891" s="79"/>
      <c r="G891" s="79"/>
      <c r="H891" s="79"/>
      <c r="I891" s="79"/>
      <c r="J891" s="79"/>
      <c r="K891" s="79"/>
      <c r="L891" s="79"/>
      <c r="M891" s="79"/>
      <c r="N891" s="79"/>
      <c r="O891" s="79"/>
      <c r="P891" s="79"/>
      <c r="Q891" s="79"/>
      <c r="R891" s="79"/>
      <c r="S891" s="79"/>
      <c r="T891" s="79"/>
      <c r="U891" s="79"/>
      <c r="V891" s="79"/>
      <c r="W891" s="79"/>
    </row>
    <row r="892" spans="1:23">
      <c r="A892" s="79"/>
      <c r="B892" s="79"/>
      <c r="C892" s="79"/>
      <c r="D892" s="79"/>
      <c r="E892" s="79"/>
      <c r="F892" s="79"/>
      <c r="G892" s="79"/>
      <c r="H892" s="79"/>
      <c r="I892" s="79"/>
      <c r="J892" s="79"/>
      <c r="K892" s="79"/>
      <c r="L892" s="79"/>
      <c r="M892" s="79"/>
      <c r="N892" s="79"/>
      <c r="O892" s="79"/>
      <c r="P892" s="79"/>
      <c r="Q892" s="79"/>
      <c r="R892" s="79"/>
      <c r="S892" s="79"/>
      <c r="T892" s="79"/>
      <c r="U892" s="79"/>
      <c r="V892" s="79"/>
      <c r="W892" s="79"/>
    </row>
    <row r="893" spans="1:23">
      <c r="A893" s="79"/>
      <c r="B893" s="79"/>
      <c r="C893" s="79"/>
      <c r="D893" s="79"/>
      <c r="E893" s="79"/>
      <c r="F893" s="79"/>
      <c r="G893" s="79"/>
      <c r="H893" s="79"/>
      <c r="I893" s="79"/>
      <c r="J893" s="79"/>
      <c r="K893" s="79"/>
      <c r="L893" s="79"/>
      <c r="M893" s="79"/>
      <c r="N893" s="79"/>
      <c r="O893" s="79"/>
      <c r="P893" s="79"/>
      <c r="Q893" s="79"/>
      <c r="R893" s="79"/>
      <c r="S893" s="79"/>
      <c r="T893" s="79"/>
      <c r="U893" s="79"/>
      <c r="V893" s="79"/>
      <c r="W893" s="79"/>
    </row>
    <row r="894" spans="1:23">
      <c r="A894" s="79"/>
      <c r="B894" s="79"/>
      <c r="C894" s="79"/>
      <c r="D894" s="79"/>
      <c r="E894" s="79"/>
      <c r="F894" s="79"/>
      <c r="G894" s="79"/>
      <c r="H894" s="79"/>
      <c r="I894" s="79"/>
      <c r="J894" s="79"/>
      <c r="K894" s="79"/>
      <c r="L894" s="79"/>
      <c r="M894" s="79"/>
      <c r="N894" s="79"/>
      <c r="O894" s="79"/>
      <c r="P894" s="79"/>
      <c r="Q894" s="79"/>
      <c r="R894" s="79"/>
      <c r="S894" s="79"/>
      <c r="T894" s="79"/>
      <c r="U894" s="79"/>
      <c r="V894" s="79"/>
      <c r="W894" s="79"/>
    </row>
    <row r="895" spans="1:23">
      <c r="A895" s="79"/>
      <c r="B895" s="79"/>
      <c r="C895" s="79"/>
      <c r="D895" s="79"/>
      <c r="E895" s="79"/>
      <c r="F895" s="79"/>
      <c r="G895" s="79"/>
      <c r="H895" s="79"/>
      <c r="I895" s="79"/>
      <c r="J895" s="79"/>
      <c r="K895" s="79"/>
      <c r="L895" s="79"/>
      <c r="M895" s="79"/>
      <c r="N895" s="79"/>
      <c r="O895" s="79"/>
      <c r="P895" s="79"/>
      <c r="Q895" s="79"/>
      <c r="R895" s="79"/>
      <c r="S895" s="79"/>
      <c r="T895" s="79"/>
      <c r="U895" s="79"/>
      <c r="V895" s="79"/>
      <c r="W895" s="79"/>
    </row>
    <row r="896" spans="1:23">
      <c r="A896" s="79"/>
      <c r="B896" s="79"/>
      <c r="C896" s="79"/>
      <c r="D896" s="79"/>
      <c r="E896" s="79"/>
      <c r="F896" s="79"/>
      <c r="G896" s="79"/>
      <c r="H896" s="79"/>
      <c r="I896" s="79"/>
      <c r="J896" s="79"/>
      <c r="K896" s="79"/>
      <c r="L896" s="79"/>
      <c r="M896" s="79"/>
      <c r="N896" s="79"/>
      <c r="O896" s="79"/>
      <c r="P896" s="79"/>
      <c r="Q896" s="79"/>
      <c r="R896" s="79"/>
      <c r="S896" s="79"/>
      <c r="T896" s="79"/>
      <c r="U896" s="79"/>
      <c r="V896" s="79"/>
      <c r="W896" s="79"/>
    </row>
    <row r="897" spans="1:23">
      <c r="A897" s="79"/>
      <c r="B897" s="79"/>
      <c r="C897" s="79"/>
      <c r="D897" s="79"/>
      <c r="E897" s="79"/>
      <c r="F897" s="79"/>
      <c r="G897" s="79"/>
      <c r="H897" s="79"/>
      <c r="I897" s="79"/>
      <c r="J897" s="79"/>
      <c r="K897" s="79"/>
      <c r="L897" s="79"/>
      <c r="M897" s="79"/>
      <c r="N897" s="79"/>
      <c r="O897" s="79"/>
      <c r="P897" s="79"/>
      <c r="Q897" s="79"/>
      <c r="R897" s="79"/>
      <c r="S897" s="79"/>
      <c r="T897" s="79"/>
      <c r="U897" s="79"/>
      <c r="V897" s="79"/>
      <c r="W897" s="79"/>
    </row>
    <row r="898" spans="1:23">
      <c r="A898" s="79"/>
      <c r="B898" s="79"/>
      <c r="C898" s="79"/>
      <c r="D898" s="79"/>
      <c r="E898" s="79"/>
      <c r="F898" s="79"/>
      <c r="G898" s="79"/>
      <c r="H898" s="79"/>
      <c r="I898" s="79"/>
      <c r="J898" s="79"/>
      <c r="K898" s="79"/>
      <c r="L898" s="79"/>
      <c r="M898" s="79"/>
      <c r="N898" s="79"/>
      <c r="O898" s="79"/>
      <c r="P898" s="79"/>
      <c r="Q898" s="79"/>
      <c r="R898" s="79"/>
      <c r="S898" s="79"/>
      <c r="T898" s="79"/>
      <c r="U898" s="79"/>
      <c r="V898" s="79"/>
      <c r="W898" s="79"/>
    </row>
    <row r="899" spans="1:23">
      <c r="A899" s="79"/>
      <c r="B899" s="79"/>
      <c r="C899" s="79"/>
      <c r="D899" s="79"/>
      <c r="E899" s="79"/>
      <c r="F899" s="79"/>
      <c r="G899" s="79"/>
      <c r="H899" s="79"/>
      <c r="I899" s="79"/>
      <c r="J899" s="79"/>
      <c r="K899" s="79"/>
      <c r="L899" s="79"/>
      <c r="M899" s="79"/>
      <c r="N899" s="79"/>
      <c r="O899" s="79"/>
      <c r="P899" s="79"/>
      <c r="Q899" s="79"/>
      <c r="R899" s="79"/>
      <c r="S899" s="79"/>
      <c r="T899" s="79"/>
      <c r="U899" s="79"/>
      <c r="V899" s="79"/>
      <c r="W899" s="79"/>
    </row>
    <row r="900" spans="1:23">
      <c r="A900" s="79"/>
      <c r="B900" s="79"/>
      <c r="C900" s="79"/>
      <c r="D900" s="79"/>
      <c r="E900" s="79"/>
      <c r="F900" s="79"/>
      <c r="G900" s="79"/>
      <c r="H900" s="79"/>
      <c r="I900" s="79"/>
      <c r="J900" s="79"/>
      <c r="K900" s="79"/>
      <c r="L900" s="79"/>
      <c r="M900" s="79"/>
      <c r="N900" s="79"/>
      <c r="O900" s="79"/>
      <c r="P900" s="79"/>
      <c r="Q900" s="79"/>
      <c r="R900" s="79"/>
      <c r="S900" s="79"/>
      <c r="T900" s="79"/>
      <c r="U900" s="79"/>
      <c r="V900" s="79"/>
      <c r="W900" s="79"/>
    </row>
    <row r="901" spans="1:23">
      <c r="A901" s="79"/>
      <c r="B901" s="79"/>
      <c r="C901" s="79"/>
      <c r="D901" s="79"/>
      <c r="E901" s="79"/>
      <c r="F901" s="79"/>
      <c r="G901" s="79"/>
      <c r="H901" s="79"/>
      <c r="I901" s="79"/>
      <c r="J901" s="79"/>
      <c r="K901" s="79"/>
      <c r="L901" s="79"/>
      <c r="M901" s="79"/>
      <c r="N901" s="79"/>
      <c r="O901" s="79"/>
      <c r="P901" s="79"/>
      <c r="Q901" s="79"/>
      <c r="R901" s="79"/>
      <c r="S901" s="79"/>
      <c r="T901" s="79"/>
      <c r="U901" s="79"/>
      <c r="V901" s="79"/>
      <c r="W901" s="79"/>
    </row>
    <row r="902" spans="1:23">
      <c r="A902" s="79"/>
      <c r="B902" s="79"/>
      <c r="C902" s="79"/>
      <c r="D902" s="79"/>
      <c r="E902" s="79"/>
      <c r="F902" s="79"/>
      <c r="G902" s="79"/>
      <c r="H902" s="79"/>
      <c r="I902" s="79"/>
      <c r="J902" s="79"/>
      <c r="K902" s="79"/>
      <c r="L902" s="79"/>
      <c r="M902" s="79"/>
      <c r="N902" s="79"/>
      <c r="O902" s="79"/>
      <c r="P902" s="79"/>
      <c r="Q902" s="79"/>
      <c r="R902" s="79"/>
      <c r="S902" s="79"/>
      <c r="T902" s="79"/>
      <c r="U902" s="79"/>
      <c r="V902" s="79"/>
      <c r="W902" s="79"/>
    </row>
    <row r="903" spans="1:23">
      <c r="A903" s="79"/>
      <c r="B903" s="79"/>
      <c r="C903" s="79"/>
      <c r="D903" s="79"/>
      <c r="E903" s="79"/>
      <c r="F903" s="79"/>
      <c r="G903" s="79"/>
      <c r="H903" s="79"/>
      <c r="I903" s="79"/>
      <c r="J903" s="79"/>
      <c r="K903" s="79"/>
      <c r="L903" s="79"/>
      <c r="M903" s="79"/>
      <c r="N903" s="79"/>
      <c r="O903" s="79"/>
      <c r="P903" s="79"/>
      <c r="Q903" s="79"/>
      <c r="R903" s="79"/>
      <c r="S903" s="79"/>
      <c r="T903" s="79"/>
      <c r="U903" s="79"/>
      <c r="V903" s="79"/>
      <c r="W903" s="79"/>
    </row>
    <row r="904" spans="1:23">
      <c r="A904" s="79"/>
      <c r="B904" s="79"/>
      <c r="C904" s="79"/>
      <c r="D904" s="79"/>
      <c r="E904" s="79"/>
      <c r="F904" s="79"/>
      <c r="G904" s="79"/>
      <c r="H904" s="79"/>
      <c r="I904" s="79"/>
      <c r="J904" s="79"/>
      <c r="K904" s="79"/>
      <c r="L904" s="79"/>
      <c r="M904" s="79"/>
      <c r="N904" s="79"/>
      <c r="O904" s="79"/>
      <c r="P904" s="79"/>
      <c r="Q904" s="79"/>
      <c r="R904" s="79"/>
      <c r="S904" s="79"/>
      <c r="T904" s="79"/>
      <c r="U904" s="79"/>
      <c r="V904" s="79"/>
      <c r="W904" s="79"/>
    </row>
    <row r="905" spans="1:23">
      <c r="A905" s="79"/>
      <c r="B905" s="79"/>
      <c r="C905" s="79"/>
      <c r="D905" s="79"/>
      <c r="E905" s="79"/>
      <c r="F905" s="79"/>
      <c r="G905" s="79"/>
      <c r="H905" s="79"/>
      <c r="I905" s="79"/>
      <c r="J905" s="79"/>
      <c r="K905" s="79"/>
      <c r="L905" s="79"/>
      <c r="M905" s="79"/>
      <c r="N905" s="79"/>
      <c r="O905" s="79"/>
      <c r="P905" s="79"/>
      <c r="Q905" s="79"/>
      <c r="R905" s="79"/>
      <c r="S905" s="79"/>
      <c r="T905" s="79"/>
      <c r="U905" s="79"/>
      <c r="V905" s="79"/>
      <c r="W905" s="79"/>
    </row>
    <row r="906" spans="1:23">
      <c r="A906" s="79"/>
      <c r="B906" s="79"/>
      <c r="C906" s="79"/>
      <c r="D906" s="79"/>
      <c r="E906" s="79"/>
      <c r="F906" s="79"/>
      <c r="G906" s="79"/>
      <c r="H906" s="79"/>
      <c r="I906" s="79"/>
      <c r="J906" s="79"/>
      <c r="K906" s="79"/>
      <c r="L906" s="79"/>
      <c r="M906" s="79"/>
      <c r="N906" s="79"/>
      <c r="O906" s="79"/>
      <c r="P906" s="79"/>
      <c r="Q906" s="79"/>
      <c r="R906" s="79"/>
      <c r="S906" s="79"/>
      <c r="T906" s="79"/>
      <c r="U906" s="79"/>
      <c r="V906" s="79"/>
      <c r="W906" s="79"/>
    </row>
    <row r="907" spans="1:23">
      <c r="A907" s="79"/>
      <c r="B907" s="79"/>
      <c r="C907" s="79"/>
      <c r="D907" s="79"/>
      <c r="E907" s="79"/>
      <c r="F907" s="79"/>
      <c r="G907" s="79"/>
      <c r="H907" s="79"/>
      <c r="I907" s="79"/>
      <c r="J907" s="79"/>
      <c r="K907" s="79"/>
      <c r="L907" s="79"/>
      <c r="M907" s="79"/>
      <c r="N907" s="79"/>
      <c r="O907" s="79"/>
      <c r="P907" s="79"/>
      <c r="Q907" s="79"/>
      <c r="R907" s="79"/>
      <c r="S907" s="79"/>
      <c r="T907" s="79"/>
      <c r="U907" s="79"/>
      <c r="V907" s="79"/>
      <c r="W907" s="79"/>
    </row>
    <row r="908" spans="1:23">
      <c r="A908" s="79"/>
      <c r="B908" s="79"/>
      <c r="C908" s="79"/>
      <c r="D908" s="79"/>
      <c r="E908" s="79"/>
      <c r="F908" s="79"/>
      <c r="G908" s="79"/>
      <c r="H908" s="79"/>
      <c r="I908" s="79"/>
      <c r="J908" s="79"/>
      <c r="K908" s="79"/>
      <c r="L908" s="79"/>
      <c r="M908" s="79"/>
      <c r="N908" s="79"/>
      <c r="O908" s="79"/>
      <c r="P908" s="79"/>
      <c r="Q908" s="79"/>
      <c r="R908" s="79"/>
      <c r="S908" s="79"/>
      <c r="T908" s="79"/>
      <c r="U908" s="79"/>
      <c r="V908" s="79"/>
      <c r="W908" s="79"/>
    </row>
    <row r="909" spans="1:23">
      <c r="A909" s="79"/>
      <c r="B909" s="79"/>
      <c r="C909" s="79"/>
      <c r="D909" s="79"/>
      <c r="E909" s="79"/>
      <c r="F909" s="79"/>
      <c r="G909" s="79"/>
      <c r="H909" s="79"/>
      <c r="I909" s="79"/>
      <c r="J909" s="79"/>
      <c r="K909" s="79"/>
      <c r="L909" s="79"/>
      <c r="M909" s="79"/>
      <c r="N909" s="79"/>
      <c r="O909" s="79"/>
      <c r="P909" s="79"/>
      <c r="Q909" s="79"/>
      <c r="R909" s="79"/>
      <c r="S909" s="79"/>
      <c r="T909" s="79"/>
      <c r="U909" s="79"/>
      <c r="V909" s="79"/>
      <c r="W909" s="79"/>
    </row>
    <row r="910" spans="1:23">
      <c r="A910" s="79"/>
      <c r="B910" s="79"/>
      <c r="C910" s="79"/>
      <c r="D910" s="79"/>
      <c r="E910" s="79"/>
      <c r="F910" s="79"/>
      <c r="G910" s="79"/>
      <c r="H910" s="79"/>
      <c r="I910" s="79"/>
      <c r="J910" s="79"/>
      <c r="K910" s="79"/>
      <c r="L910" s="79"/>
      <c r="M910" s="79"/>
      <c r="N910" s="79"/>
      <c r="O910" s="79"/>
      <c r="P910" s="79"/>
      <c r="Q910" s="79"/>
      <c r="R910" s="79"/>
      <c r="S910" s="79"/>
      <c r="T910" s="79"/>
      <c r="U910" s="79"/>
      <c r="V910" s="79"/>
      <c r="W910" s="79"/>
    </row>
    <row r="911" spans="1:23">
      <c r="A911" s="79"/>
      <c r="B911" s="79"/>
      <c r="C911" s="79"/>
      <c r="D911" s="79"/>
      <c r="E911" s="79"/>
      <c r="F911" s="79"/>
      <c r="G911" s="79"/>
      <c r="H911" s="79"/>
      <c r="I911" s="79"/>
      <c r="J911" s="79"/>
      <c r="K911" s="79"/>
      <c r="L911" s="79"/>
      <c r="M911" s="79"/>
      <c r="N911" s="79"/>
      <c r="O911" s="79"/>
      <c r="P911" s="79"/>
      <c r="Q911" s="79"/>
      <c r="R911" s="79"/>
      <c r="S911" s="79"/>
      <c r="T911" s="79"/>
      <c r="U911" s="79"/>
      <c r="V911" s="79"/>
      <c r="W911" s="79"/>
    </row>
    <row r="912" spans="1:23">
      <c r="A912" s="79"/>
      <c r="B912" s="79"/>
      <c r="C912" s="79"/>
      <c r="D912" s="79"/>
      <c r="E912" s="79"/>
      <c r="F912" s="79"/>
      <c r="G912" s="79"/>
      <c r="H912" s="79"/>
      <c r="I912" s="79"/>
      <c r="J912" s="79"/>
      <c r="K912" s="79"/>
      <c r="L912" s="79"/>
      <c r="M912" s="79"/>
      <c r="N912" s="79"/>
      <c r="O912" s="79"/>
      <c r="P912" s="79"/>
      <c r="Q912" s="79"/>
      <c r="R912" s="79"/>
      <c r="S912" s="79"/>
      <c r="T912" s="79"/>
      <c r="U912" s="79"/>
      <c r="V912" s="79"/>
      <c r="W912" s="79"/>
    </row>
    <row r="913" spans="1:23">
      <c r="A913" s="79"/>
      <c r="B913" s="79"/>
      <c r="C913" s="79"/>
      <c r="D913" s="79"/>
      <c r="E913" s="79"/>
      <c r="F913" s="79"/>
      <c r="G913" s="79"/>
      <c r="H913" s="79"/>
      <c r="I913" s="79"/>
      <c r="J913" s="79"/>
      <c r="K913" s="79"/>
      <c r="L913" s="79"/>
      <c r="M913" s="79"/>
      <c r="N913" s="79"/>
      <c r="O913" s="79"/>
      <c r="P913" s="79"/>
      <c r="Q913" s="79"/>
      <c r="R913" s="79"/>
      <c r="S913" s="79"/>
      <c r="T913" s="79"/>
      <c r="U913" s="79"/>
      <c r="V913" s="79"/>
      <c r="W913" s="79"/>
    </row>
    <row r="914" spans="1:23">
      <c r="A914" s="79"/>
      <c r="B914" s="79"/>
      <c r="C914" s="79"/>
      <c r="D914" s="79"/>
      <c r="E914" s="79"/>
      <c r="F914" s="79"/>
      <c r="G914" s="79"/>
      <c r="H914" s="79"/>
      <c r="I914" s="79"/>
      <c r="J914" s="79"/>
      <c r="K914" s="79"/>
      <c r="L914" s="79"/>
      <c r="M914" s="79"/>
      <c r="N914" s="79"/>
      <c r="O914" s="79"/>
      <c r="P914" s="79"/>
      <c r="Q914" s="79"/>
      <c r="R914" s="79"/>
      <c r="S914" s="79"/>
      <c r="T914" s="79"/>
      <c r="U914" s="79"/>
      <c r="V914" s="79"/>
      <c r="W914" s="79"/>
    </row>
    <row r="915" spans="1:23">
      <c r="A915" s="79"/>
      <c r="B915" s="79"/>
      <c r="C915" s="79"/>
      <c r="D915" s="79"/>
      <c r="E915" s="79"/>
      <c r="F915" s="79"/>
      <c r="G915" s="79"/>
      <c r="H915" s="79"/>
      <c r="I915" s="79"/>
      <c r="J915" s="79"/>
      <c r="K915" s="79"/>
      <c r="L915" s="79"/>
      <c r="M915" s="79"/>
      <c r="N915" s="79"/>
      <c r="O915" s="79"/>
      <c r="P915" s="79"/>
      <c r="Q915" s="79"/>
      <c r="R915" s="79"/>
      <c r="S915" s="79"/>
      <c r="T915" s="79"/>
      <c r="U915" s="79"/>
      <c r="V915" s="79"/>
      <c r="W915" s="79"/>
    </row>
    <row r="916" spans="1:23">
      <c r="A916" s="79"/>
      <c r="B916" s="79"/>
      <c r="C916" s="79"/>
      <c r="D916" s="79"/>
      <c r="E916" s="79"/>
      <c r="F916" s="79"/>
      <c r="G916" s="79"/>
      <c r="H916" s="79"/>
      <c r="I916" s="79"/>
      <c r="J916" s="79"/>
      <c r="K916" s="79"/>
      <c r="L916" s="79"/>
      <c r="M916" s="79"/>
      <c r="N916" s="79"/>
      <c r="O916" s="79"/>
      <c r="P916" s="79"/>
      <c r="Q916" s="79"/>
      <c r="R916" s="79"/>
      <c r="S916" s="79"/>
      <c r="T916" s="79"/>
      <c r="U916" s="79"/>
      <c r="V916" s="79"/>
      <c r="W916" s="79"/>
    </row>
    <row r="917" spans="1:23">
      <c r="A917" s="79"/>
      <c r="B917" s="79"/>
      <c r="C917" s="79"/>
      <c r="D917" s="79"/>
      <c r="E917" s="79"/>
      <c r="F917" s="79"/>
      <c r="G917" s="79"/>
      <c r="H917" s="79"/>
      <c r="I917" s="79"/>
      <c r="J917" s="79"/>
      <c r="K917" s="79"/>
      <c r="L917" s="79"/>
      <c r="M917" s="79"/>
      <c r="N917" s="79"/>
      <c r="O917" s="79"/>
      <c r="P917" s="79"/>
      <c r="Q917" s="79"/>
      <c r="R917" s="79"/>
      <c r="S917" s="79"/>
      <c r="T917" s="79"/>
      <c r="U917" s="79"/>
      <c r="V917" s="79"/>
      <c r="W917" s="79"/>
    </row>
    <row r="918" spans="1:23">
      <c r="A918" s="79"/>
      <c r="B918" s="79"/>
      <c r="C918" s="79"/>
      <c r="D918" s="79"/>
      <c r="E918" s="79"/>
      <c r="F918" s="79"/>
      <c r="G918" s="79"/>
      <c r="H918" s="79"/>
      <c r="I918" s="79"/>
      <c r="J918" s="79"/>
      <c r="K918" s="79"/>
      <c r="L918" s="79"/>
      <c r="M918" s="79"/>
      <c r="N918" s="79"/>
      <c r="O918" s="79"/>
      <c r="P918" s="79"/>
      <c r="Q918" s="79"/>
      <c r="R918" s="79"/>
      <c r="S918" s="79"/>
      <c r="T918" s="79"/>
      <c r="U918" s="79"/>
      <c r="V918" s="79"/>
      <c r="W918" s="79"/>
    </row>
    <row r="919" spans="1:23">
      <c r="A919" s="79"/>
      <c r="B919" s="79"/>
      <c r="C919" s="79"/>
      <c r="D919" s="79"/>
      <c r="E919" s="79"/>
      <c r="F919" s="79"/>
      <c r="G919" s="79"/>
      <c r="H919" s="79"/>
      <c r="I919" s="79"/>
      <c r="J919" s="79"/>
      <c r="K919" s="79"/>
      <c r="L919" s="79"/>
      <c r="M919" s="79"/>
      <c r="N919" s="79"/>
      <c r="O919" s="79"/>
      <c r="P919" s="79"/>
      <c r="Q919" s="79"/>
      <c r="R919" s="79"/>
      <c r="S919" s="79"/>
      <c r="T919" s="79"/>
      <c r="U919" s="79"/>
      <c r="V919" s="79"/>
      <c r="W919" s="79"/>
    </row>
    <row r="920" spans="1:23">
      <c r="A920" s="79"/>
      <c r="B920" s="79"/>
      <c r="C920" s="79"/>
      <c r="D920" s="79"/>
      <c r="E920" s="79"/>
      <c r="F920" s="79"/>
      <c r="G920" s="79"/>
      <c r="H920" s="79"/>
      <c r="I920" s="79"/>
      <c r="J920" s="79"/>
      <c r="K920" s="79"/>
      <c r="L920" s="79"/>
      <c r="M920" s="79"/>
      <c r="N920" s="79"/>
      <c r="O920" s="79"/>
      <c r="P920" s="79"/>
      <c r="Q920" s="79"/>
      <c r="R920" s="79"/>
      <c r="S920" s="79"/>
      <c r="T920" s="79"/>
      <c r="U920" s="79"/>
      <c r="V920" s="79"/>
      <c r="W920" s="79"/>
    </row>
    <row r="921" spans="1:23">
      <c r="A921" s="79"/>
      <c r="B921" s="79"/>
      <c r="C921" s="79"/>
      <c r="D921" s="79"/>
      <c r="E921" s="79"/>
      <c r="F921" s="79"/>
      <c r="G921" s="79"/>
      <c r="H921" s="79"/>
      <c r="I921" s="79"/>
      <c r="J921" s="79"/>
      <c r="K921" s="79"/>
      <c r="L921" s="79"/>
      <c r="M921" s="79"/>
      <c r="N921" s="79"/>
      <c r="O921" s="79"/>
      <c r="P921" s="79"/>
      <c r="Q921" s="79"/>
      <c r="R921" s="79"/>
      <c r="S921" s="79"/>
      <c r="T921" s="79"/>
      <c r="U921" s="79"/>
      <c r="V921" s="79"/>
      <c r="W921" s="79"/>
    </row>
    <row r="922" spans="1:23">
      <c r="A922" s="79"/>
      <c r="B922" s="79"/>
      <c r="C922" s="79"/>
      <c r="D922" s="79"/>
      <c r="E922" s="79"/>
      <c r="F922" s="79"/>
      <c r="G922" s="79"/>
      <c r="H922" s="79"/>
      <c r="I922" s="79"/>
      <c r="J922" s="79"/>
      <c r="K922" s="79"/>
      <c r="L922" s="79"/>
      <c r="M922" s="79"/>
      <c r="N922" s="79"/>
      <c r="O922" s="79"/>
      <c r="P922" s="79"/>
      <c r="Q922" s="79"/>
      <c r="R922" s="79"/>
      <c r="S922" s="79"/>
      <c r="T922" s="79"/>
      <c r="U922" s="79"/>
      <c r="V922" s="79"/>
      <c r="W922" s="79"/>
    </row>
    <row r="923" spans="1:23">
      <c r="A923" s="79"/>
      <c r="B923" s="79"/>
      <c r="C923" s="79"/>
      <c r="D923" s="79"/>
      <c r="E923" s="79"/>
      <c r="F923" s="79"/>
      <c r="G923" s="79"/>
      <c r="H923" s="79"/>
      <c r="I923" s="79"/>
      <c r="J923" s="79"/>
      <c r="K923" s="79"/>
      <c r="L923" s="79"/>
      <c r="M923" s="79"/>
      <c r="N923" s="79"/>
      <c r="O923" s="79"/>
      <c r="P923" s="79"/>
      <c r="Q923" s="79"/>
      <c r="R923" s="79"/>
      <c r="S923" s="79"/>
      <c r="T923" s="79"/>
      <c r="U923" s="79"/>
      <c r="V923" s="79"/>
      <c r="W923" s="79"/>
    </row>
    <row r="924" spans="1:23">
      <c r="A924" s="79"/>
      <c r="B924" s="79"/>
      <c r="C924" s="79"/>
      <c r="D924" s="79"/>
      <c r="E924" s="79"/>
      <c r="F924" s="79"/>
      <c r="G924" s="79"/>
      <c r="H924" s="79"/>
      <c r="I924" s="79"/>
      <c r="J924" s="79"/>
      <c r="K924" s="79"/>
      <c r="L924" s="79"/>
      <c r="M924" s="79"/>
      <c r="N924" s="79"/>
      <c r="O924" s="79"/>
      <c r="P924" s="79"/>
      <c r="Q924" s="79"/>
      <c r="R924" s="79"/>
      <c r="S924" s="79"/>
      <c r="T924" s="79"/>
      <c r="U924" s="79"/>
      <c r="V924" s="79"/>
      <c r="W924" s="79"/>
    </row>
    <row r="925" spans="1:23">
      <c r="A925" s="79"/>
      <c r="B925" s="79"/>
      <c r="C925" s="79"/>
      <c r="D925" s="79"/>
      <c r="E925" s="79"/>
      <c r="F925" s="79"/>
      <c r="G925" s="79"/>
      <c r="H925" s="79"/>
      <c r="I925" s="79"/>
      <c r="J925" s="79"/>
      <c r="K925" s="79"/>
      <c r="L925" s="79"/>
      <c r="M925" s="79"/>
      <c r="N925" s="79"/>
      <c r="O925" s="79"/>
      <c r="P925" s="79"/>
      <c r="Q925" s="79"/>
      <c r="R925" s="79"/>
      <c r="S925" s="79"/>
      <c r="T925" s="79"/>
      <c r="U925" s="79"/>
      <c r="V925" s="79"/>
      <c r="W925" s="79"/>
    </row>
    <row r="926" spans="1:23">
      <c r="A926" s="79"/>
      <c r="B926" s="79"/>
      <c r="C926" s="79"/>
      <c r="D926" s="79"/>
      <c r="E926" s="79"/>
      <c r="F926" s="79"/>
      <c r="G926" s="79"/>
      <c r="H926" s="79"/>
      <c r="I926" s="79"/>
      <c r="J926" s="79"/>
      <c r="K926" s="79"/>
      <c r="L926" s="79"/>
      <c r="M926" s="79"/>
      <c r="N926" s="79"/>
      <c r="O926" s="79"/>
      <c r="P926" s="79"/>
      <c r="Q926" s="79"/>
      <c r="R926" s="79"/>
      <c r="S926" s="79"/>
      <c r="T926" s="79"/>
      <c r="U926" s="79"/>
      <c r="V926" s="79"/>
      <c r="W926" s="79"/>
    </row>
    <row r="927" spans="1:23">
      <c r="A927" s="79"/>
      <c r="B927" s="79"/>
      <c r="C927" s="79"/>
      <c r="D927" s="79"/>
      <c r="E927" s="79"/>
      <c r="F927" s="79"/>
      <c r="G927" s="79"/>
      <c r="H927" s="79"/>
      <c r="I927" s="79"/>
      <c r="J927" s="79"/>
      <c r="K927" s="79"/>
      <c r="L927" s="79"/>
      <c r="M927" s="79"/>
      <c r="N927" s="79"/>
      <c r="O927" s="79"/>
      <c r="P927" s="79"/>
      <c r="Q927" s="79"/>
      <c r="R927" s="79"/>
      <c r="S927" s="79"/>
      <c r="T927" s="79"/>
      <c r="U927" s="79"/>
      <c r="V927" s="79"/>
      <c r="W927" s="79"/>
    </row>
    <row r="928" spans="1:23">
      <c r="A928" s="79"/>
      <c r="B928" s="79"/>
      <c r="C928" s="79"/>
      <c r="D928" s="79"/>
      <c r="E928" s="79"/>
      <c r="F928" s="79"/>
      <c r="G928" s="79"/>
      <c r="H928" s="79"/>
      <c r="I928" s="79"/>
      <c r="J928" s="79"/>
      <c r="K928" s="79"/>
      <c r="L928" s="79"/>
      <c r="M928" s="79"/>
      <c r="N928" s="79"/>
      <c r="O928" s="79"/>
      <c r="P928" s="79"/>
      <c r="Q928" s="79"/>
      <c r="R928" s="79"/>
      <c r="S928" s="79"/>
      <c r="T928" s="79"/>
      <c r="U928" s="79"/>
      <c r="V928" s="79"/>
      <c r="W928" s="79"/>
    </row>
    <row r="929" spans="1:23">
      <c r="A929" s="79"/>
      <c r="B929" s="79"/>
      <c r="C929" s="79"/>
      <c r="D929" s="79"/>
      <c r="E929" s="79"/>
      <c r="F929" s="79"/>
      <c r="G929" s="79"/>
      <c r="H929" s="79"/>
      <c r="I929" s="79"/>
      <c r="J929" s="79"/>
      <c r="K929" s="79"/>
      <c r="L929" s="79"/>
      <c r="M929" s="79"/>
      <c r="N929" s="79"/>
      <c r="O929" s="79"/>
      <c r="P929" s="79"/>
      <c r="Q929" s="79"/>
      <c r="R929" s="79"/>
      <c r="S929" s="79"/>
      <c r="T929" s="79"/>
      <c r="U929" s="79"/>
      <c r="V929" s="79"/>
      <c r="W929" s="79"/>
    </row>
    <row r="930" spans="1:23">
      <c r="A930" s="79"/>
      <c r="B930" s="79"/>
      <c r="C930" s="79"/>
      <c r="D930" s="79"/>
      <c r="E930" s="79"/>
      <c r="F930" s="79"/>
      <c r="G930" s="79"/>
      <c r="H930" s="79"/>
      <c r="I930" s="79"/>
      <c r="J930" s="79"/>
      <c r="K930" s="79"/>
      <c r="L930" s="79"/>
      <c r="M930" s="79"/>
      <c r="N930" s="79"/>
      <c r="O930" s="79"/>
      <c r="P930" s="79"/>
      <c r="Q930" s="79"/>
      <c r="R930" s="79"/>
      <c r="S930" s="79"/>
      <c r="T930" s="79"/>
      <c r="U930" s="79"/>
      <c r="V930" s="79"/>
      <c r="W930" s="79"/>
    </row>
    <row r="931" spans="1:23">
      <c r="A931" s="79"/>
      <c r="B931" s="79"/>
      <c r="C931" s="79"/>
      <c r="D931" s="79"/>
      <c r="E931" s="79"/>
      <c r="F931" s="79"/>
      <c r="G931" s="79"/>
      <c r="H931" s="79"/>
      <c r="I931" s="79"/>
      <c r="J931" s="79"/>
      <c r="K931" s="79"/>
      <c r="L931" s="79"/>
      <c r="M931" s="79"/>
      <c r="N931" s="79"/>
      <c r="O931" s="79"/>
      <c r="P931" s="79"/>
      <c r="Q931" s="79"/>
      <c r="R931" s="79"/>
      <c r="S931" s="79"/>
      <c r="T931" s="79"/>
      <c r="U931" s="79"/>
      <c r="V931" s="79"/>
      <c r="W931" s="79"/>
    </row>
    <row r="932" spans="1:23">
      <c r="A932" s="79"/>
      <c r="B932" s="79"/>
      <c r="C932" s="79"/>
      <c r="D932" s="79"/>
      <c r="E932" s="79"/>
      <c r="F932" s="79"/>
      <c r="G932" s="79"/>
      <c r="H932" s="79"/>
      <c r="I932" s="79"/>
      <c r="J932" s="79"/>
      <c r="K932" s="79"/>
      <c r="L932" s="79"/>
      <c r="M932" s="79"/>
      <c r="N932" s="79"/>
      <c r="O932" s="79"/>
      <c r="P932" s="79"/>
      <c r="Q932" s="79"/>
      <c r="R932" s="79"/>
      <c r="S932" s="79"/>
      <c r="T932" s="79"/>
      <c r="U932" s="79"/>
      <c r="V932" s="79"/>
      <c r="W932" s="79"/>
    </row>
    <row r="933" spans="1:23">
      <c r="A933" s="79"/>
      <c r="B933" s="79"/>
      <c r="C933" s="79"/>
      <c r="D933" s="79"/>
      <c r="E933" s="79"/>
      <c r="F933" s="79"/>
      <c r="G933" s="79"/>
      <c r="H933" s="79"/>
      <c r="I933" s="79"/>
      <c r="J933" s="79"/>
      <c r="K933" s="79"/>
      <c r="L933" s="79"/>
      <c r="M933" s="79"/>
      <c r="N933" s="79"/>
      <c r="O933" s="79"/>
      <c r="P933" s="79"/>
      <c r="Q933" s="79"/>
      <c r="R933" s="79"/>
      <c r="S933" s="79"/>
      <c r="T933" s="79"/>
      <c r="U933" s="79"/>
      <c r="V933" s="79"/>
      <c r="W933" s="79"/>
    </row>
    <row r="934" spans="1:23">
      <c r="A934" s="79"/>
      <c r="B934" s="79"/>
      <c r="C934" s="79"/>
      <c r="D934" s="79"/>
      <c r="E934" s="79"/>
      <c r="F934" s="79"/>
      <c r="G934" s="79"/>
      <c r="H934" s="79"/>
      <c r="I934" s="79"/>
      <c r="J934" s="79"/>
      <c r="K934" s="79"/>
      <c r="L934" s="79"/>
      <c r="M934" s="79"/>
      <c r="N934" s="79"/>
      <c r="O934" s="79"/>
      <c r="P934" s="79"/>
      <c r="Q934" s="79"/>
      <c r="R934" s="79"/>
      <c r="S934" s="79"/>
      <c r="T934" s="79"/>
      <c r="U934" s="79"/>
      <c r="V934" s="79"/>
      <c r="W934" s="79"/>
    </row>
    <row r="935" spans="1:23">
      <c r="A935" s="79"/>
      <c r="B935" s="79"/>
      <c r="C935" s="79"/>
      <c r="D935" s="79"/>
      <c r="E935" s="79"/>
      <c r="F935" s="79"/>
      <c r="G935" s="79"/>
      <c r="H935" s="79"/>
      <c r="I935" s="79"/>
      <c r="J935" s="79"/>
      <c r="K935" s="79"/>
      <c r="L935" s="79"/>
      <c r="M935" s="79"/>
      <c r="N935" s="79"/>
      <c r="O935" s="79"/>
      <c r="P935" s="79"/>
      <c r="Q935" s="79"/>
      <c r="R935" s="79"/>
      <c r="S935" s="79"/>
      <c r="T935" s="79"/>
      <c r="U935" s="79"/>
      <c r="V935" s="79"/>
      <c r="W935" s="79"/>
    </row>
    <row r="936" spans="1:23">
      <c r="A936" s="79"/>
      <c r="B936" s="79"/>
      <c r="C936" s="79"/>
      <c r="D936" s="79"/>
      <c r="E936" s="79"/>
      <c r="F936" s="79"/>
      <c r="G936" s="79"/>
      <c r="H936" s="79"/>
      <c r="I936" s="79"/>
      <c r="J936" s="79"/>
      <c r="K936" s="79"/>
      <c r="L936" s="79"/>
      <c r="M936" s="79"/>
      <c r="N936" s="79"/>
      <c r="O936" s="79"/>
      <c r="P936" s="79"/>
      <c r="Q936" s="79"/>
      <c r="R936" s="79"/>
      <c r="S936" s="79"/>
      <c r="T936" s="79"/>
      <c r="U936" s="79"/>
      <c r="V936" s="79"/>
      <c r="W936" s="79"/>
    </row>
    <row r="937" spans="1:23">
      <c r="A937" s="79"/>
      <c r="B937" s="79"/>
      <c r="C937" s="79"/>
      <c r="D937" s="79"/>
      <c r="E937" s="79"/>
      <c r="F937" s="79"/>
      <c r="G937" s="79"/>
      <c r="H937" s="79"/>
      <c r="I937" s="79"/>
      <c r="J937" s="79"/>
      <c r="K937" s="79"/>
      <c r="L937" s="79"/>
      <c r="M937" s="79"/>
      <c r="N937" s="79"/>
      <c r="O937" s="79"/>
      <c r="P937" s="79"/>
      <c r="Q937" s="79"/>
      <c r="R937" s="79"/>
      <c r="S937" s="79"/>
      <c r="T937" s="79"/>
      <c r="U937" s="79"/>
      <c r="V937" s="79"/>
      <c r="W937" s="79"/>
    </row>
    <row r="938" spans="1:23">
      <c r="A938" s="79"/>
      <c r="B938" s="79"/>
      <c r="C938" s="79"/>
      <c r="D938" s="79"/>
      <c r="E938" s="79"/>
      <c r="F938" s="79"/>
      <c r="G938" s="79"/>
      <c r="H938" s="79"/>
      <c r="I938" s="79"/>
      <c r="J938" s="79"/>
      <c r="K938" s="79"/>
      <c r="L938" s="79"/>
      <c r="M938" s="79"/>
      <c r="N938" s="79"/>
      <c r="O938" s="79"/>
      <c r="P938" s="79"/>
      <c r="Q938" s="79"/>
      <c r="R938" s="79"/>
      <c r="S938" s="79"/>
      <c r="T938" s="79"/>
      <c r="U938" s="79"/>
      <c r="V938" s="79"/>
      <c r="W938" s="79"/>
    </row>
    <row r="939" spans="1:23">
      <c r="A939" s="79"/>
      <c r="B939" s="79"/>
      <c r="C939" s="79"/>
      <c r="D939" s="79"/>
      <c r="E939" s="79"/>
      <c r="F939" s="79"/>
      <c r="G939" s="79"/>
      <c r="H939" s="79"/>
      <c r="I939" s="79"/>
      <c r="J939" s="79"/>
      <c r="K939" s="79"/>
      <c r="L939" s="79"/>
      <c r="M939" s="79"/>
      <c r="N939" s="79"/>
      <c r="O939" s="79"/>
      <c r="P939" s="79"/>
      <c r="Q939" s="79"/>
      <c r="R939" s="79"/>
      <c r="S939" s="79"/>
      <c r="T939" s="79"/>
      <c r="U939" s="79"/>
      <c r="V939" s="79"/>
      <c r="W939" s="79"/>
    </row>
    <row r="940" spans="1:23">
      <c r="A940" s="79"/>
      <c r="B940" s="79"/>
      <c r="C940" s="79"/>
      <c r="D940" s="79"/>
      <c r="E940" s="79"/>
      <c r="F940" s="79"/>
      <c r="G940" s="79"/>
      <c r="H940" s="79"/>
      <c r="I940" s="79"/>
      <c r="J940" s="79"/>
      <c r="K940" s="79"/>
      <c r="L940" s="79"/>
      <c r="M940" s="79"/>
      <c r="N940" s="79"/>
      <c r="O940" s="79"/>
      <c r="P940" s="79"/>
      <c r="Q940" s="79"/>
      <c r="R940" s="79"/>
      <c r="S940" s="79"/>
      <c r="T940" s="79"/>
      <c r="U940" s="79"/>
      <c r="V940" s="79"/>
      <c r="W940" s="79"/>
    </row>
    <row r="941" spans="1:23">
      <c r="A941" s="79"/>
      <c r="B941" s="79"/>
      <c r="C941" s="79"/>
      <c r="D941" s="79"/>
      <c r="E941" s="79"/>
      <c r="F941" s="79"/>
      <c r="G941" s="79"/>
      <c r="H941" s="79"/>
      <c r="I941" s="79"/>
      <c r="J941" s="79"/>
      <c r="K941" s="79"/>
      <c r="L941" s="79"/>
      <c r="M941" s="79"/>
      <c r="N941" s="79"/>
      <c r="O941" s="79"/>
      <c r="P941" s="79"/>
      <c r="Q941" s="79"/>
      <c r="R941" s="79"/>
      <c r="S941" s="79"/>
      <c r="T941" s="79"/>
      <c r="U941" s="79"/>
      <c r="V941" s="79"/>
      <c r="W941" s="79"/>
    </row>
    <row r="942" spans="1:23">
      <c r="A942" s="79"/>
      <c r="B942" s="79"/>
      <c r="C942" s="79"/>
      <c r="D942" s="79"/>
      <c r="E942" s="79"/>
      <c r="F942" s="79"/>
      <c r="G942" s="79"/>
      <c r="H942" s="79"/>
      <c r="I942" s="79"/>
      <c r="J942" s="79"/>
      <c r="K942" s="79"/>
      <c r="L942" s="79"/>
      <c r="M942" s="79"/>
      <c r="N942" s="79"/>
      <c r="O942" s="79"/>
      <c r="P942" s="79"/>
      <c r="Q942" s="79"/>
      <c r="R942" s="79"/>
      <c r="S942" s="79"/>
      <c r="T942" s="79"/>
      <c r="U942" s="79"/>
      <c r="V942" s="79"/>
      <c r="W942" s="79"/>
    </row>
    <row r="943" spans="1:23">
      <c r="A943" s="79"/>
      <c r="B943" s="79"/>
      <c r="C943" s="79"/>
      <c r="D943" s="79"/>
      <c r="E943" s="79"/>
      <c r="F943" s="79"/>
      <c r="G943" s="79"/>
      <c r="H943" s="79"/>
      <c r="I943" s="79"/>
      <c r="J943" s="79"/>
      <c r="K943" s="79"/>
      <c r="L943" s="79"/>
      <c r="M943" s="79"/>
      <c r="N943" s="79"/>
      <c r="O943" s="79"/>
      <c r="P943" s="79"/>
      <c r="Q943" s="79"/>
      <c r="R943" s="79"/>
      <c r="S943" s="79"/>
      <c r="T943" s="79"/>
      <c r="U943" s="79"/>
      <c r="V943" s="79"/>
      <c r="W943" s="79"/>
    </row>
    <row r="944" spans="1:23">
      <c r="A944" s="79"/>
      <c r="B944" s="79"/>
      <c r="C944" s="79"/>
      <c r="D944" s="79"/>
      <c r="E944" s="79"/>
      <c r="F944" s="79"/>
      <c r="G944" s="79"/>
      <c r="H944" s="79"/>
      <c r="I944" s="79"/>
      <c r="J944" s="79"/>
      <c r="K944" s="79"/>
      <c r="L944" s="79"/>
      <c r="M944" s="79"/>
      <c r="N944" s="79"/>
      <c r="O944" s="79"/>
      <c r="P944" s="79"/>
      <c r="Q944" s="79"/>
      <c r="R944" s="79"/>
      <c r="S944" s="79"/>
      <c r="T944" s="79"/>
      <c r="U944" s="79"/>
      <c r="V944" s="79"/>
      <c r="W944" s="79"/>
    </row>
    <row r="945" spans="1:23">
      <c r="A945" s="79"/>
      <c r="B945" s="79"/>
      <c r="C945" s="79"/>
      <c r="D945" s="79"/>
      <c r="E945" s="79"/>
      <c r="F945" s="79"/>
      <c r="G945" s="79"/>
      <c r="H945" s="79"/>
      <c r="I945" s="79"/>
      <c r="J945" s="79"/>
      <c r="K945" s="79"/>
      <c r="L945" s="79"/>
      <c r="M945" s="79"/>
      <c r="N945" s="79"/>
      <c r="O945" s="79"/>
      <c r="P945" s="79"/>
      <c r="Q945" s="79"/>
      <c r="R945" s="79"/>
      <c r="S945" s="79"/>
      <c r="T945" s="79"/>
      <c r="U945" s="79"/>
      <c r="V945" s="79"/>
      <c r="W945" s="79"/>
    </row>
    <row r="946" spans="1:23">
      <c r="A946" s="79"/>
      <c r="B946" s="79"/>
      <c r="C946" s="79"/>
      <c r="D946" s="79"/>
      <c r="E946" s="79"/>
      <c r="F946" s="79"/>
      <c r="G946" s="79"/>
      <c r="H946" s="79"/>
      <c r="I946" s="79"/>
      <c r="J946" s="79"/>
      <c r="K946" s="79"/>
      <c r="L946" s="79"/>
      <c r="M946" s="79"/>
      <c r="N946" s="79"/>
      <c r="O946" s="79"/>
      <c r="P946" s="79"/>
      <c r="Q946" s="79"/>
      <c r="R946" s="79"/>
      <c r="S946" s="79"/>
      <c r="T946" s="79"/>
      <c r="U946" s="79"/>
      <c r="V946" s="79"/>
      <c r="W946" s="79"/>
    </row>
    <row r="947" spans="1:23">
      <c r="A947" s="79"/>
      <c r="B947" s="79"/>
      <c r="C947" s="79"/>
      <c r="D947" s="79"/>
      <c r="E947" s="79"/>
      <c r="F947" s="79"/>
      <c r="G947" s="79"/>
      <c r="H947" s="79"/>
      <c r="I947" s="79"/>
      <c r="J947" s="79"/>
      <c r="K947" s="79"/>
      <c r="L947" s="79"/>
      <c r="M947" s="79"/>
      <c r="N947" s="79"/>
      <c r="O947" s="79"/>
      <c r="P947" s="79"/>
      <c r="Q947" s="79"/>
      <c r="R947" s="79"/>
      <c r="S947" s="79"/>
      <c r="T947" s="79"/>
      <c r="U947" s="79"/>
      <c r="V947" s="79"/>
      <c r="W947" s="79"/>
    </row>
    <row r="948" spans="1:23">
      <c r="A948" s="79"/>
      <c r="B948" s="79"/>
      <c r="C948" s="79"/>
      <c r="D948" s="79"/>
      <c r="E948" s="79"/>
      <c r="F948" s="79"/>
      <c r="G948" s="79"/>
      <c r="H948" s="79"/>
      <c r="I948" s="79"/>
      <c r="J948" s="79"/>
      <c r="K948" s="79"/>
      <c r="L948" s="79"/>
      <c r="M948" s="79"/>
      <c r="N948" s="79"/>
      <c r="O948" s="79"/>
      <c r="P948" s="79"/>
      <c r="Q948" s="79"/>
      <c r="R948" s="79"/>
      <c r="S948" s="79"/>
      <c r="T948" s="79"/>
      <c r="U948" s="79"/>
      <c r="V948" s="79"/>
      <c r="W948" s="79"/>
    </row>
    <row r="949" spans="1:23">
      <c r="A949" s="79"/>
      <c r="B949" s="79"/>
      <c r="C949" s="79"/>
      <c r="D949" s="79"/>
      <c r="E949" s="79"/>
      <c r="F949" s="79"/>
      <c r="G949" s="79"/>
      <c r="H949" s="79"/>
      <c r="I949" s="79"/>
      <c r="J949" s="79"/>
      <c r="K949" s="79"/>
      <c r="L949" s="79"/>
      <c r="M949" s="79"/>
      <c r="N949" s="79"/>
      <c r="O949" s="79"/>
      <c r="P949" s="79"/>
      <c r="Q949" s="79"/>
      <c r="R949" s="79"/>
      <c r="S949" s="79"/>
      <c r="T949" s="79"/>
      <c r="U949" s="79"/>
      <c r="V949" s="79"/>
      <c r="W949" s="79"/>
    </row>
    <row r="950" spans="1:23">
      <c r="A950" s="79"/>
      <c r="B950" s="79"/>
      <c r="C950" s="79"/>
      <c r="D950" s="79"/>
      <c r="E950" s="79"/>
      <c r="F950" s="79"/>
      <c r="G950" s="79"/>
      <c r="H950" s="79"/>
      <c r="I950" s="79"/>
      <c r="J950" s="79"/>
      <c r="K950" s="79"/>
      <c r="L950" s="79"/>
      <c r="M950" s="79"/>
      <c r="N950" s="79"/>
      <c r="O950" s="79"/>
      <c r="P950" s="79"/>
      <c r="Q950" s="79"/>
      <c r="R950" s="79"/>
      <c r="S950" s="79"/>
      <c r="T950" s="79"/>
      <c r="U950" s="79"/>
      <c r="V950" s="79"/>
      <c r="W950" s="79"/>
    </row>
    <row r="951" spans="1:23">
      <c r="A951" s="79"/>
      <c r="B951" s="79"/>
      <c r="C951" s="79"/>
      <c r="D951" s="79"/>
      <c r="E951" s="79"/>
      <c r="F951" s="79"/>
      <c r="G951" s="79"/>
      <c r="H951" s="79"/>
      <c r="I951" s="79"/>
      <c r="J951" s="79"/>
      <c r="K951" s="79"/>
      <c r="L951" s="79"/>
      <c r="M951" s="79"/>
      <c r="N951" s="79"/>
      <c r="O951" s="79"/>
      <c r="P951" s="79"/>
      <c r="Q951" s="79"/>
      <c r="R951" s="79"/>
      <c r="S951" s="79"/>
      <c r="T951" s="79"/>
      <c r="U951" s="79"/>
      <c r="V951" s="79"/>
      <c r="W951" s="79"/>
    </row>
    <row r="952" spans="1:23">
      <c r="A952" s="79"/>
      <c r="B952" s="79"/>
      <c r="C952" s="79"/>
      <c r="D952" s="79"/>
      <c r="E952" s="79"/>
      <c r="F952" s="79"/>
      <c r="G952" s="79"/>
      <c r="H952" s="79"/>
      <c r="I952" s="79"/>
      <c r="J952" s="79"/>
      <c r="K952" s="79"/>
      <c r="L952" s="79"/>
      <c r="M952" s="79"/>
      <c r="N952" s="79"/>
      <c r="O952" s="79"/>
      <c r="P952" s="79"/>
      <c r="Q952" s="79"/>
      <c r="R952" s="79"/>
      <c r="S952" s="79"/>
      <c r="T952" s="79"/>
      <c r="U952" s="79"/>
      <c r="V952" s="79"/>
      <c r="W952" s="79"/>
    </row>
    <row r="953" spans="1:23">
      <c r="A953" s="79"/>
      <c r="B953" s="79"/>
      <c r="C953" s="79"/>
      <c r="D953" s="79"/>
      <c r="E953" s="79"/>
      <c r="F953" s="79"/>
      <c r="G953" s="79"/>
      <c r="H953" s="79"/>
      <c r="I953" s="79"/>
      <c r="J953" s="79"/>
      <c r="K953" s="79"/>
      <c r="L953" s="79"/>
      <c r="M953" s="79"/>
      <c r="N953" s="79"/>
      <c r="O953" s="79"/>
      <c r="P953" s="79"/>
      <c r="Q953" s="79"/>
      <c r="R953" s="79"/>
      <c r="S953" s="79"/>
      <c r="T953" s="79"/>
      <c r="U953" s="79"/>
      <c r="V953" s="79"/>
      <c r="W953" s="79"/>
    </row>
    <row r="954" spans="1:23">
      <c r="A954" s="79"/>
      <c r="B954" s="79"/>
      <c r="C954" s="79"/>
      <c r="D954" s="79"/>
      <c r="E954" s="79"/>
      <c r="F954" s="79"/>
      <c r="G954" s="79"/>
      <c r="H954" s="79"/>
      <c r="I954" s="79"/>
      <c r="J954" s="79"/>
      <c r="K954" s="79"/>
      <c r="L954" s="79"/>
      <c r="M954" s="79"/>
      <c r="N954" s="79"/>
      <c r="O954" s="79"/>
      <c r="P954" s="79"/>
      <c r="Q954" s="79"/>
      <c r="R954" s="79"/>
      <c r="S954" s="79"/>
      <c r="T954" s="79"/>
      <c r="U954" s="79"/>
      <c r="V954" s="79"/>
      <c r="W954" s="79"/>
    </row>
    <row r="955" spans="1:23">
      <c r="A955" s="79"/>
      <c r="B955" s="79"/>
      <c r="C955" s="79"/>
      <c r="D955" s="79"/>
      <c r="E955" s="79"/>
      <c r="F955" s="79"/>
      <c r="G955" s="79"/>
      <c r="H955" s="79"/>
      <c r="I955" s="79"/>
      <c r="J955" s="79"/>
      <c r="K955" s="79"/>
      <c r="L955" s="79"/>
      <c r="M955" s="79"/>
      <c r="N955" s="79"/>
      <c r="O955" s="79"/>
      <c r="P955" s="79"/>
      <c r="Q955" s="79"/>
      <c r="R955" s="79"/>
      <c r="S955" s="79"/>
      <c r="T955" s="79"/>
      <c r="U955" s="79"/>
      <c r="V955" s="79"/>
      <c r="W955" s="79"/>
    </row>
    <row r="956" spans="1:23">
      <c r="A956" s="79"/>
      <c r="B956" s="79"/>
      <c r="C956" s="79"/>
      <c r="D956" s="79"/>
      <c r="E956" s="79"/>
      <c r="F956" s="79"/>
      <c r="G956" s="79"/>
      <c r="H956" s="79"/>
      <c r="I956" s="79"/>
      <c r="J956" s="79"/>
      <c r="K956" s="79"/>
      <c r="L956" s="79"/>
      <c r="M956" s="79"/>
      <c r="N956" s="79"/>
      <c r="O956" s="79"/>
      <c r="P956" s="79"/>
      <c r="Q956" s="79"/>
      <c r="R956" s="79"/>
      <c r="S956" s="79"/>
      <c r="T956" s="79"/>
      <c r="U956" s="79"/>
      <c r="V956" s="79"/>
      <c r="W956" s="79"/>
    </row>
    <row r="957" spans="1:23">
      <c r="A957" s="79"/>
      <c r="B957" s="79"/>
      <c r="C957" s="79"/>
      <c r="D957" s="79"/>
      <c r="E957" s="79"/>
      <c r="F957" s="79"/>
      <c r="G957" s="79"/>
      <c r="H957" s="79"/>
      <c r="I957" s="79"/>
      <c r="J957" s="79"/>
      <c r="K957" s="79"/>
      <c r="L957" s="79"/>
      <c r="M957" s="79"/>
      <c r="N957" s="79"/>
      <c r="O957" s="79"/>
      <c r="P957" s="79"/>
      <c r="Q957" s="79"/>
      <c r="R957" s="79"/>
      <c r="S957" s="79"/>
      <c r="T957" s="79"/>
      <c r="U957" s="79"/>
      <c r="V957" s="79"/>
      <c r="W957" s="79"/>
    </row>
    <row r="958" spans="1:23">
      <c r="A958" s="79"/>
      <c r="B958" s="79"/>
      <c r="C958" s="79"/>
      <c r="D958" s="79"/>
      <c r="E958" s="79"/>
      <c r="F958" s="79"/>
      <c r="G958" s="79"/>
      <c r="H958" s="79"/>
      <c r="I958" s="79"/>
      <c r="J958" s="79"/>
      <c r="K958" s="79"/>
      <c r="L958" s="79"/>
      <c r="M958" s="79"/>
      <c r="N958" s="79"/>
      <c r="O958" s="79"/>
      <c r="P958" s="79"/>
      <c r="Q958" s="79"/>
      <c r="R958" s="79"/>
      <c r="S958" s="79"/>
      <c r="T958" s="79"/>
      <c r="U958" s="79"/>
      <c r="V958" s="79"/>
      <c r="W958" s="79"/>
    </row>
    <row r="959" spans="1:23">
      <c r="A959" s="79"/>
      <c r="B959" s="79"/>
      <c r="C959" s="79"/>
      <c r="D959" s="79"/>
      <c r="E959" s="79"/>
      <c r="F959" s="79"/>
      <c r="G959" s="79"/>
      <c r="H959" s="79"/>
      <c r="I959" s="79"/>
      <c r="J959" s="79"/>
      <c r="K959" s="79"/>
      <c r="L959" s="79"/>
      <c r="M959" s="79"/>
      <c r="N959" s="79"/>
      <c r="O959" s="79"/>
      <c r="P959" s="79"/>
      <c r="Q959" s="79"/>
      <c r="R959" s="79"/>
      <c r="S959" s="79"/>
      <c r="T959" s="79"/>
      <c r="U959" s="79"/>
      <c r="V959" s="79"/>
      <c r="W959" s="79"/>
    </row>
    <row r="960" spans="1:23">
      <c r="A960" s="79"/>
      <c r="B960" s="79"/>
      <c r="C960" s="79"/>
      <c r="D960" s="79"/>
      <c r="E960" s="79"/>
      <c r="F960" s="79"/>
      <c r="G960" s="79"/>
      <c r="H960" s="79"/>
      <c r="I960" s="79"/>
      <c r="J960" s="79"/>
      <c r="K960" s="79"/>
      <c r="L960" s="79"/>
      <c r="M960" s="79"/>
      <c r="N960" s="79"/>
      <c r="O960" s="79"/>
      <c r="P960" s="79"/>
      <c r="Q960" s="79"/>
      <c r="R960" s="79"/>
      <c r="S960" s="79"/>
      <c r="T960" s="79"/>
      <c r="U960" s="79"/>
      <c r="V960" s="79"/>
      <c r="W960" s="79"/>
    </row>
    <row r="961" spans="1:23">
      <c r="A961" s="79"/>
      <c r="B961" s="79"/>
      <c r="C961" s="79"/>
      <c r="D961" s="79"/>
      <c r="E961" s="79"/>
      <c r="F961" s="79"/>
      <c r="G961" s="79"/>
      <c r="H961" s="79"/>
      <c r="I961" s="79"/>
      <c r="J961" s="79"/>
      <c r="K961" s="79"/>
      <c r="L961" s="79"/>
      <c r="M961" s="79"/>
      <c r="N961" s="79"/>
      <c r="O961" s="79"/>
      <c r="P961" s="79"/>
      <c r="Q961" s="79"/>
      <c r="R961" s="79"/>
      <c r="S961" s="79"/>
      <c r="T961" s="79"/>
      <c r="U961" s="79"/>
      <c r="V961" s="79"/>
      <c r="W961" s="79"/>
    </row>
    <row r="962" spans="1:23">
      <c r="A962" s="79"/>
      <c r="B962" s="79"/>
      <c r="C962" s="79"/>
      <c r="D962" s="79"/>
      <c r="E962" s="79"/>
      <c r="F962" s="79"/>
      <c r="G962" s="79"/>
      <c r="H962" s="79"/>
      <c r="I962" s="79"/>
      <c r="J962" s="79"/>
      <c r="K962" s="79"/>
      <c r="L962" s="79"/>
      <c r="M962" s="79"/>
      <c r="N962" s="79"/>
      <c r="O962" s="79"/>
      <c r="P962" s="79"/>
      <c r="Q962" s="79"/>
      <c r="R962" s="79"/>
      <c r="S962" s="79"/>
      <c r="T962" s="79"/>
      <c r="U962" s="79"/>
      <c r="V962" s="79"/>
      <c r="W962" s="79"/>
    </row>
    <row r="963" spans="1:23">
      <c r="A963" s="79"/>
      <c r="B963" s="79"/>
      <c r="C963" s="79"/>
      <c r="D963" s="79"/>
      <c r="E963" s="79"/>
      <c r="F963" s="79"/>
      <c r="G963" s="79"/>
      <c r="H963" s="79"/>
      <c r="I963" s="79"/>
      <c r="J963" s="79"/>
      <c r="K963" s="79"/>
      <c r="L963" s="79"/>
      <c r="M963" s="79"/>
      <c r="N963" s="79"/>
      <c r="O963" s="79"/>
      <c r="P963" s="79"/>
      <c r="Q963" s="79"/>
      <c r="R963" s="79"/>
      <c r="S963" s="79"/>
      <c r="T963" s="79"/>
      <c r="U963" s="79"/>
      <c r="V963" s="79"/>
      <c r="W963" s="79"/>
    </row>
    <row r="964" spans="1:23">
      <c r="A964" s="79"/>
      <c r="B964" s="79"/>
      <c r="C964" s="79"/>
      <c r="D964" s="79"/>
      <c r="E964" s="79"/>
      <c r="F964" s="79"/>
      <c r="G964" s="79"/>
      <c r="H964" s="79"/>
      <c r="I964" s="79"/>
      <c r="J964" s="79"/>
      <c r="K964" s="79"/>
      <c r="L964" s="79"/>
      <c r="M964" s="79"/>
      <c r="N964" s="79"/>
      <c r="O964" s="79"/>
      <c r="P964" s="79"/>
      <c r="Q964" s="79"/>
      <c r="R964" s="79"/>
      <c r="S964" s="79"/>
      <c r="T964" s="79"/>
      <c r="U964" s="79"/>
      <c r="V964" s="79"/>
      <c r="W964" s="79"/>
    </row>
    <row r="965" spans="1:23">
      <c r="A965" s="79"/>
      <c r="B965" s="79"/>
      <c r="C965" s="79"/>
      <c r="D965" s="79"/>
      <c r="E965" s="79"/>
      <c r="F965" s="79"/>
      <c r="G965" s="79"/>
      <c r="H965" s="79"/>
      <c r="I965" s="79"/>
      <c r="J965" s="79"/>
      <c r="K965" s="79"/>
      <c r="L965" s="79"/>
      <c r="M965" s="79"/>
      <c r="N965" s="79"/>
      <c r="O965" s="79"/>
      <c r="P965" s="79"/>
      <c r="Q965" s="79"/>
      <c r="R965" s="79"/>
      <c r="S965" s="79"/>
      <c r="T965" s="79"/>
      <c r="U965" s="79"/>
      <c r="V965" s="79"/>
      <c r="W965" s="79"/>
    </row>
    <row r="966" spans="1:23">
      <c r="A966" s="79"/>
      <c r="B966" s="79"/>
      <c r="C966" s="79"/>
      <c r="D966" s="79"/>
      <c r="E966" s="79"/>
      <c r="F966" s="79"/>
      <c r="G966" s="79"/>
      <c r="H966" s="79"/>
      <c r="I966" s="79"/>
      <c r="J966" s="79"/>
      <c r="K966" s="79"/>
      <c r="L966" s="79"/>
      <c r="M966" s="79"/>
      <c r="N966" s="79"/>
      <c r="O966" s="79"/>
      <c r="P966" s="79"/>
      <c r="Q966" s="79"/>
      <c r="R966" s="79"/>
      <c r="S966" s="79"/>
      <c r="T966" s="79"/>
      <c r="U966" s="79"/>
      <c r="V966" s="79"/>
      <c r="W966" s="79"/>
    </row>
    <row r="967" spans="1:23">
      <c r="A967" s="79"/>
      <c r="B967" s="79"/>
      <c r="C967" s="79"/>
      <c r="D967" s="79"/>
      <c r="E967" s="79"/>
      <c r="F967" s="79"/>
      <c r="G967" s="79"/>
      <c r="H967" s="79"/>
      <c r="I967" s="79"/>
      <c r="J967" s="79"/>
      <c r="K967" s="79"/>
      <c r="L967" s="79"/>
      <c r="M967" s="79"/>
      <c r="N967" s="79"/>
      <c r="O967" s="79"/>
      <c r="P967" s="79"/>
      <c r="Q967" s="79"/>
      <c r="R967" s="79"/>
      <c r="S967" s="79"/>
      <c r="T967" s="79"/>
      <c r="U967" s="79"/>
      <c r="V967" s="79"/>
      <c r="W967" s="79"/>
    </row>
    <row r="968" spans="1:23">
      <c r="A968" s="79"/>
      <c r="B968" s="79"/>
      <c r="C968" s="79"/>
      <c r="D968" s="79"/>
      <c r="E968" s="79"/>
      <c r="F968" s="79"/>
      <c r="G968" s="79"/>
      <c r="H968" s="79"/>
      <c r="I968" s="79"/>
      <c r="J968" s="79"/>
      <c r="K968" s="79"/>
      <c r="L968" s="79"/>
      <c r="M968" s="79"/>
      <c r="N968" s="79"/>
      <c r="O968" s="79"/>
      <c r="P968" s="79"/>
      <c r="Q968" s="79"/>
      <c r="R968" s="79"/>
      <c r="S968" s="79"/>
      <c r="T968" s="79"/>
      <c r="U968" s="79"/>
      <c r="V968" s="79"/>
      <c r="W968" s="79"/>
    </row>
    <row r="969" spans="1:23">
      <c r="A969" s="79"/>
      <c r="B969" s="79"/>
      <c r="C969" s="79"/>
      <c r="D969" s="79"/>
      <c r="E969" s="79"/>
      <c r="F969" s="79"/>
      <c r="G969" s="79"/>
      <c r="H969" s="79"/>
      <c r="I969" s="79"/>
      <c r="J969" s="79"/>
      <c r="K969" s="79"/>
      <c r="L969" s="79"/>
      <c r="M969" s="79"/>
      <c r="N969" s="79"/>
      <c r="O969" s="79"/>
      <c r="P969" s="79"/>
      <c r="Q969" s="79"/>
      <c r="R969" s="79"/>
      <c r="S969" s="79"/>
      <c r="T969" s="79"/>
      <c r="U969" s="79"/>
      <c r="V969" s="79"/>
      <c r="W969" s="79"/>
    </row>
    <row r="970" spans="1:23">
      <c r="A970" s="79"/>
      <c r="B970" s="79"/>
      <c r="C970" s="79"/>
      <c r="D970" s="79"/>
      <c r="E970" s="79"/>
      <c r="F970" s="79"/>
      <c r="G970" s="79"/>
      <c r="H970" s="79"/>
      <c r="I970" s="79"/>
      <c r="J970" s="79"/>
      <c r="K970" s="79"/>
      <c r="L970" s="79"/>
      <c r="M970" s="79"/>
      <c r="N970" s="79"/>
      <c r="O970" s="79"/>
      <c r="P970" s="79"/>
      <c r="Q970" s="79"/>
      <c r="R970" s="79"/>
      <c r="S970" s="79"/>
      <c r="T970" s="79"/>
      <c r="U970" s="79"/>
      <c r="V970" s="79"/>
      <c r="W970" s="79"/>
    </row>
    <row r="971" spans="1:23">
      <c r="A971" s="79"/>
      <c r="B971" s="79"/>
      <c r="C971" s="79"/>
      <c r="D971" s="79"/>
      <c r="E971" s="79"/>
      <c r="F971" s="79"/>
      <c r="G971" s="79"/>
      <c r="H971" s="79"/>
      <c r="I971" s="79"/>
      <c r="J971" s="79"/>
      <c r="K971" s="79"/>
      <c r="L971" s="79"/>
      <c r="M971" s="79"/>
      <c r="N971" s="79"/>
      <c r="O971" s="79"/>
      <c r="P971" s="79"/>
      <c r="Q971" s="79"/>
      <c r="R971" s="79"/>
      <c r="S971" s="79"/>
      <c r="T971" s="79"/>
      <c r="U971" s="79"/>
      <c r="V971" s="79"/>
      <c r="W971" s="79"/>
    </row>
    <row r="972" spans="1:23">
      <c r="A972" s="79"/>
      <c r="B972" s="79"/>
      <c r="C972" s="79"/>
      <c r="D972" s="79"/>
      <c r="E972" s="79"/>
      <c r="F972" s="79"/>
      <c r="G972" s="79"/>
      <c r="H972" s="79"/>
      <c r="I972" s="79"/>
      <c r="J972" s="79"/>
      <c r="K972" s="79"/>
      <c r="L972" s="79"/>
      <c r="M972" s="79"/>
      <c r="N972" s="79"/>
      <c r="O972" s="79"/>
      <c r="P972" s="79"/>
      <c r="Q972" s="79"/>
      <c r="R972" s="79"/>
      <c r="S972" s="79"/>
      <c r="T972" s="79"/>
      <c r="U972" s="79"/>
      <c r="V972" s="79"/>
      <c r="W972" s="79"/>
    </row>
    <row r="973" spans="1:23">
      <c r="A973" s="79"/>
      <c r="B973" s="79"/>
      <c r="C973" s="79"/>
      <c r="D973" s="79"/>
      <c r="E973" s="79"/>
      <c r="F973" s="79"/>
      <c r="G973" s="79"/>
      <c r="H973" s="79"/>
      <c r="I973" s="79"/>
      <c r="J973" s="79"/>
      <c r="K973" s="79"/>
      <c r="L973" s="79"/>
      <c r="M973" s="79"/>
      <c r="N973" s="79"/>
      <c r="O973" s="79"/>
      <c r="P973" s="79"/>
      <c r="Q973" s="79"/>
      <c r="R973" s="79"/>
      <c r="S973" s="79"/>
      <c r="T973" s="79"/>
      <c r="U973" s="79"/>
      <c r="V973" s="79"/>
      <c r="W973" s="79"/>
    </row>
    <row r="974" spans="1:23">
      <c r="A974" s="79"/>
      <c r="B974" s="79"/>
      <c r="C974" s="79"/>
      <c r="D974" s="79"/>
      <c r="E974" s="79"/>
      <c r="F974" s="79"/>
      <c r="G974" s="79"/>
      <c r="H974" s="79"/>
      <c r="I974" s="79"/>
      <c r="J974" s="79"/>
      <c r="K974" s="79"/>
      <c r="L974" s="79"/>
      <c r="M974" s="79"/>
      <c r="N974" s="79"/>
      <c r="O974" s="79"/>
      <c r="P974" s="79"/>
      <c r="Q974" s="79"/>
      <c r="R974" s="79"/>
      <c r="S974" s="79"/>
      <c r="T974" s="79"/>
      <c r="U974" s="79"/>
      <c r="V974" s="79"/>
      <c r="W974" s="79"/>
    </row>
    <row r="975" spans="1:23">
      <c r="A975" s="79"/>
      <c r="B975" s="79"/>
      <c r="C975" s="79"/>
      <c r="D975" s="79"/>
      <c r="E975" s="79"/>
      <c r="F975" s="79"/>
      <c r="G975" s="79"/>
      <c r="H975" s="79"/>
      <c r="I975" s="79"/>
      <c r="J975" s="79"/>
      <c r="K975" s="79"/>
      <c r="L975" s="79"/>
      <c r="M975" s="79"/>
      <c r="N975" s="79"/>
      <c r="O975" s="79"/>
      <c r="P975" s="79"/>
      <c r="Q975" s="79"/>
      <c r="R975" s="79"/>
      <c r="S975" s="79"/>
      <c r="T975" s="79"/>
      <c r="U975" s="79"/>
      <c r="V975" s="79"/>
      <c r="W975" s="79"/>
    </row>
    <row r="976" spans="1:23">
      <c r="A976" s="79"/>
      <c r="B976" s="79"/>
      <c r="C976" s="79"/>
      <c r="D976" s="79"/>
      <c r="E976" s="79"/>
      <c r="F976" s="79"/>
      <c r="G976" s="79"/>
      <c r="H976" s="79"/>
      <c r="I976" s="79"/>
      <c r="J976" s="79"/>
      <c r="K976" s="79"/>
      <c r="L976" s="79"/>
      <c r="M976" s="79"/>
      <c r="N976" s="79"/>
      <c r="O976" s="79"/>
      <c r="P976" s="79"/>
      <c r="Q976" s="79"/>
      <c r="R976" s="79"/>
      <c r="S976" s="79"/>
      <c r="T976" s="79"/>
      <c r="U976" s="79"/>
      <c r="V976" s="79"/>
      <c r="W976" s="79"/>
    </row>
    <row r="977" spans="1:23">
      <c r="A977" s="79"/>
      <c r="B977" s="79"/>
      <c r="C977" s="79"/>
      <c r="D977" s="79"/>
      <c r="E977" s="79"/>
      <c r="F977" s="79"/>
      <c r="G977" s="79"/>
      <c r="H977" s="79"/>
      <c r="I977" s="79"/>
      <c r="J977" s="79"/>
      <c r="K977" s="79"/>
      <c r="L977" s="79"/>
      <c r="M977" s="79"/>
      <c r="N977" s="79"/>
      <c r="O977" s="79"/>
      <c r="P977" s="79"/>
      <c r="Q977" s="79"/>
      <c r="R977" s="79"/>
      <c r="S977" s="79"/>
      <c r="T977" s="79"/>
      <c r="U977" s="79"/>
      <c r="V977" s="79"/>
      <c r="W977" s="79"/>
    </row>
    <row r="978" spans="1:23">
      <c r="A978" s="79"/>
      <c r="B978" s="79"/>
      <c r="C978" s="79"/>
      <c r="D978" s="79"/>
      <c r="E978" s="79"/>
      <c r="F978" s="79"/>
      <c r="G978" s="79"/>
      <c r="H978" s="79"/>
      <c r="I978" s="79"/>
      <c r="J978" s="79"/>
      <c r="K978" s="79"/>
      <c r="L978" s="79"/>
      <c r="M978" s="79"/>
      <c r="N978" s="79"/>
      <c r="O978" s="79"/>
      <c r="P978" s="79"/>
      <c r="Q978" s="79"/>
      <c r="R978" s="79"/>
      <c r="S978" s="79"/>
      <c r="T978" s="79"/>
      <c r="U978" s="79"/>
      <c r="V978" s="79"/>
      <c r="W978" s="79"/>
    </row>
    <row r="979" spans="1:23">
      <c r="A979" s="79"/>
      <c r="B979" s="79"/>
      <c r="C979" s="79"/>
      <c r="D979" s="79"/>
      <c r="E979" s="79"/>
      <c r="F979" s="79"/>
      <c r="G979" s="79"/>
      <c r="H979" s="79"/>
      <c r="I979" s="79"/>
      <c r="J979" s="79"/>
      <c r="K979" s="79"/>
      <c r="L979" s="79"/>
      <c r="M979" s="79"/>
      <c r="N979" s="79"/>
      <c r="O979" s="79"/>
      <c r="P979" s="79"/>
      <c r="Q979" s="79"/>
      <c r="R979" s="79"/>
      <c r="S979" s="79"/>
      <c r="T979" s="79"/>
      <c r="U979" s="79"/>
      <c r="V979" s="79"/>
      <c r="W979" s="79"/>
    </row>
    <row r="980" spans="1:23">
      <c r="A980" s="79"/>
      <c r="B980" s="79"/>
      <c r="C980" s="79"/>
      <c r="D980" s="79"/>
      <c r="E980" s="79"/>
      <c r="F980" s="79"/>
      <c r="G980" s="79"/>
      <c r="H980" s="79"/>
      <c r="I980" s="79"/>
      <c r="J980" s="79"/>
      <c r="K980" s="79"/>
      <c r="L980" s="79"/>
      <c r="M980" s="79"/>
      <c r="N980" s="79"/>
      <c r="O980" s="79"/>
      <c r="P980" s="79"/>
      <c r="Q980" s="79"/>
      <c r="R980" s="79"/>
      <c r="S980" s="79"/>
      <c r="T980" s="79"/>
      <c r="U980" s="79"/>
      <c r="V980" s="79"/>
      <c r="W980" s="79"/>
    </row>
    <row r="981" spans="1:23">
      <c r="A981" s="79"/>
      <c r="B981" s="79"/>
      <c r="C981" s="79"/>
      <c r="D981" s="79"/>
      <c r="E981" s="79"/>
      <c r="F981" s="79"/>
      <c r="G981" s="79"/>
      <c r="H981" s="79"/>
      <c r="I981" s="79"/>
      <c r="J981" s="79"/>
      <c r="K981" s="79"/>
      <c r="L981" s="79"/>
      <c r="M981" s="79"/>
      <c r="N981" s="79"/>
      <c r="O981" s="79"/>
      <c r="P981" s="79"/>
      <c r="Q981" s="79"/>
      <c r="R981" s="79"/>
      <c r="S981" s="79"/>
      <c r="T981" s="79"/>
      <c r="U981" s="79"/>
      <c r="V981" s="79"/>
      <c r="W981" s="79"/>
    </row>
    <row r="982" spans="1:23">
      <c r="A982" s="79"/>
      <c r="B982" s="79"/>
      <c r="C982" s="79"/>
      <c r="D982" s="79"/>
      <c r="E982" s="79"/>
      <c r="F982" s="79"/>
      <c r="G982" s="79"/>
      <c r="H982" s="79"/>
      <c r="I982" s="79"/>
      <c r="J982" s="79"/>
      <c r="K982" s="79"/>
      <c r="L982" s="79"/>
      <c r="M982" s="79"/>
      <c r="N982" s="79"/>
      <c r="O982" s="79"/>
      <c r="P982" s="79"/>
      <c r="Q982" s="79"/>
      <c r="R982" s="79"/>
      <c r="S982" s="79"/>
      <c r="T982" s="79"/>
      <c r="U982" s="79"/>
      <c r="V982" s="79"/>
      <c r="W982" s="79"/>
    </row>
    <row r="983" spans="1:23">
      <c r="A983" s="79"/>
      <c r="B983" s="79"/>
      <c r="C983" s="79"/>
      <c r="D983" s="79"/>
      <c r="E983" s="79"/>
      <c r="F983" s="79"/>
      <c r="G983" s="79"/>
      <c r="H983" s="79"/>
      <c r="I983" s="79"/>
      <c r="J983" s="79"/>
      <c r="K983" s="79"/>
      <c r="L983" s="79"/>
      <c r="M983" s="79"/>
      <c r="N983" s="79"/>
      <c r="O983" s="79"/>
      <c r="P983" s="79"/>
      <c r="Q983" s="79"/>
      <c r="R983" s="79"/>
      <c r="S983" s="79"/>
      <c r="T983" s="79"/>
      <c r="U983" s="79"/>
      <c r="V983" s="79"/>
      <c r="W983" s="79"/>
    </row>
    <row r="984" spans="1:23">
      <c r="A984" s="79"/>
      <c r="B984" s="79"/>
      <c r="C984" s="79"/>
      <c r="D984" s="79"/>
      <c r="E984" s="79"/>
      <c r="F984" s="79"/>
      <c r="G984" s="79"/>
      <c r="H984" s="79"/>
      <c r="I984" s="79"/>
      <c r="J984" s="79"/>
      <c r="K984" s="79"/>
      <c r="L984" s="79"/>
      <c r="M984" s="79"/>
      <c r="N984" s="79"/>
      <c r="O984" s="79"/>
      <c r="P984" s="79"/>
      <c r="Q984" s="79"/>
      <c r="R984" s="79"/>
      <c r="S984" s="79"/>
      <c r="T984" s="79"/>
      <c r="U984" s="79"/>
      <c r="V984" s="79"/>
      <c r="W984" s="79"/>
    </row>
    <row r="985" spans="1:23">
      <c r="A985" s="79"/>
      <c r="B985" s="79"/>
      <c r="C985" s="79"/>
      <c r="D985" s="79"/>
      <c r="E985" s="79"/>
      <c r="F985" s="79"/>
      <c r="G985" s="79"/>
      <c r="H985" s="79"/>
      <c r="I985" s="79"/>
      <c r="J985" s="79"/>
      <c r="K985" s="79"/>
      <c r="L985" s="79"/>
      <c r="M985" s="79"/>
      <c r="N985" s="79"/>
      <c r="O985" s="79"/>
      <c r="P985" s="79"/>
      <c r="Q985" s="79"/>
      <c r="R985" s="79"/>
      <c r="S985" s="79"/>
      <c r="T985" s="79"/>
      <c r="U985" s="79"/>
      <c r="V985" s="79"/>
      <c r="W985" s="79"/>
    </row>
    <row r="986" spans="1:23">
      <c r="A986" s="79"/>
      <c r="B986" s="79"/>
      <c r="C986" s="79"/>
      <c r="D986" s="79"/>
      <c r="E986" s="79"/>
      <c r="F986" s="79"/>
      <c r="G986" s="79"/>
      <c r="H986" s="79"/>
      <c r="I986" s="79"/>
      <c r="J986" s="79"/>
      <c r="K986" s="79"/>
      <c r="L986" s="79"/>
      <c r="M986" s="79"/>
      <c r="N986" s="79"/>
      <c r="O986" s="79"/>
      <c r="P986" s="79"/>
      <c r="Q986" s="79"/>
      <c r="R986" s="79"/>
      <c r="S986" s="79"/>
      <c r="T986" s="79"/>
      <c r="U986" s="79"/>
      <c r="V986" s="79"/>
      <c r="W986" s="79"/>
    </row>
    <row r="987" spans="1:23">
      <c r="A987" s="79"/>
      <c r="B987" s="79"/>
      <c r="C987" s="79"/>
      <c r="D987" s="79"/>
      <c r="E987" s="79"/>
      <c r="F987" s="79"/>
      <c r="G987" s="79"/>
      <c r="H987" s="79"/>
      <c r="I987" s="79"/>
      <c r="J987" s="79"/>
      <c r="K987" s="79"/>
      <c r="L987" s="79"/>
      <c r="M987" s="79"/>
      <c r="N987" s="79"/>
      <c r="O987" s="79"/>
      <c r="P987" s="79"/>
      <c r="Q987" s="79"/>
      <c r="R987" s="79"/>
      <c r="S987" s="79"/>
      <c r="T987" s="79"/>
      <c r="U987" s="79"/>
      <c r="V987" s="79"/>
      <c r="W987" s="79"/>
    </row>
    <row r="988" spans="1:23">
      <c r="A988" s="79"/>
      <c r="B988" s="79"/>
      <c r="C988" s="79"/>
      <c r="D988" s="79"/>
      <c r="E988" s="79"/>
      <c r="F988" s="79"/>
      <c r="G988" s="79"/>
      <c r="H988" s="79"/>
      <c r="I988" s="79"/>
      <c r="J988" s="79"/>
      <c r="K988" s="79"/>
      <c r="L988" s="79"/>
      <c r="M988" s="79"/>
      <c r="N988" s="79"/>
      <c r="O988" s="79"/>
      <c r="P988" s="79"/>
      <c r="Q988" s="79"/>
      <c r="R988" s="79"/>
      <c r="S988" s="79"/>
      <c r="T988" s="79"/>
      <c r="U988" s="79"/>
      <c r="V988" s="79"/>
      <c r="W988" s="79"/>
    </row>
    <row r="989" spans="1:23">
      <c r="A989" s="79"/>
      <c r="B989" s="79"/>
      <c r="C989" s="79"/>
      <c r="D989" s="79"/>
      <c r="E989" s="79"/>
      <c r="F989" s="79"/>
      <c r="G989" s="79"/>
      <c r="H989" s="79"/>
      <c r="I989" s="79"/>
      <c r="J989" s="79"/>
      <c r="K989" s="79"/>
      <c r="L989" s="79"/>
      <c r="M989" s="79"/>
      <c r="N989" s="79"/>
      <c r="O989" s="79"/>
      <c r="P989" s="79"/>
      <c r="Q989" s="79"/>
      <c r="R989" s="79"/>
      <c r="S989" s="79"/>
      <c r="T989" s="79"/>
      <c r="U989" s="79"/>
      <c r="V989" s="79"/>
      <c r="W989" s="79"/>
    </row>
    <row r="990" spans="1:23">
      <c r="A990" s="79"/>
      <c r="B990" s="79"/>
      <c r="C990" s="79"/>
      <c r="D990" s="79"/>
      <c r="E990" s="79"/>
      <c r="F990" s="79"/>
      <c r="G990" s="79"/>
      <c r="H990" s="79"/>
      <c r="I990" s="79"/>
      <c r="J990" s="79"/>
      <c r="K990" s="79"/>
      <c r="L990" s="79"/>
      <c r="M990" s="79"/>
      <c r="N990" s="79"/>
      <c r="O990" s="79"/>
      <c r="P990" s="79"/>
      <c r="Q990" s="79"/>
      <c r="R990" s="79"/>
      <c r="S990" s="79"/>
      <c r="T990" s="79"/>
      <c r="U990" s="79"/>
      <c r="V990" s="79"/>
      <c r="W990" s="79"/>
    </row>
    <row r="991" spans="1:23">
      <c r="A991" s="79"/>
      <c r="B991" s="79"/>
      <c r="C991" s="79"/>
      <c r="D991" s="79"/>
      <c r="E991" s="79"/>
      <c r="F991" s="79"/>
      <c r="G991" s="79"/>
      <c r="H991" s="79"/>
      <c r="I991" s="79"/>
      <c r="J991" s="79"/>
      <c r="K991" s="79"/>
      <c r="L991" s="79"/>
      <c r="M991" s="79"/>
      <c r="N991" s="79"/>
      <c r="O991" s="79"/>
      <c r="P991" s="79"/>
      <c r="Q991" s="79"/>
      <c r="R991" s="79"/>
      <c r="S991" s="79"/>
      <c r="T991" s="79"/>
      <c r="U991" s="79"/>
      <c r="V991" s="79"/>
      <c r="W991" s="79"/>
    </row>
    <row r="992" spans="1:23">
      <c r="A992" s="79"/>
      <c r="B992" s="79"/>
      <c r="C992" s="79"/>
      <c r="D992" s="79"/>
      <c r="E992" s="79"/>
      <c r="F992" s="79"/>
      <c r="G992" s="79"/>
      <c r="H992" s="79"/>
      <c r="I992" s="79"/>
      <c r="J992" s="79"/>
      <c r="K992" s="79"/>
      <c r="L992" s="79"/>
      <c r="M992" s="79"/>
      <c r="N992" s="79"/>
      <c r="O992" s="79"/>
      <c r="P992" s="79"/>
      <c r="Q992" s="79"/>
      <c r="R992" s="79"/>
      <c r="S992" s="79"/>
      <c r="T992" s="79"/>
      <c r="U992" s="79"/>
      <c r="V992" s="79"/>
      <c r="W992" s="79"/>
    </row>
    <row r="993" spans="1:23">
      <c r="A993" s="79"/>
      <c r="B993" s="79"/>
      <c r="C993" s="79"/>
      <c r="D993" s="79"/>
      <c r="E993" s="79"/>
      <c r="F993" s="79"/>
      <c r="G993" s="79"/>
      <c r="H993" s="79"/>
      <c r="I993" s="79"/>
      <c r="J993" s="79"/>
      <c r="K993" s="79"/>
      <c r="L993" s="79"/>
      <c r="M993" s="79"/>
      <c r="N993" s="79"/>
      <c r="O993" s="79"/>
      <c r="P993" s="79"/>
      <c r="Q993" s="79"/>
      <c r="R993" s="79"/>
      <c r="S993" s="79"/>
      <c r="T993" s="79"/>
      <c r="U993" s="79"/>
      <c r="V993" s="79"/>
      <c r="W993" s="79"/>
    </row>
    <row r="994" spans="1:23">
      <c r="A994" s="79"/>
      <c r="B994" s="79"/>
      <c r="C994" s="79"/>
      <c r="D994" s="79"/>
      <c r="E994" s="79"/>
      <c r="F994" s="79"/>
      <c r="G994" s="79"/>
      <c r="H994" s="79"/>
      <c r="I994" s="79"/>
      <c r="J994" s="79"/>
      <c r="K994" s="79"/>
      <c r="L994" s="79"/>
      <c r="M994" s="79"/>
      <c r="N994" s="79"/>
      <c r="O994" s="79"/>
      <c r="P994" s="79"/>
      <c r="Q994" s="79"/>
      <c r="R994" s="79"/>
      <c r="S994" s="79"/>
      <c r="T994" s="79"/>
      <c r="U994" s="79"/>
      <c r="V994" s="79"/>
      <c r="W994" s="79"/>
    </row>
    <row r="995" spans="1:23">
      <c r="A995" s="79"/>
      <c r="B995" s="79"/>
      <c r="C995" s="79"/>
      <c r="D995" s="79"/>
      <c r="E995" s="79"/>
      <c r="F995" s="79"/>
      <c r="G995" s="79"/>
      <c r="H995" s="79"/>
      <c r="I995" s="79"/>
      <c r="J995" s="79"/>
      <c r="K995" s="79"/>
      <c r="L995" s="79"/>
      <c r="M995" s="79"/>
      <c r="N995" s="79"/>
      <c r="O995" s="79"/>
      <c r="P995" s="79"/>
      <c r="Q995" s="79"/>
      <c r="R995" s="79"/>
      <c r="S995" s="79"/>
      <c r="T995" s="79"/>
      <c r="U995" s="79"/>
      <c r="V995" s="79"/>
      <c r="W995" s="79"/>
    </row>
    <row r="996" spans="1:23">
      <c r="A996" s="79"/>
      <c r="B996" s="79"/>
      <c r="C996" s="79"/>
      <c r="D996" s="79"/>
      <c r="E996" s="79"/>
      <c r="F996" s="79"/>
      <c r="G996" s="79"/>
      <c r="H996" s="79"/>
      <c r="I996" s="79"/>
      <c r="J996" s="79"/>
      <c r="K996" s="79"/>
      <c r="L996" s="79"/>
      <c r="M996" s="79"/>
      <c r="N996" s="79"/>
      <c r="O996" s="79"/>
      <c r="P996" s="79"/>
      <c r="Q996" s="79"/>
      <c r="R996" s="79"/>
      <c r="S996" s="79"/>
      <c r="T996" s="79"/>
      <c r="U996" s="79"/>
      <c r="V996" s="79"/>
      <c r="W996" s="79"/>
    </row>
    <row r="997" spans="1:23">
      <c r="A997" s="79"/>
      <c r="B997" s="79"/>
      <c r="C997" s="79"/>
      <c r="D997" s="79"/>
      <c r="E997" s="79"/>
      <c r="F997" s="79"/>
      <c r="G997" s="79"/>
      <c r="H997" s="79"/>
      <c r="I997" s="79"/>
      <c r="J997" s="79"/>
      <c r="K997" s="79"/>
      <c r="L997" s="79"/>
      <c r="M997" s="79"/>
      <c r="N997" s="79"/>
      <c r="O997" s="79"/>
      <c r="P997" s="79"/>
      <c r="Q997" s="79"/>
      <c r="R997" s="79"/>
      <c r="S997" s="79"/>
      <c r="T997" s="79"/>
      <c r="U997" s="79"/>
      <c r="V997" s="79"/>
      <c r="W997" s="79"/>
    </row>
    <row r="998" spans="1:23">
      <c r="A998" s="79"/>
      <c r="B998" s="79"/>
      <c r="C998" s="79"/>
      <c r="D998" s="79"/>
      <c r="E998" s="79"/>
      <c r="F998" s="79"/>
      <c r="G998" s="79"/>
      <c r="H998" s="79"/>
      <c r="I998" s="79"/>
      <c r="J998" s="79"/>
      <c r="K998" s="79"/>
      <c r="L998" s="79"/>
      <c r="M998" s="79"/>
      <c r="N998" s="79"/>
      <c r="O998" s="79"/>
      <c r="P998" s="79"/>
      <c r="Q998" s="79"/>
      <c r="R998" s="79"/>
      <c r="S998" s="79"/>
      <c r="T998" s="79"/>
      <c r="U998" s="79"/>
      <c r="V998" s="79"/>
      <c r="W998" s="79"/>
    </row>
    <row r="999" spans="1:23">
      <c r="A999" s="79"/>
      <c r="B999" s="79"/>
      <c r="C999" s="79"/>
      <c r="D999" s="79"/>
      <c r="E999" s="79"/>
      <c r="F999" s="79"/>
      <c r="G999" s="79"/>
      <c r="H999" s="79"/>
      <c r="I999" s="79"/>
      <c r="J999" s="79"/>
      <c r="K999" s="79"/>
      <c r="L999" s="79"/>
      <c r="M999" s="79"/>
      <c r="N999" s="79"/>
      <c r="O999" s="79"/>
      <c r="P999" s="79"/>
      <c r="Q999" s="79"/>
      <c r="R999" s="79"/>
      <c r="S999" s="79"/>
      <c r="T999" s="79"/>
      <c r="U999" s="79"/>
      <c r="V999" s="79"/>
      <c r="W999" s="79"/>
    </row>
    <row r="1000" spans="1:23">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row>
    <row r="1001" spans="1:23">
      <c r="A1001" s="79"/>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row>
    <row r="1002" spans="1:23">
      <c r="A1002" s="79"/>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row>
    <row r="1003" spans="1:23">
      <c r="A1003" s="79"/>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row>
    <row r="1004" spans="1:23">
      <c r="A1004" s="79"/>
      <c r="B1004" s="79"/>
      <c r="C1004" s="79"/>
      <c r="D1004" s="79"/>
      <c r="E1004" s="79"/>
      <c r="F1004" s="79"/>
      <c r="G1004" s="79"/>
      <c r="H1004" s="79"/>
      <c r="I1004" s="79"/>
      <c r="J1004" s="79"/>
      <c r="K1004" s="79"/>
      <c r="L1004" s="79"/>
      <c r="M1004" s="79"/>
      <c r="N1004" s="79"/>
      <c r="O1004" s="79"/>
      <c r="P1004" s="79"/>
      <c r="Q1004" s="79"/>
      <c r="R1004" s="79"/>
      <c r="S1004" s="79"/>
      <c r="T1004" s="79"/>
      <c r="U1004" s="79"/>
      <c r="V1004" s="79"/>
      <c r="W1004" s="79"/>
    </row>
    <row r="1005" spans="1:23">
      <c r="A1005" s="79"/>
      <c r="B1005" s="79"/>
      <c r="C1005" s="79"/>
      <c r="D1005" s="79"/>
      <c r="E1005" s="79"/>
      <c r="F1005" s="79"/>
      <c r="G1005" s="79"/>
      <c r="H1005" s="79"/>
      <c r="I1005" s="79"/>
      <c r="J1005" s="79"/>
      <c r="K1005" s="79"/>
      <c r="L1005" s="79"/>
      <c r="M1005" s="79"/>
      <c r="N1005" s="79"/>
      <c r="O1005" s="79"/>
      <c r="P1005" s="79"/>
      <c r="Q1005" s="79"/>
      <c r="R1005" s="79"/>
      <c r="S1005" s="79"/>
      <c r="T1005" s="79"/>
      <c r="U1005" s="79"/>
      <c r="V1005" s="79"/>
      <c r="W1005" s="79"/>
    </row>
    <row r="1006" spans="1:23">
      <c r="A1006" s="79"/>
      <c r="B1006" s="79"/>
      <c r="C1006" s="79"/>
      <c r="D1006" s="79"/>
      <c r="E1006" s="79"/>
      <c r="F1006" s="79"/>
      <c r="G1006" s="79"/>
      <c r="H1006" s="79"/>
      <c r="I1006" s="79"/>
      <c r="J1006" s="79"/>
      <c r="K1006" s="79"/>
      <c r="L1006" s="79"/>
      <c r="M1006" s="79"/>
      <c r="N1006" s="79"/>
      <c r="O1006" s="79"/>
      <c r="P1006" s="79"/>
      <c r="Q1006" s="79"/>
      <c r="R1006" s="79"/>
      <c r="S1006" s="79"/>
      <c r="T1006" s="79"/>
      <c r="U1006" s="79"/>
      <c r="V1006" s="79"/>
      <c r="W1006" s="79"/>
    </row>
    <row r="1007" spans="1:23">
      <c r="A1007" s="79"/>
      <c r="B1007" s="79"/>
      <c r="C1007" s="79"/>
      <c r="D1007" s="79"/>
      <c r="E1007" s="79"/>
      <c r="F1007" s="79"/>
      <c r="G1007" s="79"/>
      <c r="H1007" s="79"/>
      <c r="I1007" s="79"/>
      <c r="J1007" s="79"/>
      <c r="K1007" s="79"/>
      <c r="L1007" s="79"/>
      <c r="M1007" s="79"/>
      <c r="N1007" s="79"/>
      <c r="O1007" s="79"/>
      <c r="P1007" s="79"/>
      <c r="Q1007" s="79"/>
      <c r="R1007" s="79"/>
      <c r="S1007" s="79"/>
      <c r="T1007" s="79"/>
      <c r="U1007" s="79"/>
      <c r="V1007" s="79"/>
      <c r="W1007" s="79"/>
    </row>
    <row r="1008" spans="1:23">
      <c r="A1008" s="79"/>
      <c r="B1008" s="79"/>
      <c r="C1008" s="79"/>
      <c r="D1008" s="79"/>
      <c r="E1008" s="79"/>
      <c r="F1008" s="79"/>
      <c r="G1008" s="79"/>
      <c r="H1008" s="79"/>
      <c r="I1008" s="79"/>
      <c r="J1008" s="79"/>
      <c r="K1008" s="79"/>
      <c r="L1008" s="79"/>
      <c r="M1008" s="79"/>
      <c r="N1008" s="79"/>
      <c r="O1008" s="79"/>
      <c r="P1008" s="79"/>
      <c r="Q1008" s="79"/>
      <c r="R1008" s="79"/>
      <c r="S1008" s="79"/>
      <c r="T1008" s="79"/>
      <c r="U1008" s="79"/>
      <c r="V1008" s="79"/>
      <c r="W1008" s="79"/>
    </row>
    <row r="1009" spans="1:23">
      <c r="A1009" s="79"/>
      <c r="B1009" s="79"/>
      <c r="C1009" s="79"/>
      <c r="D1009" s="79"/>
      <c r="E1009" s="79"/>
      <c r="F1009" s="79"/>
      <c r="G1009" s="79"/>
      <c r="H1009" s="79"/>
      <c r="I1009" s="79"/>
      <c r="J1009" s="79"/>
      <c r="K1009" s="79"/>
      <c r="L1009" s="79"/>
      <c r="M1009" s="79"/>
      <c r="N1009" s="79"/>
      <c r="O1009" s="79"/>
      <c r="P1009" s="79"/>
      <c r="Q1009" s="79"/>
      <c r="R1009" s="79"/>
      <c r="S1009" s="79"/>
      <c r="T1009" s="79"/>
      <c r="U1009" s="79"/>
      <c r="V1009" s="79"/>
      <c r="W1009" s="79"/>
    </row>
    <row r="1010" spans="1:23">
      <c r="A1010" s="79"/>
      <c r="B1010" s="79"/>
      <c r="C1010" s="79"/>
      <c r="D1010" s="79"/>
      <c r="E1010" s="79"/>
      <c r="F1010" s="79"/>
      <c r="G1010" s="79"/>
      <c r="H1010" s="79"/>
      <c r="I1010" s="79"/>
      <c r="J1010" s="79"/>
      <c r="K1010" s="79"/>
      <c r="L1010" s="79"/>
      <c r="M1010" s="79"/>
      <c r="N1010" s="79"/>
      <c r="O1010" s="79"/>
      <c r="P1010" s="79"/>
      <c r="Q1010" s="79"/>
      <c r="R1010" s="79"/>
      <c r="S1010" s="79"/>
      <c r="T1010" s="79"/>
      <c r="U1010" s="79"/>
      <c r="V1010" s="79"/>
      <c r="W1010" s="79"/>
    </row>
    <row r="1011" spans="1:23">
      <c r="A1011" s="79"/>
      <c r="B1011" s="79"/>
      <c r="C1011" s="79"/>
      <c r="D1011" s="79"/>
      <c r="E1011" s="79"/>
      <c r="F1011" s="79"/>
      <c r="G1011" s="79"/>
      <c r="H1011" s="79"/>
      <c r="I1011" s="79"/>
      <c r="J1011" s="79"/>
      <c r="K1011" s="79"/>
      <c r="L1011" s="79"/>
      <c r="M1011" s="79"/>
      <c r="N1011" s="79"/>
      <c r="O1011" s="79"/>
      <c r="P1011" s="79"/>
      <c r="Q1011" s="79"/>
      <c r="R1011" s="79"/>
      <c r="S1011" s="79"/>
      <c r="T1011" s="79"/>
      <c r="U1011" s="79"/>
      <c r="V1011" s="79"/>
      <c r="W1011" s="79"/>
    </row>
    <row r="1012" spans="1:23">
      <c r="A1012" s="79"/>
      <c r="B1012" s="79"/>
      <c r="C1012" s="79"/>
      <c r="D1012" s="79"/>
      <c r="E1012" s="79"/>
      <c r="F1012" s="79"/>
      <c r="G1012" s="79"/>
      <c r="H1012" s="79"/>
      <c r="I1012" s="79"/>
      <c r="J1012" s="79"/>
      <c r="K1012" s="79"/>
      <c r="L1012" s="79"/>
      <c r="M1012" s="79"/>
      <c r="N1012" s="79"/>
      <c r="O1012" s="79"/>
      <c r="P1012" s="79"/>
      <c r="Q1012" s="79"/>
      <c r="R1012" s="79"/>
      <c r="S1012" s="79"/>
      <c r="T1012" s="79"/>
      <c r="U1012" s="79"/>
      <c r="V1012" s="79"/>
      <c r="W1012" s="79"/>
    </row>
    <row r="1013" spans="1:23">
      <c r="A1013" s="79"/>
      <c r="B1013" s="79"/>
      <c r="C1013" s="79"/>
      <c r="D1013" s="79"/>
      <c r="E1013" s="79"/>
      <c r="F1013" s="79"/>
      <c r="G1013" s="79"/>
      <c r="H1013" s="79"/>
      <c r="I1013" s="79"/>
      <c r="J1013" s="79"/>
      <c r="K1013" s="79"/>
      <c r="L1013" s="79"/>
      <c r="M1013" s="79"/>
      <c r="N1013" s="79"/>
      <c r="O1013" s="79"/>
      <c r="P1013" s="79"/>
      <c r="Q1013" s="79"/>
      <c r="R1013" s="79"/>
      <c r="S1013" s="79"/>
      <c r="T1013" s="79"/>
      <c r="U1013" s="79"/>
      <c r="V1013" s="79"/>
      <c r="W1013" s="79"/>
    </row>
    <row r="1014" spans="1:23">
      <c r="A1014" s="79"/>
      <c r="B1014" s="79"/>
      <c r="C1014" s="79"/>
      <c r="D1014" s="79"/>
      <c r="E1014" s="79"/>
      <c r="F1014" s="79"/>
      <c r="G1014" s="79"/>
      <c r="H1014" s="79"/>
      <c r="I1014" s="79"/>
      <c r="J1014" s="79"/>
      <c r="K1014" s="79"/>
      <c r="L1014" s="79"/>
      <c r="M1014" s="79"/>
      <c r="N1014" s="79"/>
      <c r="O1014" s="79"/>
      <c r="P1014" s="79"/>
      <c r="Q1014" s="79"/>
      <c r="R1014" s="79"/>
      <c r="S1014" s="79"/>
      <c r="T1014" s="79"/>
      <c r="U1014" s="79"/>
      <c r="V1014" s="79"/>
      <c r="W1014" s="79"/>
    </row>
    <row r="1015" spans="1:23">
      <c r="A1015" s="79"/>
      <c r="B1015" s="79"/>
      <c r="C1015" s="79"/>
      <c r="D1015" s="79"/>
      <c r="E1015" s="79"/>
      <c r="F1015" s="79"/>
      <c r="G1015" s="79"/>
      <c r="H1015" s="79"/>
      <c r="I1015" s="79"/>
      <c r="J1015" s="79"/>
      <c r="K1015" s="79"/>
      <c r="L1015" s="79"/>
      <c r="M1015" s="79"/>
      <c r="N1015" s="79"/>
      <c r="O1015" s="79"/>
      <c r="P1015" s="79"/>
      <c r="Q1015" s="79"/>
      <c r="R1015" s="79"/>
      <c r="S1015" s="79"/>
      <c r="T1015" s="79"/>
      <c r="U1015" s="79"/>
      <c r="V1015" s="79"/>
      <c r="W1015" s="79"/>
    </row>
    <row r="1016" spans="1:23">
      <c r="A1016" s="79"/>
      <c r="B1016" s="79"/>
      <c r="C1016" s="79"/>
      <c r="D1016" s="79"/>
      <c r="E1016" s="79"/>
      <c r="F1016" s="79"/>
      <c r="G1016" s="79"/>
      <c r="H1016" s="79"/>
      <c r="I1016" s="79"/>
      <c r="J1016" s="79"/>
      <c r="K1016" s="79"/>
      <c r="L1016" s="79"/>
      <c r="M1016" s="79"/>
      <c r="N1016" s="79"/>
      <c r="O1016" s="79"/>
      <c r="P1016" s="79"/>
      <c r="Q1016" s="79"/>
      <c r="R1016" s="79"/>
      <c r="S1016" s="79"/>
      <c r="T1016" s="79"/>
      <c r="U1016" s="79"/>
      <c r="V1016" s="79"/>
      <c r="W1016" s="79"/>
    </row>
    <row r="1017" spans="1:23">
      <c r="A1017" s="79"/>
      <c r="B1017" s="79"/>
      <c r="C1017" s="79"/>
      <c r="D1017" s="79"/>
      <c r="E1017" s="79"/>
      <c r="F1017" s="79"/>
      <c r="G1017" s="79"/>
      <c r="H1017" s="79"/>
      <c r="I1017" s="79"/>
      <c r="J1017" s="79"/>
      <c r="K1017" s="79"/>
      <c r="L1017" s="79"/>
      <c r="M1017" s="79"/>
      <c r="N1017" s="79"/>
      <c r="O1017" s="79"/>
      <c r="P1017" s="79"/>
      <c r="Q1017" s="79"/>
      <c r="R1017" s="79"/>
      <c r="S1017" s="79"/>
      <c r="T1017" s="79"/>
      <c r="U1017" s="79"/>
      <c r="V1017" s="79"/>
      <c r="W1017" s="79"/>
    </row>
    <row r="1018" spans="1:23">
      <c r="A1018" s="79"/>
      <c r="B1018" s="79"/>
      <c r="C1018" s="79"/>
      <c r="D1018" s="79"/>
      <c r="E1018" s="79"/>
      <c r="F1018" s="79"/>
      <c r="G1018" s="79"/>
      <c r="H1018" s="79"/>
      <c r="I1018" s="79"/>
      <c r="J1018" s="79"/>
      <c r="K1018" s="79"/>
      <c r="L1018" s="79"/>
      <c r="M1018" s="79"/>
      <c r="N1018" s="79"/>
      <c r="O1018" s="79"/>
      <c r="P1018" s="79"/>
      <c r="Q1018" s="79"/>
      <c r="R1018" s="79"/>
      <c r="S1018" s="79"/>
      <c r="T1018" s="79"/>
      <c r="U1018" s="79"/>
      <c r="V1018" s="79"/>
      <c r="W1018" s="79"/>
    </row>
    <row r="1019" spans="1:23">
      <c r="A1019" s="79"/>
      <c r="B1019" s="79"/>
      <c r="C1019" s="79"/>
      <c r="D1019" s="79"/>
      <c r="E1019" s="79"/>
      <c r="F1019" s="79"/>
      <c r="G1019" s="79"/>
      <c r="H1019" s="79"/>
      <c r="I1019" s="79"/>
      <c r="J1019" s="79"/>
      <c r="K1019" s="79"/>
      <c r="L1019" s="79"/>
      <c r="M1019" s="79"/>
      <c r="N1019" s="79"/>
      <c r="O1019" s="79"/>
      <c r="P1019" s="79"/>
      <c r="Q1019" s="79"/>
      <c r="R1019" s="79"/>
      <c r="S1019" s="79"/>
      <c r="T1019" s="79"/>
      <c r="U1019" s="79"/>
      <c r="V1019" s="79"/>
      <c r="W1019" s="79"/>
    </row>
    <row r="1020" spans="1:23">
      <c r="A1020" s="79"/>
      <c r="B1020" s="79"/>
      <c r="C1020" s="79"/>
      <c r="D1020" s="79"/>
      <c r="E1020" s="79"/>
      <c r="F1020" s="79"/>
      <c r="G1020" s="79"/>
      <c r="H1020" s="79"/>
      <c r="I1020" s="79"/>
      <c r="J1020" s="79"/>
      <c r="K1020" s="79"/>
      <c r="L1020" s="79"/>
      <c r="M1020" s="79"/>
      <c r="N1020" s="79"/>
      <c r="O1020" s="79"/>
      <c r="P1020" s="79"/>
      <c r="Q1020" s="79"/>
      <c r="R1020" s="79"/>
      <c r="S1020" s="79"/>
      <c r="T1020" s="79"/>
      <c r="U1020" s="79"/>
      <c r="V1020" s="79"/>
      <c r="W1020" s="79"/>
    </row>
    <row r="1021" spans="1:23">
      <c r="A1021" s="79"/>
      <c r="B1021" s="79"/>
      <c r="C1021" s="79"/>
      <c r="D1021" s="79"/>
      <c r="E1021" s="79"/>
      <c r="F1021" s="79"/>
      <c r="G1021" s="79"/>
      <c r="H1021" s="79"/>
      <c r="I1021" s="79"/>
      <c r="J1021" s="79"/>
      <c r="K1021" s="79"/>
      <c r="L1021" s="79"/>
      <c r="M1021" s="79"/>
      <c r="N1021" s="79"/>
      <c r="O1021" s="79"/>
      <c r="P1021" s="79"/>
      <c r="Q1021" s="79"/>
      <c r="R1021" s="79"/>
      <c r="S1021" s="79"/>
      <c r="T1021" s="79"/>
      <c r="U1021" s="79"/>
      <c r="V1021" s="79"/>
      <c r="W1021" s="79"/>
    </row>
    <row r="1022" spans="1:23">
      <c r="A1022" s="79"/>
      <c r="B1022" s="79"/>
      <c r="C1022" s="79"/>
      <c r="D1022" s="79"/>
      <c r="E1022" s="79"/>
      <c r="F1022" s="79"/>
      <c r="G1022" s="79"/>
      <c r="H1022" s="79"/>
      <c r="I1022" s="79"/>
      <c r="J1022" s="79"/>
      <c r="K1022" s="79"/>
      <c r="L1022" s="79"/>
      <c r="M1022" s="79"/>
      <c r="N1022" s="79"/>
      <c r="O1022" s="79"/>
      <c r="P1022" s="79"/>
      <c r="Q1022" s="79"/>
      <c r="R1022" s="79"/>
      <c r="S1022" s="79"/>
      <c r="T1022" s="79"/>
      <c r="U1022" s="79"/>
      <c r="V1022" s="79"/>
      <c r="W1022" s="79"/>
    </row>
    <row r="1023" spans="1:23">
      <c r="A1023" s="79"/>
      <c r="B1023" s="79"/>
      <c r="C1023" s="79"/>
      <c r="D1023" s="79"/>
      <c r="E1023" s="79"/>
      <c r="F1023" s="79"/>
      <c r="G1023" s="79"/>
      <c r="H1023" s="79"/>
      <c r="I1023" s="79"/>
      <c r="J1023" s="79"/>
      <c r="K1023" s="79"/>
      <c r="L1023" s="79"/>
      <c r="M1023" s="79"/>
      <c r="N1023" s="79"/>
      <c r="O1023" s="79"/>
      <c r="P1023" s="79"/>
      <c r="Q1023" s="79"/>
      <c r="R1023" s="79"/>
      <c r="S1023" s="79"/>
      <c r="T1023" s="79"/>
      <c r="U1023" s="79"/>
      <c r="V1023" s="79"/>
      <c r="W1023" s="79"/>
    </row>
    <row r="1024" spans="1:23">
      <c r="A1024" s="79"/>
      <c r="B1024" s="79"/>
      <c r="C1024" s="79"/>
      <c r="D1024" s="79"/>
      <c r="E1024" s="79"/>
      <c r="F1024" s="79"/>
      <c r="G1024" s="79"/>
      <c r="H1024" s="79"/>
      <c r="I1024" s="79"/>
      <c r="J1024" s="79"/>
      <c r="K1024" s="79"/>
      <c r="L1024" s="79"/>
      <c r="M1024" s="79"/>
      <c r="N1024" s="79"/>
      <c r="O1024" s="79"/>
      <c r="P1024" s="79"/>
      <c r="Q1024" s="79"/>
      <c r="R1024" s="79"/>
      <c r="S1024" s="79"/>
      <c r="T1024" s="79"/>
      <c r="U1024" s="79"/>
      <c r="V1024" s="79"/>
      <c r="W1024" s="79"/>
    </row>
    <row r="1025" spans="1:23">
      <c r="A1025" s="79"/>
      <c r="B1025" s="79"/>
      <c r="C1025" s="79"/>
      <c r="D1025" s="79"/>
      <c r="E1025" s="79"/>
      <c r="F1025" s="79"/>
      <c r="G1025" s="79"/>
      <c r="H1025" s="79"/>
      <c r="I1025" s="79"/>
      <c r="J1025" s="79"/>
      <c r="K1025" s="79"/>
      <c r="L1025" s="79"/>
      <c r="M1025" s="79"/>
      <c r="N1025" s="79"/>
      <c r="O1025" s="79"/>
      <c r="P1025" s="79"/>
      <c r="Q1025" s="79"/>
      <c r="R1025" s="79"/>
      <c r="S1025" s="79"/>
      <c r="T1025" s="79"/>
      <c r="U1025" s="79"/>
      <c r="V1025" s="79"/>
      <c r="W1025" s="79"/>
    </row>
    <row r="1026" spans="1:23">
      <c r="A1026" s="79"/>
      <c r="B1026" s="79"/>
      <c r="C1026" s="79"/>
      <c r="D1026" s="79"/>
      <c r="E1026" s="79"/>
      <c r="F1026" s="79"/>
      <c r="G1026" s="79"/>
      <c r="H1026" s="79"/>
      <c r="I1026" s="79"/>
      <c r="J1026" s="79"/>
      <c r="K1026" s="79"/>
      <c r="L1026" s="79"/>
      <c r="M1026" s="79"/>
      <c r="N1026" s="79"/>
      <c r="O1026" s="79"/>
      <c r="P1026" s="79"/>
      <c r="Q1026" s="79"/>
      <c r="R1026" s="79"/>
      <c r="S1026" s="79"/>
      <c r="T1026" s="79"/>
      <c r="U1026" s="79"/>
      <c r="V1026" s="79"/>
      <c r="W1026" s="79"/>
    </row>
    <row r="1027" spans="1:23">
      <c r="A1027" s="79"/>
      <c r="B1027" s="79"/>
      <c r="C1027" s="79"/>
      <c r="D1027" s="79"/>
      <c r="E1027" s="79"/>
      <c r="F1027" s="79"/>
      <c r="G1027" s="79"/>
      <c r="H1027" s="79"/>
      <c r="I1027" s="79"/>
      <c r="J1027" s="79"/>
      <c r="K1027" s="79"/>
      <c r="L1027" s="79"/>
      <c r="M1027" s="79"/>
      <c r="N1027" s="79"/>
      <c r="O1027" s="79"/>
      <c r="P1027" s="79"/>
      <c r="Q1027" s="79"/>
      <c r="R1027" s="79"/>
      <c r="S1027" s="79"/>
      <c r="T1027" s="79"/>
      <c r="U1027" s="79"/>
      <c r="V1027" s="79"/>
      <c r="W1027" s="79"/>
    </row>
    <row r="1028" spans="1:23">
      <c r="A1028" s="79"/>
      <c r="B1028" s="79"/>
      <c r="C1028" s="79"/>
      <c r="D1028" s="79"/>
      <c r="E1028" s="79"/>
      <c r="F1028" s="79"/>
      <c r="G1028" s="79"/>
      <c r="H1028" s="79"/>
      <c r="I1028" s="79"/>
      <c r="J1028" s="79"/>
      <c r="K1028" s="79"/>
      <c r="L1028" s="79"/>
      <c r="M1028" s="79"/>
      <c r="N1028" s="79"/>
      <c r="O1028" s="79"/>
      <c r="P1028" s="79"/>
      <c r="Q1028" s="79"/>
      <c r="R1028" s="79"/>
      <c r="S1028" s="79"/>
      <c r="T1028" s="79"/>
      <c r="U1028" s="79"/>
      <c r="V1028" s="79"/>
      <c r="W1028" s="79"/>
    </row>
    <row r="1029" spans="1:23">
      <c r="A1029" s="79"/>
      <c r="B1029" s="79"/>
      <c r="C1029" s="79"/>
      <c r="D1029" s="79"/>
      <c r="E1029" s="79"/>
      <c r="F1029" s="79"/>
      <c r="G1029" s="79"/>
      <c r="H1029" s="79"/>
      <c r="I1029" s="79"/>
      <c r="J1029" s="79"/>
      <c r="K1029" s="79"/>
      <c r="L1029" s="79"/>
      <c r="M1029" s="79"/>
      <c r="N1029" s="79"/>
      <c r="O1029" s="79"/>
      <c r="P1029" s="79"/>
      <c r="Q1029" s="79"/>
      <c r="R1029" s="79"/>
      <c r="S1029" s="79"/>
      <c r="T1029" s="79"/>
      <c r="U1029" s="79"/>
      <c r="V1029" s="79"/>
      <c r="W1029" s="79"/>
    </row>
    <row r="1030" spans="1:23">
      <c r="A1030" s="79"/>
      <c r="B1030" s="79"/>
      <c r="C1030" s="79"/>
      <c r="D1030" s="79"/>
      <c r="E1030" s="79"/>
      <c r="F1030" s="79"/>
      <c r="G1030" s="79"/>
      <c r="H1030" s="79"/>
      <c r="I1030" s="79"/>
      <c r="J1030" s="79"/>
      <c r="K1030" s="79"/>
      <c r="L1030" s="79"/>
      <c r="M1030" s="79"/>
      <c r="N1030" s="79"/>
      <c r="O1030" s="79"/>
      <c r="P1030" s="79"/>
      <c r="Q1030" s="79"/>
      <c r="R1030" s="79"/>
      <c r="S1030" s="79"/>
      <c r="T1030" s="79"/>
      <c r="U1030" s="79"/>
      <c r="V1030" s="79"/>
      <c r="W1030" s="79"/>
    </row>
    <row r="1031" spans="1:23">
      <c r="A1031" s="79"/>
      <c r="B1031" s="79"/>
      <c r="C1031" s="79"/>
      <c r="D1031" s="79"/>
      <c r="E1031" s="79"/>
      <c r="F1031" s="79"/>
      <c r="G1031" s="79"/>
      <c r="H1031" s="79"/>
      <c r="I1031" s="79"/>
      <c r="J1031" s="79"/>
      <c r="K1031" s="79"/>
      <c r="L1031" s="79"/>
      <c r="M1031" s="79"/>
      <c r="N1031" s="79"/>
      <c r="O1031" s="79"/>
      <c r="P1031" s="79"/>
      <c r="Q1031" s="79"/>
      <c r="R1031" s="79"/>
      <c r="S1031" s="79"/>
      <c r="T1031" s="79"/>
      <c r="U1031" s="79"/>
      <c r="V1031" s="79"/>
      <c r="W1031" s="79"/>
    </row>
    <row r="1032" spans="1:23">
      <c r="A1032" s="79"/>
      <c r="B1032" s="79"/>
      <c r="C1032" s="79"/>
      <c r="D1032" s="79"/>
      <c r="E1032" s="79"/>
      <c r="F1032" s="79"/>
      <c r="G1032" s="79"/>
      <c r="H1032" s="79"/>
      <c r="I1032" s="79"/>
      <c r="J1032" s="79"/>
      <c r="K1032" s="79"/>
      <c r="L1032" s="79"/>
      <c r="M1032" s="79"/>
      <c r="N1032" s="79"/>
      <c r="O1032" s="79"/>
      <c r="P1032" s="79"/>
      <c r="Q1032" s="79"/>
      <c r="R1032" s="79"/>
      <c r="S1032" s="79"/>
      <c r="T1032" s="79"/>
      <c r="U1032" s="79"/>
      <c r="V1032" s="79"/>
      <c r="W1032" s="79"/>
    </row>
    <row r="1033" spans="1:23">
      <c r="A1033" s="79"/>
      <c r="B1033" s="79"/>
      <c r="C1033" s="79"/>
      <c r="D1033" s="79"/>
      <c r="E1033" s="79"/>
      <c r="F1033" s="79"/>
      <c r="G1033" s="79"/>
      <c r="H1033" s="79"/>
      <c r="I1033" s="79"/>
      <c r="J1033" s="79"/>
      <c r="K1033" s="79"/>
      <c r="L1033" s="79"/>
      <c r="M1033" s="79"/>
      <c r="N1033" s="79"/>
      <c r="O1033" s="79"/>
      <c r="P1033" s="79"/>
      <c r="Q1033" s="79"/>
      <c r="R1033" s="79"/>
      <c r="S1033" s="79"/>
      <c r="T1033" s="79"/>
      <c r="U1033" s="79"/>
      <c r="V1033" s="79"/>
      <c r="W1033" s="79"/>
    </row>
    <row r="1034" spans="1:23">
      <c r="A1034" s="79"/>
      <c r="B1034" s="79"/>
      <c r="C1034" s="79"/>
      <c r="D1034" s="79"/>
      <c r="E1034" s="79"/>
      <c r="F1034" s="79"/>
      <c r="G1034" s="79"/>
      <c r="H1034" s="79"/>
      <c r="I1034" s="79"/>
      <c r="J1034" s="79"/>
      <c r="K1034" s="79"/>
      <c r="L1034" s="79"/>
      <c r="M1034" s="79"/>
      <c r="N1034" s="79"/>
      <c r="O1034" s="79"/>
      <c r="P1034" s="79"/>
      <c r="Q1034" s="79"/>
      <c r="R1034" s="79"/>
      <c r="S1034" s="79"/>
      <c r="T1034" s="79"/>
      <c r="U1034" s="79"/>
      <c r="V1034" s="79"/>
      <c r="W1034" s="79"/>
    </row>
    <row r="1035" spans="1:23">
      <c r="A1035" s="79"/>
      <c r="B1035" s="79"/>
      <c r="C1035" s="79"/>
      <c r="D1035" s="79"/>
      <c r="E1035" s="79"/>
      <c r="F1035" s="79"/>
      <c r="G1035" s="79"/>
      <c r="H1035" s="79"/>
      <c r="I1035" s="79"/>
      <c r="J1035" s="79"/>
      <c r="K1035" s="79"/>
      <c r="L1035" s="79"/>
      <c r="M1035" s="79"/>
      <c r="N1035" s="79"/>
      <c r="O1035" s="79"/>
      <c r="P1035" s="79"/>
      <c r="Q1035" s="79"/>
      <c r="R1035" s="79"/>
      <c r="S1035" s="79"/>
      <c r="T1035" s="79"/>
      <c r="U1035" s="79"/>
      <c r="V1035" s="79"/>
      <c r="W1035" s="79"/>
    </row>
    <row r="1036" spans="1:23">
      <c r="A1036" s="79"/>
      <c r="B1036" s="79"/>
      <c r="C1036" s="79"/>
      <c r="D1036" s="79"/>
      <c r="E1036" s="79"/>
      <c r="F1036" s="79"/>
      <c r="G1036" s="79"/>
      <c r="H1036" s="79"/>
      <c r="I1036" s="79"/>
      <c r="J1036" s="79"/>
      <c r="K1036" s="79"/>
      <c r="L1036" s="79"/>
      <c r="M1036" s="79"/>
      <c r="N1036" s="79"/>
      <c r="O1036" s="79"/>
      <c r="P1036" s="79"/>
      <c r="Q1036" s="79"/>
      <c r="R1036" s="79"/>
      <c r="S1036" s="79"/>
      <c r="T1036" s="79"/>
      <c r="U1036" s="79"/>
      <c r="V1036" s="79"/>
      <c r="W1036" s="79"/>
    </row>
    <row r="1037" spans="1:23">
      <c r="A1037" s="79"/>
      <c r="B1037" s="79"/>
      <c r="C1037" s="79"/>
      <c r="D1037" s="79"/>
      <c r="E1037" s="79"/>
      <c r="F1037" s="79"/>
      <c r="G1037" s="79"/>
      <c r="H1037" s="79"/>
      <c r="I1037" s="79"/>
      <c r="J1037" s="79"/>
      <c r="K1037" s="79"/>
      <c r="L1037" s="79"/>
      <c r="M1037" s="79"/>
      <c r="N1037" s="79"/>
      <c r="O1037" s="79"/>
      <c r="P1037" s="79"/>
      <c r="Q1037" s="79"/>
      <c r="R1037" s="79"/>
      <c r="S1037" s="79"/>
      <c r="T1037" s="79"/>
      <c r="U1037" s="79"/>
      <c r="V1037" s="79"/>
      <c r="W1037" s="79"/>
    </row>
    <row r="1038" spans="1:23">
      <c r="A1038" s="79"/>
      <c r="B1038" s="79"/>
      <c r="C1038" s="79"/>
      <c r="D1038" s="79"/>
      <c r="E1038" s="79"/>
      <c r="F1038" s="79"/>
      <c r="G1038" s="79"/>
      <c r="H1038" s="79"/>
      <c r="I1038" s="79"/>
      <c r="J1038" s="79"/>
      <c r="K1038" s="79"/>
      <c r="L1038" s="79"/>
      <c r="M1038" s="79"/>
      <c r="N1038" s="79"/>
      <c r="O1038" s="79"/>
      <c r="P1038" s="79"/>
      <c r="Q1038" s="79"/>
      <c r="R1038" s="79"/>
      <c r="S1038" s="79"/>
      <c r="T1038" s="79"/>
      <c r="U1038" s="79"/>
      <c r="V1038" s="79"/>
      <c r="W1038" s="79"/>
    </row>
    <row r="1039" spans="1:23">
      <c r="A1039" s="79"/>
      <c r="B1039" s="79"/>
      <c r="C1039" s="79"/>
      <c r="D1039" s="79"/>
      <c r="E1039" s="79"/>
      <c r="F1039" s="79"/>
      <c r="G1039" s="79"/>
      <c r="H1039" s="79"/>
      <c r="I1039" s="79"/>
      <c r="J1039" s="79"/>
      <c r="K1039" s="79"/>
      <c r="L1039" s="79"/>
      <c r="M1039" s="79"/>
      <c r="N1039" s="79"/>
      <c r="O1039" s="79"/>
      <c r="P1039" s="79"/>
      <c r="Q1039" s="79"/>
      <c r="R1039" s="79"/>
      <c r="S1039" s="79"/>
      <c r="T1039" s="79"/>
      <c r="U1039" s="79"/>
      <c r="V1039" s="79"/>
      <c r="W1039" s="79"/>
    </row>
    <row r="1040" spans="1:23">
      <c r="A1040" s="79"/>
      <c r="B1040" s="79"/>
      <c r="C1040" s="79"/>
      <c r="D1040" s="79"/>
      <c r="E1040" s="79"/>
      <c r="F1040" s="79"/>
      <c r="G1040" s="79"/>
      <c r="H1040" s="79"/>
      <c r="I1040" s="79"/>
      <c r="J1040" s="79"/>
      <c r="K1040" s="79"/>
      <c r="L1040" s="79"/>
      <c r="M1040" s="79"/>
      <c r="N1040" s="79"/>
      <c r="O1040" s="79"/>
      <c r="P1040" s="79"/>
      <c r="Q1040" s="79"/>
      <c r="R1040" s="79"/>
      <c r="S1040" s="79"/>
      <c r="T1040" s="79"/>
      <c r="U1040" s="79"/>
      <c r="V1040" s="79"/>
      <c r="W1040" s="79"/>
    </row>
    <row r="1041" spans="1:23">
      <c r="A1041" s="79"/>
      <c r="B1041" s="79"/>
      <c r="C1041" s="79"/>
      <c r="D1041" s="79"/>
      <c r="E1041" s="79"/>
      <c r="F1041" s="79"/>
      <c r="G1041" s="79"/>
      <c r="H1041" s="79"/>
      <c r="I1041" s="79"/>
      <c r="J1041" s="79"/>
      <c r="K1041" s="79"/>
      <c r="L1041" s="79"/>
      <c r="M1041" s="79"/>
      <c r="N1041" s="79"/>
      <c r="O1041" s="79"/>
      <c r="P1041" s="79"/>
      <c r="Q1041" s="79"/>
      <c r="R1041" s="79"/>
      <c r="S1041" s="79"/>
      <c r="T1041" s="79"/>
      <c r="U1041" s="79"/>
      <c r="V1041" s="79"/>
      <c r="W1041" s="79"/>
    </row>
    <row r="1042" spans="1:23">
      <c r="A1042" s="79"/>
      <c r="B1042" s="79"/>
      <c r="C1042" s="79"/>
      <c r="D1042" s="79"/>
      <c r="E1042" s="79"/>
      <c r="F1042" s="79"/>
      <c r="G1042" s="79"/>
      <c r="H1042" s="79"/>
      <c r="I1042" s="79"/>
      <c r="J1042" s="79"/>
      <c r="K1042" s="79"/>
      <c r="L1042" s="79"/>
      <c r="M1042" s="79"/>
      <c r="N1042" s="79"/>
      <c r="O1042" s="79"/>
      <c r="P1042" s="79"/>
      <c r="Q1042" s="79"/>
      <c r="R1042" s="79"/>
      <c r="S1042" s="79"/>
      <c r="T1042" s="79"/>
      <c r="U1042" s="79"/>
      <c r="V1042" s="79"/>
      <c r="W1042" s="79"/>
    </row>
    <row r="1043" spans="1:23">
      <c r="A1043" s="79"/>
      <c r="B1043" s="79"/>
      <c r="C1043" s="79"/>
      <c r="D1043" s="79"/>
      <c r="E1043" s="79"/>
      <c r="F1043" s="79"/>
      <c r="G1043" s="79"/>
      <c r="H1043" s="79"/>
      <c r="I1043" s="79"/>
      <c r="J1043" s="79"/>
      <c r="K1043" s="79"/>
      <c r="L1043" s="79"/>
      <c r="M1043" s="79"/>
      <c r="N1043" s="79"/>
      <c r="O1043" s="79"/>
      <c r="P1043" s="79"/>
      <c r="Q1043" s="79"/>
      <c r="R1043" s="79"/>
      <c r="S1043" s="79"/>
      <c r="T1043" s="79"/>
      <c r="U1043" s="79"/>
      <c r="V1043" s="79"/>
      <c r="W1043" s="79"/>
    </row>
    <row r="1044" spans="1:23">
      <c r="A1044" s="79"/>
      <c r="B1044" s="79"/>
      <c r="C1044" s="79"/>
      <c r="D1044" s="79"/>
      <c r="E1044" s="79"/>
      <c r="F1044" s="79"/>
      <c r="G1044" s="79"/>
      <c r="H1044" s="79"/>
      <c r="I1044" s="79"/>
      <c r="J1044" s="79"/>
      <c r="K1044" s="79"/>
      <c r="L1044" s="79"/>
      <c r="M1044" s="79"/>
      <c r="N1044" s="79"/>
      <c r="O1044" s="79"/>
      <c r="P1044" s="79"/>
      <c r="Q1044" s="79"/>
      <c r="R1044" s="79"/>
      <c r="S1044" s="79"/>
      <c r="T1044" s="79"/>
      <c r="U1044" s="79"/>
      <c r="V1044" s="79"/>
      <c r="W1044" s="79"/>
    </row>
    <row r="1045" spans="1:23">
      <c r="A1045" s="79"/>
      <c r="B1045" s="79"/>
      <c r="C1045" s="79"/>
      <c r="D1045" s="79"/>
      <c r="E1045" s="79"/>
      <c r="F1045" s="79"/>
      <c r="G1045" s="79"/>
      <c r="H1045" s="79"/>
      <c r="I1045" s="79"/>
      <c r="J1045" s="79"/>
      <c r="K1045" s="79"/>
      <c r="L1045" s="79"/>
      <c r="M1045" s="79"/>
      <c r="N1045" s="79"/>
      <c r="O1045" s="79"/>
      <c r="P1045" s="79"/>
      <c r="Q1045" s="79"/>
      <c r="R1045" s="79"/>
      <c r="S1045" s="79"/>
      <c r="T1045" s="79"/>
      <c r="U1045" s="79"/>
      <c r="V1045" s="79"/>
      <c r="W1045" s="79"/>
    </row>
    <row r="1046" spans="1:23">
      <c r="A1046" s="79"/>
      <c r="B1046" s="79"/>
      <c r="C1046" s="79"/>
      <c r="D1046" s="79"/>
      <c r="E1046" s="79"/>
      <c r="F1046" s="79"/>
      <c r="G1046" s="79"/>
      <c r="H1046" s="79"/>
      <c r="I1046" s="79"/>
      <c r="J1046" s="79"/>
      <c r="K1046" s="79"/>
      <c r="L1046" s="79"/>
      <c r="M1046" s="79"/>
      <c r="N1046" s="79"/>
      <c r="O1046" s="79"/>
      <c r="P1046" s="79"/>
      <c r="Q1046" s="79"/>
      <c r="R1046" s="79"/>
      <c r="S1046" s="79"/>
      <c r="T1046" s="79"/>
      <c r="U1046" s="79"/>
      <c r="V1046" s="79"/>
      <c r="W1046" s="79"/>
    </row>
    <row r="1047" spans="1:23">
      <c r="A1047" s="79"/>
      <c r="B1047" s="79"/>
      <c r="C1047" s="79"/>
      <c r="D1047" s="79"/>
      <c r="E1047" s="79"/>
      <c r="F1047" s="79"/>
      <c r="G1047" s="79"/>
      <c r="H1047" s="79"/>
      <c r="I1047" s="79"/>
      <c r="J1047" s="79"/>
      <c r="K1047" s="79"/>
      <c r="L1047" s="79"/>
      <c r="M1047" s="79"/>
      <c r="N1047" s="79"/>
      <c r="O1047" s="79"/>
      <c r="P1047" s="79"/>
      <c r="Q1047" s="79"/>
      <c r="R1047" s="79"/>
      <c r="S1047" s="79"/>
      <c r="T1047" s="79"/>
      <c r="U1047" s="79"/>
      <c r="V1047" s="79"/>
      <c r="W1047" s="79"/>
    </row>
    <row r="1048" spans="1:23">
      <c r="A1048" s="79"/>
      <c r="B1048" s="79"/>
      <c r="C1048" s="79"/>
      <c r="D1048" s="79"/>
      <c r="E1048" s="79"/>
      <c r="F1048" s="79"/>
      <c r="G1048" s="79"/>
      <c r="H1048" s="79"/>
      <c r="I1048" s="79"/>
      <c r="J1048" s="79"/>
      <c r="K1048" s="79"/>
      <c r="L1048" s="79"/>
      <c r="M1048" s="79"/>
      <c r="N1048" s="79"/>
      <c r="O1048" s="79"/>
      <c r="P1048" s="79"/>
      <c r="Q1048" s="79"/>
      <c r="R1048" s="79"/>
      <c r="S1048" s="79"/>
      <c r="T1048" s="79"/>
      <c r="U1048" s="79"/>
      <c r="V1048" s="79"/>
      <c r="W1048" s="79"/>
    </row>
    <row r="1049" spans="1:23">
      <c r="A1049" s="79"/>
      <c r="B1049" s="79"/>
      <c r="C1049" s="79"/>
      <c r="D1049" s="79"/>
      <c r="E1049" s="79"/>
      <c r="F1049" s="79"/>
      <c r="G1049" s="79"/>
      <c r="H1049" s="79"/>
      <c r="I1049" s="79"/>
      <c r="J1049" s="79"/>
      <c r="K1049" s="79"/>
      <c r="L1049" s="79"/>
      <c r="M1049" s="79"/>
      <c r="N1049" s="79"/>
      <c r="O1049" s="79"/>
      <c r="P1049" s="79"/>
      <c r="Q1049" s="79"/>
      <c r="R1049" s="79"/>
      <c r="S1049" s="79"/>
      <c r="T1049" s="79"/>
      <c r="U1049" s="79"/>
      <c r="V1049" s="79"/>
      <c r="W1049" s="79"/>
    </row>
    <row r="1050" spans="1:23">
      <c r="A1050" s="79"/>
      <c r="B1050" s="79"/>
      <c r="C1050" s="79"/>
      <c r="D1050" s="79"/>
      <c r="E1050" s="79"/>
      <c r="F1050" s="79"/>
      <c r="G1050" s="79"/>
      <c r="H1050" s="79"/>
      <c r="I1050" s="79"/>
      <c r="J1050" s="79"/>
      <c r="K1050" s="79"/>
      <c r="L1050" s="79"/>
      <c r="M1050" s="79"/>
      <c r="N1050" s="79"/>
      <c r="O1050" s="79"/>
      <c r="P1050" s="79"/>
      <c r="Q1050" s="79"/>
      <c r="R1050" s="79"/>
      <c r="S1050" s="79"/>
      <c r="T1050" s="79"/>
      <c r="U1050" s="79"/>
      <c r="V1050" s="79"/>
      <c r="W1050" s="79"/>
    </row>
    <row r="1051" spans="1:23">
      <c r="A1051" s="79"/>
      <c r="B1051" s="79"/>
      <c r="C1051" s="79"/>
      <c r="D1051" s="79"/>
      <c r="E1051" s="79"/>
      <c r="F1051" s="79"/>
      <c r="G1051" s="79"/>
      <c r="H1051" s="79"/>
      <c r="I1051" s="79"/>
      <c r="J1051" s="79"/>
      <c r="K1051" s="79"/>
      <c r="L1051" s="79"/>
      <c r="M1051" s="79"/>
      <c r="N1051" s="79"/>
      <c r="O1051" s="79"/>
      <c r="P1051" s="79"/>
      <c r="Q1051" s="79"/>
      <c r="R1051" s="79"/>
      <c r="S1051" s="79"/>
      <c r="T1051" s="79"/>
      <c r="U1051" s="79"/>
      <c r="V1051" s="79"/>
      <c r="W1051" s="79"/>
    </row>
    <row r="1052" spans="1:23">
      <c r="A1052" s="79"/>
      <c r="B1052" s="79"/>
      <c r="C1052" s="79"/>
      <c r="D1052" s="79"/>
      <c r="E1052" s="79"/>
      <c r="F1052" s="79"/>
      <c r="G1052" s="79"/>
      <c r="H1052" s="79"/>
      <c r="I1052" s="79"/>
      <c r="J1052" s="79"/>
      <c r="K1052" s="79"/>
      <c r="L1052" s="79"/>
      <c r="M1052" s="79"/>
      <c r="N1052" s="79"/>
      <c r="O1052" s="79"/>
      <c r="P1052" s="79"/>
      <c r="Q1052" s="79"/>
      <c r="R1052" s="79"/>
      <c r="S1052" s="79"/>
      <c r="T1052" s="79"/>
      <c r="U1052" s="79"/>
      <c r="V1052" s="79"/>
      <c r="W1052" s="79"/>
    </row>
    <row r="1053" spans="1:23">
      <c r="A1053" s="79"/>
      <c r="B1053" s="79"/>
      <c r="C1053" s="79"/>
      <c r="D1053" s="79"/>
      <c r="E1053" s="79"/>
      <c r="F1053" s="79"/>
      <c r="G1053" s="79"/>
      <c r="H1053" s="79"/>
      <c r="I1053" s="79"/>
      <c r="J1053" s="79"/>
      <c r="K1053" s="79"/>
      <c r="L1053" s="79"/>
      <c r="M1053" s="79"/>
      <c r="N1053" s="79"/>
      <c r="O1053" s="79"/>
      <c r="P1053" s="79"/>
      <c r="Q1053" s="79"/>
      <c r="R1053" s="79"/>
      <c r="S1053" s="79"/>
      <c r="T1053" s="79"/>
      <c r="U1053" s="79"/>
      <c r="V1053" s="79"/>
      <c r="W1053" s="79"/>
    </row>
    <row r="1054" spans="1:23">
      <c r="A1054" s="79"/>
      <c r="B1054" s="79"/>
      <c r="C1054" s="79"/>
      <c r="D1054" s="79"/>
      <c r="E1054" s="79"/>
      <c r="F1054" s="79"/>
      <c r="G1054" s="79"/>
      <c r="H1054" s="79"/>
      <c r="I1054" s="79"/>
      <c r="J1054" s="79"/>
      <c r="K1054" s="79"/>
      <c r="L1054" s="79"/>
      <c r="M1054" s="79"/>
      <c r="N1054" s="79"/>
      <c r="O1054" s="79"/>
      <c r="P1054" s="79"/>
      <c r="Q1054" s="79"/>
      <c r="R1054" s="79"/>
      <c r="S1054" s="79"/>
      <c r="T1054" s="79"/>
      <c r="U1054" s="79"/>
      <c r="V1054" s="79"/>
      <c r="W1054" s="79"/>
    </row>
    <row r="1055" spans="1:23">
      <c r="A1055" s="79"/>
      <c r="B1055" s="79"/>
      <c r="C1055" s="79"/>
      <c r="D1055" s="79"/>
      <c r="E1055" s="79"/>
      <c r="F1055" s="79"/>
      <c r="G1055" s="79"/>
      <c r="H1055" s="79"/>
      <c r="I1055" s="79"/>
      <c r="J1055" s="79"/>
      <c r="K1055" s="79"/>
      <c r="L1055" s="79"/>
      <c r="M1055" s="79"/>
      <c r="N1055" s="79"/>
      <c r="O1055" s="79"/>
      <c r="P1055" s="79"/>
      <c r="Q1055" s="79"/>
      <c r="R1055" s="79"/>
      <c r="S1055" s="79"/>
      <c r="T1055" s="79"/>
      <c r="U1055" s="79"/>
      <c r="V1055" s="79"/>
      <c r="W1055" s="79"/>
    </row>
    <row r="1056" spans="1:23">
      <c r="A1056" s="79"/>
      <c r="B1056" s="79"/>
      <c r="C1056" s="79"/>
      <c r="D1056" s="79"/>
      <c r="E1056" s="79"/>
      <c r="F1056" s="79"/>
      <c r="G1056" s="79"/>
      <c r="H1056" s="79"/>
      <c r="I1056" s="79"/>
      <c r="J1056" s="79"/>
      <c r="K1056" s="79"/>
      <c r="L1056" s="79"/>
      <c r="M1056" s="79"/>
      <c r="N1056" s="79"/>
      <c r="O1056" s="79"/>
      <c r="P1056" s="79"/>
      <c r="Q1056" s="79"/>
      <c r="R1056" s="79"/>
      <c r="S1056" s="79"/>
      <c r="T1056" s="79"/>
      <c r="U1056" s="79"/>
      <c r="V1056" s="79"/>
      <c r="W1056" s="79"/>
    </row>
    <row r="1057" spans="1:23">
      <c r="A1057" s="79"/>
      <c r="B1057" s="79"/>
      <c r="C1057" s="79"/>
      <c r="D1057" s="79"/>
      <c r="E1057" s="79"/>
      <c r="F1057" s="79"/>
      <c r="G1057" s="79"/>
      <c r="H1057" s="79"/>
      <c r="I1057" s="79"/>
      <c r="J1057" s="79"/>
      <c r="K1057" s="79"/>
      <c r="L1057" s="79"/>
      <c r="M1057" s="79"/>
      <c r="N1057" s="79"/>
      <c r="O1057" s="79"/>
      <c r="P1057" s="79"/>
      <c r="Q1057" s="79"/>
      <c r="R1057" s="79"/>
      <c r="S1057" s="79"/>
      <c r="T1057" s="79"/>
      <c r="U1057" s="79"/>
      <c r="V1057" s="79"/>
      <c r="W1057" s="79"/>
    </row>
    <row r="1058" spans="1:23">
      <c r="A1058" s="79"/>
      <c r="B1058" s="79"/>
      <c r="C1058" s="79"/>
      <c r="D1058" s="79"/>
      <c r="E1058" s="79"/>
      <c r="F1058" s="79"/>
      <c r="G1058" s="79"/>
      <c r="H1058" s="79"/>
      <c r="I1058" s="79"/>
      <c r="J1058" s="79"/>
      <c r="K1058" s="79"/>
      <c r="L1058" s="79"/>
      <c r="M1058" s="79"/>
      <c r="N1058" s="79"/>
      <c r="O1058" s="79"/>
      <c r="P1058" s="79"/>
      <c r="Q1058" s="79"/>
      <c r="R1058" s="79"/>
      <c r="S1058" s="79"/>
      <c r="T1058" s="79"/>
      <c r="U1058" s="79"/>
      <c r="V1058" s="79"/>
      <c r="W1058" s="79"/>
    </row>
    <row r="1059" spans="1:23">
      <c r="A1059" s="79"/>
      <c r="B1059" s="79"/>
      <c r="C1059" s="79"/>
      <c r="D1059" s="79"/>
      <c r="E1059" s="79"/>
      <c r="F1059" s="79"/>
      <c r="G1059" s="79"/>
      <c r="H1059" s="79"/>
      <c r="I1059" s="79"/>
      <c r="J1059" s="79"/>
      <c r="K1059" s="79"/>
      <c r="L1059" s="79"/>
      <c r="M1059" s="79"/>
      <c r="N1059" s="79"/>
      <c r="O1059" s="79"/>
      <c r="P1059" s="79"/>
      <c r="Q1059" s="79"/>
      <c r="R1059" s="79"/>
      <c r="S1059" s="79"/>
      <c r="T1059" s="79"/>
      <c r="U1059" s="79"/>
      <c r="V1059" s="79"/>
      <c r="W1059" s="79"/>
    </row>
    <row r="1060" spans="1:23">
      <c r="A1060" s="79"/>
      <c r="B1060" s="79"/>
      <c r="C1060" s="79"/>
      <c r="D1060" s="79"/>
      <c r="E1060" s="79"/>
      <c r="F1060" s="79"/>
      <c r="G1060" s="79"/>
      <c r="H1060" s="79"/>
      <c r="I1060" s="79"/>
      <c r="J1060" s="79"/>
      <c r="K1060" s="79"/>
      <c r="L1060" s="79"/>
      <c r="M1060" s="79"/>
      <c r="N1060" s="79"/>
      <c r="O1060" s="79"/>
      <c r="P1060" s="79"/>
      <c r="Q1060" s="79"/>
      <c r="R1060" s="79"/>
      <c r="S1060" s="79"/>
      <c r="T1060" s="79"/>
      <c r="U1060" s="79"/>
      <c r="V1060" s="79"/>
      <c r="W1060" s="79"/>
    </row>
    <row r="1061" spans="1:23">
      <c r="A1061" s="79"/>
      <c r="B1061" s="79"/>
      <c r="C1061" s="79"/>
      <c r="D1061" s="79"/>
      <c r="E1061" s="79"/>
      <c r="F1061" s="79"/>
      <c r="G1061" s="79"/>
      <c r="H1061" s="79"/>
      <c r="I1061" s="79"/>
      <c r="J1061" s="79"/>
      <c r="K1061" s="79"/>
      <c r="L1061" s="79"/>
      <c r="M1061" s="79"/>
      <c r="N1061" s="79"/>
      <c r="O1061" s="79"/>
      <c r="P1061" s="79"/>
      <c r="Q1061" s="79"/>
      <c r="R1061" s="79"/>
      <c r="S1061" s="79"/>
      <c r="T1061" s="79"/>
      <c r="U1061" s="79"/>
      <c r="V1061" s="79"/>
      <c r="W1061" s="79"/>
    </row>
    <row r="1062" spans="1:23">
      <c r="A1062" s="79"/>
      <c r="B1062" s="79"/>
      <c r="C1062" s="79"/>
      <c r="D1062" s="79"/>
      <c r="E1062" s="79"/>
      <c r="F1062" s="79"/>
      <c r="G1062" s="79"/>
      <c r="H1062" s="79"/>
      <c r="I1062" s="79"/>
      <c r="J1062" s="79"/>
      <c r="K1062" s="79"/>
      <c r="L1062" s="79"/>
      <c r="M1062" s="79"/>
      <c r="N1062" s="79"/>
      <c r="O1062" s="79"/>
      <c r="P1062" s="79"/>
      <c r="Q1062" s="79"/>
      <c r="R1062" s="79"/>
      <c r="S1062" s="79"/>
      <c r="T1062" s="79"/>
      <c r="U1062" s="79"/>
      <c r="V1062" s="79"/>
      <c r="W1062" s="79"/>
    </row>
    <row r="1063" spans="1:23">
      <c r="A1063" s="79"/>
      <c r="B1063" s="79"/>
      <c r="C1063" s="79"/>
      <c r="D1063" s="79"/>
      <c r="E1063" s="79"/>
      <c r="F1063" s="79"/>
      <c r="G1063" s="79"/>
      <c r="H1063" s="79"/>
      <c r="I1063" s="79"/>
      <c r="J1063" s="79"/>
      <c r="K1063" s="79"/>
      <c r="L1063" s="79"/>
      <c r="M1063" s="79"/>
      <c r="N1063" s="79"/>
      <c r="O1063" s="79"/>
      <c r="P1063" s="79"/>
      <c r="Q1063" s="79"/>
      <c r="R1063" s="79"/>
      <c r="S1063" s="79"/>
      <c r="T1063" s="79"/>
      <c r="U1063" s="79"/>
      <c r="V1063" s="79"/>
      <c r="W1063" s="79"/>
    </row>
    <row r="1064" spans="1:23">
      <c r="A1064" s="79"/>
      <c r="B1064" s="79"/>
      <c r="C1064" s="79"/>
      <c r="D1064" s="79"/>
      <c r="E1064" s="79"/>
      <c r="F1064" s="79"/>
      <c r="G1064" s="79"/>
      <c r="H1064" s="79"/>
      <c r="I1064" s="79"/>
      <c r="J1064" s="79"/>
      <c r="K1064" s="79"/>
      <c r="L1064" s="79"/>
      <c r="M1064" s="79"/>
      <c r="N1064" s="79"/>
      <c r="O1064" s="79"/>
      <c r="P1064" s="79"/>
      <c r="Q1064" s="79"/>
      <c r="R1064" s="79"/>
      <c r="S1064" s="79"/>
      <c r="T1064" s="79"/>
      <c r="U1064" s="79"/>
      <c r="V1064" s="79"/>
      <c r="W1064" s="79"/>
    </row>
    <row r="1065" spans="1:23">
      <c r="A1065" s="79"/>
      <c r="B1065" s="79"/>
      <c r="C1065" s="79"/>
      <c r="D1065" s="79"/>
      <c r="E1065" s="79"/>
      <c r="F1065" s="79"/>
      <c r="G1065" s="79"/>
      <c r="H1065" s="79"/>
      <c r="I1065" s="79"/>
      <c r="J1065" s="79"/>
      <c r="K1065" s="79"/>
      <c r="L1065" s="79"/>
      <c r="M1065" s="79"/>
      <c r="N1065" s="79"/>
      <c r="O1065" s="79"/>
      <c r="P1065" s="79"/>
      <c r="Q1065" s="79"/>
      <c r="R1065" s="79"/>
      <c r="S1065" s="79"/>
      <c r="T1065" s="79"/>
      <c r="U1065" s="79"/>
      <c r="V1065" s="79"/>
      <c r="W1065" s="79"/>
    </row>
    <row r="1066" spans="1:23">
      <c r="A1066" s="79"/>
      <c r="B1066" s="79"/>
      <c r="C1066" s="79"/>
      <c r="D1066" s="79"/>
      <c r="E1066" s="79"/>
      <c r="F1066" s="79"/>
      <c r="G1066" s="79"/>
      <c r="H1066" s="79"/>
      <c r="I1066" s="79"/>
      <c r="J1066" s="79"/>
      <c r="K1066" s="79"/>
      <c r="L1066" s="79"/>
      <c r="M1066" s="79"/>
      <c r="N1066" s="79"/>
      <c r="O1066" s="79"/>
      <c r="P1066" s="79"/>
      <c r="Q1066" s="79"/>
      <c r="R1066" s="79"/>
      <c r="S1066" s="79"/>
      <c r="T1066" s="79"/>
      <c r="U1066" s="79"/>
      <c r="V1066" s="79"/>
      <c r="W1066" s="79"/>
    </row>
    <row r="1067" spans="1:23">
      <c r="A1067" s="79"/>
      <c r="B1067" s="79"/>
      <c r="C1067" s="79"/>
      <c r="D1067" s="79"/>
      <c r="E1067" s="79"/>
      <c r="F1067" s="79"/>
      <c r="G1067" s="79"/>
      <c r="H1067" s="79"/>
      <c r="I1067" s="79"/>
      <c r="J1067" s="79"/>
      <c r="K1067" s="79"/>
      <c r="L1067" s="79"/>
      <c r="M1067" s="79"/>
      <c r="N1067" s="79"/>
      <c r="O1067" s="79"/>
      <c r="P1067" s="79"/>
      <c r="Q1067" s="79"/>
      <c r="R1067" s="79"/>
      <c r="S1067" s="79"/>
      <c r="T1067" s="79"/>
      <c r="U1067" s="79"/>
      <c r="V1067" s="79"/>
      <c r="W1067" s="79"/>
    </row>
    <row r="1068" spans="1:23">
      <c r="A1068" s="79"/>
      <c r="B1068" s="79"/>
      <c r="C1068" s="79"/>
      <c r="D1068" s="79"/>
      <c r="E1068" s="79"/>
      <c r="F1068" s="79"/>
      <c r="G1068" s="79"/>
      <c r="H1068" s="79"/>
      <c r="I1068" s="79"/>
      <c r="J1068" s="79"/>
      <c r="K1068" s="79"/>
      <c r="L1068" s="79"/>
      <c r="M1068" s="79"/>
      <c r="N1068" s="79"/>
      <c r="O1068" s="79"/>
      <c r="P1068" s="79"/>
      <c r="Q1068" s="79"/>
      <c r="R1068" s="79"/>
      <c r="S1068" s="79"/>
      <c r="T1068" s="79"/>
      <c r="U1068" s="79"/>
      <c r="V1068" s="79"/>
      <c r="W1068" s="79"/>
    </row>
    <row r="1069" spans="1:23">
      <c r="A1069" s="79"/>
      <c r="B1069" s="79"/>
      <c r="C1069" s="79"/>
      <c r="D1069" s="79"/>
      <c r="E1069" s="79"/>
      <c r="F1069" s="79"/>
      <c r="G1069" s="79"/>
      <c r="H1069" s="79"/>
      <c r="I1069" s="79"/>
      <c r="J1069" s="79"/>
      <c r="K1069" s="79"/>
      <c r="L1069" s="79"/>
      <c r="M1069" s="79"/>
      <c r="N1069" s="79"/>
      <c r="O1069" s="79"/>
      <c r="P1069" s="79"/>
      <c r="Q1069" s="79"/>
      <c r="R1069" s="79"/>
      <c r="S1069" s="79"/>
      <c r="T1069" s="79"/>
      <c r="U1069" s="79"/>
      <c r="V1069" s="79"/>
      <c r="W1069" s="79"/>
    </row>
    <row r="1070" spans="1:23">
      <c r="A1070" s="79"/>
      <c r="B1070" s="79"/>
      <c r="C1070" s="79"/>
      <c r="D1070" s="79"/>
      <c r="E1070" s="79"/>
      <c r="F1070" s="79"/>
      <c r="G1070" s="79"/>
      <c r="H1070" s="79"/>
      <c r="I1070" s="79"/>
      <c r="J1070" s="79"/>
      <c r="K1070" s="79"/>
      <c r="L1070" s="79"/>
      <c r="M1070" s="79"/>
      <c r="N1070" s="79"/>
      <c r="O1070" s="79"/>
      <c r="P1070" s="79"/>
      <c r="Q1070" s="79"/>
      <c r="R1070" s="79"/>
      <c r="S1070" s="79"/>
      <c r="T1070" s="79"/>
      <c r="U1070" s="79"/>
      <c r="V1070" s="79"/>
      <c r="W1070" s="79"/>
    </row>
    <row r="1071" spans="1:23">
      <c r="A1071" s="79"/>
      <c r="B1071" s="79"/>
      <c r="C1071" s="79"/>
      <c r="D1071" s="79"/>
      <c r="E1071" s="79"/>
      <c r="F1071" s="79"/>
      <c r="G1071" s="79"/>
      <c r="H1071" s="79"/>
      <c r="I1071" s="79"/>
      <c r="J1071" s="79"/>
      <c r="K1071" s="79"/>
      <c r="L1071" s="79"/>
      <c r="M1071" s="79"/>
      <c r="N1071" s="79"/>
      <c r="O1071" s="79"/>
      <c r="P1071" s="79"/>
      <c r="Q1071" s="79"/>
      <c r="R1071" s="79"/>
      <c r="S1071" s="79"/>
      <c r="T1071" s="79"/>
      <c r="U1071" s="79"/>
      <c r="V1071" s="79"/>
      <c r="W1071" s="79"/>
    </row>
    <row r="1072" spans="1:23">
      <c r="A1072" s="79"/>
      <c r="B1072" s="79"/>
      <c r="C1072" s="79"/>
      <c r="D1072" s="79"/>
      <c r="E1072" s="79"/>
      <c r="F1072" s="79"/>
      <c r="G1072" s="79"/>
      <c r="H1072" s="79"/>
      <c r="I1072" s="79"/>
      <c r="J1072" s="79"/>
      <c r="K1072" s="79"/>
      <c r="L1072" s="79"/>
      <c r="M1072" s="79"/>
      <c r="N1072" s="79"/>
      <c r="O1072" s="79"/>
      <c r="P1072" s="79"/>
      <c r="Q1072" s="79"/>
      <c r="R1072" s="79"/>
      <c r="S1072" s="79"/>
      <c r="T1072" s="79"/>
      <c r="U1072" s="79"/>
      <c r="V1072" s="79"/>
      <c r="W1072" s="79"/>
    </row>
    <row r="1073" spans="1:23">
      <c r="A1073" s="79"/>
      <c r="B1073" s="79"/>
      <c r="C1073" s="79"/>
      <c r="D1073" s="79"/>
      <c r="E1073" s="79"/>
      <c r="F1073" s="79"/>
      <c r="G1073" s="79"/>
      <c r="H1073" s="79"/>
      <c r="I1073" s="79"/>
      <c r="J1073" s="79"/>
      <c r="K1073" s="79"/>
      <c r="L1073" s="79"/>
      <c r="M1073" s="79"/>
      <c r="N1073" s="79"/>
      <c r="O1073" s="79"/>
      <c r="P1073" s="79"/>
      <c r="Q1073" s="79"/>
      <c r="R1073" s="79"/>
      <c r="S1073" s="79"/>
      <c r="T1073" s="79"/>
      <c r="U1073" s="79"/>
      <c r="V1073" s="79"/>
      <c r="W1073" s="79"/>
    </row>
    <row r="1074" spans="1:23">
      <c r="A1074" s="79"/>
      <c r="B1074" s="79"/>
      <c r="C1074" s="79"/>
      <c r="D1074" s="79"/>
      <c r="E1074" s="79"/>
      <c r="F1074" s="79"/>
      <c r="G1074" s="79"/>
      <c r="H1074" s="79"/>
      <c r="I1074" s="79"/>
      <c r="J1074" s="79"/>
      <c r="K1074" s="79"/>
      <c r="L1074" s="79"/>
      <c r="M1074" s="79"/>
      <c r="N1074" s="79"/>
      <c r="O1074" s="79"/>
      <c r="P1074" s="79"/>
      <c r="Q1074" s="79"/>
      <c r="R1074" s="79"/>
      <c r="S1074" s="79"/>
      <c r="T1074" s="79"/>
      <c r="U1074" s="79"/>
      <c r="V1074" s="79"/>
      <c r="W1074" s="79"/>
    </row>
    <row r="1075" spans="1:23">
      <c r="A1075" s="79"/>
      <c r="B1075" s="79"/>
      <c r="C1075" s="79"/>
      <c r="D1075" s="79"/>
      <c r="E1075" s="79"/>
      <c r="F1075" s="79"/>
      <c r="G1075" s="79"/>
      <c r="H1075" s="79"/>
      <c r="I1075" s="79"/>
      <c r="J1075" s="79"/>
      <c r="K1075" s="79"/>
      <c r="L1075" s="79"/>
      <c r="M1075" s="79"/>
      <c r="N1075" s="79"/>
      <c r="O1075" s="79"/>
      <c r="P1075" s="79"/>
      <c r="Q1075" s="79"/>
      <c r="R1075" s="79"/>
      <c r="S1075" s="79"/>
      <c r="T1075" s="79"/>
      <c r="U1075" s="79"/>
      <c r="V1075" s="79"/>
      <c r="W1075" s="79"/>
    </row>
    <row r="1076" spans="1:23">
      <c r="A1076" s="79"/>
      <c r="B1076" s="79"/>
      <c r="C1076" s="79"/>
      <c r="D1076" s="79"/>
      <c r="E1076" s="79"/>
      <c r="F1076" s="79"/>
      <c r="G1076" s="79"/>
      <c r="H1076" s="79"/>
      <c r="I1076" s="79"/>
      <c r="J1076" s="79"/>
      <c r="K1076" s="79"/>
      <c r="L1076" s="79"/>
      <c r="M1076" s="79"/>
      <c r="N1076" s="79"/>
      <c r="O1076" s="79"/>
      <c r="P1076" s="79"/>
      <c r="Q1076" s="79"/>
      <c r="R1076" s="79"/>
      <c r="S1076" s="79"/>
      <c r="T1076" s="79"/>
      <c r="U1076" s="79"/>
      <c r="V1076" s="79"/>
      <c r="W1076" s="79"/>
    </row>
    <row r="1077" spans="1:23">
      <c r="A1077" s="79"/>
      <c r="B1077" s="79"/>
      <c r="C1077" s="79"/>
      <c r="D1077" s="79"/>
      <c r="E1077" s="79"/>
      <c r="F1077" s="79"/>
      <c r="G1077" s="79"/>
      <c r="H1077" s="79"/>
      <c r="I1077" s="79"/>
      <c r="J1077" s="79"/>
      <c r="K1077" s="79"/>
      <c r="L1077" s="79"/>
      <c r="M1077" s="79"/>
      <c r="N1077" s="79"/>
      <c r="O1077" s="79"/>
      <c r="P1077" s="79"/>
      <c r="Q1077" s="79"/>
      <c r="R1077" s="79"/>
      <c r="S1077" s="79"/>
      <c r="T1077" s="79"/>
      <c r="U1077" s="79"/>
      <c r="V1077" s="79"/>
      <c r="W1077" s="79"/>
    </row>
    <row r="1078" spans="1:23">
      <c r="A1078" s="79"/>
      <c r="B1078" s="79"/>
      <c r="C1078" s="79"/>
      <c r="D1078" s="79"/>
      <c r="E1078" s="79"/>
      <c r="F1078" s="79"/>
      <c r="G1078" s="79"/>
      <c r="H1078" s="79"/>
      <c r="I1078" s="79"/>
      <c r="J1078" s="79"/>
      <c r="K1078" s="79"/>
      <c r="L1078" s="79"/>
      <c r="M1078" s="79"/>
      <c r="N1078" s="79"/>
      <c r="O1078" s="79"/>
      <c r="P1078" s="79"/>
      <c r="Q1078" s="79"/>
      <c r="R1078" s="79"/>
      <c r="S1078" s="79"/>
      <c r="T1078" s="79"/>
      <c r="U1078" s="79"/>
      <c r="V1078" s="79"/>
      <c r="W1078" s="79"/>
    </row>
    <row r="1079" spans="1:23">
      <c r="A1079" s="79"/>
      <c r="B1079" s="79"/>
      <c r="C1079" s="79"/>
      <c r="D1079" s="79"/>
      <c r="E1079" s="79"/>
      <c r="F1079" s="79"/>
      <c r="G1079" s="79"/>
      <c r="H1079" s="79"/>
      <c r="I1079" s="79"/>
      <c r="J1079" s="79"/>
      <c r="K1079" s="79"/>
      <c r="L1079" s="79"/>
      <c r="M1079" s="79"/>
      <c r="N1079" s="79"/>
      <c r="O1079" s="79"/>
      <c r="P1079" s="79"/>
      <c r="Q1079" s="79"/>
      <c r="R1079" s="79"/>
      <c r="S1079" s="79"/>
      <c r="T1079" s="79"/>
      <c r="U1079" s="79"/>
      <c r="V1079" s="79"/>
      <c r="W1079" s="79"/>
    </row>
    <row r="1080" spans="1:23">
      <c r="A1080" s="79"/>
      <c r="B1080" s="79"/>
      <c r="C1080" s="79"/>
      <c r="D1080" s="79"/>
      <c r="E1080" s="79"/>
      <c r="F1080" s="79"/>
      <c r="G1080" s="79"/>
      <c r="H1080" s="79"/>
      <c r="I1080" s="79"/>
      <c r="J1080" s="79"/>
      <c r="K1080" s="79"/>
      <c r="L1080" s="79"/>
      <c r="M1080" s="79"/>
      <c r="N1080" s="79"/>
      <c r="O1080" s="79"/>
      <c r="P1080" s="79"/>
      <c r="Q1080" s="79"/>
      <c r="R1080" s="79"/>
      <c r="S1080" s="79"/>
      <c r="T1080" s="79"/>
      <c r="U1080" s="79"/>
      <c r="V1080" s="79"/>
      <c r="W1080" s="79"/>
    </row>
    <row r="1081" spans="1:23">
      <c r="A1081" s="79"/>
      <c r="B1081" s="79"/>
      <c r="C1081" s="79"/>
      <c r="D1081" s="79"/>
      <c r="E1081" s="79"/>
      <c r="F1081" s="79"/>
      <c r="G1081" s="79"/>
      <c r="H1081" s="79"/>
      <c r="I1081" s="79"/>
      <c r="J1081" s="79"/>
      <c r="K1081" s="79"/>
      <c r="L1081" s="79"/>
      <c r="M1081" s="79"/>
      <c r="N1081" s="79"/>
      <c r="O1081" s="79"/>
      <c r="P1081" s="79"/>
      <c r="Q1081" s="79"/>
      <c r="R1081" s="79"/>
      <c r="S1081" s="79"/>
      <c r="T1081" s="79"/>
      <c r="U1081" s="79"/>
      <c r="V1081" s="79"/>
      <c r="W1081" s="79"/>
    </row>
    <row r="1082" spans="1:23">
      <c r="A1082" s="79"/>
      <c r="B1082" s="79"/>
      <c r="C1082" s="79"/>
      <c r="D1082" s="79"/>
      <c r="E1082" s="79"/>
      <c r="F1082" s="79"/>
      <c r="G1082" s="79"/>
      <c r="H1082" s="79"/>
      <c r="I1082" s="79"/>
      <c r="J1082" s="79"/>
      <c r="K1082" s="79"/>
      <c r="L1082" s="79"/>
      <c r="M1082" s="79"/>
      <c r="N1082" s="79"/>
      <c r="O1082" s="79"/>
      <c r="P1082" s="79"/>
      <c r="Q1082" s="79"/>
      <c r="R1082" s="79"/>
      <c r="S1082" s="79"/>
      <c r="T1082" s="79"/>
      <c r="U1082" s="79"/>
      <c r="V1082" s="79"/>
      <c r="W1082" s="79"/>
    </row>
    <row r="1083" spans="1:23">
      <c r="A1083" s="79"/>
      <c r="B1083" s="79"/>
      <c r="C1083" s="79"/>
      <c r="D1083" s="79"/>
      <c r="E1083" s="79"/>
      <c r="F1083" s="79"/>
      <c r="G1083" s="79"/>
      <c r="H1083" s="79"/>
      <c r="I1083" s="79"/>
      <c r="J1083" s="79"/>
      <c r="K1083" s="79"/>
      <c r="L1083" s="79"/>
      <c r="M1083" s="79"/>
      <c r="N1083" s="79"/>
      <c r="O1083" s="79"/>
      <c r="P1083" s="79"/>
      <c r="Q1083" s="79"/>
      <c r="R1083" s="79"/>
      <c r="S1083" s="79"/>
      <c r="T1083" s="79"/>
      <c r="U1083" s="79"/>
      <c r="V1083" s="79"/>
      <c r="W1083" s="79"/>
    </row>
    <row r="1084" spans="1:23">
      <c r="A1084" s="79"/>
      <c r="B1084" s="79"/>
      <c r="C1084" s="79"/>
      <c r="D1084" s="79"/>
      <c r="E1084" s="79"/>
      <c r="F1084" s="79"/>
      <c r="G1084" s="79"/>
      <c r="H1084" s="79"/>
      <c r="I1084" s="79"/>
      <c r="J1084" s="79"/>
      <c r="K1084" s="79"/>
      <c r="L1084" s="79"/>
      <c r="M1084" s="79"/>
      <c r="N1084" s="79"/>
      <c r="O1084" s="79"/>
      <c r="P1084" s="79"/>
      <c r="Q1084" s="79"/>
      <c r="R1084" s="79"/>
      <c r="S1084" s="79"/>
      <c r="T1084" s="79"/>
      <c r="U1084" s="79"/>
      <c r="V1084" s="79"/>
      <c r="W1084" s="79"/>
    </row>
    <row r="1085" spans="1:23">
      <c r="A1085" s="79"/>
      <c r="B1085" s="79"/>
      <c r="C1085" s="79"/>
      <c r="D1085" s="79"/>
      <c r="E1085" s="79"/>
      <c r="F1085" s="79"/>
      <c r="G1085" s="79"/>
      <c r="H1085" s="79"/>
      <c r="I1085" s="79"/>
      <c r="J1085" s="79"/>
      <c r="K1085" s="79"/>
      <c r="L1085" s="79"/>
      <c r="M1085" s="79"/>
      <c r="N1085" s="79"/>
      <c r="O1085" s="79"/>
      <c r="P1085" s="79"/>
      <c r="Q1085" s="79"/>
      <c r="R1085" s="79"/>
      <c r="S1085" s="79"/>
      <c r="T1085" s="79"/>
      <c r="U1085" s="79"/>
      <c r="V1085" s="79"/>
      <c r="W1085" s="79"/>
    </row>
    <row r="1086" spans="1:23">
      <c r="A1086" s="79"/>
      <c r="B1086" s="79"/>
      <c r="C1086" s="79"/>
      <c r="D1086" s="79"/>
      <c r="E1086" s="79"/>
      <c r="F1086" s="79"/>
      <c r="G1086" s="79"/>
      <c r="H1086" s="79"/>
      <c r="I1086" s="79"/>
      <c r="J1086" s="79"/>
      <c r="K1086" s="79"/>
      <c r="L1086" s="79"/>
      <c r="M1086" s="79"/>
      <c r="N1086" s="79"/>
      <c r="O1086" s="79"/>
      <c r="P1086" s="79"/>
      <c r="Q1086" s="79"/>
      <c r="R1086" s="79"/>
      <c r="S1086" s="79"/>
      <c r="T1086" s="79"/>
      <c r="U1086" s="79"/>
      <c r="V1086" s="79"/>
      <c r="W1086" s="79"/>
    </row>
    <row r="1087" spans="1:23">
      <c r="A1087" s="79"/>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row>
    <row r="1088" spans="1:23">
      <c r="A1088" s="79"/>
      <c r="B1088" s="79"/>
      <c r="C1088" s="79"/>
      <c r="D1088" s="79"/>
      <c r="E1088" s="79"/>
      <c r="F1088" s="79"/>
      <c r="G1088" s="79"/>
      <c r="H1088" s="79"/>
      <c r="I1088" s="79"/>
      <c r="J1088" s="79"/>
      <c r="K1088" s="79"/>
      <c r="L1088" s="79"/>
      <c r="M1088" s="79"/>
      <c r="N1088" s="79"/>
      <c r="O1088" s="79"/>
      <c r="P1088" s="79"/>
      <c r="Q1088" s="79"/>
      <c r="R1088" s="79"/>
      <c r="S1088" s="79"/>
      <c r="T1088" s="79"/>
      <c r="U1088" s="79"/>
      <c r="V1088" s="79"/>
      <c r="W1088" s="79"/>
    </row>
    <row r="1089" spans="1:23">
      <c r="A1089" s="79"/>
      <c r="B1089" s="79"/>
      <c r="C1089" s="79"/>
      <c r="D1089" s="79"/>
      <c r="E1089" s="79"/>
      <c r="F1089" s="79"/>
      <c r="G1089" s="79"/>
      <c r="H1089" s="79"/>
      <c r="I1089" s="79"/>
      <c r="J1089" s="79"/>
      <c r="K1089" s="79"/>
      <c r="L1089" s="79"/>
      <c r="M1089" s="79"/>
      <c r="N1089" s="79"/>
      <c r="O1089" s="79"/>
      <c r="P1089" s="79"/>
      <c r="Q1089" s="79"/>
      <c r="R1089" s="79"/>
      <c r="S1089" s="79"/>
      <c r="T1089" s="79"/>
      <c r="U1089" s="79"/>
      <c r="V1089" s="79"/>
      <c r="W1089" s="79"/>
    </row>
    <row r="1090" spans="1:23">
      <c r="A1090" s="79"/>
      <c r="B1090" s="79"/>
      <c r="C1090" s="79"/>
      <c r="D1090" s="79"/>
      <c r="E1090" s="79"/>
      <c r="F1090" s="79"/>
      <c r="G1090" s="79"/>
      <c r="H1090" s="79"/>
      <c r="I1090" s="79"/>
      <c r="J1090" s="79"/>
      <c r="K1090" s="79"/>
      <c r="L1090" s="79"/>
      <c r="M1090" s="79"/>
      <c r="N1090" s="79"/>
      <c r="O1090" s="79"/>
      <c r="P1090" s="79"/>
      <c r="Q1090" s="79"/>
      <c r="R1090" s="79"/>
      <c r="S1090" s="79"/>
      <c r="T1090" s="79"/>
      <c r="U1090" s="79"/>
      <c r="V1090" s="79"/>
      <c r="W1090" s="79"/>
    </row>
    <row r="1091" spans="1:23">
      <c r="A1091" s="79"/>
      <c r="B1091" s="79"/>
      <c r="C1091" s="79"/>
      <c r="D1091" s="79"/>
      <c r="E1091" s="79"/>
      <c r="F1091" s="79"/>
      <c r="G1091" s="79"/>
      <c r="H1091" s="79"/>
      <c r="I1091" s="79"/>
      <c r="J1091" s="79"/>
      <c r="K1091" s="79"/>
      <c r="L1091" s="79"/>
      <c r="M1091" s="79"/>
      <c r="N1091" s="79"/>
      <c r="O1091" s="79"/>
      <c r="P1091" s="79"/>
      <c r="Q1091" s="79"/>
      <c r="R1091" s="79"/>
      <c r="S1091" s="79"/>
      <c r="T1091" s="79"/>
      <c r="U1091" s="79"/>
      <c r="V1091" s="79"/>
      <c r="W1091" s="79"/>
    </row>
    <row r="1092" spans="1:23">
      <c r="A1092" s="79"/>
      <c r="B1092" s="79"/>
      <c r="C1092" s="79"/>
      <c r="D1092" s="79"/>
      <c r="E1092" s="79"/>
      <c r="F1092" s="79"/>
      <c r="G1092" s="79"/>
      <c r="H1092" s="79"/>
      <c r="I1092" s="79"/>
      <c r="J1092" s="79"/>
      <c r="K1092" s="79"/>
      <c r="L1092" s="79"/>
      <c r="M1092" s="79"/>
      <c r="N1092" s="79"/>
      <c r="O1092" s="79"/>
      <c r="P1092" s="79"/>
      <c r="Q1092" s="79"/>
      <c r="R1092" s="79"/>
      <c r="S1092" s="79"/>
      <c r="T1092" s="79"/>
      <c r="U1092" s="79"/>
      <c r="V1092" s="79"/>
      <c r="W1092" s="79"/>
    </row>
    <row r="1093" spans="1:23">
      <c r="A1093" s="79"/>
      <c r="B1093" s="79"/>
      <c r="C1093" s="79"/>
      <c r="D1093" s="79"/>
      <c r="E1093" s="79"/>
      <c r="F1093" s="79"/>
      <c r="G1093" s="79"/>
      <c r="H1093" s="79"/>
      <c r="I1093" s="79"/>
      <c r="J1093" s="79"/>
      <c r="K1093" s="79"/>
      <c r="L1093" s="79"/>
      <c r="M1093" s="79"/>
      <c r="N1093" s="79"/>
      <c r="O1093" s="79"/>
      <c r="P1093" s="79"/>
      <c r="Q1093" s="79"/>
      <c r="R1093" s="79"/>
      <c r="S1093" s="79"/>
      <c r="T1093" s="79"/>
      <c r="U1093" s="79"/>
      <c r="V1093" s="79"/>
      <c r="W1093" s="79"/>
    </row>
    <row r="1094" spans="1:23">
      <c r="A1094" s="79"/>
      <c r="B1094" s="79"/>
      <c r="C1094" s="79"/>
      <c r="D1094" s="79"/>
      <c r="E1094" s="79"/>
      <c r="F1094" s="79"/>
      <c r="G1094" s="79"/>
      <c r="H1094" s="79"/>
      <c r="I1094" s="79"/>
      <c r="J1094" s="79"/>
      <c r="K1094" s="79"/>
      <c r="L1094" s="79"/>
      <c r="M1094" s="79"/>
      <c r="N1094" s="79"/>
      <c r="O1094" s="79"/>
      <c r="P1094" s="79"/>
      <c r="Q1094" s="79"/>
      <c r="R1094" s="79"/>
      <c r="S1094" s="79"/>
      <c r="T1094" s="79"/>
      <c r="U1094" s="79"/>
      <c r="V1094" s="79"/>
      <c r="W1094" s="79"/>
    </row>
    <row r="1095" spans="1:23">
      <c r="A1095" s="79"/>
      <c r="B1095" s="79"/>
      <c r="C1095" s="79"/>
      <c r="D1095" s="79"/>
      <c r="E1095" s="79"/>
      <c r="F1095" s="79"/>
      <c r="G1095" s="79"/>
      <c r="H1095" s="79"/>
      <c r="I1095" s="79"/>
      <c r="J1095" s="79"/>
      <c r="K1095" s="79"/>
      <c r="L1095" s="79"/>
      <c r="M1095" s="79"/>
      <c r="N1095" s="79"/>
      <c r="O1095" s="79"/>
      <c r="P1095" s="79"/>
      <c r="Q1095" s="79"/>
      <c r="R1095" s="79"/>
      <c r="S1095" s="79"/>
      <c r="T1095" s="79"/>
      <c r="U1095" s="79"/>
      <c r="V1095" s="79"/>
      <c r="W1095" s="79"/>
    </row>
    <row r="1096" spans="1:23">
      <c r="A1096" s="79"/>
      <c r="B1096" s="79"/>
      <c r="C1096" s="79"/>
      <c r="D1096" s="79"/>
      <c r="E1096" s="79"/>
      <c r="F1096" s="79"/>
      <c r="G1096" s="79"/>
      <c r="H1096" s="79"/>
      <c r="I1096" s="79"/>
      <c r="J1096" s="79"/>
      <c r="K1096" s="79"/>
      <c r="L1096" s="79"/>
      <c r="M1096" s="79"/>
      <c r="N1096" s="79"/>
      <c r="O1096" s="79"/>
      <c r="P1096" s="79"/>
      <c r="Q1096" s="79"/>
      <c r="R1096" s="79"/>
      <c r="S1096" s="79"/>
      <c r="T1096" s="79"/>
      <c r="U1096" s="79"/>
      <c r="V1096" s="79"/>
      <c r="W1096" s="79"/>
    </row>
    <row r="1097" spans="1:23">
      <c r="A1097" s="79"/>
      <c r="B1097" s="79"/>
      <c r="C1097" s="79"/>
      <c r="D1097" s="79"/>
      <c r="E1097" s="79"/>
      <c r="F1097" s="79"/>
      <c r="G1097" s="79"/>
      <c r="H1097" s="79"/>
      <c r="I1097" s="79"/>
      <c r="J1097" s="79"/>
      <c r="K1097" s="79"/>
      <c r="L1097" s="79"/>
      <c r="M1097" s="79"/>
      <c r="N1097" s="79"/>
      <c r="O1097" s="79"/>
      <c r="P1097" s="79"/>
      <c r="Q1097" s="79"/>
      <c r="R1097" s="79"/>
      <c r="S1097" s="79"/>
      <c r="T1097" s="79"/>
      <c r="U1097" s="79"/>
      <c r="V1097" s="79"/>
      <c r="W1097" s="79"/>
    </row>
    <row r="1098" spans="1:23">
      <c r="A1098" s="79"/>
      <c r="B1098" s="79"/>
      <c r="C1098" s="79"/>
      <c r="D1098" s="79"/>
      <c r="E1098" s="79"/>
      <c r="F1098" s="79"/>
      <c r="G1098" s="79"/>
      <c r="H1098" s="79"/>
      <c r="I1098" s="79"/>
      <c r="J1098" s="79"/>
      <c r="K1098" s="79"/>
      <c r="L1098" s="79"/>
      <c r="M1098" s="79"/>
      <c r="N1098" s="79"/>
      <c r="O1098" s="79"/>
      <c r="P1098" s="79"/>
      <c r="Q1098" s="79"/>
      <c r="R1098" s="79"/>
      <c r="S1098" s="79"/>
      <c r="T1098" s="79"/>
      <c r="U1098" s="79"/>
      <c r="V1098" s="79"/>
      <c r="W1098" s="79"/>
    </row>
    <row r="1099" spans="1:23">
      <c r="A1099" s="79"/>
      <c r="B1099" s="79"/>
      <c r="C1099" s="79"/>
      <c r="D1099" s="79"/>
      <c r="E1099" s="79"/>
      <c r="F1099" s="79"/>
      <c r="G1099" s="79"/>
      <c r="H1099" s="79"/>
      <c r="I1099" s="79"/>
      <c r="J1099" s="79"/>
      <c r="K1099" s="79"/>
      <c r="L1099" s="79"/>
      <c r="M1099" s="79"/>
      <c r="N1099" s="79"/>
      <c r="O1099" s="79"/>
      <c r="P1099" s="79"/>
      <c r="Q1099" s="79"/>
      <c r="R1099" s="79"/>
      <c r="S1099" s="79"/>
      <c r="T1099" s="79"/>
      <c r="U1099" s="79"/>
      <c r="V1099" s="79"/>
      <c r="W1099" s="79"/>
    </row>
    <row r="1100" spans="1:23">
      <c r="A1100" s="79"/>
      <c r="B1100" s="79"/>
      <c r="C1100" s="79"/>
      <c r="D1100" s="79"/>
      <c r="E1100" s="79"/>
      <c r="F1100" s="79"/>
      <c r="G1100" s="79"/>
      <c r="H1100" s="79"/>
      <c r="I1100" s="79"/>
      <c r="J1100" s="79"/>
      <c r="K1100" s="79"/>
      <c r="L1100" s="79"/>
      <c r="M1100" s="79"/>
      <c r="N1100" s="79"/>
      <c r="O1100" s="79"/>
      <c r="P1100" s="79"/>
      <c r="Q1100" s="79"/>
      <c r="R1100" s="79"/>
      <c r="S1100" s="79"/>
      <c r="T1100" s="79"/>
      <c r="U1100" s="79"/>
      <c r="V1100" s="79"/>
      <c r="W1100" s="79"/>
    </row>
    <row r="1101" spans="1:23">
      <c r="A1101" s="79"/>
      <c r="B1101" s="79"/>
      <c r="C1101" s="79"/>
      <c r="D1101" s="79"/>
      <c r="E1101" s="79"/>
      <c r="F1101" s="79"/>
      <c r="G1101" s="79"/>
      <c r="H1101" s="79"/>
      <c r="I1101" s="79"/>
      <c r="J1101" s="79"/>
      <c r="K1101" s="79"/>
      <c r="L1101" s="79"/>
      <c r="M1101" s="79"/>
      <c r="N1101" s="79"/>
      <c r="O1101" s="79"/>
      <c r="P1101" s="79"/>
      <c r="Q1101" s="79"/>
      <c r="R1101" s="79"/>
      <c r="S1101" s="79"/>
      <c r="T1101" s="79"/>
      <c r="U1101" s="79"/>
      <c r="V1101" s="79"/>
      <c r="W1101" s="79"/>
    </row>
    <row r="1102" spans="1:23">
      <c r="A1102" s="79"/>
      <c r="B1102" s="79"/>
      <c r="C1102" s="79"/>
      <c r="D1102" s="79"/>
      <c r="E1102" s="79"/>
      <c r="F1102" s="79"/>
      <c r="G1102" s="79"/>
      <c r="H1102" s="79"/>
      <c r="I1102" s="79"/>
      <c r="J1102" s="79"/>
      <c r="K1102" s="79"/>
      <c r="L1102" s="79"/>
      <c r="M1102" s="79"/>
      <c r="N1102" s="79"/>
      <c r="O1102" s="79"/>
      <c r="P1102" s="79"/>
      <c r="Q1102" s="79"/>
      <c r="R1102" s="79"/>
      <c r="S1102" s="79"/>
      <c r="T1102" s="79"/>
      <c r="U1102" s="79"/>
      <c r="V1102" s="79"/>
      <c r="W1102" s="79"/>
    </row>
    <row r="1103" spans="1:23">
      <c r="A1103" s="79"/>
      <c r="B1103" s="79"/>
      <c r="C1103" s="79"/>
      <c r="D1103" s="79"/>
      <c r="E1103" s="79"/>
      <c r="F1103" s="79"/>
      <c r="G1103" s="79"/>
      <c r="H1103" s="79"/>
      <c r="I1103" s="79"/>
      <c r="J1103" s="79"/>
      <c r="K1103" s="79"/>
      <c r="L1103" s="79"/>
      <c r="M1103" s="79"/>
      <c r="N1103" s="79"/>
      <c r="O1103" s="79"/>
      <c r="P1103" s="79"/>
      <c r="Q1103" s="79"/>
      <c r="R1103" s="79"/>
      <c r="S1103" s="79"/>
      <c r="T1103" s="79"/>
      <c r="U1103" s="79"/>
      <c r="V1103" s="79"/>
      <c r="W1103" s="79"/>
    </row>
    <row r="1104" spans="1:23">
      <c r="A1104" s="79"/>
      <c r="B1104" s="79"/>
      <c r="C1104" s="79"/>
      <c r="D1104" s="79"/>
      <c r="E1104" s="79"/>
      <c r="F1104" s="79"/>
      <c r="G1104" s="79"/>
      <c r="H1104" s="79"/>
      <c r="I1104" s="79"/>
      <c r="J1104" s="79"/>
      <c r="K1104" s="79"/>
      <c r="L1104" s="79"/>
      <c r="M1104" s="79"/>
      <c r="N1104" s="79"/>
      <c r="O1104" s="79"/>
      <c r="P1104" s="79"/>
      <c r="Q1104" s="79"/>
      <c r="R1104" s="79"/>
      <c r="S1104" s="79"/>
      <c r="T1104" s="79"/>
      <c r="U1104" s="79"/>
      <c r="V1104" s="79"/>
      <c r="W1104" s="79"/>
    </row>
    <row r="1105" spans="1:23">
      <c r="A1105" s="79"/>
      <c r="B1105" s="79"/>
      <c r="C1105" s="79"/>
      <c r="D1105" s="79"/>
      <c r="E1105" s="79"/>
      <c r="F1105" s="79"/>
      <c r="G1105" s="79"/>
      <c r="H1105" s="79"/>
      <c r="I1105" s="79"/>
      <c r="J1105" s="79"/>
      <c r="K1105" s="79"/>
      <c r="L1105" s="79"/>
      <c r="M1105" s="79"/>
      <c r="N1105" s="79"/>
      <c r="O1105" s="79"/>
      <c r="P1105" s="79"/>
      <c r="Q1105" s="79"/>
      <c r="R1105" s="79"/>
      <c r="S1105" s="79"/>
      <c r="T1105" s="79"/>
      <c r="U1105" s="79"/>
      <c r="V1105" s="79"/>
      <c r="W1105" s="79"/>
    </row>
    <row r="1106" spans="1:23">
      <c r="A1106" s="79"/>
      <c r="B1106" s="79"/>
      <c r="C1106" s="79"/>
      <c r="D1106" s="79"/>
      <c r="E1106" s="79"/>
      <c r="F1106" s="79"/>
      <c r="G1106" s="79"/>
      <c r="H1106" s="79"/>
      <c r="I1106" s="79"/>
      <c r="J1106" s="79"/>
      <c r="K1106" s="79"/>
      <c r="L1106" s="79"/>
      <c r="M1106" s="79"/>
      <c r="N1106" s="79"/>
      <c r="O1106" s="79"/>
      <c r="P1106" s="79"/>
      <c r="Q1106" s="79"/>
      <c r="R1106" s="79"/>
      <c r="S1106" s="79"/>
      <c r="T1106" s="79"/>
      <c r="U1106" s="79"/>
      <c r="V1106" s="79"/>
      <c r="W1106" s="79"/>
    </row>
    <row r="1107" spans="1:23">
      <c r="A1107" s="79"/>
      <c r="B1107" s="79"/>
      <c r="C1107" s="79"/>
      <c r="D1107" s="79"/>
      <c r="E1107" s="79"/>
      <c r="F1107" s="79"/>
      <c r="G1107" s="79"/>
      <c r="H1107" s="79"/>
      <c r="I1107" s="79"/>
      <c r="J1107" s="79"/>
      <c r="K1107" s="79"/>
      <c r="L1107" s="79"/>
      <c r="M1107" s="79"/>
      <c r="N1107" s="79"/>
      <c r="O1107" s="79"/>
      <c r="P1107" s="79"/>
      <c r="Q1107" s="79"/>
      <c r="R1107" s="79"/>
      <c r="S1107" s="79"/>
      <c r="T1107" s="79"/>
      <c r="U1107" s="79"/>
      <c r="V1107" s="79"/>
      <c r="W1107" s="79"/>
    </row>
    <row r="1108" spans="1:23">
      <c r="A1108" s="79"/>
      <c r="B1108" s="79"/>
      <c r="C1108" s="79"/>
      <c r="D1108" s="79"/>
      <c r="E1108" s="79"/>
      <c r="F1108" s="79"/>
      <c r="G1108" s="79"/>
      <c r="H1108" s="79"/>
      <c r="I1108" s="79"/>
      <c r="J1108" s="79"/>
      <c r="K1108" s="79"/>
      <c r="L1108" s="79"/>
      <c r="M1108" s="79"/>
      <c r="N1108" s="79"/>
      <c r="O1108" s="79"/>
      <c r="P1108" s="79"/>
      <c r="Q1108" s="79"/>
      <c r="R1108" s="79"/>
      <c r="S1108" s="79"/>
      <c r="T1108" s="79"/>
      <c r="U1108" s="79"/>
      <c r="V1108" s="79"/>
      <c r="W1108" s="79"/>
    </row>
    <row r="1109" spans="1:23">
      <c r="A1109" s="79"/>
      <c r="B1109" s="79"/>
      <c r="C1109" s="79"/>
      <c r="D1109" s="79"/>
      <c r="E1109" s="79"/>
      <c r="F1109" s="79"/>
      <c r="G1109" s="79"/>
      <c r="H1109" s="79"/>
      <c r="I1109" s="79"/>
      <c r="J1109" s="79"/>
      <c r="K1109" s="79"/>
      <c r="L1109" s="79"/>
      <c r="M1109" s="79"/>
      <c r="N1109" s="79"/>
      <c r="O1109" s="79"/>
      <c r="P1109" s="79"/>
      <c r="Q1109" s="79"/>
      <c r="R1109" s="79"/>
      <c r="S1109" s="79"/>
      <c r="T1109" s="79"/>
      <c r="U1109" s="79"/>
      <c r="V1109" s="79"/>
      <c r="W1109" s="79"/>
    </row>
    <row r="1110" spans="1:23">
      <c r="A1110" s="79"/>
      <c r="B1110" s="79"/>
      <c r="C1110" s="79"/>
      <c r="D1110" s="79"/>
      <c r="E1110" s="79"/>
      <c r="F1110" s="79"/>
      <c r="G1110" s="79"/>
      <c r="H1110" s="79"/>
      <c r="I1110" s="79"/>
      <c r="J1110" s="79"/>
      <c r="K1110" s="79"/>
      <c r="L1110" s="79"/>
      <c r="M1110" s="79"/>
      <c r="N1110" s="79"/>
      <c r="O1110" s="79"/>
      <c r="P1110" s="79"/>
      <c r="Q1110" s="79"/>
      <c r="R1110" s="79"/>
      <c r="S1110" s="79"/>
      <c r="T1110" s="79"/>
      <c r="U1110" s="79"/>
      <c r="V1110" s="79"/>
      <c r="W1110" s="79"/>
    </row>
    <row r="1111" spans="1:23">
      <c r="A1111" s="79"/>
      <c r="B1111" s="79"/>
      <c r="C1111" s="79"/>
      <c r="D1111" s="79"/>
      <c r="E1111" s="79"/>
      <c r="F1111" s="79"/>
      <c r="G1111" s="79"/>
      <c r="H1111" s="79"/>
      <c r="I1111" s="79"/>
      <c r="J1111" s="79"/>
      <c r="K1111" s="79"/>
      <c r="L1111" s="79"/>
      <c r="M1111" s="79"/>
      <c r="N1111" s="79"/>
      <c r="O1111" s="79"/>
      <c r="P1111" s="79"/>
      <c r="Q1111" s="79"/>
      <c r="R1111" s="79"/>
      <c r="S1111" s="79"/>
      <c r="T1111" s="79"/>
      <c r="U1111" s="79"/>
      <c r="V1111" s="79"/>
      <c r="W1111" s="79"/>
    </row>
    <row r="1112" spans="1:23">
      <c r="A1112" s="79"/>
      <c r="B1112" s="79"/>
      <c r="C1112" s="79"/>
      <c r="D1112" s="79"/>
      <c r="E1112" s="79"/>
      <c r="F1112" s="79"/>
      <c r="G1112" s="79"/>
      <c r="H1112" s="79"/>
      <c r="I1112" s="79"/>
      <c r="J1112" s="79"/>
      <c r="K1112" s="79"/>
      <c r="L1112" s="79"/>
      <c r="M1112" s="79"/>
      <c r="N1112" s="79"/>
      <c r="O1112" s="79"/>
      <c r="P1112" s="79"/>
      <c r="Q1112" s="79"/>
      <c r="R1112" s="79"/>
      <c r="S1112" s="79"/>
      <c r="T1112" s="79"/>
      <c r="U1112" s="79"/>
      <c r="V1112" s="79"/>
      <c r="W1112" s="79"/>
    </row>
    <row r="1113" spans="1:23">
      <c r="A1113" s="79"/>
      <c r="B1113" s="79"/>
      <c r="C1113" s="79"/>
      <c r="D1113" s="79"/>
      <c r="E1113" s="79"/>
      <c r="F1113" s="79"/>
      <c r="G1113" s="79"/>
      <c r="H1113" s="79"/>
      <c r="I1113" s="79"/>
      <c r="J1113" s="79"/>
      <c r="K1113" s="79"/>
      <c r="L1113" s="79"/>
      <c r="M1113" s="79"/>
      <c r="N1113" s="79"/>
      <c r="O1113" s="79"/>
      <c r="P1113" s="79"/>
      <c r="Q1113" s="79"/>
      <c r="R1113" s="79"/>
      <c r="S1113" s="79"/>
      <c r="T1113" s="79"/>
      <c r="U1113" s="79"/>
      <c r="V1113" s="79"/>
      <c r="W1113" s="79"/>
    </row>
    <row r="1114" spans="1:23">
      <c r="A1114" s="79"/>
      <c r="B1114" s="79"/>
      <c r="C1114" s="79"/>
      <c r="D1114" s="79"/>
      <c r="E1114" s="79"/>
      <c r="F1114" s="79"/>
      <c r="G1114" s="79"/>
      <c r="H1114" s="79"/>
      <c r="I1114" s="79"/>
      <c r="J1114" s="79"/>
      <c r="K1114" s="79"/>
      <c r="L1114" s="79"/>
      <c r="M1114" s="79"/>
      <c r="N1114" s="79"/>
      <c r="O1114" s="79"/>
      <c r="P1114" s="79"/>
      <c r="Q1114" s="79"/>
      <c r="R1114" s="79"/>
      <c r="S1114" s="79"/>
      <c r="T1114" s="79"/>
      <c r="U1114" s="79"/>
      <c r="V1114" s="79"/>
      <c r="W1114" s="79"/>
    </row>
    <row r="1115" spans="1:23">
      <c r="A1115" s="79"/>
      <c r="B1115" s="79"/>
      <c r="C1115" s="79"/>
      <c r="D1115" s="79"/>
      <c r="E1115" s="79"/>
      <c r="F1115" s="79"/>
      <c r="G1115" s="79"/>
      <c r="H1115" s="79"/>
      <c r="I1115" s="79"/>
      <c r="J1115" s="79"/>
      <c r="K1115" s="79"/>
      <c r="L1115" s="79"/>
      <c r="M1115" s="79"/>
      <c r="N1115" s="79"/>
      <c r="O1115" s="79"/>
      <c r="P1115" s="79"/>
      <c r="Q1115" s="79"/>
      <c r="R1115" s="79"/>
      <c r="S1115" s="79"/>
      <c r="T1115" s="79"/>
      <c r="U1115" s="79"/>
      <c r="V1115" s="79"/>
      <c r="W1115" s="79"/>
    </row>
    <row r="1116" spans="1:23">
      <c r="A1116" s="79"/>
      <c r="B1116" s="79"/>
      <c r="C1116" s="79"/>
      <c r="D1116" s="79"/>
      <c r="E1116" s="79"/>
      <c r="F1116" s="79"/>
      <c r="G1116" s="79"/>
      <c r="H1116" s="79"/>
      <c r="I1116" s="79"/>
      <c r="J1116" s="79"/>
      <c r="K1116" s="79"/>
      <c r="L1116" s="79"/>
      <c r="M1116" s="79"/>
      <c r="N1116" s="79"/>
      <c r="O1116" s="79"/>
      <c r="P1116" s="79"/>
      <c r="Q1116" s="79"/>
      <c r="R1116" s="79"/>
      <c r="S1116" s="79"/>
      <c r="T1116" s="79"/>
      <c r="U1116" s="79"/>
      <c r="V1116" s="79"/>
      <c r="W1116" s="79"/>
    </row>
    <row r="1117" spans="1:23">
      <c r="A1117" s="79"/>
      <c r="B1117" s="79"/>
      <c r="C1117" s="79"/>
      <c r="D1117" s="79"/>
      <c r="E1117" s="79"/>
      <c r="F1117" s="79"/>
      <c r="G1117" s="79"/>
      <c r="H1117" s="79"/>
      <c r="I1117" s="79"/>
      <c r="J1117" s="79"/>
      <c r="K1117" s="79"/>
      <c r="L1117" s="79"/>
      <c r="M1117" s="79"/>
      <c r="N1117" s="79"/>
      <c r="O1117" s="79"/>
      <c r="P1117" s="79"/>
      <c r="Q1117" s="79"/>
      <c r="R1117" s="79"/>
      <c r="S1117" s="79"/>
      <c r="T1117" s="79"/>
      <c r="U1117" s="79"/>
      <c r="V1117" s="79"/>
      <c r="W1117" s="79"/>
    </row>
    <row r="1118" spans="1:23">
      <c r="A1118" s="79"/>
      <c r="B1118" s="79"/>
      <c r="C1118" s="79"/>
      <c r="D1118" s="79"/>
      <c r="E1118" s="79"/>
      <c r="F1118" s="79"/>
      <c r="G1118" s="79"/>
      <c r="H1118" s="79"/>
      <c r="I1118" s="79"/>
      <c r="J1118" s="79"/>
      <c r="K1118" s="79"/>
      <c r="L1118" s="79"/>
      <c r="M1118" s="79"/>
      <c r="N1118" s="79"/>
      <c r="O1118" s="79"/>
      <c r="P1118" s="79"/>
      <c r="Q1118" s="79"/>
      <c r="R1118" s="79"/>
      <c r="S1118" s="79"/>
      <c r="T1118" s="79"/>
      <c r="U1118" s="79"/>
      <c r="V1118" s="79"/>
      <c r="W1118" s="79"/>
    </row>
    <row r="1119" spans="1:23">
      <c r="A1119" s="79"/>
      <c r="B1119" s="79"/>
      <c r="C1119" s="79"/>
      <c r="D1119" s="79"/>
      <c r="E1119" s="79"/>
      <c r="F1119" s="79"/>
      <c r="G1119" s="79"/>
      <c r="H1119" s="79"/>
      <c r="I1119" s="79"/>
      <c r="J1119" s="79"/>
      <c r="K1119" s="79"/>
      <c r="L1119" s="79"/>
      <c r="M1119" s="79"/>
      <c r="N1119" s="79"/>
      <c r="O1119" s="79"/>
      <c r="P1119" s="79"/>
      <c r="Q1119" s="79"/>
      <c r="R1119" s="79"/>
      <c r="S1119" s="79"/>
      <c r="T1119" s="79"/>
      <c r="U1119" s="79"/>
      <c r="V1119" s="79"/>
      <c r="W1119" s="79"/>
    </row>
    <row r="1120" spans="1:23">
      <c r="A1120" s="79"/>
      <c r="B1120" s="79"/>
      <c r="C1120" s="79"/>
      <c r="D1120" s="79"/>
      <c r="E1120" s="79"/>
      <c r="F1120" s="79"/>
      <c r="G1120" s="79"/>
      <c r="H1120" s="79"/>
      <c r="I1120" s="79"/>
      <c r="J1120" s="79"/>
      <c r="K1120" s="79"/>
      <c r="L1120" s="79"/>
      <c r="M1120" s="79"/>
      <c r="N1120" s="79"/>
      <c r="O1120" s="79"/>
      <c r="P1120" s="79"/>
      <c r="Q1120" s="79"/>
      <c r="R1120" s="79"/>
      <c r="S1120" s="79"/>
      <c r="T1120" s="79"/>
      <c r="U1120" s="79"/>
      <c r="V1120" s="79"/>
      <c r="W1120" s="79"/>
    </row>
    <row r="1121" spans="1:23">
      <c r="A1121" s="79"/>
      <c r="B1121" s="79"/>
      <c r="C1121" s="79"/>
      <c r="D1121" s="79"/>
      <c r="E1121" s="79"/>
      <c r="F1121" s="79"/>
      <c r="G1121" s="79"/>
      <c r="H1121" s="79"/>
      <c r="I1121" s="79"/>
      <c r="J1121" s="79"/>
      <c r="K1121" s="79"/>
      <c r="L1121" s="79"/>
      <c r="M1121" s="79"/>
      <c r="N1121" s="79"/>
      <c r="O1121" s="79"/>
      <c r="P1121" s="79"/>
      <c r="Q1121" s="79"/>
      <c r="R1121" s="79"/>
      <c r="S1121" s="79"/>
      <c r="T1121" s="79"/>
      <c r="U1121" s="79"/>
      <c r="V1121" s="79"/>
      <c r="W1121" s="79"/>
    </row>
    <row r="1122" spans="1:23">
      <c r="A1122" s="79"/>
      <c r="B1122" s="79"/>
      <c r="C1122" s="79"/>
      <c r="D1122" s="79"/>
      <c r="E1122" s="79"/>
      <c r="F1122" s="79"/>
      <c r="G1122" s="79"/>
      <c r="H1122" s="79"/>
      <c r="I1122" s="79"/>
      <c r="J1122" s="79"/>
      <c r="K1122" s="79"/>
      <c r="L1122" s="79"/>
      <c r="M1122" s="79"/>
      <c r="N1122" s="79"/>
      <c r="O1122" s="79"/>
      <c r="P1122" s="79"/>
      <c r="Q1122" s="79"/>
      <c r="R1122" s="79"/>
      <c r="S1122" s="79"/>
      <c r="T1122" s="79"/>
      <c r="U1122" s="79"/>
      <c r="V1122" s="79"/>
      <c r="W1122" s="79"/>
    </row>
    <row r="1123" spans="1:23">
      <c r="A1123" s="79"/>
      <c r="B1123" s="79"/>
      <c r="C1123" s="79"/>
      <c r="D1123" s="79"/>
      <c r="E1123" s="79"/>
      <c r="F1123" s="79"/>
      <c r="G1123" s="79"/>
      <c r="H1123" s="79"/>
      <c r="I1123" s="79"/>
      <c r="J1123" s="79"/>
      <c r="K1123" s="79"/>
      <c r="L1123" s="79"/>
      <c r="M1123" s="79"/>
      <c r="N1123" s="79"/>
      <c r="O1123" s="79"/>
      <c r="P1123" s="79"/>
      <c r="Q1123" s="79"/>
      <c r="R1123" s="79"/>
      <c r="S1123" s="79"/>
      <c r="T1123" s="79"/>
      <c r="U1123" s="79"/>
      <c r="V1123" s="79"/>
      <c r="W1123" s="79"/>
    </row>
    <row r="1124" spans="1:23">
      <c r="A1124" s="79"/>
      <c r="B1124" s="79"/>
      <c r="C1124" s="79"/>
      <c r="D1124" s="79"/>
      <c r="E1124" s="79"/>
      <c r="F1124" s="79"/>
      <c r="G1124" s="79"/>
      <c r="H1124" s="79"/>
      <c r="I1124" s="79"/>
      <c r="J1124" s="79"/>
      <c r="K1124" s="79"/>
      <c r="L1124" s="79"/>
      <c r="M1124" s="79"/>
      <c r="N1124" s="79"/>
      <c r="O1124" s="79"/>
      <c r="P1124" s="79"/>
      <c r="Q1124" s="79"/>
      <c r="R1124" s="79"/>
      <c r="S1124" s="79"/>
      <c r="T1124" s="79"/>
      <c r="U1124" s="79"/>
      <c r="V1124" s="79"/>
      <c r="W1124" s="79"/>
    </row>
    <row r="1125" spans="1:23">
      <c r="A1125" s="79"/>
      <c r="B1125" s="79"/>
      <c r="C1125" s="79"/>
      <c r="D1125" s="79"/>
      <c r="E1125" s="79"/>
      <c r="F1125" s="79"/>
      <c r="G1125" s="79"/>
      <c r="H1125" s="79"/>
      <c r="I1125" s="79"/>
      <c r="J1125" s="79"/>
      <c r="K1125" s="79"/>
      <c r="L1125" s="79"/>
      <c r="M1125" s="79"/>
      <c r="N1125" s="79"/>
      <c r="O1125" s="79"/>
      <c r="P1125" s="79"/>
      <c r="Q1125" s="79"/>
      <c r="R1125" s="79"/>
      <c r="S1125" s="79"/>
      <c r="T1125" s="79"/>
      <c r="U1125" s="79"/>
      <c r="V1125" s="79"/>
      <c r="W1125" s="79"/>
    </row>
    <row r="1126" spans="1:23">
      <c r="A1126" s="79"/>
      <c r="B1126" s="79"/>
      <c r="C1126" s="79"/>
      <c r="D1126" s="79"/>
      <c r="E1126" s="79"/>
      <c r="F1126" s="79"/>
      <c r="G1126" s="79"/>
      <c r="H1126" s="79"/>
      <c r="I1126" s="79"/>
      <c r="J1126" s="79"/>
      <c r="K1126" s="79"/>
      <c r="L1126" s="79"/>
      <c r="M1126" s="79"/>
      <c r="N1126" s="79"/>
      <c r="O1126" s="79"/>
      <c r="P1126" s="79"/>
      <c r="Q1126" s="79"/>
      <c r="R1126" s="79"/>
      <c r="S1126" s="79"/>
      <c r="T1126" s="79"/>
      <c r="U1126" s="79"/>
      <c r="V1126" s="79"/>
      <c r="W1126" s="79"/>
    </row>
    <row r="1127" spans="1:23">
      <c r="A1127" s="79"/>
      <c r="B1127" s="79"/>
      <c r="C1127" s="79"/>
      <c r="D1127" s="79"/>
      <c r="E1127" s="79"/>
      <c r="F1127" s="79"/>
      <c r="G1127" s="79"/>
      <c r="H1127" s="79"/>
      <c r="I1127" s="79"/>
      <c r="J1127" s="79"/>
      <c r="K1127" s="79"/>
      <c r="L1127" s="79"/>
      <c r="M1127" s="79"/>
      <c r="N1127" s="79"/>
      <c r="O1127" s="79"/>
      <c r="P1127" s="79"/>
      <c r="Q1127" s="79"/>
      <c r="R1127" s="79"/>
      <c r="S1127" s="79"/>
      <c r="T1127" s="79"/>
      <c r="U1127" s="79"/>
      <c r="V1127" s="79"/>
      <c r="W1127" s="79"/>
    </row>
    <row r="1128" spans="1:23">
      <c r="A1128" s="79"/>
      <c r="B1128" s="79"/>
      <c r="C1128" s="79"/>
      <c r="D1128" s="79"/>
      <c r="E1128" s="79"/>
      <c r="F1128" s="79"/>
      <c r="G1128" s="79"/>
      <c r="H1128" s="79"/>
      <c r="I1128" s="79"/>
      <c r="J1128" s="79"/>
      <c r="K1128" s="79"/>
      <c r="L1128" s="79"/>
      <c r="M1128" s="79"/>
      <c r="N1128" s="79"/>
      <c r="O1128" s="79"/>
      <c r="P1128" s="79"/>
      <c r="Q1128" s="79"/>
      <c r="R1128" s="79"/>
      <c r="S1128" s="79"/>
      <c r="T1128" s="79"/>
      <c r="U1128" s="79"/>
      <c r="V1128" s="79"/>
      <c r="W1128" s="79"/>
    </row>
    <row r="1129" spans="1:23">
      <c r="A1129" s="79"/>
      <c r="B1129" s="79"/>
      <c r="C1129" s="79"/>
      <c r="D1129" s="79"/>
      <c r="E1129" s="79"/>
      <c r="F1129" s="79"/>
      <c r="G1129" s="79"/>
      <c r="H1129" s="79"/>
      <c r="I1129" s="79"/>
      <c r="J1129" s="79"/>
      <c r="K1129" s="79"/>
      <c r="L1129" s="79"/>
      <c r="M1129" s="79"/>
      <c r="N1129" s="79"/>
      <c r="O1129" s="79"/>
      <c r="P1129" s="79"/>
      <c r="Q1129" s="79"/>
      <c r="R1129" s="79"/>
      <c r="S1129" s="79"/>
      <c r="T1129" s="79"/>
      <c r="U1129" s="79"/>
      <c r="V1129" s="79"/>
      <c r="W1129" s="79"/>
    </row>
    <row r="1130" spans="1:23">
      <c r="A1130" s="79"/>
      <c r="B1130" s="79"/>
      <c r="C1130" s="79"/>
      <c r="D1130" s="79"/>
      <c r="E1130" s="79"/>
      <c r="F1130" s="79"/>
      <c r="G1130" s="79"/>
      <c r="H1130" s="79"/>
      <c r="I1130" s="79"/>
      <c r="J1130" s="79"/>
      <c r="K1130" s="79"/>
      <c r="L1130" s="79"/>
      <c r="M1130" s="79"/>
      <c r="N1130" s="79"/>
      <c r="O1130" s="79"/>
      <c r="P1130" s="79"/>
      <c r="Q1130" s="79"/>
      <c r="R1130" s="79"/>
      <c r="S1130" s="79"/>
      <c r="T1130" s="79"/>
      <c r="U1130" s="79"/>
      <c r="V1130" s="79"/>
      <c r="W1130" s="79"/>
    </row>
    <row r="1131" spans="1:23">
      <c r="A1131" s="79"/>
      <c r="B1131" s="79"/>
      <c r="C1131" s="79"/>
      <c r="D1131" s="79"/>
      <c r="E1131" s="79"/>
      <c r="F1131" s="79"/>
      <c r="G1131" s="79"/>
      <c r="H1131" s="79"/>
      <c r="I1131" s="79"/>
      <c r="J1131" s="79"/>
      <c r="K1131" s="79"/>
      <c r="L1131" s="79"/>
      <c r="M1131" s="79"/>
      <c r="N1131" s="79"/>
      <c r="O1131" s="79"/>
      <c r="P1131" s="79"/>
      <c r="Q1131" s="79"/>
      <c r="R1131" s="79"/>
      <c r="S1131" s="79"/>
      <c r="T1131" s="79"/>
      <c r="U1131" s="79"/>
      <c r="V1131" s="79"/>
      <c r="W1131" s="79"/>
    </row>
    <row r="1132" spans="1:23">
      <c r="A1132" s="79"/>
      <c r="B1132" s="79"/>
      <c r="C1132" s="79"/>
      <c r="D1132" s="79"/>
      <c r="E1132" s="79"/>
      <c r="F1132" s="79"/>
      <c r="G1132" s="79"/>
      <c r="H1132" s="79"/>
      <c r="I1132" s="79"/>
      <c r="J1132" s="79"/>
      <c r="K1132" s="79"/>
      <c r="L1132" s="79"/>
      <c r="M1132" s="79"/>
      <c r="N1132" s="79"/>
      <c r="O1132" s="79"/>
      <c r="P1132" s="79"/>
      <c r="Q1132" s="79"/>
      <c r="R1132" s="79"/>
      <c r="S1132" s="79"/>
      <c r="T1132" s="79"/>
      <c r="U1132" s="79"/>
      <c r="V1132" s="79"/>
      <c r="W1132" s="79"/>
    </row>
    <row r="1133" spans="1:23">
      <c r="A1133" s="79"/>
      <c r="B1133" s="79"/>
      <c r="C1133" s="79"/>
      <c r="D1133" s="79"/>
      <c r="E1133" s="79"/>
      <c r="F1133" s="79"/>
      <c r="G1133" s="79"/>
      <c r="H1133" s="79"/>
      <c r="I1133" s="79"/>
      <c r="J1133" s="79"/>
      <c r="K1133" s="79"/>
      <c r="L1133" s="79"/>
      <c r="M1133" s="79"/>
      <c r="N1133" s="79"/>
      <c r="O1133" s="79"/>
      <c r="P1133" s="79"/>
      <c r="Q1133" s="79"/>
      <c r="R1133" s="79"/>
      <c r="S1133" s="79"/>
      <c r="T1133" s="79"/>
      <c r="U1133" s="79"/>
      <c r="V1133" s="79"/>
      <c r="W1133" s="79"/>
    </row>
    <row r="1134" spans="1:23">
      <c r="A1134" s="79"/>
      <c r="B1134" s="79"/>
      <c r="C1134" s="79"/>
      <c r="D1134" s="79"/>
      <c r="E1134" s="79"/>
      <c r="F1134" s="79"/>
      <c r="G1134" s="79"/>
      <c r="H1134" s="79"/>
      <c r="I1134" s="79"/>
      <c r="J1134" s="79"/>
      <c r="K1134" s="79"/>
      <c r="L1134" s="79"/>
      <c r="M1134" s="79"/>
      <c r="N1134" s="79"/>
      <c r="O1134" s="79"/>
      <c r="P1134" s="79"/>
      <c r="Q1134" s="79"/>
      <c r="R1134" s="79"/>
      <c r="S1134" s="79"/>
      <c r="T1134" s="79"/>
      <c r="U1134" s="79"/>
      <c r="V1134" s="79"/>
      <c r="W1134" s="79"/>
    </row>
    <row r="1135" spans="1:23">
      <c r="A1135" s="79"/>
      <c r="B1135" s="79"/>
      <c r="C1135" s="79"/>
      <c r="D1135" s="79"/>
      <c r="E1135" s="79"/>
      <c r="F1135" s="79"/>
      <c r="G1135" s="79"/>
      <c r="H1135" s="79"/>
      <c r="I1135" s="79"/>
      <c r="J1135" s="79"/>
      <c r="K1135" s="79"/>
      <c r="L1135" s="79"/>
      <c r="M1135" s="79"/>
      <c r="N1135" s="79"/>
      <c r="O1135" s="79"/>
      <c r="P1135" s="79"/>
      <c r="Q1135" s="79"/>
      <c r="R1135" s="79"/>
      <c r="S1135" s="79"/>
      <c r="T1135" s="79"/>
      <c r="U1135" s="79"/>
      <c r="V1135" s="79"/>
      <c r="W1135" s="79"/>
    </row>
    <row r="1136" spans="1:23">
      <c r="A1136" s="79"/>
      <c r="B1136" s="79"/>
      <c r="C1136" s="79"/>
      <c r="D1136" s="79"/>
      <c r="E1136" s="79"/>
      <c r="F1136" s="79"/>
      <c r="G1136" s="79"/>
      <c r="H1136" s="79"/>
      <c r="I1136" s="79"/>
      <c r="J1136" s="79"/>
      <c r="K1136" s="79"/>
      <c r="L1136" s="79"/>
      <c r="M1136" s="79"/>
      <c r="N1136" s="79"/>
      <c r="O1136" s="79"/>
      <c r="P1136" s="79"/>
      <c r="Q1136" s="79"/>
      <c r="R1136" s="79"/>
      <c r="S1136" s="79"/>
      <c r="T1136" s="79"/>
      <c r="U1136" s="79"/>
      <c r="V1136" s="79"/>
      <c r="W1136" s="79"/>
    </row>
    <row r="1137" spans="1:23">
      <c r="A1137" s="79"/>
      <c r="B1137" s="79"/>
      <c r="C1137" s="79"/>
      <c r="D1137" s="79"/>
      <c r="E1137" s="79"/>
      <c r="F1137" s="79"/>
      <c r="G1137" s="79"/>
      <c r="H1137" s="79"/>
      <c r="I1137" s="79"/>
      <c r="J1137" s="79"/>
      <c r="K1137" s="79"/>
      <c r="L1137" s="79"/>
      <c r="M1137" s="79"/>
      <c r="N1137" s="79"/>
      <c r="O1137" s="79"/>
      <c r="P1137" s="79"/>
      <c r="Q1137" s="79"/>
      <c r="R1137" s="79"/>
      <c r="S1137" s="79"/>
      <c r="T1137" s="79"/>
      <c r="U1137" s="79"/>
      <c r="V1137" s="79"/>
      <c r="W1137" s="79"/>
    </row>
    <row r="1138" spans="1:23">
      <c r="A1138" s="79"/>
      <c r="B1138" s="79"/>
      <c r="C1138" s="79"/>
      <c r="D1138" s="79"/>
      <c r="E1138" s="79"/>
      <c r="F1138" s="79"/>
      <c r="G1138" s="79"/>
      <c r="H1138" s="79"/>
      <c r="I1138" s="79"/>
      <c r="J1138" s="79"/>
      <c r="K1138" s="79"/>
      <c r="L1138" s="79"/>
      <c r="M1138" s="79"/>
      <c r="N1138" s="79"/>
      <c r="O1138" s="79"/>
      <c r="P1138" s="79"/>
      <c r="Q1138" s="79"/>
      <c r="R1138" s="79"/>
      <c r="S1138" s="79"/>
      <c r="T1138" s="79"/>
      <c r="U1138" s="79"/>
      <c r="V1138" s="79"/>
      <c r="W1138" s="79"/>
    </row>
    <row r="1139" spans="1:23">
      <c r="A1139" s="79"/>
      <c r="B1139" s="79"/>
      <c r="C1139" s="79"/>
      <c r="D1139" s="79"/>
      <c r="E1139" s="79"/>
      <c r="F1139" s="79"/>
      <c r="G1139" s="79"/>
      <c r="H1139" s="79"/>
      <c r="I1139" s="79"/>
      <c r="J1139" s="79"/>
      <c r="K1139" s="79"/>
      <c r="L1139" s="79"/>
      <c r="M1139" s="79"/>
      <c r="N1139" s="79"/>
      <c r="O1139" s="79"/>
      <c r="P1139" s="79"/>
      <c r="Q1139" s="79"/>
      <c r="R1139" s="79"/>
      <c r="S1139" s="79"/>
      <c r="T1139" s="79"/>
      <c r="U1139" s="79"/>
      <c r="V1139" s="79"/>
      <c r="W1139" s="79"/>
    </row>
    <row r="1140" spans="1:23">
      <c r="A1140" s="79"/>
      <c r="B1140" s="79"/>
      <c r="C1140" s="79"/>
      <c r="D1140" s="79"/>
      <c r="E1140" s="79"/>
      <c r="F1140" s="79"/>
      <c r="G1140" s="79"/>
      <c r="H1140" s="79"/>
      <c r="I1140" s="79"/>
      <c r="J1140" s="79"/>
      <c r="K1140" s="79"/>
      <c r="L1140" s="79"/>
      <c r="M1140" s="79"/>
      <c r="N1140" s="79"/>
      <c r="O1140" s="79"/>
      <c r="P1140" s="79"/>
      <c r="Q1140" s="79"/>
      <c r="R1140" s="79"/>
      <c r="S1140" s="79"/>
      <c r="T1140" s="79"/>
      <c r="U1140" s="79"/>
      <c r="V1140" s="79"/>
      <c r="W1140" s="79"/>
    </row>
    <row r="1141" spans="1:23">
      <c r="A1141" s="79"/>
      <c r="B1141" s="79"/>
      <c r="C1141" s="79"/>
      <c r="D1141" s="79"/>
      <c r="E1141" s="79"/>
      <c r="F1141" s="79"/>
      <c r="G1141" s="79"/>
      <c r="H1141" s="79"/>
      <c r="I1141" s="79"/>
      <c r="J1141" s="79"/>
      <c r="K1141" s="79"/>
      <c r="L1141" s="79"/>
      <c r="M1141" s="79"/>
      <c r="N1141" s="79"/>
      <c r="O1141" s="79"/>
      <c r="P1141" s="79"/>
      <c r="Q1141" s="79"/>
      <c r="R1141" s="79"/>
      <c r="S1141" s="79"/>
      <c r="T1141" s="79"/>
      <c r="U1141" s="79"/>
      <c r="V1141" s="79"/>
      <c r="W1141" s="79"/>
    </row>
    <row r="1142" spans="1:23">
      <c r="A1142" s="79"/>
      <c r="B1142" s="79"/>
      <c r="C1142" s="79"/>
      <c r="D1142" s="79"/>
      <c r="E1142" s="79"/>
      <c r="F1142" s="79"/>
      <c r="G1142" s="79"/>
      <c r="H1142" s="79"/>
      <c r="I1142" s="79"/>
      <c r="J1142" s="79"/>
      <c r="K1142" s="79"/>
      <c r="L1142" s="79"/>
      <c r="M1142" s="79"/>
      <c r="N1142" s="79"/>
      <c r="O1142" s="79"/>
      <c r="P1142" s="79"/>
      <c r="Q1142" s="79"/>
      <c r="R1142" s="79"/>
      <c r="S1142" s="79"/>
      <c r="T1142" s="79"/>
      <c r="U1142" s="79"/>
      <c r="V1142" s="79"/>
      <c r="W1142" s="79"/>
    </row>
    <row r="1143" spans="1:23">
      <c r="A1143" s="79"/>
      <c r="B1143" s="79"/>
      <c r="C1143" s="79"/>
      <c r="D1143" s="79"/>
      <c r="E1143" s="79"/>
      <c r="F1143" s="79"/>
      <c r="G1143" s="79"/>
      <c r="H1143" s="79"/>
      <c r="I1143" s="79"/>
      <c r="J1143" s="79"/>
      <c r="K1143" s="79"/>
      <c r="L1143" s="79"/>
      <c r="M1143" s="79"/>
      <c r="N1143" s="79"/>
      <c r="O1143" s="79"/>
      <c r="P1143" s="79"/>
      <c r="Q1143" s="79"/>
      <c r="R1143" s="79"/>
      <c r="S1143" s="79"/>
      <c r="T1143" s="79"/>
      <c r="U1143" s="79"/>
      <c r="V1143" s="79"/>
      <c r="W1143" s="79"/>
    </row>
    <row r="1144" spans="1:23">
      <c r="A1144" s="79"/>
      <c r="B1144" s="79"/>
      <c r="C1144" s="79"/>
      <c r="D1144" s="79"/>
      <c r="E1144" s="79"/>
      <c r="F1144" s="79"/>
      <c r="G1144" s="79"/>
      <c r="H1144" s="79"/>
      <c r="I1144" s="79"/>
      <c r="J1144" s="79"/>
      <c r="K1144" s="79"/>
      <c r="L1144" s="79"/>
      <c r="M1144" s="79"/>
      <c r="N1144" s="79"/>
      <c r="O1144" s="79"/>
      <c r="P1144" s="79"/>
      <c r="Q1144" s="79"/>
      <c r="R1144" s="79"/>
      <c r="S1144" s="79"/>
      <c r="T1144" s="79"/>
      <c r="U1144" s="79"/>
      <c r="V1144" s="79"/>
      <c r="W1144" s="79"/>
    </row>
    <row r="1145" spans="1:23">
      <c r="A1145" s="79"/>
      <c r="B1145" s="79"/>
      <c r="C1145" s="79"/>
      <c r="D1145" s="79"/>
      <c r="E1145" s="79"/>
      <c r="F1145" s="79"/>
      <c r="G1145" s="79"/>
      <c r="H1145" s="79"/>
      <c r="I1145" s="79"/>
      <c r="J1145" s="79"/>
      <c r="K1145" s="79"/>
      <c r="L1145" s="79"/>
      <c r="M1145" s="79"/>
      <c r="N1145" s="79"/>
      <c r="O1145" s="79"/>
      <c r="P1145" s="79"/>
      <c r="Q1145" s="79"/>
      <c r="R1145" s="79"/>
      <c r="S1145" s="79"/>
      <c r="T1145" s="79"/>
      <c r="U1145" s="79"/>
      <c r="V1145" s="79"/>
      <c r="W1145" s="79"/>
    </row>
    <row r="1146" spans="1:23">
      <c r="A1146" s="79"/>
      <c r="B1146" s="79"/>
      <c r="C1146" s="79"/>
      <c r="D1146" s="79"/>
      <c r="E1146" s="79"/>
      <c r="F1146" s="79"/>
      <c r="G1146" s="79"/>
      <c r="H1146" s="79"/>
      <c r="I1146" s="79"/>
      <c r="J1146" s="79"/>
      <c r="K1146" s="79"/>
      <c r="L1146" s="79"/>
      <c r="M1146" s="79"/>
      <c r="N1146" s="79"/>
      <c r="O1146" s="79"/>
      <c r="P1146" s="79"/>
      <c r="Q1146" s="79"/>
      <c r="R1146" s="79"/>
      <c r="S1146" s="79"/>
      <c r="T1146" s="79"/>
      <c r="U1146" s="79"/>
      <c r="V1146" s="79"/>
      <c r="W1146" s="79"/>
    </row>
    <row r="1147" spans="1:23">
      <c r="A1147" s="79"/>
      <c r="B1147" s="79"/>
      <c r="C1147" s="79"/>
      <c r="D1147" s="79"/>
      <c r="E1147" s="79"/>
      <c r="F1147" s="79"/>
      <c r="G1147" s="79"/>
      <c r="H1147" s="79"/>
      <c r="I1147" s="79"/>
      <c r="J1147" s="79"/>
      <c r="K1147" s="79"/>
      <c r="L1147" s="79"/>
      <c r="M1147" s="79"/>
      <c r="N1147" s="79"/>
      <c r="O1147" s="79"/>
      <c r="P1147" s="79"/>
      <c r="Q1147" s="79"/>
      <c r="R1147" s="79"/>
      <c r="S1147" s="79"/>
      <c r="T1147" s="79"/>
      <c r="U1147" s="79"/>
      <c r="V1147" s="79"/>
      <c r="W1147" s="79"/>
    </row>
    <row r="1148" spans="1:23">
      <c r="A1148" s="79"/>
      <c r="B1148" s="79"/>
      <c r="C1148" s="79"/>
      <c r="D1148" s="79"/>
      <c r="E1148" s="79"/>
      <c r="F1148" s="79"/>
      <c r="G1148" s="79"/>
      <c r="H1148" s="79"/>
      <c r="I1148" s="79"/>
      <c r="J1148" s="79"/>
      <c r="K1148" s="79"/>
      <c r="L1148" s="79"/>
      <c r="M1148" s="79"/>
      <c r="N1148" s="79"/>
      <c r="O1148" s="79"/>
      <c r="P1148" s="79"/>
      <c r="Q1148" s="79"/>
      <c r="R1148" s="79"/>
      <c r="S1148" s="79"/>
      <c r="T1148" s="79"/>
      <c r="U1148" s="79"/>
      <c r="V1148" s="79"/>
      <c r="W1148" s="79"/>
    </row>
    <row r="1149" spans="1:23">
      <c r="A1149" s="79"/>
      <c r="B1149" s="79"/>
      <c r="C1149" s="79"/>
      <c r="D1149" s="79"/>
      <c r="E1149" s="79"/>
      <c r="F1149" s="79"/>
      <c r="G1149" s="79"/>
      <c r="H1149" s="79"/>
      <c r="I1149" s="79"/>
      <c r="J1149" s="79"/>
      <c r="K1149" s="79"/>
      <c r="L1149" s="79"/>
      <c r="M1149" s="79"/>
      <c r="N1149" s="79"/>
      <c r="O1149" s="79"/>
      <c r="P1149" s="79"/>
      <c r="Q1149" s="79"/>
      <c r="R1149" s="79"/>
      <c r="S1149" s="79"/>
      <c r="T1149" s="79"/>
      <c r="U1149" s="79"/>
      <c r="V1149" s="79"/>
      <c r="W1149" s="79"/>
    </row>
    <row r="1150" spans="1:23">
      <c r="A1150" s="79"/>
      <c r="B1150" s="79"/>
      <c r="C1150" s="79"/>
      <c r="D1150" s="79"/>
      <c r="E1150" s="79"/>
      <c r="F1150" s="79"/>
      <c r="G1150" s="79"/>
      <c r="H1150" s="79"/>
      <c r="I1150" s="79"/>
      <c r="J1150" s="79"/>
      <c r="K1150" s="79"/>
      <c r="L1150" s="79"/>
      <c r="M1150" s="79"/>
      <c r="N1150" s="79"/>
      <c r="O1150" s="79"/>
      <c r="P1150" s="79"/>
      <c r="Q1150" s="79"/>
      <c r="R1150" s="79"/>
      <c r="S1150" s="79"/>
      <c r="T1150" s="79"/>
      <c r="U1150" s="79"/>
      <c r="V1150" s="79"/>
      <c r="W1150" s="79"/>
    </row>
    <row r="1151" spans="1:23">
      <c r="A1151" s="79"/>
      <c r="B1151" s="79"/>
      <c r="C1151" s="79"/>
      <c r="D1151" s="79"/>
      <c r="E1151" s="79"/>
      <c r="F1151" s="79"/>
      <c r="G1151" s="79"/>
      <c r="H1151" s="79"/>
      <c r="I1151" s="79"/>
      <c r="J1151" s="79"/>
      <c r="K1151" s="79"/>
      <c r="L1151" s="79"/>
      <c r="M1151" s="79"/>
      <c r="N1151" s="79"/>
      <c r="O1151" s="79"/>
      <c r="P1151" s="79"/>
      <c r="Q1151" s="79"/>
      <c r="R1151" s="79"/>
      <c r="S1151" s="79"/>
      <c r="T1151" s="79"/>
      <c r="U1151" s="79"/>
      <c r="V1151" s="79"/>
      <c r="W1151" s="79"/>
    </row>
    <row r="1152" spans="1:23">
      <c r="A1152" s="79"/>
      <c r="B1152" s="79"/>
      <c r="C1152" s="79"/>
      <c r="D1152" s="79"/>
      <c r="E1152" s="79"/>
      <c r="F1152" s="79"/>
      <c r="G1152" s="79"/>
      <c r="H1152" s="79"/>
      <c r="I1152" s="79"/>
      <c r="J1152" s="79"/>
      <c r="K1152" s="79"/>
      <c r="L1152" s="79"/>
      <c r="M1152" s="79"/>
      <c r="N1152" s="79"/>
      <c r="O1152" s="79"/>
      <c r="P1152" s="79"/>
      <c r="Q1152" s="79"/>
      <c r="R1152" s="79"/>
      <c r="S1152" s="79"/>
      <c r="T1152" s="79"/>
      <c r="U1152" s="79"/>
      <c r="V1152" s="79"/>
      <c r="W1152" s="79"/>
    </row>
    <row r="1153" spans="1:23">
      <c r="A1153" s="79"/>
      <c r="B1153" s="79"/>
      <c r="C1153" s="79"/>
      <c r="D1153" s="79"/>
      <c r="E1153" s="79"/>
      <c r="F1153" s="79"/>
      <c r="G1153" s="79"/>
      <c r="H1153" s="79"/>
      <c r="I1153" s="79"/>
      <c r="J1153" s="79"/>
      <c r="K1153" s="79"/>
      <c r="L1153" s="79"/>
      <c r="M1153" s="79"/>
      <c r="N1153" s="79"/>
      <c r="O1153" s="79"/>
      <c r="P1153" s="79"/>
      <c r="Q1153" s="79"/>
      <c r="R1153" s="79"/>
      <c r="S1153" s="79"/>
      <c r="T1153" s="79"/>
      <c r="U1153" s="79"/>
      <c r="V1153" s="79"/>
      <c r="W1153" s="79"/>
    </row>
    <row r="1154" spans="1:23">
      <c r="A1154" s="79"/>
      <c r="B1154" s="79"/>
      <c r="C1154" s="79"/>
      <c r="D1154" s="79"/>
      <c r="E1154" s="79"/>
      <c r="F1154" s="79"/>
      <c r="G1154" s="79"/>
      <c r="H1154" s="79"/>
      <c r="I1154" s="79"/>
      <c r="J1154" s="79"/>
      <c r="K1154" s="79"/>
      <c r="L1154" s="79"/>
      <c r="M1154" s="79"/>
      <c r="N1154" s="79"/>
      <c r="O1154" s="79"/>
      <c r="P1154" s="79"/>
      <c r="Q1154" s="79"/>
      <c r="R1154" s="79"/>
      <c r="S1154" s="79"/>
      <c r="T1154" s="79"/>
      <c r="U1154" s="79"/>
      <c r="V1154" s="79"/>
      <c r="W1154" s="79"/>
    </row>
    <row r="1155" spans="1:23">
      <c r="A1155" s="79"/>
      <c r="B1155" s="79"/>
      <c r="C1155" s="79"/>
      <c r="D1155" s="79"/>
      <c r="E1155" s="79"/>
      <c r="F1155" s="79"/>
      <c r="G1155" s="79"/>
      <c r="H1155" s="79"/>
      <c r="I1155" s="79"/>
      <c r="J1155" s="79"/>
      <c r="K1155" s="79"/>
      <c r="L1155" s="79"/>
      <c r="M1155" s="79"/>
      <c r="N1155" s="79"/>
      <c r="O1155" s="79"/>
      <c r="P1155" s="79"/>
      <c r="Q1155" s="79"/>
      <c r="R1155" s="79"/>
      <c r="S1155" s="79"/>
      <c r="T1155" s="79"/>
      <c r="U1155" s="79"/>
      <c r="V1155" s="79"/>
      <c r="W1155" s="79"/>
    </row>
    <row r="1156" spans="1:23">
      <c r="A1156" s="79"/>
      <c r="B1156" s="79"/>
      <c r="C1156" s="79"/>
      <c r="D1156" s="79"/>
      <c r="E1156" s="79"/>
      <c r="F1156" s="79"/>
      <c r="G1156" s="79"/>
      <c r="H1156" s="79"/>
      <c r="I1156" s="79"/>
      <c r="J1156" s="79"/>
      <c r="K1156" s="79"/>
      <c r="L1156" s="79"/>
      <c r="M1156" s="79"/>
      <c r="N1156" s="79"/>
      <c r="O1156" s="79"/>
      <c r="P1156" s="79"/>
      <c r="Q1156" s="79"/>
      <c r="R1156" s="79"/>
      <c r="S1156" s="79"/>
      <c r="T1156" s="79"/>
      <c r="U1156" s="79"/>
      <c r="V1156" s="79"/>
      <c r="W1156" s="79"/>
    </row>
    <row r="1157" spans="1:23">
      <c r="A1157" s="79"/>
      <c r="B1157" s="79"/>
      <c r="C1157" s="79"/>
      <c r="D1157" s="79"/>
      <c r="E1157" s="79"/>
      <c r="F1157" s="79"/>
      <c r="G1157" s="79"/>
      <c r="H1157" s="79"/>
      <c r="I1157" s="79"/>
      <c r="J1157" s="79"/>
      <c r="K1157" s="79"/>
      <c r="L1157" s="79"/>
      <c r="M1157" s="79"/>
      <c r="N1157" s="79"/>
      <c r="O1157" s="79"/>
      <c r="P1157" s="79"/>
      <c r="Q1157" s="79"/>
      <c r="R1157" s="79"/>
      <c r="S1157" s="79"/>
      <c r="T1157" s="79"/>
      <c r="U1157" s="79"/>
      <c r="V1157" s="79"/>
      <c r="W1157" s="79"/>
    </row>
    <row r="1158" spans="1:23">
      <c r="A1158" s="79"/>
      <c r="B1158" s="79"/>
      <c r="C1158" s="79"/>
      <c r="D1158" s="79"/>
      <c r="E1158" s="79"/>
      <c r="F1158" s="79"/>
      <c r="G1158" s="79"/>
      <c r="H1158" s="79"/>
      <c r="I1158" s="79"/>
      <c r="J1158" s="79"/>
      <c r="K1158" s="79"/>
      <c r="L1158" s="79"/>
      <c r="M1158" s="79"/>
      <c r="N1158" s="79"/>
      <c r="O1158" s="79"/>
      <c r="P1158" s="79"/>
      <c r="Q1158" s="79"/>
      <c r="R1158" s="79"/>
      <c r="S1158" s="79"/>
      <c r="T1158" s="79"/>
      <c r="U1158" s="79"/>
      <c r="V1158" s="79"/>
      <c r="W1158" s="79"/>
    </row>
    <row r="1159" spans="1:23">
      <c r="A1159" s="79"/>
      <c r="B1159" s="79"/>
      <c r="C1159" s="79"/>
      <c r="D1159" s="79"/>
      <c r="E1159" s="79"/>
      <c r="F1159" s="79"/>
      <c r="G1159" s="79"/>
      <c r="H1159" s="79"/>
      <c r="I1159" s="79"/>
      <c r="J1159" s="79"/>
      <c r="K1159" s="79"/>
      <c r="L1159" s="79"/>
      <c r="M1159" s="79"/>
      <c r="N1159" s="79"/>
      <c r="O1159" s="79"/>
      <c r="P1159" s="79"/>
      <c r="Q1159" s="79"/>
      <c r="R1159" s="79"/>
      <c r="S1159" s="79"/>
      <c r="T1159" s="79"/>
      <c r="U1159" s="79"/>
      <c r="V1159" s="79"/>
      <c r="W1159" s="79"/>
    </row>
    <row r="1160" spans="1:23">
      <c r="A1160" s="79"/>
      <c r="B1160" s="79"/>
      <c r="C1160" s="79"/>
      <c r="D1160" s="79"/>
      <c r="E1160" s="79"/>
      <c r="F1160" s="79"/>
      <c r="G1160" s="79"/>
      <c r="H1160" s="79"/>
      <c r="I1160" s="79"/>
      <c r="J1160" s="79"/>
      <c r="K1160" s="79"/>
      <c r="L1160" s="79"/>
      <c r="M1160" s="79"/>
      <c r="N1160" s="79"/>
      <c r="O1160" s="79"/>
      <c r="P1160" s="79"/>
      <c r="Q1160" s="79"/>
      <c r="R1160" s="79"/>
      <c r="S1160" s="79"/>
      <c r="T1160" s="79"/>
      <c r="U1160" s="79"/>
      <c r="V1160" s="79"/>
      <c r="W1160" s="79"/>
    </row>
    <row r="1161" spans="1:23">
      <c r="A1161" s="79"/>
      <c r="B1161" s="79"/>
      <c r="C1161" s="79"/>
      <c r="D1161" s="79"/>
      <c r="E1161" s="79"/>
      <c r="F1161" s="79"/>
      <c r="G1161" s="79"/>
      <c r="H1161" s="79"/>
      <c r="I1161" s="79"/>
      <c r="J1161" s="79"/>
      <c r="K1161" s="79"/>
      <c r="L1161" s="79"/>
      <c r="M1161" s="79"/>
      <c r="N1161" s="79"/>
      <c r="O1161" s="79"/>
      <c r="P1161" s="79"/>
      <c r="Q1161" s="79"/>
      <c r="R1161" s="79"/>
      <c r="S1161" s="79"/>
      <c r="T1161" s="79"/>
      <c r="U1161" s="79"/>
      <c r="V1161" s="79"/>
      <c r="W1161" s="79"/>
    </row>
    <row r="1162" spans="1:23">
      <c r="A1162" s="79"/>
      <c r="B1162" s="79"/>
      <c r="C1162" s="79"/>
      <c r="D1162" s="79"/>
      <c r="E1162" s="79"/>
      <c r="F1162" s="79"/>
      <c r="G1162" s="79"/>
      <c r="H1162" s="79"/>
      <c r="I1162" s="79"/>
      <c r="J1162" s="79"/>
      <c r="K1162" s="79"/>
      <c r="L1162" s="79"/>
      <c r="M1162" s="79"/>
      <c r="N1162" s="79"/>
      <c r="O1162" s="79"/>
      <c r="P1162" s="79"/>
      <c r="Q1162" s="79"/>
      <c r="R1162" s="79"/>
      <c r="S1162" s="79"/>
      <c r="T1162" s="79"/>
      <c r="U1162" s="79"/>
      <c r="V1162" s="79"/>
      <c r="W1162" s="79"/>
    </row>
    <row r="1163" spans="1:23">
      <c r="A1163" s="79"/>
      <c r="B1163" s="79"/>
      <c r="C1163" s="79"/>
      <c r="D1163" s="79"/>
      <c r="E1163" s="79"/>
      <c r="F1163" s="79"/>
      <c r="G1163" s="79"/>
      <c r="H1163" s="79"/>
      <c r="I1163" s="79"/>
      <c r="J1163" s="79"/>
      <c r="K1163" s="79"/>
      <c r="L1163" s="79"/>
      <c r="M1163" s="79"/>
      <c r="N1163" s="79"/>
      <c r="O1163" s="79"/>
      <c r="P1163" s="79"/>
      <c r="Q1163" s="79"/>
      <c r="R1163" s="79"/>
      <c r="S1163" s="79"/>
      <c r="T1163" s="79"/>
      <c r="U1163" s="79"/>
      <c r="V1163" s="79"/>
      <c r="W1163" s="79"/>
    </row>
    <row r="1164" spans="1:23">
      <c r="A1164" s="79"/>
      <c r="B1164" s="79"/>
      <c r="C1164" s="79"/>
      <c r="D1164" s="79"/>
      <c r="E1164" s="79"/>
      <c r="F1164" s="79"/>
      <c r="G1164" s="79"/>
      <c r="H1164" s="79"/>
      <c r="I1164" s="79"/>
      <c r="J1164" s="79"/>
      <c r="K1164" s="79"/>
      <c r="L1164" s="79"/>
      <c r="M1164" s="79"/>
      <c r="N1164" s="79"/>
      <c r="O1164" s="79"/>
      <c r="P1164" s="79"/>
      <c r="Q1164" s="79"/>
      <c r="R1164" s="79"/>
      <c r="S1164" s="79"/>
      <c r="T1164" s="79"/>
      <c r="U1164" s="79"/>
      <c r="V1164" s="79"/>
      <c r="W1164" s="79"/>
    </row>
    <row r="1165" spans="1:23">
      <c r="A1165" s="79"/>
      <c r="B1165" s="79"/>
      <c r="C1165" s="79"/>
      <c r="D1165" s="79"/>
      <c r="E1165" s="79"/>
      <c r="F1165" s="79"/>
      <c r="G1165" s="79"/>
      <c r="H1165" s="79"/>
      <c r="I1165" s="79"/>
      <c r="J1165" s="79"/>
      <c r="K1165" s="79"/>
      <c r="L1165" s="79"/>
      <c r="M1165" s="79"/>
      <c r="N1165" s="79"/>
      <c r="O1165" s="79"/>
      <c r="P1165" s="79"/>
      <c r="Q1165" s="79"/>
      <c r="R1165" s="79"/>
      <c r="S1165" s="79"/>
      <c r="T1165" s="79"/>
      <c r="U1165" s="79"/>
      <c r="V1165" s="79"/>
      <c r="W1165" s="79"/>
    </row>
    <row r="1166" spans="1:23">
      <c r="A1166" s="79"/>
      <c r="B1166" s="79"/>
      <c r="C1166" s="79"/>
      <c r="D1166" s="79"/>
      <c r="E1166" s="79"/>
      <c r="F1166" s="79"/>
      <c r="G1166" s="79"/>
      <c r="H1166" s="79"/>
      <c r="I1166" s="79"/>
      <c r="J1166" s="79"/>
      <c r="K1166" s="79"/>
      <c r="L1166" s="79"/>
      <c r="M1166" s="79"/>
      <c r="N1166" s="79"/>
      <c r="O1166" s="79"/>
      <c r="P1166" s="79"/>
      <c r="Q1166" s="79"/>
      <c r="R1166" s="79"/>
      <c r="S1166" s="79"/>
      <c r="T1166" s="79"/>
      <c r="U1166" s="79"/>
      <c r="V1166" s="79"/>
      <c r="W1166" s="79"/>
    </row>
    <row r="1167" spans="1:23">
      <c r="A1167" s="79"/>
      <c r="B1167" s="79"/>
      <c r="C1167" s="79"/>
      <c r="D1167" s="79"/>
      <c r="E1167" s="79"/>
      <c r="F1167" s="79"/>
      <c r="G1167" s="79"/>
      <c r="H1167" s="79"/>
      <c r="I1167" s="79"/>
      <c r="J1167" s="79"/>
      <c r="K1167" s="79"/>
      <c r="L1167" s="79"/>
      <c r="M1167" s="79"/>
      <c r="N1167" s="79"/>
      <c r="O1167" s="79"/>
      <c r="P1167" s="79"/>
      <c r="Q1167" s="79"/>
      <c r="R1167" s="79"/>
      <c r="S1167" s="79"/>
      <c r="T1167" s="79"/>
      <c r="U1167" s="79"/>
      <c r="V1167" s="79"/>
      <c r="W1167" s="79"/>
    </row>
    <row r="1168" spans="1:23">
      <c r="A1168" s="79"/>
      <c r="B1168" s="79"/>
      <c r="C1168" s="79"/>
      <c r="D1168" s="79"/>
      <c r="E1168" s="79"/>
      <c r="F1168" s="79"/>
      <c r="G1168" s="79"/>
      <c r="H1168" s="79"/>
      <c r="I1168" s="79"/>
      <c r="J1168" s="79"/>
      <c r="K1168" s="79"/>
      <c r="L1168" s="79"/>
      <c r="M1168" s="79"/>
      <c r="N1168" s="79"/>
      <c r="O1168" s="79"/>
      <c r="P1168" s="79"/>
      <c r="Q1168" s="79"/>
      <c r="R1168" s="79"/>
      <c r="S1168" s="79"/>
      <c r="T1168" s="79"/>
      <c r="U1168" s="79"/>
      <c r="V1168" s="79"/>
      <c r="W1168" s="79"/>
    </row>
    <row r="1169" spans="1:23">
      <c r="A1169" s="79"/>
      <c r="B1169" s="79"/>
      <c r="C1169" s="79"/>
      <c r="D1169" s="79"/>
      <c r="E1169" s="79"/>
      <c r="F1169" s="79"/>
      <c r="G1169" s="79"/>
      <c r="H1169" s="79"/>
      <c r="I1169" s="79"/>
      <c r="J1169" s="79"/>
      <c r="K1169" s="79"/>
      <c r="L1169" s="79"/>
      <c r="M1169" s="79"/>
      <c r="N1169" s="79"/>
      <c r="O1169" s="79"/>
      <c r="P1169" s="79"/>
      <c r="Q1169" s="79"/>
      <c r="R1169" s="79"/>
      <c r="S1169" s="79"/>
      <c r="T1169" s="79"/>
      <c r="U1169" s="79"/>
      <c r="V1169" s="79"/>
      <c r="W1169" s="79"/>
    </row>
    <row r="1170" spans="1:23">
      <c r="A1170" s="79"/>
      <c r="B1170" s="79"/>
      <c r="C1170" s="79"/>
      <c r="D1170" s="79"/>
      <c r="E1170" s="79"/>
      <c r="F1170" s="79"/>
      <c r="G1170" s="79"/>
      <c r="H1170" s="79"/>
      <c r="I1170" s="79"/>
      <c r="J1170" s="79"/>
      <c r="K1170" s="79"/>
      <c r="L1170" s="79"/>
      <c r="M1170" s="79"/>
      <c r="N1170" s="79"/>
      <c r="O1170" s="79"/>
      <c r="P1170" s="79"/>
      <c r="Q1170" s="79"/>
      <c r="R1170" s="79"/>
      <c r="S1170" s="79"/>
      <c r="T1170" s="79"/>
      <c r="U1170" s="79"/>
      <c r="V1170" s="79"/>
      <c r="W1170" s="79"/>
    </row>
    <row r="1171" spans="1:23">
      <c r="A1171" s="79"/>
      <c r="B1171" s="79"/>
      <c r="C1171" s="79"/>
      <c r="D1171" s="79"/>
      <c r="E1171" s="79"/>
      <c r="F1171" s="79"/>
      <c r="G1171" s="79"/>
      <c r="H1171" s="79"/>
      <c r="I1171" s="79"/>
      <c r="J1171" s="79"/>
      <c r="K1171" s="79"/>
      <c r="L1171" s="79"/>
      <c r="M1171" s="79"/>
      <c r="N1171" s="79"/>
      <c r="O1171" s="79"/>
      <c r="P1171" s="79"/>
      <c r="Q1171" s="79"/>
      <c r="R1171" s="79"/>
      <c r="S1171" s="79"/>
      <c r="T1171" s="79"/>
      <c r="U1171" s="79"/>
      <c r="V1171" s="79"/>
      <c r="W1171" s="79"/>
    </row>
    <row r="1172" spans="1:23">
      <c r="A1172" s="79"/>
      <c r="B1172" s="79"/>
      <c r="C1172" s="79"/>
      <c r="D1172" s="79"/>
      <c r="E1172" s="79"/>
      <c r="F1172" s="79"/>
      <c r="G1172" s="79"/>
      <c r="H1172" s="79"/>
      <c r="I1172" s="79"/>
      <c r="J1172" s="79"/>
      <c r="K1172" s="79"/>
      <c r="L1172" s="79"/>
      <c r="M1172" s="79"/>
      <c r="N1172" s="79"/>
      <c r="O1172" s="79"/>
      <c r="P1172" s="79"/>
      <c r="Q1172" s="79"/>
      <c r="R1172" s="79"/>
      <c r="S1172" s="79"/>
      <c r="T1172" s="79"/>
      <c r="U1172" s="79"/>
      <c r="V1172" s="79"/>
      <c r="W1172" s="79"/>
    </row>
    <row r="1173" spans="1:23">
      <c r="A1173" s="79"/>
      <c r="B1173" s="79"/>
      <c r="C1173" s="79"/>
      <c r="D1173" s="79"/>
      <c r="E1173" s="79"/>
      <c r="F1173" s="79"/>
      <c r="G1173" s="79"/>
      <c r="H1173" s="79"/>
      <c r="I1173" s="79"/>
      <c r="J1173" s="79"/>
      <c r="K1173" s="79"/>
      <c r="L1173" s="79"/>
      <c r="M1173" s="79"/>
      <c r="N1173" s="79"/>
      <c r="O1173" s="79"/>
      <c r="P1173" s="79"/>
      <c r="Q1173" s="79"/>
      <c r="R1173" s="79"/>
      <c r="S1173" s="79"/>
      <c r="T1173" s="79"/>
      <c r="U1173" s="79"/>
      <c r="V1173" s="79"/>
      <c r="W1173" s="79"/>
    </row>
    <row r="1174" spans="1:23">
      <c r="A1174" s="79"/>
      <c r="B1174" s="79"/>
      <c r="C1174" s="79"/>
      <c r="D1174" s="79"/>
      <c r="E1174" s="79"/>
      <c r="F1174" s="79"/>
      <c r="G1174" s="79"/>
      <c r="H1174" s="79"/>
      <c r="I1174" s="79"/>
      <c r="J1174" s="79"/>
      <c r="K1174" s="79"/>
      <c r="L1174" s="79"/>
      <c r="M1174" s="79"/>
      <c r="N1174" s="79"/>
      <c r="O1174" s="79"/>
      <c r="P1174" s="79"/>
      <c r="Q1174" s="79"/>
      <c r="R1174" s="79"/>
      <c r="S1174" s="79"/>
      <c r="T1174" s="79"/>
      <c r="U1174" s="79"/>
      <c r="V1174" s="79"/>
      <c r="W1174" s="79"/>
    </row>
    <row r="1175" spans="1:23">
      <c r="A1175" s="79"/>
      <c r="B1175" s="79"/>
      <c r="C1175" s="79"/>
      <c r="D1175" s="79"/>
      <c r="E1175" s="79"/>
      <c r="F1175" s="79"/>
      <c r="G1175" s="79"/>
      <c r="H1175" s="79"/>
      <c r="I1175" s="79"/>
      <c r="J1175" s="79"/>
      <c r="K1175" s="79"/>
      <c r="L1175" s="79"/>
      <c r="M1175" s="79"/>
      <c r="N1175" s="79"/>
      <c r="O1175" s="79"/>
      <c r="P1175" s="79"/>
      <c r="Q1175" s="79"/>
      <c r="R1175" s="79"/>
      <c r="S1175" s="79"/>
      <c r="T1175" s="79"/>
      <c r="U1175" s="79"/>
      <c r="V1175" s="79"/>
      <c r="W1175" s="79"/>
    </row>
    <row r="1176" spans="1:23">
      <c r="A1176" s="79"/>
      <c r="B1176" s="79"/>
      <c r="C1176" s="79"/>
      <c r="D1176" s="79"/>
      <c r="E1176" s="79"/>
      <c r="F1176" s="79"/>
      <c r="G1176" s="79"/>
      <c r="H1176" s="79"/>
      <c r="I1176" s="79"/>
      <c r="J1176" s="79"/>
      <c r="K1176" s="79"/>
      <c r="L1176" s="79"/>
      <c r="M1176" s="79"/>
      <c r="N1176" s="79"/>
      <c r="O1176" s="79"/>
      <c r="P1176" s="79"/>
      <c r="Q1176" s="79"/>
      <c r="R1176" s="79"/>
      <c r="S1176" s="79"/>
      <c r="T1176" s="79"/>
      <c r="U1176" s="79"/>
      <c r="V1176" s="79"/>
      <c r="W1176" s="79"/>
    </row>
    <row r="1177" spans="1:23">
      <c r="A1177" s="79"/>
      <c r="B1177" s="79"/>
      <c r="C1177" s="79"/>
      <c r="D1177" s="79"/>
      <c r="E1177" s="79"/>
      <c r="F1177" s="79"/>
      <c r="G1177" s="79"/>
      <c r="H1177" s="79"/>
      <c r="I1177" s="79"/>
      <c r="J1177" s="79"/>
      <c r="K1177" s="79"/>
      <c r="L1177" s="79"/>
      <c r="M1177" s="79"/>
      <c r="N1177" s="79"/>
      <c r="O1177" s="79"/>
      <c r="P1177" s="79"/>
      <c r="Q1177" s="79"/>
      <c r="R1177" s="79"/>
      <c r="S1177" s="79"/>
      <c r="T1177" s="79"/>
      <c r="U1177" s="79"/>
      <c r="V1177" s="79"/>
      <c r="W1177" s="79"/>
    </row>
    <row r="1178" spans="1:23">
      <c r="A1178" s="79"/>
      <c r="B1178" s="79"/>
      <c r="C1178" s="79"/>
      <c r="D1178" s="79"/>
      <c r="E1178" s="79"/>
      <c r="F1178" s="79"/>
      <c r="G1178" s="79"/>
      <c r="H1178" s="79"/>
      <c r="I1178" s="79"/>
      <c r="J1178" s="79"/>
      <c r="K1178" s="79"/>
      <c r="L1178" s="79"/>
      <c r="M1178" s="79"/>
      <c r="N1178" s="79"/>
      <c r="O1178" s="79"/>
      <c r="P1178" s="79"/>
      <c r="Q1178" s="79"/>
      <c r="R1178" s="79"/>
      <c r="S1178" s="79"/>
      <c r="T1178" s="79"/>
      <c r="U1178" s="79"/>
      <c r="V1178" s="79"/>
      <c r="W1178" s="79"/>
    </row>
    <row r="1179" spans="1:23">
      <c r="A1179" s="79"/>
      <c r="B1179" s="79"/>
      <c r="C1179" s="79"/>
      <c r="D1179" s="79"/>
      <c r="E1179" s="79"/>
      <c r="F1179" s="79"/>
      <c r="G1179" s="79"/>
      <c r="H1179" s="79"/>
      <c r="I1179" s="79"/>
      <c r="J1179" s="79"/>
      <c r="K1179" s="79"/>
      <c r="L1179" s="79"/>
      <c r="M1179" s="79"/>
      <c r="N1179" s="79"/>
      <c r="O1179" s="79"/>
      <c r="P1179" s="79"/>
      <c r="Q1179" s="79"/>
      <c r="R1179" s="79"/>
      <c r="S1179" s="79"/>
      <c r="T1179" s="79"/>
      <c r="U1179" s="79"/>
      <c r="V1179" s="79"/>
      <c r="W1179" s="79"/>
    </row>
    <row r="1180" spans="1:23">
      <c r="A1180" s="79"/>
      <c r="B1180" s="79"/>
      <c r="C1180" s="79"/>
      <c r="D1180" s="79"/>
      <c r="E1180" s="79"/>
      <c r="F1180" s="79"/>
      <c r="G1180" s="79"/>
      <c r="H1180" s="79"/>
      <c r="I1180" s="79"/>
      <c r="J1180" s="79"/>
      <c r="K1180" s="79"/>
      <c r="L1180" s="79"/>
      <c r="M1180" s="79"/>
      <c r="N1180" s="79"/>
      <c r="O1180" s="79"/>
      <c r="P1180" s="79"/>
      <c r="Q1180" s="79"/>
      <c r="R1180" s="79"/>
      <c r="S1180" s="79"/>
      <c r="T1180" s="79"/>
      <c r="U1180" s="79"/>
      <c r="V1180" s="79"/>
      <c r="W1180" s="79"/>
    </row>
    <row r="1181" spans="1:23">
      <c r="A1181" s="79"/>
      <c r="B1181" s="79"/>
      <c r="C1181" s="79"/>
      <c r="D1181" s="79"/>
      <c r="E1181" s="79"/>
      <c r="F1181" s="79"/>
      <c r="G1181" s="79"/>
      <c r="H1181" s="79"/>
      <c r="I1181" s="79"/>
      <c r="J1181" s="79"/>
      <c r="K1181" s="79"/>
      <c r="L1181" s="79"/>
      <c r="M1181" s="79"/>
      <c r="N1181" s="79"/>
      <c r="O1181" s="79"/>
      <c r="P1181" s="79"/>
      <c r="Q1181" s="79"/>
      <c r="R1181" s="79"/>
      <c r="S1181" s="79"/>
      <c r="T1181" s="79"/>
      <c r="U1181" s="79"/>
      <c r="V1181" s="79"/>
      <c r="W1181" s="79"/>
    </row>
    <row r="1182" spans="1:23">
      <c r="A1182" s="79"/>
      <c r="B1182" s="79"/>
      <c r="C1182" s="79"/>
      <c r="D1182" s="79"/>
      <c r="E1182" s="79"/>
      <c r="F1182" s="79"/>
      <c r="G1182" s="79"/>
      <c r="H1182" s="79"/>
      <c r="I1182" s="79"/>
      <c r="J1182" s="79"/>
      <c r="K1182" s="79"/>
      <c r="L1182" s="79"/>
      <c r="M1182" s="79"/>
      <c r="N1182" s="79"/>
      <c r="O1182" s="79"/>
      <c r="P1182" s="79"/>
      <c r="Q1182" s="79"/>
      <c r="R1182" s="79"/>
      <c r="S1182" s="79"/>
      <c r="T1182" s="79"/>
      <c r="U1182" s="79"/>
      <c r="V1182" s="79"/>
      <c r="W1182" s="79"/>
    </row>
    <row r="1183" spans="1:23">
      <c r="A1183" s="79"/>
      <c r="B1183" s="79"/>
      <c r="C1183" s="79"/>
      <c r="D1183" s="79"/>
      <c r="E1183" s="79"/>
      <c r="F1183" s="79"/>
      <c r="G1183" s="79"/>
      <c r="H1183" s="79"/>
      <c r="I1183" s="79"/>
      <c r="J1183" s="79"/>
      <c r="K1183" s="79"/>
      <c r="L1183" s="79"/>
      <c r="M1183" s="79"/>
      <c r="N1183" s="79"/>
      <c r="O1183" s="79"/>
      <c r="P1183" s="79"/>
      <c r="Q1183" s="79"/>
      <c r="R1183" s="79"/>
      <c r="S1183" s="79"/>
      <c r="T1183" s="79"/>
      <c r="U1183" s="79"/>
      <c r="V1183" s="79"/>
      <c r="W1183" s="79"/>
    </row>
    <row r="1184" spans="1:23">
      <c r="A1184" s="79"/>
      <c r="B1184" s="79"/>
      <c r="C1184" s="79"/>
      <c r="D1184" s="79"/>
      <c r="E1184" s="79"/>
      <c r="F1184" s="79"/>
      <c r="G1184" s="79"/>
      <c r="H1184" s="79"/>
      <c r="I1184" s="79"/>
      <c r="J1184" s="79"/>
      <c r="K1184" s="79"/>
      <c r="L1184" s="79"/>
      <c r="M1184" s="79"/>
      <c r="N1184" s="79"/>
      <c r="O1184" s="79"/>
      <c r="P1184" s="79"/>
      <c r="Q1184" s="79"/>
      <c r="R1184" s="79"/>
      <c r="S1184" s="79"/>
      <c r="T1184" s="79"/>
      <c r="U1184" s="79"/>
      <c r="V1184" s="79"/>
      <c r="W1184" s="79"/>
    </row>
    <row r="1185" spans="1:23">
      <c r="A1185" s="79"/>
      <c r="B1185" s="79"/>
      <c r="C1185" s="79"/>
      <c r="D1185" s="79"/>
      <c r="E1185" s="79"/>
      <c r="F1185" s="79"/>
      <c r="G1185" s="79"/>
      <c r="H1185" s="79"/>
      <c r="I1185" s="79"/>
      <c r="J1185" s="79"/>
      <c r="K1185" s="79"/>
      <c r="L1185" s="79"/>
      <c r="M1185" s="79"/>
      <c r="N1185" s="79"/>
      <c r="O1185" s="79"/>
      <c r="P1185" s="79"/>
      <c r="Q1185" s="79"/>
      <c r="R1185" s="79"/>
      <c r="S1185" s="79"/>
      <c r="T1185" s="79"/>
      <c r="U1185" s="79"/>
      <c r="V1185" s="79"/>
      <c r="W1185" s="79"/>
    </row>
    <row r="1186" spans="1:23">
      <c r="A1186" s="79"/>
      <c r="B1186" s="79"/>
      <c r="C1186" s="79"/>
      <c r="D1186" s="79"/>
      <c r="E1186" s="79"/>
      <c r="F1186" s="79"/>
      <c r="G1186" s="79"/>
      <c r="H1186" s="79"/>
      <c r="I1186" s="79"/>
      <c r="J1186" s="79"/>
      <c r="K1186" s="79"/>
      <c r="L1186" s="79"/>
      <c r="M1186" s="79"/>
      <c r="N1186" s="79"/>
      <c r="O1186" s="79"/>
      <c r="P1186" s="79"/>
      <c r="Q1186" s="79"/>
      <c r="R1186" s="79"/>
      <c r="S1186" s="79"/>
      <c r="T1186" s="79"/>
      <c r="U1186" s="79"/>
      <c r="V1186" s="79"/>
      <c r="W1186" s="79"/>
    </row>
    <row r="1187" spans="1:23">
      <c r="A1187" s="79"/>
      <c r="B1187" s="79"/>
      <c r="C1187" s="79"/>
      <c r="D1187" s="79"/>
      <c r="E1187" s="79"/>
      <c r="F1187" s="79"/>
      <c r="G1187" s="79"/>
      <c r="H1187" s="79"/>
      <c r="I1187" s="79"/>
      <c r="J1187" s="79"/>
      <c r="K1187" s="79"/>
      <c r="L1187" s="79"/>
      <c r="M1187" s="79"/>
      <c r="N1187" s="79"/>
      <c r="O1187" s="79"/>
      <c r="P1187" s="79"/>
      <c r="Q1187" s="79"/>
      <c r="R1187" s="79"/>
      <c r="S1187" s="79"/>
      <c r="T1187" s="79"/>
      <c r="U1187" s="79"/>
      <c r="V1187" s="79"/>
      <c r="W1187" s="79"/>
    </row>
    <row r="1188" spans="1:23">
      <c r="A1188" s="79"/>
      <c r="B1188" s="79"/>
      <c r="C1188" s="79"/>
      <c r="D1188" s="79"/>
      <c r="E1188" s="79"/>
      <c r="F1188" s="79"/>
      <c r="G1188" s="79"/>
      <c r="H1188" s="79"/>
      <c r="I1188" s="79"/>
      <c r="J1188" s="79"/>
      <c r="K1188" s="79"/>
      <c r="L1188" s="79"/>
      <c r="M1188" s="79"/>
      <c r="N1188" s="79"/>
      <c r="O1188" s="79"/>
      <c r="P1188" s="79"/>
      <c r="Q1188" s="79"/>
      <c r="R1188" s="79"/>
      <c r="S1188" s="79"/>
      <c r="T1188" s="79"/>
      <c r="U1188" s="79"/>
      <c r="V1188" s="79"/>
      <c r="W1188" s="79"/>
    </row>
    <row r="1189" spans="1:23">
      <c r="A1189" s="79"/>
      <c r="B1189" s="79"/>
      <c r="C1189" s="79"/>
      <c r="D1189" s="79"/>
      <c r="E1189" s="79"/>
      <c r="F1189" s="79"/>
      <c r="G1189" s="79"/>
      <c r="H1189" s="79"/>
      <c r="I1189" s="79"/>
      <c r="J1189" s="79"/>
      <c r="K1189" s="79"/>
      <c r="L1189" s="79"/>
      <c r="M1189" s="79"/>
      <c r="N1189" s="79"/>
      <c r="O1189" s="79"/>
      <c r="P1189" s="79"/>
      <c r="Q1189" s="79"/>
      <c r="R1189" s="79"/>
      <c r="S1189" s="79"/>
      <c r="T1189" s="79"/>
      <c r="U1189" s="79"/>
      <c r="V1189" s="79"/>
      <c r="W1189" s="79"/>
    </row>
    <row r="1190" spans="1:23">
      <c r="A1190" s="79"/>
      <c r="B1190" s="79"/>
      <c r="C1190" s="79"/>
      <c r="D1190" s="79"/>
      <c r="E1190" s="79"/>
      <c r="F1190" s="79"/>
      <c r="G1190" s="79"/>
      <c r="H1190" s="79"/>
      <c r="I1190" s="79"/>
      <c r="J1190" s="79"/>
      <c r="K1190" s="79"/>
      <c r="L1190" s="79"/>
      <c r="M1190" s="79"/>
      <c r="N1190" s="79"/>
      <c r="O1190" s="79"/>
      <c r="P1190" s="79"/>
      <c r="Q1190" s="79"/>
      <c r="R1190" s="79"/>
      <c r="S1190" s="79"/>
      <c r="T1190" s="79"/>
      <c r="U1190" s="79"/>
      <c r="V1190" s="79"/>
      <c r="W1190" s="79"/>
    </row>
    <row r="1191" spans="1:23">
      <c r="A1191" s="79"/>
      <c r="B1191" s="79"/>
      <c r="C1191" s="79"/>
      <c r="D1191" s="79"/>
      <c r="E1191" s="79"/>
      <c r="F1191" s="79"/>
      <c r="G1191" s="79"/>
      <c r="H1191" s="79"/>
      <c r="I1191" s="79"/>
      <c r="J1191" s="79"/>
      <c r="K1191" s="79"/>
      <c r="L1191" s="79"/>
      <c r="M1191" s="79"/>
      <c r="N1191" s="79"/>
      <c r="O1191" s="79"/>
      <c r="P1191" s="79"/>
      <c r="Q1191" s="79"/>
      <c r="R1191" s="79"/>
      <c r="S1191" s="79"/>
      <c r="T1191" s="79"/>
      <c r="U1191" s="79"/>
      <c r="V1191" s="79"/>
      <c r="W1191" s="79"/>
    </row>
    <row r="1192" spans="1:23">
      <c r="A1192" s="79"/>
      <c r="B1192" s="79"/>
      <c r="C1192" s="79"/>
      <c r="D1192" s="79"/>
      <c r="E1192" s="79"/>
      <c r="F1192" s="79"/>
      <c r="G1192" s="79"/>
      <c r="H1192" s="79"/>
      <c r="I1192" s="79"/>
      <c r="J1192" s="79"/>
      <c r="K1192" s="79"/>
      <c r="L1192" s="79"/>
      <c r="M1192" s="79"/>
      <c r="N1192" s="79"/>
      <c r="O1192" s="79"/>
      <c r="P1192" s="79"/>
      <c r="Q1192" s="79"/>
      <c r="R1192" s="79"/>
      <c r="S1192" s="79"/>
      <c r="T1192" s="79"/>
      <c r="U1192" s="79"/>
      <c r="V1192" s="79"/>
      <c r="W1192" s="79"/>
    </row>
    <row r="1193" spans="1:23">
      <c r="A1193" s="79"/>
      <c r="B1193" s="79"/>
      <c r="C1193" s="79"/>
      <c r="D1193" s="79"/>
      <c r="E1193" s="79"/>
      <c r="F1193" s="79"/>
      <c r="G1193" s="79"/>
      <c r="H1193" s="79"/>
      <c r="I1193" s="79"/>
      <c r="J1193" s="79"/>
      <c r="K1193" s="79"/>
      <c r="L1193" s="79"/>
      <c r="M1193" s="79"/>
      <c r="N1193" s="79"/>
      <c r="O1193" s="79"/>
      <c r="P1193" s="79"/>
      <c r="Q1193" s="79"/>
      <c r="R1193" s="79"/>
      <c r="S1193" s="79"/>
      <c r="T1193" s="79"/>
      <c r="U1193" s="79"/>
      <c r="V1193" s="79"/>
      <c r="W1193" s="79"/>
    </row>
    <row r="1194" spans="1:23">
      <c r="A1194" s="79"/>
      <c r="B1194" s="79"/>
      <c r="C1194" s="79"/>
      <c r="D1194" s="79"/>
      <c r="E1194" s="79"/>
      <c r="F1194" s="79"/>
      <c r="G1194" s="79"/>
      <c r="H1194" s="79"/>
      <c r="I1194" s="79"/>
      <c r="J1194" s="79"/>
      <c r="K1194" s="79"/>
      <c r="L1194" s="79"/>
      <c r="M1194" s="79"/>
      <c r="N1194" s="79"/>
      <c r="O1194" s="79"/>
      <c r="P1194" s="79"/>
      <c r="Q1194" s="79"/>
      <c r="R1194" s="79"/>
      <c r="S1194" s="79"/>
      <c r="T1194" s="79"/>
      <c r="U1194" s="79"/>
      <c r="V1194" s="79"/>
      <c r="W1194" s="79"/>
    </row>
    <row r="1195" spans="1:23">
      <c r="A1195" s="79"/>
      <c r="B1195" s="79"/>
      <c r="C1195" s="79"/>
      <c r="D1195" s="79"/>
      <c r="E1195" s="79"/>
      <c r="F1195" s="79"/>
      <c r="G1195" s="79"/>
      <c r="H1195" s="79"/>
      <c r="I1195" s="79"/>
      <c r="J1195" s="79"/>
      <c r="K1195" s="79"/>
      <c r="L1195" s="79"/>
      <c r="M1195" s="79"/>
      <c r="N1195" s="79"/>
      <c r="O1195" s="79"/>
      <c r="P1195" s="79"/>
      <c r="Q1195" s="79"/>
      <c r="R1195" s="79"/>
      <c r="S1195" s="79"/>
      <c r="T1195" s="79"/>
      <c r="U1195" s="79"/>
      <c r="V1195" s="79"/>
      <c r="W1195" s="79"/>
    </row>
    <row r="1196" spans="1:23">
      <c r="A1196" s="79"/>
      <c r="B1196" s="79"/>
      <c r="C1196" s="79"/>
      <c r="D1196" s="79"/>
      <c r="E1196" s="79"/>
      <c r="F1196" s="79"/>
      <c r="G1196" s="79"/>
      <c r="H1196" s="79"/>
      <c r="I1196" s="79"/>
      <c r="J1196" s="79"/>
      <c r="K1196" s="79"/>
      <c r="L1196" s="79"/>
      <c r="M1196" s="79"/>
      <c r="N1196" s="79"/>
      <c r="O1196" s="79"/>
      <c r="P1196" s="79"/>
      <c r="Q1196" s="79"/>
      <c r="R1196" s="79"/>
      <c r="S1196" s="79"/>
      <c r="T1196" s="79"/>
      <c r="U1196" s="79"/>
      <c r="V1196" s="79"/>
      <c r="W1196" s="79"/>
    </row>
    <row r="1197" spans="1:23">
      <c r="A1197" s="79"/>
      <c r="B1197" s="79"/>
      <c r="C1197" s="79"/>
      <c r="D1197" s="79"/>
      <c r="E1197" s="79"/>
      <c r="F1197" s="79"/>
      <c r="G1197" s="79"/>
      <c r="H1197" s="79"/>
      <c r="I1197" s="79"/>
      <c r="J1197" s="79"/>
      <c r="K1197" s="79"/>
      <c r="L1197" s="79"/>
      <c r="M1197" s="79"/>
      <c r="N1197" s="79"/>
      <c r="O1197" s="79"/>
      <c r="P1197" s="79"/>
      <c r="Q1197" s="79"/>
      <c r="R1197" s="79"/>
      <c r="S1197" s="79"/>
      <c r="T1197" s="79"/>
      <c r="U1197" s="79"/>
      <c r="V1197" s="79"/>
      <c r="W1197" s="79"/>
    </row>
    <row r="1198" spans="1:23">
      <c r="A1198" s="79"/>
      <c r="B1198" s="79"/>
      <c r="C1198" s="79"/>
      <c r="D1198" s="79"/>
      <c r="E1198" s="79"/>
      <c r="F1198" s="79"/>
      <c r="G1198" s="79"/>
      <c r="H1198" s="79"/>
      <c r="I1198" s="79"/>
      <c r="J1198" s="79"/>
      <c r="K1198" s="79"/>
      <c r="L1198" s="79"/>
      <c r="M1198" s="79"/>
      <c r="N1198" s="79"/>
      <c r="O1198" s="79"/>
      <c r="P1198" s="79"/>
      <c r="Q1198" s="79"/>
      <c r="R1198" s="79"/>
      <c r="S1198" s="79"/>
      <c r="T1198" s="79"/>
      <c r="U1198" s="79"/>
      <c r="V1198" s="79"/>
      <c r="W1198" s="79"/>
    </row>
    <row r="1199" spans="1:23">
      <c r="A1199" s="79"/>
      <c r="B1199" s="79"/>
      <c r="C1199" s="79"/>
      <c r="D1199" s="79"/>
      <c r="E1199" s="79"/>
      <c r="F1199" s="79"/>
      <c r="G1199" s="79"/>
      <c r="H1199" s="79"/>
      <c r="I1199" s="79"/>
      <c r="J1199" s="79"/>
      <c r="K1199" s="79"/>
      <c r="L1199" s="79"/>
      <c r="M1199" s="79"/>
      <c r="N1199" s="79"/>
      <c r="O1199" s="79"/>
      <c r="P1199" s="79"/>
      <c r="Q1199" s="79"/>
      <c r="R1199" s="79"/>
      <c r="S1199" s="79"/>
      <c r="T1199" s="79"/>
      <c r="U1199" s="79"/>
      <c r="V1199" s="79"/>
      <c r="W1199" s="79"/>
    </row>
    <row r="1200" spans="1:23">
      <c r="A1200" s="79"/>
      <c r="B1200" s="79"/>
      <c r="C1200" s="79"/>
      <c r="D1200" s="79"/>
      <c r="E1200" s="79"/>
      <c r="F1200" s="79"/>
      <c r="G1200" s="79"/>
      <c r="H1200" s="79"/>
      <c r="I1200" s="79"/>
      <c r="J1200" s="79"/>
      <c r="K1200" s="79"/>
      <c r="L1200" s="79"/>
      <c r="M1200" s="79"/>
      <c r="N1200" s="79"/>
      <c r="O1200" s="79"/>
      <c r="P1200" s="79"/>
      <c r="Q1200" s="79"/>
      <c r="R1200" s="79"/>
      <c r="S1200" s="79"/>
      <c r="T1200" s="79"/>
      <c r="U1200" s="79"/>
      <c r="V1200" s="79"/>
      <c r="W1200" s="79"/>
    </row>
    <row r="1201" spans="1:23">
      <c r="A1201" s="79"/>
      <c r="B1201" s="79"/>
      <c r="C1201" s="79"/>
      <c r="D1201" s="79"/>
      <c r="E1201" s="79"/>
      <c r="F1201" s="79"/>
      <c r="G1201" s="79"/>
      <c r="H1201" s="79"/>
      <c r="I1201" s="79"/>
      <c r="J1201" s="79"/>
      <c r="K1201" s="79"/>
      <c r="L1201" s="79"/>
      <c r="M1201" s="79"/>
      <c r="N1201" s="79"/>
      <c r="O1201" s="79"/>
      <c r="P1201" s="79"/>
      <c r="Q1201" s="79"/>
      <c r="R1201" s="79"/>
      <c r="S1201" s="79"/>
      <c r="T1201" s="79"/>
      <c r="U1201" s="79"/>
      <c r="V1201" s="79"/>
      <c r="W1201" s="79"/>
    </row>
    <row r="1202" spans="1:23">
      <c r="A1202" s="79"/>
      <c r="B1202" s="79"/>
      <c r="C1202" s="79"/>
      <c r="D1202" s="79"/>
      <c r="E1202" s="79"/>
      <c r="F1202" s="79"/>
      <c r="G1202" s="79"/>
      <c r="H1202" s="79"/>
      <c r="I1202" s="79"/>
      <c r="J1202" s="79"/>
      <c r="K1202" s="79"/>
      <c r="L1202" s="79"/>
      <c r="M1202" s="79"/>
      <c r="N1202" s="79"/>
      <c r="O1202" s="79"/>
      <c r="P1202" s="79"/>
      <c r="Q1202" s="79"/>
      <c r="R1202" s="79"/>
      <c r="S1202" s="79"/>
      <c r="T1202" s="79"/>
      <c r="U1202" s="79"/>
      <c r="V1202" s="79"/>
      <c r="W1202" s="79"/>
    </row>
    <row r="1203" spans="1:23">
      <c r="A1203" s="79"/>
      <c r="B1203" s="79"/>
      <c r="C1203" s="79"/>
      <c r="D1203" s="79"/>
      <c r="E1203" s="79"/>
      <c r="F1203" s="79"/>
      <c r="G1203" s="79"/>
      <c r="H1203" s="79"/>
      <c r="I1203" s="79"/>
      <c r="J1203" s="79"/>
      <c r="K1203" s="79"/>
      <c r="L1203" s="79"/>
      <c r="M1203" s="79"/>
      <c r="N1203" s="79"/>
      <c r="O1203" s="79"/>
      <c r="P1203" s="79"/>
      <c r="Q1203" s="79"/>
      <c r="R1203" s="79"/>
      <c r="S1203" s="79"/>
      <c r="T1203" s="79"/>
      <c r="U1203" s="79"/>
      <c r="V1203" s="79"/>
      <c r="W1203" s="79"/>
    </row>
    <row r="1204" spans="1:23">
      <c r="A1204" s="79"/>
      <c r="B1204" s="79"/>
      <c r="C1204" s="79"/>
      <c r="D1204" s="79"/>
      <c r="E1204" s="79"/>
      <c r="F1204" s="79"/>
      <c r="G1204" s="79"/>
      <c r="H1204" s="79"/>
      <c r="I1204" s="79"/>
      <c r="J1204" s="79"/>
      <c r="K1204" s="79"/>
      <c r="L1204" s="79"/>
      <c r="M1204" s="79"/>
      <c r="N1204" s="79"/>
      <c r="O1204" s="79"/>
      <c r="P1204" s="79"/>
      <c r="Q1204" s="79"/>
      <c r="R1204" s="79"/>
      <c r="S1204" s="79"/>
      <c r="T1204" s="79"/>
      <c r="U1204" s="79"/>
      <c r="V1204" s="79"/>
      <c r="W1204" s="79"/>
    </row>
    <row r="1205" spans="1:23">
      <c r="A1205" s="79"/>
      <c r="B1205" s="79"/>
      <c r="C1205" s="79"/>
      <c r="D1205" s="79"/>
      <c r="E1205" s="79"/>
      <c r="F1205" s="79"/>
      <c r="G1205" s="79"/>
      <c r="H1205" s="79"/>
      <c r="I1205" s="79"/>
      <c r="J1205" s="79"/>
      <c r="K1205" s="79"/>
      <c r="L1205" s="79"/>
      <c r="M1205" s="79"/>
      <c r="N1205" s="79"/>
      <c r="O1205" s="79"/>
      <c r="P1205" s="79"/>
      <c r="Q1205" s="79"/>
      <c r="R1205" s="79"/>
      <c r="S1205" s="79"/>
      <c r="T1205" s="79"/>
      <c r="U1205" s="79"/>
      <c r="V1205" s="79"/>
      <c r="W1205" s="79"/>
    </row>
    <row r="1206" spans="1:23">
      <c r="A1206" s="79"/>
      <c r="B1206" s="79"/>
      <c r="C1206" s="79"/>
      <c r="D1206" s="79"/>
      <c r="E1206" s="79"/>
      <c r="F1206" s="79"/>
      <c r="G1206" s="79"/>
      <c r="H1206" s="79"/>
      <c r="I1206" s="79"/>
      <c r="J1206" s="79"/>
      <c r="K1206" s="79"/>
      <c r="L1206" s="79"/>
      <c r="M1206" s="79"/>
      <c r="N1206" s="79"/>
      <c r="O1206" s="79"/>
      <c r="P1206" s="79"/>
      <c r="Q1206" s="79"/>
      <c r="R1206" s="79"/>
      <c r="S1206" s="79"/>
      <c r="T1206" s="79"/>
      <c r="U1206" s="79"/>
      <c r="V1206" s="79"/>
      <c r="W1206" s="79"/>
    </row>
    <row r="1207" spans="1:23">
      <c r="A1207" s="79"/>
      <c r="B1207" s="79"/>
      <c r="C1207" s="79"/>
      <c r="D1207" s="79"/>
      <c r="E1207" s="79"/>
      <c r="F1207" s="79"/>
      <c r="G1207" s="79"/>
      <c r="H1207" s="79"/>
      <c r="I1207" s="79"/>
      <c r="J1207" s="79"/>
      <c r="K1207" s="79"/>
      <c r="L1207" s="79"/>
      <c r="M1207" s="79"/>
      <c r="N1207" s="79"/>
      <c r="O1207" s="79"/>
      <c r="P1207" s="79"/>
      <c r="Q1207" s="79"/>
      <c r="R1207" s="79"/>
      <c r="S1207" s="79"/>
      <c r="T1207" s="79"/>
      <c r="U1207" s="79"/>
      <c r="V1207" s="79"/>
      <c r="W1207" s="79"/>
    </row>
    <row r="1208" spans="1:23">
      <c r="A1208" s="79"/>
      <c r="B1208" s="79"/>
      <c r="C1208" s="79"/>
      <c r="D1208" s="79"/>
      <c r="E1208" s="79"/>
      <c r="F1208" s="79"/>
      <c r="G1208" s="79"/>
      <c r="H1208" s="79"/>
      <c r="I1208" s="79"/>
      <c r="J1208" s="79"/>
      <c r="K1208" s="79"/>
      <c r="L1208" s="79"/>
      <c r="M1208" s="79"/>
      <c r="N1208" s="79"/>
      <c r="O1208" s="79"/>
      <c r="P1208" s="79"/>
      <c r="Q1208" s="79"/>
      <c r="R1208" s="79"/>
      <c r="S1208" s="79"/>
      <c r="T1208" s="79"/>
      <c r="U1208" s="79"/>
      <c r="V1208" s="79"/>
      <c r="W1208" s="79"/>
    </row>
    <row r="1209" spans="1:23">
      <c r="A1209" s="79"/>
      <c r="B1209" s="79"/>
      <c r="C1209" s="79"/>
      <c r="D1209" s="79"/>
      <c r="E1209" s="79"/>
      <c r="F1209" s="79"/>
      <c r="G1209" s="79"/>
      <c r="H1209" s="79"/>
      <c r="I1209" s="79"/>
      <c r="J1209" s="79"/>
      <c r="K1209" s="79"/>
      <c r="L1209" s="79"/>
      <c r="M1209" s="79"/>
      <c r="N1209" s="79"/>
      <c r="O1209" s="79"/>
      <c r="P1209" s="79"/>
      <c r="Q1209" s="79"/>
      <c r="R1209" s="79"/>
      <c r="S1209" s="79"/>
      <c r="T1209" s="79"/>
      <c r="U1209" s="79"/>
      <c r="V1209" s="79"/>
      <c r="W1209" s="79"/>
    </row>
    <row r="1210" spans="1:23">
      <c r="A1210" s="79"/>
      <c r="B1210" s="79"/>
      <c r="C1210" s="79"/>
      <c r="D1210" s="79"/>
      <c r="E1210" s="79"/>
      <c r="F1210" s="79"/>
      <c r="G1210" s="79"/>
      <c r="H1210" s="79"/>
      <c r="I1210" s="79"/>
      <c r="J1210" s="79"/>
      <c r="K1210" s="79"/>
      <c r="L1210" s="79"/>
      <c r="M1210" s="79"/>
      <c r="N1210" s="79"/>
      <c r="O1210" s="79"/>
      <c r="P1210" s="79"/>
      <c r="Q1210" s="79"/>
      <c r="R1210" s="79"/>
      <c r="S1210" s="79"/>
      <c r="T1210" s="79"/>
      <c r="U1210" s="79"/>
      <c r="V1210" s="79"/>
      <c r="W1210" s="79"/>
    </row>
    <row r="1211" spans="1:23">
      <c r="A1211" s="79"/>
      <c r="B1211" s="79"/>
      <c r="C1211" s="79"/>
      <c r="D1211" s="79"/>
      <c r="E1211" s="79"/>
      <c r="F1211" s="79"/>
      <c r="G1211" s="79"/>
      <c r="H1211" s="79"/>
      <c r="I1211" s="79"/>
      <c r="J1211" s="79"/>
      <c r="K1211" s="79"/>
      <c r="L1211" s="79"/>
      <c r="M1211" s="79"/>
      <c r="N1211" s="79"/>
      <c r="O1211" s="79"/>
      <c r="P1211" s="79"/>
      <c r="Q1211" s="79"/>
      <c r="R1211" s="79"/>
      <c r="S1211" s="79"/>
      <c r="T1211" s="79"/>
      <c r="U1211" s="79"/>
      <c r="V1211" s="79"/>
      <c r="W1211" s="79"/>
    </row>
    <row r="1212" spans="1:23">
      <c r="A1212" s="79"/>
      <c r="B1212" s="79"/>
      <c r="C1212" s="79"/>
      <c r="D1212" s="79"/>
      <c r="E1212" s="79"/>
      <c r="F1212" s="79"/>
      <c r="G1212" s="79"/>
      <c r="H1212" s="79"/>
      <c r="I1212" s="79"/>
      <c r="J1212" s="79"/>
      <c r="K1212" s="79"/>
      <c r="L1212" s="79"/>
      <c r="M1212" s="79"/>
      <c r="N1212" s="79"/>
      <c r="O1212" s="79"/>
      <c r="P1212" s="79"/>
      <c r="Q1212" s="79"/>
      <c r="R1212" s="79"/>
      <c r="S1212" s="79"/>
      <c r="T1212" s="79"/>
      <c r="U1212" s="79"/>
      <c r="V1212" s="79"/>
      <c r="W1212" s="79"/>
    </row>
    <row r="1213" spans="1:23">
      <c r="A1213" s="79"/>
      <c r="B1213" s="79"/>
      <c r="C1213" s="79"/>
      <c r="D1213" s="79"/>
      <c r="E1213" s="79"/>
      <c r="F1213" s="79"/>
      <c r="G1213" s="79"/>
      <c r="H1213" s="79"/>
      <c r="I1213" s="79"/>
      <c r="J1213" s="79"/>
      <c r="K1213" s="79"/>
      <c r="L1213" s="79"/>
      <c r="M1213" s="79"/>
      <c r="N1213" s="79"/>
      <c r="O1213" s="79"/>
      <c r="P1213" s="79"/>
      <c r="Q1213" s="79"/>
      <c r="R1213" s="79"/>
      <c r="S1213" s="79"/>
      <c r="T1213" s="79"/>
      <c r="U1213" s="79"/>
      <c r="V1213" s="79"/>
      <c r="W1213" s="79"/>
    </row>
    <row r="1214" spans="1:23">
      <c r="A1214" s="79"/>
      <c r="B1214" s="79"/>
      <c r="C1214" s="79"/>
      <c r="D1214" s="79"/>
      <c r="E1214" s="79"/>
      <c r="F1214" s="79"/>
      <c r="G1214" s="79"/>
      <c r="H1214" s="79"/>
      <c r="I1214" s="79"/>
      <c r="J1214" s="79"/>
      <c r="K1214" s="79"/>
      <c r="L1214" s="79"/>
      <c r="M1214" s="79"/>
      <c r="N1214" s="79"/>
      <c r="O1214" s="79"/>
      <c r="P1214" s="79"/>
      <c r="Q1214" s="79"/>
      <c r="R1214" s="79"/>
      <c r="S1214" s="79"/>
      <c r="T1214" s="79"/>
      <c r="U1214" s="79"/>
      <c r="V1214" s="79"/>
      <c r="W1214" s="79"/>
    </row>
    <row r="1215" spans="1:23">
      <c r="A1215" s="79"/>
      <c r="B1215" s="79"/>
      <c r="C1215" s="79"/>
      <c r="D1215" s="79"/>
      <c r="E1215" s="79"/>
      <c r="F1215" s="79"/>
      <c r="G1215" s="79"/>
      <c r="H1215" s="79"/>
      <c r="I1215" s="79"/>
      <c r="J1215" s="79"/>
      <c r="K1215" s="79"/>
      <c r="L1215" s="79"/>
      <c r="M1215" s="79"/>
      <c r="N1215" s="79"/>
      <c r="O1215" s="79"/>
      <c r="P1215" s="79"/>
      <c r="Q1215" s="79"/>
      <c r="R1215" s="79"/>
      <c r="S1215" s="79"/>
      <c r="T1215" s="79"/>
      <c r="U1215" s="79"/>
      <c r="V1215" s="79"/>
      <c r="W1215" s="79"/>
    </row>
    <row r="1216" spans="1:23">
      <c r="A1216" s="79"/>
      <c r="B1216" s="79"/>
      <c r="C1216" s="79"/>
      <c r="D1216" s="79"/>
      <c r="E1216" s="79"/>
      <c r="F1216" s="79"/>
      <c r="G1216" s="79"/>
      <c r="H1216" s="79"/>
      <c r="I1216" s="79"/>
      <c r="J1216" s="79"/>
      <c r="K1216" s="79"/>
      <c r="L1216" s="79"/>
      <c r="M1216" s="79"/>
      <c r="N1216" s="79"/>
      <c r="O1216" s="79"/>
      <c r="P1216" s="79"/>
      <c r="Q1216" s="79"/>
      <c r="R1216" s="79"/>
      <c r="S1216" s="79"/>
      <c r="T1216" s="79"/>
      <c r="U1216" s="79"/>
      <c r="V1216" s="79"/>
      <c r="W1216" s="79"/>
    </row>
    <row r="1217" spans="1:23">
      <c r="A1217" s="79"/>
      <c r="B1217" s="79"/>
      <c r="C1217" s="79"/>
      <c r="D1217" s="79"/>
      <c r="E1217" s="79"/>
      <c r="F1217" s="79"/>
      <c r="G1217" s="79"/>
      <c r="H1217" s="79"/>
      <c r="I1217" s="79"/>
      <c r="J1217" s="79"/>
      <c r="K1217" s="79"/>
      <c r="L1217" s="79"/>
      <c r="M1217" s="79"/>
      <c r="N1217" s="79"/>
      <c r="O1217" s="79"/>
      <c r="P1217" s="79"/>
      <c r="Q1217" s="79"/>
      <c r="R1217" s="79"/>
      <c r="S1217" s="79"/>
      <c r="T1217" s="79"/>
      <c r="U1217" s="79"/>
      <c r="V1217" s="79"/>
      <c r="W1217" s="79"/>
    </row>
    <row r="1218" spans="1:23">
      <c r="A1218" s="79"/>
      <c r="B1218" s="79"/>
      <c r="C1218" s="79"/>
      <c r="D1218" s="79"/>
      <c r="E1218" s="79"/>
      <c r="F1218" s="79"/>
      <c r="G1218" s="79"/>
      <c r="H1218" s="79"/>
      <c r="I1218" s="79"/>
      <c r="J1218" s="79"/>
      <c r="K1218" s="79"/>
      <c r="L1218" s="79"/>
      <c r="M1218" s="79"/>
      <c r="N1218" s="79"/>
      <c r="O1218" s="79"/>
      <c r="P1218" s="79"/>
      <c r="Q1218" s="79"/>
      <c r="R1218" s="79"/>
      <c r="S1218" s="79"/>
      <c r="T1218" s="79"/>
      <c r="U1218" s="79"/>
      <c r="V1218" s="79"/>
      <c r="W1218" s="79"/>
    </row>
    <row r="1219" spans="1:23">
      <c r="A1219" s="79"/>
      <c r="B1219" s="79"/>
      <c r="C1219" s="79"/>
      <c r="D1219" s="79"/>
      <c r="E1219" s="79"/>
      <c r="F1219" s="79"/>
      <c r="G1219" s="79"/>
      <c r="H1219" s="79"/>
      <c r="I1219" s="79"/>
      <c r="J1219" s="79"/>
      <c r="K1219" s="79"/>
      <c r="L1219" s="79"/>
      <c r="M1219" s="79"/>
      <c r="N1219" s="79"/>
      <c r="O1219" s="79"/>
      <c r="P1219" s="79"/>
      <c r="Q1219" s="79"/>
      <c r="R1219" s="79"/>
      <c r="S1219" s="79"/>
      <c r="T1219" s="79"/>
      <c r="U1219" s="79"/>
      <c r="V1219" s="79"/>
      <c r="W1219" s="79"/>
    </row>
    <row r="1220" spans="1:23">
      <c r="A1220" s="79"/>
      <c r="B1220" s="79"/>
      <c r="C1220" s="79"/>
      <c r="D1220" s="79"/>
      <c r="E1220" s="79"/>
      <c r="F1220" s="79"/>
      <c r="G1220" s="79"/>
      <c r="H1220" s="79"/>
      <c r="I1220" s="79"/>
      <c r="J1220" s="79"/>
      <c r="K1220" s="79"/>
      <c r="L1220" s="79"/>
      <c r="M1220" s="79"/>
      <c r="N1220" s="79"/>
      <c r="O1220" s="79"/>
      <c r="P1220" s="79"/>
      <c r="Q1220" s="79"/>
      <c r="R1220" s="79"/>
      <c r="S1220" s="79"/>
      <c r="T1220" s="79"/>
      <c r="U1220" s="79"/>
      <c r="V1220" s="79"/>
      <c r="W1220" s="79"/>
    </row>
    <row r="1221" spans="1:23">
      <c r="A1221" s="79"/>
      <c r="B1221" s="79"/>
      <c r="C1221" s="79"/>
      <c r="D1221" s="79"/>
      <c r="E1221" s="79"/>
      <c r="F1221" s="79"/>
      <c r="G1221" s="79"/>
      <c r="H1221" s="79"/>
      <c r="I1221" s="79"/>
      <c r="J1221" s="79"/>
      <c r="K1221" s="79"/>
      <c r="L1221" s="79"/>
      <c r="M1221" s="79"/>
      <c r="N1221" s="79"/>
      <c r="O1221" s="79"/>
      <c r="P1221" s="79"/>
      <c r="Q1221" s="79"/>
      <c r="R1221" s="79"/>
      <c r="S1221" s="79"/>
      <c r="T1221" s="79"/>
      <c r="U1221" s="79"/>
      <c r="V1221" s="79"/>
      <c r="W1221" s="79"/>
    </row>
    <row r="1222" spans="1:23">
      <c r="A1222" s="79"/>
      <c r="B1222" s="79"/>
      <c r="C1222" s="79"/>
      <c r="D1222" s="79"/>
      <c r="E1222" s="79"/>
      <c r="F1222" s="79"/>
      <c r="G1222" s="79"/>
      <c r="H1222" s="79"/>
      <c r="I1222" s="79"/>
      <c r="J1222" s="79"/>
      <c r="K1222" s="79"/>
      <c r="L1222" s="79"/>
      <c r="M1222" s="79"/>
      <c r="N1222" s="79"/>
      <c r="O1222" s="79"/>
      <c r="P1222" s="79"/>
      <c r="Q1222" s="79"/>
      <c r="R1222" s="79"/>
      <c r="S1222" s="79"/>
      <c r="T1222" s="79"/>
      <c r="U1222" s="79"/>
      <c r="V1222" s="79"/>
      <c r="W1222" s="79"/>
    </row>
    <row r="1223" spans="1:23">
      <c r="A1223" s="79"/>
      <c r="B1223" s="79"/>
      <c r="C1223" s="79"/>
      <c r="D1223" s="79"/>
      <c r="E1223" s="79"/>
      <c r="F1223" s="79"/>
      <c r="G1223" s="79"/>
      <c r="H1223" s="79"/>
      <c r="I1223" s="79"/>
      <c r="J1223" s="79"/>
      <c r="K1223" s="79"/>
      <c r="L1223" s="79"/>
      <c r="M1223" s="79"/>
      <c r="N1223" s="79"/>
      <c r="O1223" s="79"/>
      <c r="P1223" s="79"/>
      <c r="Q1223" s="79"/>
      <c r="R1223" s="79"/>
      <c r="S1223" s="79"/>
      <c r="T1223" s="79"/>
      <c r="U1223" s="79"/>
      <c r="V1223" s="79"/>
      <c r="W1223" s="79"/>
    </row>
    <row r="1224" spans="1:23">
      <c r="A1224" s="79"/>
      <c r="B1224" s="79"/>
      <c r="C1224" s="79"/>
      <c r="D1224" s="79"/>
      <c r="E1224" s="79"/>
      <c r="F1224" s="79"/>
      <c r="G1224" s="79"/>
      <c r="H1224" s="79"/>
      <c r="I1224" s="79"/>
      <c r="J1224" s="79"/>
      <c r="K1224" s="79"/>
      <c r="L1224" s="79"/>
      <c r="M1224" s="79"/>
      <c r="N1224" s="79"/>
      <c r="O1224" s="79"/>
      <c r="P1224" s="79"/>
      <c r="Q1224" s="79"/>
      <c r="R1224" s="79"/>
      <c r="S1224" s="79"/>
      <c r="T1224" s="79"/>
      <c r="U1224" s="79"/>
      <c r="V1224" s="79"/>
      <c r="W1224" s="79"/>
    </row>
    <row r="1225" spans="1:23">
      <c r="A1225" s="79"/>
      <c r="B1225" s="79"/>
      <c r="C1225" s="79"/>
      <c r="D1225" s="79"/>
      <c r="E1225" s="79"/>
      <c r="F1225" s="79"/>
      <c r="G1225" s="79"/>
      <c r="H1225" s="79"/>
      <c r="I1225" s="79"/>
      <c r="J1225" s="79"/>
      <c r="K1225" s="79"/>
      <c r="L1225" s="79"/>
      <c r="M1225" s="79"/>
      <c r="N1225" s="79"/>
      <c r="O1225" s="79"/>
      <c r="P1225" s="79"/>
      <c r="Q1225" s="79"/>
      <c r="R1225" s="79"/>
      <c r="S1225" s="79"/>
      <c r="T1225" s="79"/>
      <c r="U1225" s="79"/>
      <c r="V1225" s="79"/>
      <c r="W1225" s="79"/>
    </row>
    <row r="1226" spans="1:23">
      <c r="A1226" s="79"/>
      <c r="B1226" s="79"/>
      <c r="C1226" s="79"/>
      <c r="D1226" s="79"/>
      <c r="E1226" s="79"/>
      <c r="F1226" s="79"/>
      <c r="G1226" s="79"/>
      <c r="H1226" s="79"/>
      <c r="I1226" s="79"/>
      <c r="J1226" s="79"/>
      <c r="K1226" s="79"/>
      <c r="L1226" s="79"/>
      <c r="M1226" s="79"/>
      <c r="N1226" s="79"/>
      <c r="O1226" s="79"/>
      <c r="P1226" s="79"/>
      <c r="Q1226" s="79"/>
      <c r="R1226" s="79"/>
      <c r="S1226" s="79"/>
      <c r="T1226" s="79"/>
      <c r="U1226" s="79"/>
      <c r="V1226" s="79"/>
      <c r="W1226" s="79"/>
    </row>
    <row r="1227" spans="1:23">
      <c r="A1227" s="79"/>
      <c r="B1227" s="79"/>
      <c r="C1227" s="79"/>
      <c r="D1227" s="79"/>
      <c r="E1227" s="79"/>
      <c r="F1227" s="79"/>
      <c r="G1227" s="79"/>
      <c r="H1227" s="79"/>
      <c r="I1227" s="79"/>
      <c r="J1227" s="79"/>
      <c r="K1227" s="79"/>
      <c r="L1227" s="79"/>
      <c r="M1227" s="79"/>
      <c r="N1227" s="79"/>
      <c r="O1227" s="79"/>
      <c r="P1227" s="79"/>
      <c r="Q1227" s="79"/>
      <c r="R1227" s="79"/>
      <c r="S1227" s="79"/>
      <c r="T1227" s="79"/>
      <c r="U1227" s="79"/>
      <c r="V1227" s="79"/>
      <c r="W1227" s="79"/>
    </row>
    <row r="1228" spans="1:23">
      <c r="A1228" s="79"/>
      <c r="B1228" s="79"/>
      <c r="C1228" s="79"/>
      <c r="D1228" s="79"/>
      <c r="E1228" s="79"/>
      <c r="F1228" s="79"/>
      <c r="G1228" s="79"/>
      <c r="H1228" s="79"/>
      <c r="I1228" s="79"/>
      <c r="J1228" s="79"/>
      <c r="K1228" s="79"/>
      <c r="L1228" s="79"/>
      <c r="M1228" s="79"/>
      <c r="N1228" s="79"/>
      <c r="O1228" s="79"/>
      <c r="P1228" s="79"/>
      <c r="Q1228" s="79"/>
      <c r="R1228" s="79"/>
      <c r="S1228" s="79"/>
      <c r="T1228" s="79"/>
      <c r="U1228" s="79"/>
      <c r="V1228" s="79"/>
      <c r="W1228" s="79"/>
    </row>
    <row r="1229" spans="1:23">
      <c r="A1229" s="79"/>
      <c r="B1229" s="79"/>
      <c r="C1229" s="79"/>
      <c r="D1229" s="79"/>
      <c r="E1229" s="79"/>
      <c r="F1229" s="79"/>
      <c r="G1229" s="79"/>
      <c r="H1229" s="79"/>
      <c r="I1229" s="79"/>
      <c r="J1229" s="79"/>
      <c r="K1229" s="79"/>
      <c r="L1229" s="79"/>
      <c r="M1229" s="79"/>
      <c r="N1229" s="79"/>
      <c r="O1229" s="79"/>
      <c r="P1229" s="79"/>
      <c r="Q1229" s="79"/>
      <c r="R1229" s="79"/>
      <c r="S1229" s="79"/>
      <c r="T1229" s="79"/>
      <c r="U1229" s="79"/>
      <c r="V1229" s="79"/>
      <c r="W1229" s="79"/>
    </row>
    <row r="1230" spans="1:23">
      <c r="A1230" s="79"/>
      <c r="B1230" s="79"/>
      <c r="C1230" s="79"/>
      <c r="D1230" s="79"/>
      <c r="E1230" s="79"/>
      <c r="F1230" s="79"/>
      <c r="G1230" s="79"/>
      <c r="H1230" s="79"/>
      <c r="I1230" s="79"/>
      <c r="J1230" s="79"/>
      <c r="K1230" s="79"/>
      <c r="L1230" s="79"/>
      <c r="M1230" s="79"/>
      <c r="N1230" s="79"/>
      <c r="O1230" s="79"/>
      <c r="P1230" s="79"/>
      <c r="Q1230" s="79"/>
      <c r="R1230" s="79"/>
      <c r="S1230" s="79"/>
      <c r="T1230" s="79"/>
      <c r="U1230" s="79"/>
      <c r="V1230" s="79"/>
      <c r="W1230" s="79"/>
    </row>
    <row r="1231" spans="1:23">
      <c r="A1231" s="79"/>
      <c r="B1231" s="79"/>
      <c r="C1231" s="79"/>
      <c r="D1231" s="79"/>
      <c r="E1231" s="79"/>
      <c r="F1231" s="79"/>
      <c r="G1231" s="79"/>
      <c r="H1231" s="79"/>
      <c r="I1231" s="79"/>
      <c r="J1231" s="79"/>
      <c r="K1231" s="79"/>
      <c r="L1231" s="79"/>
      <c r="M1231" s="79"/>
      <c r="N1231" s="79"/>
      <c r="O1231" s="79"/>
      <c r="P1231" s="79"/>
      <c r="Q1231" s="79"/>
      <c r="R1231" s="79"/>
      <c r="S1231" s="79"/>
      <c r="T1231" s="79"/>
      <c r="U1231" s="79"/>
      <c r="V1231" s="79"/>
      <c r="W1231" s="79"/>
    </row>
    <row r="1232" spans="1:23">
      <c r="A1232" s="79"/>
      <c r="B1232" s="79"/>
      <c r="C1232" s="79"/>
      <c r="D1232" s="79"/>
      <c r="E1232" s="79"/>
      <c r="F1232" s="79"/>
      <c r="G1232" s="79"/>
      <c r="H1232" s="79"/>
      <c r="I1232" s="79"/>
      <c r="J1232" s="79"/>
      <c r="K1232" s="79"/>
      <c r="L1232" s="79"/>
      <c r="M1232" s="79"/>
      <c r="N1232" s="79"/>
      <c r="O1232" s="79"/>
      <c r="P1232" s="79"/>
      <c r="Q1232" s="79"/>
      <c r="R1232" s="79"/>
      <c r="S1232" s="79"/>
      <c r="T1232" s="79"/>
      <c r="U1232" s="79"/>
      <c r="V1232" s="79"/>
      <c r="W1232" s="79"/>
    </row>
    <row r="1233" spans="1:23">
      <c r="A1233" s="79"/>
      <c r="B1233" s="79"/>
      <c r="C1233" s="79"/>
      <c r="D1233" s="79"/>
      <c r="E1233" s="79"/>
      <c r="F1233" s="79"/>
      <c r="G1233" s="79"/>
      <c r="H1233" s="79"/>
      <c r="I1233" s="79"/>
      <c r="J1233" s="79"/>
      <c r="K1233" s="79"/>
      <c r="L1233" s="79"/>
      <c r="M1233" s="79"/>
      <c r="N1233" s="79"/>
      <c r="O1233" s="79"/>
      <c r="P1233" s="79"/>
      <c r="Q1233" s="79"/>
      <c r="R1233" s="79"/>
      <c r="S1233" s="79"/>
      <c r="T1233" s="79"/>
      <c r="U1233" s="79"/>
      <c r="V1233" s="79"/>
      <c r="W1233" s="79"/>
    </row>
    <row r="1234" spans="1:23">
      <c r="A1234" s="79"/>
      <c r="B1234" s="79"/>
      <c r="C1234" s="79"/>
      <c r="D1234" s="79"/>
      <c r="E1234" s="79"/>
      <c r="F1234" s="79"/>
      <c r="G1234" s="79"/>
      <c r="H1234" s="79"/>
      <c r="I1234" s="79"/>
      <c r="J1234" s="79"/>
      <c r="K1234" s="79"/>
      <c r="L1234" s="79"/>
      <c r="M1234" s="79"/>
      <c r="N1234" s="79"/>
      <c r="O1234" s="79"/>
      <c r="P1234" s="79"/>
      <c r="Q1234" s="79"/>
      <c r="R1234" s="79"/>
      <c r="S1234" s="79"/>
      <c r="T1234" s="79"/>
      <c r="U1234" s="79"/>
      <c r="V1234" s="79"/>
      <c r="W1234" s="79"/>
    </row>
    <row r="1235" spans="1:23">
      <c r="A1235" s="79"/>
      <c r="B1235" s="79"/>
      <c r="C1235" s="79"/>
      <c r="D1235" s="79"/>
      <c r="E1235" s="79"/>
      <c r="F1235" s="79"/>
      <c r="G1235" s="79"/>
      <c r="H1235" s="79"/>
      <c r="I1235" s="79"/>
      <c r="J1235" s="79"/>
      <c r="K1235" s="79"/>
      <c r="L1235" s="79"/>
      <c r="M1235" s="79"/>
      <c r="N1235" s="79"/>
      <c r="O1235" s="79"/>
      <c r="P1235" s="79"/>
      <c r="Q1235" s="79"/>
      <c r="R1235" s="79"/>
      <c r="S1235" s="79"/>
      <c r="T1235" s="79"/>
      <c r="U1235" s="79"/>
      <c r="V1235" s="79"/>
      <c r="W1235" s="79"/>
    </row>
    <row r="1236" spans="1:23">
      <c r="A1236" s="79"/>
      <c r="B1236" s="79"/>
      <c r="C1236" s="79"/>
      <c r="D1236" s="79"/>
      <c r="E1236" s="79"/>
      <c r="F1236" s="79"/>
      <c r="G1236" s="79"/>
      <c r="H1236" s="79"/>
      <c r="I1236" s="79"/>
      <c r="J1236" s="79"/>
      <c r="K1236" s="79"/>
      <c r="L1236" s="79"/>
      <c r="M1236" s="79"/>
      <c r="N1236" s="79"/>
      <c r="O1236" s="79"/>
      <c r="P1236" s="79"/>
      <c r="Q1236" s="79"/>
      <c r="R1236" s="79"/>
      <c r="S1236" s="79"/>
      <c r="T1236" s="79"/>
      <c r="U1236" s="79"/>
      <c r="V1236" s="79"/>
      <c r="W1236" s="79"/>
    </row>
    <row r="1237" spans="1:23">
      <c r="A1237" s="79"/>
      <c r="B1237" s="79"/>
      <c r="C1237" s="79"/>
      <c r="D1237" s="79"/>
      <c r="E1237" s="79"/>
      <c r="F1237" s="79"/>
      <c r="G1237" s="79"/>
      <c r="H1237" s="79"/>
      <c r="I1237" s="79"/>
      <c r="J1237" s="79"/>
      <c r="K1237" s="79"/>
      <c r="L1237" s="79"/>
      <c r="M1237" s="79"/>
      <c r="N1237" s="79"/>
      <c r="O1237" s="79"/>
      <c r="P1237" s="79"/>
      <c r="Q1237" s="79"/>
      <c r="R1237" s="79"/>
      <c r="S1237" s="79"/>
      <c r="T1237" s="79"/>
      <c r="U1237" s="79"/>
      <c r="V1237" s="79"/>
      <c r="W1237" s="79"/>
    </row>
    <row r="1238" spans="1:23">
      <c r="A1238" s="79"/>
      <c r="B1238" s="79"/>
      <c r="C1238" s="79"/>
      <c r="D1238" s="79"/>
      <c r="E1238" s="79"/>
      <c r="F1238" s="79"/>
      <c r="G1238" s="79"/>
      <c r="H1238" s="79"/>
      <c r="I1238" s="79"/>
      <c r="J1238" s="79"/>
      <c r="K1238" s="79"/>
      <c r="L1238" s="79"/>
      <c r="M1238" s="79"/>
      <c r="N1238" s="79"/>
      <c r="O1238" s="79"/>
      <c r="P1238" s="79"/>
      <c r="Q1238" s="79"/>
      <c r="R1238" s="79"/>
      <c r="S1238" s="79"/>
      <c r="T1238" s="79"/>
      <c r="U1238" s="79"/>
      <c r="V1238" s="79"/>
      <c r="W1238" s="79"/>
    </row>
    <row r="1239" spans="1:23">
      <c r="A1239" s="79"/>
      <c r="B1239" s="79"/>
      <c r="C1239" s="79"/>
      <c r="D1239" s="79"/>
      <c r="E1239" s="79"/>
      <c r="F1239" s="79"/>
      <c r="G1239" s="79"/>
      <c r="H1239" s="79"/>
      <c r="I1239" s="79"/>
      <c r="J1239" s="79"/>
      <c r="K1239" s="79"/>
      <c r="L1239" s="79"/>
      <c r="M1239" s="79"/>
      <c r="N1239" s="79"/>
      <c r="O1239" s="79"/>
      <c r="P1239" s="79"/>
      <c r="Q1239" s="79"/>
      <c r="R1239" s="79"/>
      <c r="S1239" s="79"/>
      <c r="T1239" s="79"/>
      <c r="U1239" s="79"/>
      <c r="V1239" s="79"/>
      <c r="W1239" s="79"/>
    </row>
    <row r="1240" spans="1:23">
      <c r="A1240" s="79"/>
      <c r="B1240" s="79"/>
      <c r="C1240" s="79"/>
      <c r="D1240" s="79"/>
      <c r="E1240" s="79"/>
      <c r="F1240" s="79"/>
      <c r="G1240" s="79"/>
      <c r="H1240" s="79"/>
      <c r="I1240" s="79"/>
      <c r="J1240" s="79"/>
      <c r="K1240" s="79"/>
      <c r="L1240" s="79"/>
      <c r="M1240" s="79"/>
      <c r="N1240" s="79"/>
      <c r="O1240" s="79"/>
      <c r="P1240" s="79"/>
      <c r="Q1240" s="79"/>
      <c r="R1240" s="79"/>
      <c r="S1240" s="79"/>
      <c r="T1240" s="79"/>
      <c r="U1240" s="79"/>
      <c r="V1240" s="79"/>
      <c r="W1240" s="79"/>
    </row>
    <row r="1241" spans="1:23">
      <c r="A1241" s="79"/>
      <c r="B1241" s="79"/>
      <c r="C1241" s="79"/>
      <c r="D1241" s="79"/>
      <c r="E1241" s="79"/>
      <c r="F1241" s="79"/>
      <c r="G1241" s="79"/>
      <c r="H1241" s="79"/>
      <c r="I1241" s="79"/>
      <c r="J1241" s="79"/>
      <c r="K1241" s="79"/>
      <c r="L1241" s="79"/>
      <c r="M1241" s="79"/>
      <c r="N1241" s="79"/>
      <c r="O1241" s="79"/>
      <c r="P1241" s="79"/>
      <c r="Q1241" s="79"/>
      <c r="R1241" s="79"/>
      <c r="S1241" s="79"/>
      <c r="T1241" s="79"/>
      <c r="U1241" s="79"/>
      <c r="V1241" s="79"/>
      <c r="W1241" s="79"/>
    </row>
    <row r="1242" spans="1:23">
      <c r="A1242" s="79"/>
      <c r="B1242" s="79"/>
      <c r="C1242" s="79"/>
      <c r="D1242" s="79"/>
      <c r="E1242" s="79"/>
      <c r="F1242" s="79"/>
      <c r="G1242" s="79"/>
      <c r="H1242" s="79"/>
      <c r="I1242" s="79"/>
      <c r="J1242" s="79"/>
      <c r="K1242" s="79"/>
      <c r="L1242" s="79"/>
      <c r="M1242" s="79"/>
      <c r="N1242" s="79"/>
      <c r="O1242" s="79"/>
      <c r="P1242" s="79"/>
      <c r="Q1242" s="79"/>
      <c r="R1242" s="79"/>
      <c r="S1242" s="79"/>
      <c r="T1242" s="79"/>
      <c r="U1242" s="79"/>
      <c r="V1242" s="79"/>
      <c r="W1242" s="79"/>
    </row>
    <row r="1243" spans="1:23">
      <c r="A1243" s="79"/>
      <c r="B1243" s="79"/>
      <c r="C1243" s="79"/>
      <c r="D1243" s="79"/>
      <c r="E1243" s="79"/>
      <c r="F1243" s="79"/>
      <c r="G1243" s="79"/>
      <c r="H1243" s="79"/>
      <c r="I1243" s="79"/>
      <c r="J1243" s="79"/>
      <c r="K1243" s="79"/>
      <c r="L1243" s="79"/>
      <c r="M1243" s="79"/>
      <c r="N1243" s="79"/>
      <c r="O1243" s="79"/>
      <c r="P1243" s="79"/>
      <c r="Q1243" s="79"/>
      <c r="R1243" s="79"/>
      <c r="S1243" s="79"/>
      <c r="T1243" s="79"/>
      <c r="U1243" s="79"/>
      <c r="V1243" s="79"/>
      <c r="W1243" s="79"/>
    </row>
    <row r="1244" spans="1:23">
      <c r="A1244" s="79"/>
      <c r="B1244" s="79"/>
      <c r="C1244" s="79"/>
      <c r="D1244" s="79"/>
      <c r="E1244" s="79"/>
      <c r="F1244" s="79"/>
      <c r="G1244" s="79"/>
      <c r="H1244" s="79"/>
      <c r="I1244" s="79"/>
      <c r="J1244" s="79"/>
      <c r="K1244" s="79"/>
      <c r="L1244" s="79"/>
      <c r="M1244" s="79"/>
      <c r="N1244" s="79"/>
      <c r="O1244" s="79"/>
      <c r="P1244" s="79"/>
      <c r="Q1244" s="79"/>
      <c r="R1244" s="79"/>
      <c r="S1244" s="79"/>
      <c r="T1244" s="79"/>
      <c r="U1244" s="79"/>
      <c r="V1244" s="79"/>
      <c r="W1244" s="79"/>
    </row>
    <row r="1245" spans="1:23">
      <c r="A1245" s="79"/>
      <c r="B1245" s="79"/>
      <c r="C1245" s="79"/>
      <c r="D1245" s="79"/>
      <c r="E1245" s="79"/>
      <c r="F1245" s="79"/>
      <c r="G1245" s="79"/>
      <c r="H1245" s="79"/>
      <c r="I1245" s="79"/>
      <c r="J1245" s="79"/>
      <c r="K1245" s="79"/>
      <c r="L1245" s="79"/>
      <c r="M1245" s="79"/>
      <c r="N1245" s="79"/>
      <c r="O1245" s="79"/>
      <c r="P1245" s="79"/>
      <c r="Q1245" s="79"/>
      <c r="R1245" s="79"/>
      <c r="S1245" s="79"/>
      <c r="T1245" s="79"/>
      <c r="U1245" s="79"/>
      <c r="V1245" s="79"/>
      <c r="W1245" s="79"/>
    </row>
    <row r="1246" spans="1:23">
      <c r="A1246" s="79"/>
      <c r="B1246" s="79"/>
      <c r="C1246" s="79"/>
      <c r="D1246" s="79"/>
      <c r="E1246" s="79"/>
      <c r="F1246" s="79"/>
      <c r="G1246" s="79"/>
      <c r="H1246" s="79"/>
      <c r="I1246" s="79"/>
      <c r="J1246" s="79"/>
      <c r="K1246" s="79"/>
      <c r="L1246" s="79"/>
      <c r="M1246" s="79"/>
      <c r="N1246" s="79"/>
      <c r="O1246" s="79"/>
      <c r="P1246" s="79"/>
      <c r="Q1246" s="79"/>
      <c r="R1246" s="79"/>
      <c r="S1246" s="79"/>
      <c r="T1246" s="79"/>
      <c r="U1246" s="79"/>
      <c r="V1246" s="79"/>
      <c r="W1246" s="79"/>
    </row>
    <row r="1247" spans="1:23">
      <c r="A1247" s="79"/>
      <c r="B1247" s="79"/>
      <c r="C1247" s="79"/>
      <c r="D1247" s="79"/>
      <c r="E1247" s="79"/>
      <c r="F1247" s="79"/>
      <c r="G1247" s="79"/>
      <c r="H1247" s="79"/>
      <c r="I1247" s="79"/>
      <c r="J1247" s="79"/>
      <c r="K1247" s="79"/>
      <c r="L1247" s="79"/>
      <c r="M1247" s="79"/>
      <c r="N1247" s="79"/>
      <c r="O1247" s="79"/>
      <c r="P1247" s="79"/>
      <c r="Q1247" s="79"/>
      <c r="R1247" s="79"/>
      <c r="S1247" s="79"/>
      <c r="T1247" s="79"/>
      <c r="U1247" s="79"/>
      <c r="V1247" s="79"/>
      <c r="W1247" s="79"/>
    </row>
    <row r="1248" spans="1:23">
      <c r="A1248" s="79"/>
      <c r="B1248" s="79"/>
      <c r="C1248" s="79"/>
      <c r="D1248" s="79"/>
      <c r="E1248" s="79"/>
      <c r="F1248" s="79"/>
      <c r="G1248" s="79"/>
      <c r="H1248" s="79"/>
      <c r="I1248" s="79"/>
      <c r="J1248" s="79"/>
      <c r="K1248" s="79"/>
      <c r="L1248" s="79"/>
      <c r="M1248" s="79"/>
      <c r="N1248" s="79"/>
      <c r="O1248" s="79"/>
      <c r="P1248" s="79"/>
      <c r="Q1248" s="79"/>
      <c r="R1248" s="79"/>
      <c r="S1248" s="79"/>
      <c r="T1248" s="79"/>
      <c r="U1248" s="79"/>
      <c r="V1248" s="79"/>
      <c r="W1248" s="79"/>
    </row>
    <row r="1249" spans="1:23">
      <c r="A1249" s="79"/>
      <c r="B1249" s="79"/>
      <c r="C1249" s="79"/>
      <c r="D1249" s="79"/>
      <c r="E1249" s="79"/>
      <c r="F1249" s="79"/>
      <c r="G1249" s="79"/>
      <c r="H1249" s="79"/>
      <c r="I1249" s="79"/>
      <c r="J1249" s="79"/>
      <c r="K1249" s="79"/>
      <c r="L1249" s="79"/>
      <c r="M1249" s="79"/>
      <c r="N1249" s="79"/>
      <c r="O1249" s="79"/>
      <c r="P1249" s="79"/>
      <c r="Q1249" s="79"/>
      <c r="R1249" s="79"/>
      <c r="S1249" s="79"/>
      <c r="T1249" s="79"/>
      <c r="U1249" s="79"/>
      <c r="V1249" s="79"/>
      <c r="W1249" s="79"/>
    </row>
    <row r="1250" spans="1:23">
      <c r="A1250" s="79"/>
      <c r="B1250" s="79"/>
      <c r="C1250" s="79"/>
      <c r="D1250" s="79"/>
      <c r="E1250" s="79"/>
      <c r="F1250" s="79"/>
      <c r="G1250" s="79"/>
      <c r="H1250" s="79"/>
      <c r="I1250" s="79"/>
      <c r="J1250" s="79"/>
      <c r="K1250" s="79"/>
      <c r="L1250" s="79"/>
      <c r="M1250" s="79"/>
      <c r="N1250" s="79"/>
      <c r="O1250" s="79"/>
      <c r="P1250" s="79"/>
      <c r="Q1250" s="79"/>
      <c r="R1250" s="79"/>
      <c r="S1250" s="79"/>
      <c r="T1250" s="79"/>
      <c r="U1250" s="79"/>
      <c r="V1250" s="79"/>
      <c r="W1250" s="79"/>
    </row>
    <row r="1251" spans="1:23">
      <c r="A1251" s="79"/>
      <c r="B1251" s="79"/>
      <c r="C1251" s="79"/>
      <c r="D1251" s="79"/>
      <c r="E1251" s="79"/>
      <c r="F1251" s="79"/>
      <c r="G1251" s="79"/>
      <c r="H1251" s="79"/>
      <c r="I1251" s="79"/>
      <c r="J1251" s="79"/>
      <c r="K1251" s="79"/>
      <c r="L1251" s="79"/>
      <c r="M1251" s="79"/>
      <c r="N1251" s="79"/>
      <c r="O1251" s="79"/>
      <c r="P1251" s="79"/>
      <c r="Q1251" s="79"/>
      <c r="R1251" s="79"/>
      <c r="S1251" s="79"/>
      <c r="T1251" s="79"/>
      <c r="U1251" s="79"/>
      <c r="V1251" s="79"/>
      <c r="W1251" s="79"/>
    </row>
    <row r="1252" spans="1:23">
      <c r="A1252" s="79"/>
      <c r="B1252" s="79"/>
      <c r="C1252" s="79"/>
      <c r="D1252" s="79"/>
      <c r="E1252" s="79"/>
      <c r="F1252" s="79"/>
      <c r="G1252" s="79"/>
      <c r="H1252" s="79"/>
      <c r="I1252" s="79"/>
      <c r="J1252" s="79"/>
      <c r="K1252" s="79"/>
      <c r="L1252" s="79"/>
      <c r="M1252" s="79"/>
      <c r="N1252" s="79"/>
      <c r="O1252" s="79"/>
      <c r="P1252" s="79"/>
      <c r="Q1252" s="79"/>
      <c r="R1252" s="79"/>
      <c r="S1252" s="79"/>
      <c r="T1252" s="79"/>
      <c r="U1252" s="79"/>
      <c r="V1252" s="79"/>
      <c r="W1252" s="79"/>
    </row>
    <row r="1253" spans="1:23">
      <c r="A1253" s="79"/>
      <c r="B1253" s="79"/>
      <c r="C1253" s="79"/>
      <c r="D1253" s="79"/>
      <c r="E1253" s="79"/>
      <c r="F1253" s="79"/>
      <c r="G1253" s="79"/>
      <c r="H1253" s="79"/>
      <c r="I1253" s="79"/>
      <c r="J1253" s="79"/>
      <c r="K1253" s="79"/>
      <c r="L1253" s="79"/>
      <c r="M1253" s="79"/>
      <c r="N1253" s="79"/>
      <c r="O1253" s="79"/>
      <c r="P1253" s="79"/>
      <c r="Q1253" s="79"/>
      <c r="R1253" s="79"/>
      <c r="S1253" s="79"/>
      <c r="T1253" s="79"/>
      <c r="U1253" s="79"/>
      <c r="V1253" s="79"/>
      <c r="W1253" s="79"/>
    </row>
    <row r="1254" spans="1:23">
      <c r="A1254" s="79"/>
      <c r="B1254" s="79"/>
      <c r="C1254" s="79"/>
      <c r="D1254" s="79"/>
      <c r="E1254" s="79"/>
      <c r="F1254" s="79"/>
      <c r="G1254" s="79"/>
      <c r="H1254" s="79"/>
      <c r="I1254" s="79"/>
      <c r="J1254" s="79"/>
      <c r="K1254" s="79"/>
      <c r="L1254" s="79"/>
      <c r="M1254" s="79"/>
      <c r="N1254" s="79"/>
      <c r="O1254" s="79"/>
      <c r="P1254" s="79"/>
      <c r="Q1254" s="79"/>
      <c r="R1254" s="79"/>
      <c r="S1254" s="79"/>
      <c r="T1254" s="79"/>
      <c r="U1254" s="79"/>
      <c r="V1254" s="79"/>
      <c r="W1254" s="79"/>
    </row>
    <row r="1255" spans="1:23">
      <c r="A1255" s="79"/>
      <c r="B1255" s="79"/>
      <c r="C1255" s="79"/>
      <c r="D1255" s="79"/>
      <c r="E1255" s="79"/>
      <c r="F1255" s="79"/>
      <c r="G1255" s="79"/>
      <c r="H1255" s="79"/>
      <c r="I1255" s="79"/>
      <c r="J1255" s="79"/>
      <c r="K1255" s="79"/>
      <c r="L1255" s="79"/>
      <c r="M1255" s="79"/>
      <c r="N1255" s="79"/>
      <c r="O1255" s="79"/>
      <c r="P1255" s="79"/>
      <c r="Q1255" s="79"/>
      <c r="R1255" s="79"/>
      <c r="S1255" s="79"/>
      <c r="T1255" s="79"/>
      <c r="U1255" s="79"/>
      <c r="V1255" s="79"/>
      <c r="W1255" s="79"/>
    </row>
    <row r="1256" spans="1:23">
      <c r="A1256" s="79"/>
      <c r="B1256" s="79"/>
      <c r="C1256" s="79"/>
      <c r="D1256" s="79"/>
      <c r="E1256" s="79"/>
      <c r="F1256" s="79"/>
      <c r="G1256" s="79"/>
      <c r="H1256" s="79"/>
      <c r="I1256" s="79"/>
      <c r="J1256" s="79"/>
      <c r="K1256" s="79"/>
      <c r="L1256" s="79"/>
      <c r="M1256" s="79"/>
      <c r="N1256" s="79"/>
      <c r="O1256" s="79"/>
      <c r="P1256" s="79"/>
      <c r="Q1256" s="79"/>
      <c r="R1256" s="79"/>
      <c r="S1256" s="79"/>
      <c r="T1256" s="79"/>
      <c r="U1256" s="79"/>
      <c r="V1256" s="79"/>
      <c r="W1256" s="79"/>
    </row>
    <row r="1257" spans="1:23">
      <c r="A1257" s="79"/>
      <c r="B1257" s="79"/>
      <c r="C1257" s="79"/>
      <c r="D1257" s="79"/>
      <c r="E1257" s="79"/>
      <c r="F1257" s="79"/>
      <c r="G1257" s="79"/>
      <c r="H1257" s="79"/>
      <c r="I1257" s="79"/>
      <c r="J1257" s="79"/>
      <c r="K1257" s="79"/>
      <c r="L1257" s="79"/>
      <c r="M1257" s="79"/>
      <c r="N1257" s="79"/>
      <c r="O1257" s="79"/>
      <c r="P1257" s="79"/>
      <c r="Q1257" s="79"/>
      <c r="R1257" s="79"/>
      <c r="S1257" s="79"/>
      <c r="T1257" s="79"/>
      <c r="U1257" s="79"/>
      <c r="V1257" s="79"/>
      <c r="W1257" s="79"/>
    </row>
    <row r="1258" spans="1:23">
      <c r="A1258" s="79"/>
      <c r="B1258" s="79"/>
      <c r="C1258" s="79"/>
      <c r="D1258" s="79"/>
      <c r="E1258" s="79"/>
      <c r="F1258" s="79"/>
      <c r="G1258" s="79"/>
      <c r="H1258" s="79"/>
      <c r="I1258" s="79"/>
      <c r="J1258" s="79"/>
      <c r="K1258" s="79"/>
      <c r="L1258" s="79"/>
      <c r="M1258" s="79"/>
      <c r="N1258" s="79"/>
      <c r="O1258" s="79"/>
      <c r="P1258" s="79"/>
      <c r="Q1258" s="79"/>
      <c r="R1258" s="79"/>
      <c r="S1258" s="79"/>
      <c r="T1258" s="79"/>
      <c r="U1258" s="79"/>
      <c r="V1258" s="79"/>
      <c r="W1258" s="79"/>
    </row>
    <row r="1259" spans="1:23">
      <c r="A1259" s="79"/>
      <c r="B1259" s="79"/>
      <c r="C1259" s="79"/>
      <c r="D1259" s="79"/>
      <c r="E1259" s="79"/>
      <c r="F1259" s="79"/>
      <c r="G1259" s="79"/>
      <c r="H1259" s="79"/>
      <c r="I1259" s="79"/>
      <c r="J1259" s="79"/>
      <c r="K1259" s="79"/>
      <c r="L1259" s="79"/>
      <c r="M1259" s="79"/>
      <c r="N1259" s="79"/>
      <c r="O1259" s="79"/>
      <c r="P1259" s="79"/>
      <c r="Q1259" s="79"/>
      <c r="R1259" s="79"/>
      <c r="S1259" s="79"/>
      <c r="T1259" s="79"/>
      <c r="U1259" s="79"/>
      <c r="V1259" s="79"/>
      <c r="W1259" s="79"/>
    </row>
    <row r="1260" spans="1:23">
      <c r="A1260" s="79"/>
      <c r="B1260" s="79"/>
      <c r="C1260" s="79"/>
      <c r="D1260" s="79"/>
      <c r="E1260" s="79"/>
      <c r="F1260" s="79"/>
      <c r="G1260" s="79"/>
      <c r="H1260" s="79"/>
      <c r="I1260" s="79"/>
      <c r="J1260" s="79"/>
      <c r="K1260" s="79"/>
      <c r="L1260" s="79"/>
      <c r="M1260" s="79"/>
      <c r="N1260" s="79"/>
      <c r="O1260" s="79"/>
      <c r="P1260" s="79"/>
      <c r="Q1260" s="79"/>
      <c r="R1260" s="79"/>
      <c r="S1260" s="79"/>
      <c r="T1260" s="79"/>
      <c r="U1260" s="79"/>
      <c r="V1260" s="79"/>
      <c r="W1260" s="79"/>
    </row>
    <row r="1261" spans="1:23">
      <c r="A1261" s="79"/>
      <c r="B1261" s="79"/>
      <c r="C1261" s="79"/>
      <c r="D1261" s="79"/>
      <c r="E1261" s="79"/>
      <c r="F1261" s="79"/>
      <c r="G1261" s="79"/>
      <c r="H1261" s="79"/>
      <c r="I1261" s="79"/>
      <c r="J1261" s="79"/>
      <c r="K1261" s="79"/>
      <c r="L1261" s="79"/>
      <c r="M1261" s="79"/>
      <c r="N1261" s="79"/>
      <c r="O1261" s="79"/>
      <c r="P1261" s="79"/>
      <c r="Q1261" s="79"/>
      <c r="R1261" s="79"/>
      <c r="S1261" s="79"/>
      <c r="T1261" s="79"/>
      <c r="U1261" s="79"/>
      <c r="V1261" s="79"/>
      <c r="W1261" s="79"/>
    </row>
    <row r="1262" spans="1:23">
      <c r="A1262" s="79"/>
      <c r="B1262" s="79"/>
      <c r="C1262" s="79"/>
      <c r="D1262" s="79"/>
      <c r="E1262" s="79"/>
      <c r="F1262" s="79"/>
      <c r="G1262" s="79"/>
      <c r="H1262" s="79"/>
      <c r="I1262" s="79"/>
      <c r="J1262" s="79"/>
      <c r="K1262" s="79"/>
      <c r="L1262" s="79"/>
      <c r="M1262" s="79"/>
      <c r="N1262" s="79"/>
      <c r="O1262" s="79"/>
      <c r="P1262" s="79"/>
      <c r="Q1262" s="79"/>
      <c r="R1262" s="79"/>
      <c r="S1262" s="79"/>
      <c r="T1262" s="79"/>
      <c r="U1262" s="79"/>
      <c r="V1262" s="79"/>
      <c r="W1262" s="79"/>
    </row>
    <row r="1263" spans="1:23">
      <c r="A1263" s="79"/>
      <c r="B1263" s="79"/>
      <c r="C1263" s="79"/>
      <c r="D1263" s="79"/>
      <c r="E1263" s="79"/>
      <c r="F1263" s="79"/>
      <c r="G1263" s="79"/>
      <c r="H1263" s="79"/>
      <c r="I1263" s="79"/>
      <c r="J1263" s="79"/>
      <c r="K1263" s="79"/>
      <c r="L1263" s="79"/>
      <c r="M1263" s="79"/>
      <c r="N1263" s="79"/>
      <c r="O1263" s="79"/>
      <c r="P1263" s="79"/>
      <c r="Q1263" s="79"/>
      <c r="R1263" s="79"/>
      <c r="S1263" s="79"/>
      <c r="T1263" s="79"/>
      <c r="U1263" s="79"/>
      <c r="V1263" s="79"/>
      <c r="W1263" s="79"/>
    </row>
    <row r="1264" spans="1:23">
      <c r="A1264" s="79"/>
      <c r="B1264" s="79"/>
      <c r="C1264" s="79"/>
      <c r="D1264" s="79"/>
      <c r="E1264" s="79"/>
      <c r="F1264" s="79"/>
      <c r="G1264" s="79"/>
      <c r="H1264" s="79"/>
      <c r="I1264" s="79"/>
      <c r="J1264" s="79"/>
      <c r="K1264" s="79"/>
      <c r="L1264" s="79"/>
      <c r="M1264" s="79"/>
      <c r="N1264" s="79"/>
      <c r="O1264" s="79"/>
      <c r="P1264" s="79"/>
      <c r="Q1264" s="79"/>
      <c r="R1264" s="79"/>
      <c r="S1264" s="79"/>
      <c r="T1264" s="79"/>
      <c r="U1264" s="79"/>
      <c r="V1264" s="79"/>
      <c r="W1264" s="79"/>
    </row>
    <row r="1265" spans="1:23">
      <c r="A1265" s="79"/>
      <c r="B1265" s="79"/>
      <c r="C1265" s="79"/>
      <c r="D1265" s="79"/>
      <c r="E1265" s="79"/>
      <c r="F1265" s="79"/>
      <c r="G1265" s="79"/>
      <c r="H1265" s="79"/>
      <c r="I1265" s="79"/>
      <c r="J1265" s="79"/>
      <c r="K1265" s="79"/>
      <c r="L1265" s="79"/>
      <c r="M1265" s="79"/>
      <c r="N1265" s="79"/>
      <c r="O1265" s="79"/>
      <c r="P1265" s="79"/>
      <c r="Q1265" s="79"/>
      <c r="R1265" s="79"/>
      <c r="S1265" s="79"/>
      <c r="T1265" s="79"/>
      <c r="U1265" s="79"/>
      <c r="V1265" s="79"/>
      <c r="W1265" s="79"/>
    </row>
    <row r="1266" spans="1:23">
      <c r="A1266" s="79"/>
      <c r="B1266" s="79"/>
      <c r="C1266" s="79"/>
      <c r="D1266" s="79"/>
      <c r="E1266" s="79"/>
      <c r="F1266" s="79"/>
      <c r="G1266" s="79"/>
      <c r="H1266" s="79"/>
      <c r="I1266" s="79"/>
      <c r="J1266" s="79"/>
      <c r="K1266" s="79"/>
      <c r="L1266" s="79"/>
      <c r="M1266" s="79"/>
      <c r="N1266" s="79"/>
      <c r="O1266" s="79"/>
      <c r="P1266" s="79"/>
      <c r="Q1266" s="79"/>
      <c r="R1266" s="79"/>
      <c r="S1266" s="79"/>
      <c r="T1266" s="79"/>
      <c r="U1266" s="79"/>
      <c r="V1266" s="79"/>
      <c r="W1266" s="79"/>
    </row>
    <row r="1267" spans="1:23">
      <c r="A1267" s="79"/>
      <c r="B1267" s="79"/>
      <c r="C1267" s="79"/>
      <c r="D1267" s="79"/>
      <c r="E1267" s="79"/>
      <c r="F1267" s="79"/>
      <c r="G1267" s="79"/>
      <c r="H1267" s="79"/>
      <c r="I1267" s="79"/>
      <c r="J1267" s="79"/>
      <c r="K1267" s="79"/>
      <c r="L1267" s="79"/>
      <c r="M1267" s="79"/>
      <c r="N1267" s="79"/>
      <c r="O1267" s="79"/>
      <c r="P1267" s="79"/>
      <c r="Q1267" s="79"/>
      <c r="R1267" s="79"/>
      <c r="S1267" s="79"/>
      <c r="T1267" s="79"/>
      <c r="U1267" s="79"/>
      <c r="V1267" s="79"/>
      <c r="W1267" s="79"/>
    </row>
    <row r="1268" spans="1:23">
      <c r="A1268" s="79"/>
      <c r="B1268" s="79"/>
      <c r="C1268" s="79"/>
      <c r="D1268" s="79"/>
      <c r="E1268" s="79"/>
      <c r="F1268" s="79"/>
      <c r="G1268" s="79"/>
      <c r="H1268" s="79"/>
      <c r="I1268" s="79"/>
      <c r="J1268" s="79"/>
      <c r="K1268" s="79"/>
      <c r="L1268" s="79"/>
      <c r="M1268" s="79"/>
      <c r="N1268" s="79"/>
      <c r="O1268" s="79"/>
      <c r="P1268" s="79"/>
      <c r="Q1268" s="79"/>
      <c r="R1268" s="79"/>
      <c r="S1268" s="79"/>
      <c r="T1268" s="79"/>
      <c r="U1268" s="79"/>
      <c r="V1268" s="79"/>
      <c r="W1268" s="79"/>
    </row>
    <row r="1269" spans="1:23">
      <c r="A1269" s="79"/>
      <c r="B1269" s="79"/>
      <c r="C1269" s="79"/>
      <c r="D1269" s="79"/>
      <c r="E1269" s="79"/>
      <c r="F1269" s="79"/>
      <c r="G1269" s="79"/>
      <c r="H1269" s="79"/>
      <c r="I1269" s="79"/>
      <c r="J1269" s="79"/>
      <c r="K1269" s="79"/>
      <c r="L1269" s="79"/>
      <c r="M1269" s="79"/>
      <c r="N1269" s="79"/>
      <c r="O1269" s="79"/>
      <c r="P1269" s="79"/>
      <c r="Q1269" s="79"/>
      <c r="R1269" s="79"/>
      <c r="S1269" s="79"/>
      <c r="T1269" s="79"/>
      <c r="U1269" s="79"/>
      <c r="V1269" s="79"/>
      <c r="W1269" s="79"/>
    </row>
    <row r="1270" spans="1:23">
      <c r="A1270" s="79"/>
      <c r="B1270" s="79"/>
      <c r="C1270" s="79"/>
      <c r="D1270" s="79"/>
      <c r="E1270" s="79"/>
      <c r="F1270" s="79"/>
      <c r="G1270" s="79"/>
      <c r="H1270" s="79"/>
      <c r="I1270" s="79"/>
      <c r="J1270" s="79"/>
      <c r="K1270" s="79"/>
      <c r="L1270" s="79"/>
      <c r="M1270" s="79"/>
      <c r="N1270" s="79"/>
      <c r="O1270" s="79"/>
      <c r="P1270" s="79"/>
      <c r="Q1270" s="79"/>
      <c r="R1270" s="79"/>
      <c r="S1270" s="79"/>
      <c r="T1270" s="79"/>
      <c r="U1270" s="79"/>
      <c r="V1270" s="79"/>
      <c r="W1270" s="79"/>
    </row>
    <row r="1271" spans="1:23">
      <c r="A1271" s="79"/>
      <c r="B1271" s="79"/>
      <c r="C1271" s="79"/>
      <c r="D1271" s="79"/>
      <c r="E1271" s="79"/>
      <c r="F1271" s="79"/>
      <c r="G1271" s="79"/>
      <c r="H1271" s="79"/>
      <c r="I1271" s="79"/>
      <c r="J1271" s="79"/>
      <c r="K1271" s="79"/>
      <c r="L1271" s="79"/>
      <c r="M1271" s="79"/>
      <c r="N1271" s="79"/>
      <c r="O1271" s="79"/>
      <c r="P1271" s="79"/>
      <c r="Q1271" s="79"/>
      <c r="R1271" s="79"/>
      <c r="S1271" s="79"/>
      <c r="T1271" s="79"/>
      <c r="U1271" s="79"/>
      <c r="V1271" s="79"/>
      <c r="W1271" s="79"/>
    </row>
    <row r="1272" spans="1:23">
      <c r="A1272" s="79"/>
      <c r="B1272" s="79"/>
      <c r="C1272" s="79"/>
      <c r="D1272" s="79"/>
      <c r="E1272" s="79"/>
      <c r="F1272" s="79"/>
      <c r="G1272" s="79"/>
      <c r="H1272" s="79"/>
      <c r="I1272" s="79"/>
      <c r="J1272" s="79"/>
      <c r="K1272" s="79"/>
      <c r="L1272" s="79"/>
      <c r="M1272" s="79"/>
      <c r="N1272" s="79"/>
      <c r="O1272" s="79"/>
      <c r="P1272" s="79"/>
      <c r="Q1272" s="79"/>
      <c r="R1272" s="79"/>
      <c r="S1272" s="79"/>
      <c r="T1272" s="79"/>
      <c r="U1272" s="79"/>
      <c r="V1272" s="79"/>
      <c r="W1272" s="79"/>
    </row>
    <row r="1273" spans="1:23">
      <c r="A1273" s="79"/>
      <c r="B1273" s="79"/>
      <c r="C1273" s="79"/>
      <c r="D1273" s="79"/>
      <c r="E1273" s="79"/>
      <c r="F1273" s="79"/>
      <c r="G1273" s="79"/>
      <c r="H1273" s="79"/>
      <c r="I1273" s="79"/>
      <c r="J1273" s="79"/>
      <c r="K1273" s="79"/>
      <c r="L1273" s="79"/>
      <c r="M1273" s="79"/>
      <c r="N1273" s="79"/>
      <c r="O1273" s="79"/>
      <c r="P1273" s="79"/>
      <c r="Q1273" s="79"/>
      <c r="R1273" s="79"/>
      <c r="S1273" s="79"/>
      <c r="T1273" s="79"/>
      <c r="U1273" s="79"/>
      <c r="V1273" s="79"/>
      <c r="W1273" s="79"/>
    </row>
    <row r="1274" spans="1:23">
      <c r="A1274" s="79"/>
      <c r="B1274" s="79"/>
      <c r="C1274" s="79"/>
      <c r="D1274" s="79"/>
      <c r="E1274" s="79"/>
      <c r="F1274" s="79"/>
      <c r="G1274" s="79"/>
      <c r="H1274" s="79"/>
      <c r="I1274" s="79"/>
      <c r="J1274" s="79"/>
      <c r="K1274" s="79"/>
      <c r="L1274" s="79"/>
      <c r="M1274" s="79"/>
      <c r="N1274" s="79"/>
      <c r="O1274" s="79"/>
      <c r="P1274" s="79"/>
      <c r="Q1274" s="79"/>
      <c r="R1274" s="79"/>
      <c r="S1274" s="79"/>
      <c r="T1274" s="79"/>
      <c r="U1274" s="79"/>
      <c r="V1274" s="79"/>
      <c r="W1274" s="79"/>
    </row>
    <row r="1275" spans="1:23">
      <c r="A1275" s="79"/>
      <c r="B1275" s="79"/>
      <c r="C1275" s="79"/>
      <c r="D1275" s="79"/>
      <c r="E1275" s="79"/>
      <c r="F1275" s="79"/>
      <c r="G1275" s="79"/>
      <c r="H1275" s="79"/>
      <c r="I1275" s="79"/>
      <c r="J1275" s="79"/>
      <c r="K1275" s="79"/>
      <c r="L1275" s="79"/>
      <c r="M1275" s="79"/>
      <c r="N1275" s="79"/>
      <c r="O1275" s="79"/>
      <c r="P1275" s="79"/>
      <c r="Q1275" s="79"/>
      <c r="R1275" s="79"/>
      <c r="S1275" s="79"/>
      <c r="T1275" s="79"/>
      <c r="U1275" s="79"/>
      <c r="V1275" s="79"/>
      <c r="W1275" s="79"/>
    </row>
    <row r="1276" spans="1:23">
      <c r="A1276" s="79"/>
      <c r="B1276" s="79"/>
      <c r="C1276" s="79"/>
      <c r="D1276" s="79"/>
      <c r="E1276" s="79"/>
      <c r="F1276" s="79"/>
      <c r="G1276" s="79"/>
      <c r="H1276" s="79"/>
      <c r="I1276" s="79"/>
      <c r="J1276" s="79"/>
      <c r="K1276" s="79"/>
      <c r="L1276" s="79"/>
      <c r="M1276" s="79"/>
      <c r="N1276" s="79"/>
      <c r="O1276" s="79"/>
      <c r="P1276" s="79"/>
      <c r="Q1276" s="79"/>
      <c r="R1276" s="79"/>
      <c r="S1276" s="79"/>
      <c r="T1276" s="79"/>
      <c r="U1276" s="79"/>
      <c r="V1276" s="79"/>
      <c r="W1276" s="79"/>
    </row>
    <row r="1277" spans="1:23">
      <c r="A1277" s="79"/>
      <c r="B1277" s="79"/>
      <c r="C1277" s="79"/>
      <c r="D1277" s="79"/>
      <c r="E1277" s="79"/>
      <c r="F1277" s="79"/>
      <c r="G1277" s="79"/>
      <c r="H1277" s="79"/>
      <c r="I1277" s="79"/>
      <c r="J1277" s="79"/>
      <c r="K1277" s="79"/>
      <c r="L1277" s="79"/>
      <c r="M1277" s="79"/>
      <c r="N1277" s="79"/>
      <c r="O1277" s="79"/>
      <c r="P1277" s="79"/>
      <c r="Q1277" s="79"/>
      <c r="R1277" s="79"/>
      <c r="S1277" s="79"/>
      <c r="T1277" s="79"/>
      <c r="U1277" s="79"/>
      <c r="V1277" s="79"/>
      <c r="W1277" s="79"/>
    </row>
    <row r="1278" spans="1:23">
      <c r="A1278" s="79"/>
      <c r="B1278" s="79"/>
      <c r="C1278" s="79"/>
      <c r="D1278" s="79"/>
      <c r="E1278" s="79"/>
      <c r="F1278" s="79"/>
      <c r="G1278" s="79"/>
      <c r="H1278" s="79"/>
      <c r="I1278" s="79"/>
      <c r="J1278" s="79"/>
      <c r="K1278" s="79"/>
      <c r="L1278" s="79"/>
      <c r="M1278" s="79"/>
      <c r="N1278" s="79"/>
      <c r="O1278" s="79"/>
      <c r="P1278" s="79"/>
      <c r="Q1278" s="79"/>
      <c r="R1278" s="79"/>
      <c r="S1278" s="79"/>
      <c r="T1278" s="79"/>
      <c r="U1278" s="79"/>
      <c r="V1278" s="79"/>
      <c r="W1278" s="79"/>
    </row>
    <row r="1279" spans="1:23">
      <c r="A1279" s="79"/>
      <c r="B1279" s="79"/>
      <c r="C1279" s="79"/>
      <c r="D1279" s="79"/>
      <c r="E1279" s="79"/>
      <c r="F1279" s="79"/>
      <c r="G1279" s="79"/>
      <c r="H1279" s="79"/>
      <c r="I1279" s="79"/>
      <c r="J1279" s="79"/>
      <c r="K1279" s="79"/>
      <c r="L1279" s="79"/>
      <c r="M1279" s="79"/>
      <c r="N1279" s="79"/>
      <c r="O1279" s="79"/>
      <c r="P1279" s="79"/>
      <c r="Q1279" s="79"/>
      <c r="R1279" s="79"/>
      <c r="S1279" s="79"/>
      <c r="T1279" s="79"/>
      <c r="U1279" s="79"/>
      <c r="V1279" s="79"/>
      <c r="W1279" s="79"/>
    </row>
    <row r="1280" spans="1:23">
      <c r="A1280" s="79"/>
      <c r="B1280" s="79"/>
      <c r="C1280" s="79"/>
      <c r="D1280" s="79"/>
      <c r="E1280" s="79"/>
      <c r="F1280" s="79"/>
      <c r="G1280" s="79"/>
      <c r="H1280" s="79"/>
      <c r="I1280" s="79"/>
      <c r="J1280" s="79"/>
      <c r="K1280" s="79"/>
      <c r="L1280" s="79"/>
      <c r="M1280" s="79"/>
      <c r="N1280" s="79"/>
      <c r="O1280" s="79"/>
      <c r="P1280" s="79"/>
      <c r="Q1280" s="79"/>
      <c r="R1280" s="79"/>
      <c r="S1280" s="79"/>
      <c r="T1280" s="79"/>
      <c r="U1280" s="79"/>
      <c r="V1280" s="79"/>
      <c r="W1280" s="79"/>
    </row>
    <row r="1281" spans="1:23">
      <c r="A1281" s="79"/>
      <c r="B1281" s="79"/>
      <c r="C1281" s="79"/>
      <c r="D1281" s="79"/>
      <c r="E1281" s="79"/>
      <c r="F1281" s="79"/>
      <c r="G1281" s="79"/>
      <c r="H1281" s="79"/>
      <c r="I1281" s="79"/>
      <c r="J1281" s="79"/>
      <c r="K1281" s="79"/>
      <c r="L1281" s="79"/>
      <c r="M1281" s="79"/>
      <c r="N1281" s="79"/>
      <c r="O1281" s="79"/>
      <c r="P1281" s="79"/>
      <c r="Q1281" s="79"/>
      <c r="R1281" s="79"/>
      <c r="S1281" s="79"/>
      <c r="T1281" s="79"/>
      <c r="U1281" s="79"/>
      <c r="V1281" s="79"/>
      <c r="W1281" s="79"/>
    </row>
    <row r="1282" spans="1:23">
      <c r="A1282" s="79"/>
      <c r="B1282" s="79"/>
      <c r="C1282" s="79"/>
      <c r="D1282" s="79"/>
      <c r="E1282" s="79"/>
      <c r="F1282" s="79"/>
      <c r="G1282" s="79"/>
      <c r="H1282" s="79"/>
      <c r="I1282" s="79"/>
      <c r="J1282" s="79"/>
      <c r="K1282" s="79"/>
      <c r="L1282" s="79"/>
      <c r="M1282" s="79"/>
      <c r="N1282" s="79"/>
      <c r="O1282" s="79"/>
      <c r="P1282" s="79"/>
      <c r="Q1282" s="79"/>
      <c r="R1282" s="79"/>
      <c r="S1282" s="79"/>
      <c r="T1282" s="79"/>
      <c r="U1282" s="79"/>
      <c r="V1282" s="79"/>
      <c r="W1282" s="79"/>
    </row>
    <row r="1283" spans="1:23">
      <c r="A1283" s="79"/>
      <c r="B1283" s="79"/>
      <c r="C1283" s="79"/>
      <c r="D1283" s="79"/>
      <c r="E1283" s="79"/>
      <c r="F1283" s="79"/>
      <c r="G1283" s="79"/>
      <c r="H1283" s="79"/>
      <c r="I1283" s="79"/>
      <c r="J1283" s="79"/>
      <c r="K1283" s="79"/>
      <c r="L1283" s="79"/>
      <c r="M1283" s="79"/>
      <c r="N1283" s="79"/>
      <c r="O1283" s="79"/>
      <c r="P1283" s="79"/>
      <c r="Q1283" s="79"/>
      <c r="R1283" s="79"/>
      <c r="S1283" s="79"/>
      <c r="T1283" s="79"/>
      <c r="U1283" s="79"/>
      <c r="V1283" s="79"/>
      <c r="W1283" s="79"/>
    </row>
    <row r="1284" spans="1:23">
      <c r="A1284" s="79"/>
      <c r="B1284" s="79"/>
      <c r="C1284" s="79"/>
      <c r="D1284" s="79"/>
      <c r="E1284" s="79"/>
      <c r="F1284" s="79"/>
      <c r="G1284" s="79"/>
      <c r="H1284" s="79"/>
      <c r="I1284" s="79"/>
      <c r="J1284" s="79"/>
      <c r="K1284" s="79"/>
      <c r="L1284" s="79"/>
      <c r="M1284" s="79"/>
      <c r="N1284" s="79"/>
      <c r="O1284" s="79"/>
      <c r="P1284" s="79"/>
      <c r="Q1284" s="79"/>
      <c r="R1284" s="79"/>
      <c r="S1284" s="79"/>
      <c r="T1284" s="79"/>
      <c r="U1284" s="79"/>
      <c r="V1284" s="79"/>
      <c r="W1284" s="79"/>
    </row>
    <row r="1285" spans="1:23">
      <c r="A1285" s="79"/>
      <c r="B1285" s="79"/>
      <c r="C1285" s="79"/>
      <c r="D1285" s="79"/>
      <c r="E1285" s="79"/>
      <c r="F1285" s="79"/>
      <c r="G1285" s="79"/>
      <c r="H1285" s="79"/>
      <c r="I1285" s="79"/>
      <c r="J1285" s="79"/>
      <c r="K1285" s="79"/>
      <c r="L1285" s="79"/>
      <c r="M1285" s="79"/>
      <c r="N1285" s="79"/>
      <c r="O1285" s="79"/>
      <c r="P1285" s="79"/>
      <c r="Q1285" s="79"/>
      <c r="R1285" s="79"/>
      <c r="S1285" s="79"/>
      <c r="T1285" s="79"/>
      <c r="U1285" s="79"/>
      <c r="V1285" s="79"/>
      <c r="W1285" s="79"/>
    </row>
    <row r="1286" spans="1:23">
      <c r="A1286" s="79"/>
      <c r="B1286" s="79"/>
      <c r="C1286" s="79"/>
      <c r="D1286" s="79"/>
      <c r="E1286" s="79"/>
      <c r="F1286" s="79"/>
      <c r="G1286" s="79"/>
      <c r="H1286" s="79"/>
      <c r="I1286" s="79"/>
      <c r="J1286" s="79"/>
      <c r="K1286" s="79"/>
      <c r="L1286" s="79"/>
      <c r="M1286" s="79"/>
      <c r="N1286" s="79"/>
      <c r="O1286" s="79"/>
      <c r="P1286" s="79"/>
      <c r="Q1286" s="79"/>
      <c r="R1286" s="79"/>
      <c r="S1286" s="79"/>
      <c r="T1286" s="79"/>
      <c r="U1286" s="79"/>
      <c r="V1286" s="79"/>
      <c r="W1286" s="79"/>
    </row>
    <row r="1287" spans="1:23">
      <c r="A1287" s="79"/>
      <c r="B1287" s="79"/>
      <c r="C1287" s="79"/>
      <c r="D1287" s="79"/>
      <c r="E1287" s="79"/>
      <c r="F1287" s="79"/>
      <c r="G1287" s="79"/>
      <c r="H1287" s="79"/>
      <c r="I1287" s="79"/>
      <c r="J1287" s="79"/>
      <c r="K1287" s="79"/>
      <c r="L1287" s="79"/>
      <c r="M1287" s="79"/>
      <c r="N1287" s="79"/>
      <c r="O1287" s="79"/>
      <c r="P1287" s="79"/>
      <c r="Q1287" s="79"/>
      <c r="R1287" s="79"/>
      <c r="S1287" s="79"/>
      <c r="T1287" s="79"/>
      <c r="U1287" s="79"/>
      <c r="V1287" s="79"/>
      <c r="W1287" s="79"/>
    </row>
    <row r="1288" spans="1:23">
      <c r="A1288" s="79"/>
      <c r="B1288" s="79"/>
      <c r="C1288" s="79"/>
      <c r="D1288" s="79"/>
      <c r="E1288" s="79"/>
      <c r="F1288" s="79"/>
      <c r="G1288" s="79"/>
      <c r="H1288" s="79"/>
      <c r="I1288" s="79"/>
      <c r="J1288" s="79"/>
      <c r="K1288" s="79"/>
      <c r="L1288" s="79"/>
      <c r="M1288" s="79"/>
      <c r="N1288" s="79"/>
      <c r="O1288" s="79"/>
      <c r="P1288" s="79"/>
      <c r="Q1288" s="79"/>
      <c r="R1288" s="79"/>
      <c r="S1288" s="79"/>
      <c r="T1288" s="79"/>
      <c r="U1288" s="79"/>
      <c r="V1288" s="79"/>
      <c r="W1288" s="79"/>
    </row>
    <row r="1289" spans="1:23">
      <c r="A1289" s="79"/>
      <c r="B1289" s="79"/>
      <c r="C1289" s="79"/>
      <c r="D1289" s="79"/>
      <c r="E1289" s="79"/>
      <c r="F1289" s="79"/>
      <c r="G1289" s="79"/>
      <c r="H1289" s="79"/>
      <c r="I1289" s="79"/>
      <c r="J1289" s="79"/>
      <c r="K1289" s="79"/>
      <c r="L1289" s="79"/>
      <c r="M1289" s="79"/>
      <c r="N1289" s="79"/>
      <c r="O1289" s="79"/>
      <c r="P1289" s="79"/>
      <c r="Q1289" s="79"/>
      <c r="R1289" s="79"/>
      <c r="S1289" s="79"/>
      <c r="T1289" s="79"/>
      <c r="U1289" s="79"/>
      <c r="V1289" s="79"/>
      <c r="W1289" s="79"/>
    </row>
    <row r="1290" spans="1:23">
      <c r="A1290" s="79"/>
      <c r="B1290" s="79"/>
      <c r="C1290" s="79"/>
      <c r="D1290" s="79"/>
      <c r="E1290" s="79"/>
      <c r="F1290" s="79"/>
      <c r="G1290" s="79"/>
      <c r="H1290" s="79"/>
      <c r="I1290" s="79"/>
      <c r="J1290" s="79"/>
      <c r="K1290" s="79"/>
      <c r="L1290" s="79"/>
      <c r="M1290" s="79"/>
      <c r="N1290" s="79"/>
      <c r="O1290" s="79"/>
      <c r="P1290" s="79"/>
      <c r="Q1290" s="79"/>
      <c r="R1290" s="79"/>
      <c r="S1290" s="79"/>
      <c r="T1290" s="79"/>
      <c r="U1290" s="79"/>
      <c r="V1290" s="79"/>
      <c r="W1290" s="79"/>
    </row>
    <row r="1291" spans="1:23">
      <c r="A1291" s="79"/>
      <c r="B1291" s="79"/>
      <c r="C1291" s="79"/>
      <c r="D1291" s="79"/>
      <c r="E1291" s="79"/>
      <c r="F1291" s="79"/>
      <c r="G1291" s="79"/>
      <c r="H1291" s="79"/>
      <c r="I1291" s="79"/>
      <c r="J1291" s="79"/>
      <c r="K1291" s="79"/>
      <c r="L1291" s="79"/>
      <c r="M1291" s="79"/>
      <c r="N1291" s="79"/>
      <c r="O1291" s="79"/>
      <c r="P1291" s="79"/>
      <c r="Q1291" s="79"/>
      <c r="R1291" s="79"/>
      <c r="S1291" s="79"/>
      <c r="T1291" s="79"/>
      <c r="U1291" s="79"/>
      <c r="V1291" s="79"/>
      <c r="W1291" s="79"/>
    </row>
    <row r="1292" spans="1:23">
      <c r="A1292" s="79"/>
      <c r="B1292" s="79"/>
      <c r="C1292" s="79"/>
      <c r="D1292" s="79"/>
      <c r="E1292" s="79"/>
      <c r="F1292" s="79"/>
      <c r="G1292" s="79"/>
      <c r="H1292" s="79"/>
      <c r="I1292" s="79"/>
      <c r="J1292" s="79"/>
      <c r="K1292" s="79"/>
      <c r="L1292" s="79"/>
      <c r="M1292" s="79"/>
      <c r="N1292" s="79"/>
      <c r="O1292" s="79"/>
      <c r="P1292" s="79"/>
      <c r="Q1292" s="79"/>
      <c r="R1292" s="79"/>
      <c r="S1292" s="79"/>
      <c r="T1292" s="79"/>
      <c r="U1292" s="79"/>
      <c r="V1292" s="79"/>
      <c r="W1292" s="79"/>
    </row>
    <row r="1293" spans="1:23">
      <c r="A1293" s="79"/>
      <c r="B1293" s="79"/>
      <c r="C1293" s="79"/>
      <c r="D1293" s="79"/>
      <c r="E1293" s="79"/>
      <c r="F1293" s="79"/>
      <c r="G1293" s="79"/>
      <c r="H1293" s="79"/>
      <c r="I1293" s="79"/>
      <c r="J1293" s="79"/>
      <c r="K1293" s="79"/>
      <c r="L1293" s="79"/>
      <c r="M1293" s="79"/>
      <c r="N1293" s="79"/>
      <c r="O1293" s="79"/>
      <c r="P1293" s="79"/>
      <c r="Q1293" s="79"/>
      <c r="R1293" s="79"/>
      <c r="S1293" s="79"/>
      <c r="T1293" s="79"/>
      <c r="U1293" s="79"/>
      <c r="V1293" s="79"/>
      <c r="W1293" s="79"/>
    </row>
    <row r="1294" spans="1:23">
      <c r="A1294" s="79"/>
      <c r="B1294" s="79"/>
      <c r="C1294" s="79"/>
      <c r="D1294" s="79"/>
      <c r="E1294" s="79"/>
      <c r="F1294" s="79"/>
      <c r="G1294" s="79"/>
      <c r="H1294" s="79"/>
      <c r="I1294" s="79"/>
      <c r="J1294" s="79"/>
      <c r="K1294" s="79"/>
      <c r="L1294" s="79"/>
      <c r="M1294" s="79"/>
      <c r="N1294" s="79"/>
      <c r="O1294" s="79"/>
      <c r="P1294" s="79"/>
      <c r="Q1294" s="79"/>
      <c r="R1294" s="79"/>
      <c r="S1294" s="79"/>
      <c r="T1294" s="79"/>
      <c r="U1294" s="79"/>
      <c r="V1294" s="79"/>
      <c r="W1294" s="79"/>
    </row>
    <row r="1295" spans="1:23">
      <c r="A1295" s="79"/>
      <c r="B1295" s="79"/>
      <c r="C1295" s="79"/>
      <c r="D1295" s="79"/>
      <c r="E1295" s="79"/>
      <c r="F1295" s="79"/>
      <c r="G1295" s="79"/>
      <c r="H1295" s="79"/>
      <c r="I1295" s="79"/>
      <c r="J1295" s="79"/>
      <c r="K1295" s="79"/>
      <c r="L1295" s="79"/>
      <c r="M1295" s="79"/>
      <c r="N1295" s="79"/>
      <c r="O1295" s="79"/>
      <c r="P1295" s="79"/>
      <c r="Q1295" s="79"/>
      <c r="R1295" s="79"/>
      <c r="S1295" s="79"/>
      <c r="T1295" s="79"/>
      <c r="U1295" s="79"/>
      <c r="V1295" s="79"/>
      <c r="W1295" s="79"/>
    </row>
    <row r="1296" spans="1:23">
      <c r="A1296" s="79"/>
      <c r="B1296" s="79"/>
      <c r="C1296" s="79"/>
      <c r="D1296" s="79"/>
      <c r="E1296" s="79"/>
      <c r="F1296" s="79"/>
      <c r="G1296" s="79"/>
      <c r="H1296" s="79"/>
      <c r="I1296" s="79"/>
      <c r="J1296" s="79"/>
      <c r="K1296" s="79"/>
      <c r="L1296" s="79"/>
      <c r="M1296" s="79"/>
      <c r="N1296" s="79"/>
      <c r="O1296" s="79"/>
      <c r="P1296" s="79"/>
      <c r="Q1296" s="79"/>
      <c r="R1296" s="79"/>
      <c r="S1296" s="79"/>
      <c r="T1296" s="79"/>
      <c r="U1296" s="79"/>
      <c r="V1296" s="79"/>
      <c r="W1296" s="79"/>
    </row>
    <row r="1297" spans="1:23">
      <c r="A1297" s="79"/>
      <c r="B1297" s="79"/>
      <c r="C1297" s="79"/>
      <c r="D1297" s="79"/>
      <c r="E1297" s="79"/>
      <c r="F1297" s="79"/>
      <c r="G1297" s="79"/>
      <c r="H1297" s="79"/>
      <c r="I1297" s="79"/>
      <c r="J1297" s="79"/>
      <c r="K1297" s="79"/>
      <c r="L1297" s="79"/>
      <c r="M1297" s="79"/>
      <c r="N1297" s="79"/>
      <c r="O1297" s="79"/>
      <c r="P1297" s="79"/>
      <c r="Q1297" s="79"/>
      <c r="R1297" s="79"/>
      <c r="S1297" s="79"/>
      <c r="T1297" s="79"/>
      <c r="U1297" s="79"/>
      <c r="V1297" s="79"/>
      <c r="W1297" s="79"/>
    </row>
    <row r="1298" spans="1:23">
      <c r="A1298" s="79"/>
      <c r="B1298" s="79"/>
      <c r="C1298" s="79"/>
      <c r="D1298" s="79"/>
      <c r="E1298" s="79"/>
      <c r="F1298" s="79"/>
      <c r="G1298" s="79"/>
      <c r="H1298" s="79"/>
      <c r="I1298" s="79"/>
      <c r="J1298" s="79"/>
      <c r="K1298" s="79"/>
      <c r="L1298" s="79"/>
      <c r="M1298" s="79"/>
      <c r="N1298" s="79"/>
      <c r="O1298" s="79"/>
      <c r="P1298" s="79"/>
      <c r="Q1298" s="79"/>
      <c r="R1298" s="79"/>
      <c r="S1298" s="79"/>
      <c r="T1298" s="79"/>
      <c r="U1298" s="79"/>
      <c r="V1298" s="79"/>
      <c r="W1298" s="79"/>
    </row>
    <row r="1299" spans="1:23">
      <c r="A1299" s="79"/>
      <c r="B1299" s="79"/>
      <c r="C1299" s="79"/>
      <c r="D1299" s="79"/>
      <c r="E1299" s="79"/>
      <c r="F1299" s="79"/>
      <c r="G1299" s="79"/>
      <c r="H1299" s="79"/>
      <c r="I1299" s="79"/>
      <c r="J1299" s="79"/>
      <c r="K1299" s="79"/>
      <c r="L1299" s="79"/>
      <c r="M1299" s="79"/>
      <c r="N1299" s="79"/>
      <c r="O1299" s="79"/>
      <c r="P1299" s="79"/>
      <c r="Q1299" s="79"/>
      <c r="R1299" s="79"/>
      <c r="S1299" s="79"/>
      <c r="T1299" s="79"/>
      <c r="U1299" s="79"/>
      <c r="V1299" s="79"/>
      <c r="W1299" s="79"/>
    </row>
    <row r="1300" spans="1:23">
      <c r="A1300" s="79"/>
      <c r="B1300" s="79"/>
      <c r="C1300" s="79"/>
      <c r="D1300" s="79"/>
      <c r="E1300" s="79"/>
      <c r="F1300" s="79"/>
      <c r="G1300" s="79"/>
      <c r="H1300" s="79"/>
      <c r="I1300" s="79"/>
      <c r="J1300" s="79"/>
      <c r="K1300" s="79"/>
      <c r="L1300" s="79"/>
      <c r="M1300" s="79"/>
      <c r="N1300" s="79"/>
      <c r="O1300" s="79"/>
      <c r="P1300" s="79"/>
      <c r="Q1300" s="79"/>
      <c r="R1300" s="79"/>
      <c r="S1300" s="79"/>
      <c r="T1300" s="79"/>
      <c r="U1300" s="79"/>
      <c r="V1300" s="79"/>
      <c r="W1300" s="79"/>
    </row>
    <row r="1301" spans="1:23">
      <c r="A1301" s="79"/>
      <c r="B1301" s="79"/>
      <c r="C1301" s="79"/>
      <c r="D1301" s="79"/>
      <c r="E1301" s="79"/>
      <c r="F1301" s="79"/>
      <c r="G1301" s="79"/>
      <c r="H1301" s="79"/>
      <c r="I1301" s="79"/>
      <c r="J1301" s="79"/>
      <c r="K1301" s="79"/>
      <c r="L1301" s="79"/>
      <c r="M1301" s="79"/>
      <c r="N1301" s="79"/>
      <c r="O1301" s="79"/>
      <c r="P1301" s="79"/>
      <c r="Q1301" s="79"/>
      <c r="R1301" s="79"/>
      <c r="S1301" s="79"/>
      <c r="T1301" s="79"/>
      <c r="U1301" s="79"/>
      <c r="V1301" s="79"/>
      <c r="W1301" s="79"/>
    </row>
    <row r="1302" spans="1:23">
      <c r="A1302" s="79"/>
      <c r="B1302" s="79"/>
      <c r="C1302" s="79"/>
      <c r="D1302" s="79"/>
      <c r="E1302" s="79"/>
      <c r="F1302" s="79"/>
      <c r="G1302" s="79"/>
      <c r="H1302" s="79"/>
      <c r="I1302" s="79"/>
      <c r="J1302" s="79"/>
      <c r="K1302" s="79"/>
      <c r="L1302" s="79"/>
      <c r="M1302" s="79"/>
      <c r="N1302" s="79"/>
      <c r="O1302" s="79"/>
      <c r="P1302" s="79"/>
      <c r="Q1302" s="79"/>
      <c r="R1302" s="79"/>
      <c r="S1302" s="79"/>
      <c r="T1302" s="79"/>
      <c r="U1302" s="79"/>
      <c r="V1302" s="79"/>
      <c r="W1302" s="79"/>
    </row>
    <row r="1303" spans="1:23">
      <c r="A1303" s="79"/>
      <c r="B1303" s="79"/>
      <c r="C1303" s="79"/>
      <c r="D1303" s="79"/>
      <c r="E1303" s="79"/>
      <c r="F1303" s="79"/>
      <c r="G1303" s="79"/>
      <c r="H1303" s="79"/>
      <c r="I1303" s="79"/>
      <c r="J1303" s="79"/>
      <c r="K1303" s="79"/>
      <c r="L1303" s="79"/>
      <c r="M1303" s="79"/>
      <c r="N1303" s="79"/>
      <c r="O1303" s="79"/>
      <c r="P1303" s="79"/>
      <c r="Q1303" s="79"/>
      <c r="R1303" s="79"/>
      <c r="S1303" s="79"/>
      <c r="T1303" s="79"/>
      <c r="U1303" s="79"/>
      <c r="V1303" s="79"/>
      <c r="W1303" s="79"/>
    </row>
    <row r="1304" spans="1:23">
      <c r="A1304" s="79"/>
      <c r="B1304" s="79"/>
      <c r="C1304" s="79"/>
      <c r="D1304" s="79"/>
      <c r="E1304" s="79"/>
      <c r="F1304" s="79"/>
      <c r="G1304" s="79"/>
      <c r="H1304" s="79"/>
      <c r="I1304" s="79"/>
      <c r="J1304" s="79"/>
      <c r="K1304" s="79"/>
      <c r="L1304" s="79"/>
      <c r="M1304" s="79"/>
      <c r="N1304" s="79"/>
      <c r="O1304" s="79"/>
      <c r="P1304" s="79"/>
      <c r="Q1304" s="79"/>
      <c r="R1304" s="79"/>
      <c r="S1304" s="79"/>
      <c r="T1304" s="79"/>
      <c r="U1304" s="79"/>
      <c r="V1304" s="79"/>
      <c r="W1304" s="79"/>
    </row>
    <row r="1305" spans="1:23">
      <c r="A1305" s="79"/>
      <c r="B1305" s="79"/>
      <c r="C1305" s="79"/>
      <c r="D1305" s="79"/>
      <c r="E1305" s="79"/>
      <c r="F1305" s="79"/>
      <c r="G1305" s="79"/>
      <c r="H1305" s="79"/>
      <c r="I1305" s="79"/>
      <c r="J1305" s="79"/>
      <c r="K1305" s="79"/>
      <c r="L1305" s="79"/>
      <c r="M1305" s="79"/>
      <c r="N1305" s="79"/>
      <c r="O1305" s="79"/>
      <c r="P1305" s="79"/>
      <c r="Q1305" s="79"/>
      <c r="R1305" s="79"/>
      <c r="S1305" s="79"/>
      <c r="T1305" s="79"/>
      <c r="U1305" s="79"/>
      <c r="V1305" s="79"/>
      <c r="W1305" s="79"/>
    </row>
    <row r="1306" spans="1:23">
      <c r="A1306" s="79"/>
      <c r="B1306" s="79"/>
      <c r="C1306" s="79"/>
      <c r="D1306" s="79"/>
      <c r="E1306" s="79"/>
      <c r="F1306" s="79"/>
      <c r="G1306" s="79"/>
      <c r="H1306" s="79"/>
      <c r="I1306" s="79"/>
      <c r="J1306" s="79"/>
      <c r="K1306" s="79"/>
      <c r="L1306" s="79"/>
      <c r="M1306" s="79"/>
      <c r="N1306" s="79"/>
      <c r="O1306" s="79"/>
      <c r="P1306" s="79"/>
      <c r="Q1306" s="79"/>
      <c r="R1306" s="79"/>
      <c r="S1306" s="79"/>
      <c r="T1306" s="79"/>
      <c r="U1306" s="79"/>
      <c r="V1306" s="79"/>
      <c r="W1306" s="79"/>
    </row>
    <row r="1307" spans="1:23">
      <c r="A1307" s="79"/>
      <c r="B1307" s="79"/>
      <c r="C1307" s="79"/>
      <c r="D1307" s="79"/>
      <c r="E1307" s="79"/>
      <c r="F1307" s="79"/>
      <c r="G1307" s="79"/>
      <c r="H1307" s="79"/>
      <c r="I1307" s="79"/>
      <c r="J1307" s="79"/>
      <c r="K1307" s="79"/>
      <c r="L1307" s="79"/>
      <c r="M1307" s="79"/>
      <c r="N1307" s="79"/>
      <c r="O1307" s="79"/>
      <c r="P1307" s="79"/>
      <c r="Q1307" s="79"/>
      <c r="R1307" s="79"/>
      <c r="S1307" s="79"/>
      <c r="T1307" s="79"/>
      <c r="U1307" s="79"/>
      <c r="V1307" s="79"/>
      <c r="W1307" s="79"/>
    </row>
    <row r="1308" spans="1:23">
      <c r="A1308" s="79"/>
      <c r="B1308" s="79"/>
      <c r="C1308" s="79"/>
      <c r="D1308" s="79"/>
      <c r="E1308" s="79"/>
      <c r="F1308" s="79"/>
      <c r="G1308" s="79"/>
      <c r="H1308" s="79"/>
      <c r="I1308" s="79"/>
      <c r="J1308" s="79"/>
      <c r="K1308" s="79"/>
      <c r="L1308" s="79"/>
      <c r="M1308" s="79"/>
      <c r="N1308" s="79"/>
      <c r="O1308" s="79"/>
      <c r="P1308" s="79"/>
      <c r="Q1308" s="79"/>
      <c r="R1308" s="79"/>
      <c r="S1308" s="79"/>
      <c r="T1308" s="79"/>
      <c r="U1308" s="79"/>
      <c r="V1308" s="79"/>
      <c r="W1308" s="79"/>
    </row>
    <row r="1309" spans="1:23">
      <c r="A1309" s="79"/>
      <c r="B1309" s="79"/>
      <c r="C1309" s="79"/>
      <c r="D1309" s="79"/>
      <c r="E1309" s="79"/>
      <c r="F1309" s="79"/>
      <c r="G1309" s="79"/>
      <c r="H1309" s="79"/>
      <c r="I1309" s="79"/>
      <c r="J1309" s="79"/>
      <c r="K1309" s="79"/>
      <c r="L1309" s="79"/>
      <c r="M1309" s="79"/>
      <c r="N1309" s="79"/>
      <c r="O1309" s="79"/>
      <c r="P1309" s="79"/>
      <c r="Q1309" s="79"/>
      <c r="R1309" s="79"/>
      <c r="S1309" s="79"/>
      <c r="T1309" s="79"/>
      <c r="U1309" s="79"/>
      <c r="V1309" s="79"/>
      <c r="W1309" s="79"/>
    </row>
    <row r="1310" spans="1:23">
      <c r="A1310" s="79"/>
      <c r="B1310" s="79"/>
      <c r="C1310" s="79"/>
      <c r="D1310" s="79"/>
      <c r="E1310" s="79"/>
      <c r="F1310" s="79"/>
      <c r="G1310" s="79"/>
      <c r="H1310" s="79"/>
      <c r="I1310" s="79"/>
      <c r="J1310" s="79"/>
      <c r="K1310" s="79"/>
      <c r="L1310" s="79"/>
      <c r="M1310" s="79"/>
      <c r="N1310" s="79"/>
      <c r="O1310" s="79"/>
      <c r="P1310" s="79"/>
      <c r="Q1310" s="79"/>
      <c r="R1310" s="79"/>
      <c r="S1310" s="79"/>
      <c r="T1310" s="79"/>
      <c r="U1310" s="79"/>
      <c r="V1310" s="79"/>
      <c r="W1310" s="79"/>
    </row>
    <row r="1311" spans="1:23">
      <c r="A1311" s="79"/>
      <c r="B1311" s="79"/>
      <c r="C1311" s="79"/>
      <c r="D1311" s="79"/>
      <c r="E1311" s="79"/>
      <c r="F1311" s="79"/>
      <c r="G1311" s="79"/>
      <c r="H1311" s="79"/>
      <c r="I1311" s="79"/>
      <c r="J1311" s="79"/>
      <c r="K1311" s="79"/>
      <c r="L1311" s="79"/>
      <c r="M1311" s="79"/>
      <c r="N1311" s="79"/>
      <c r="O1311" s="79"/>
      <c r="P1311" s="79"/>
      <c r="Q1311" s="79"/>
      <c r="R1311" s="79"/>
      <c r="S1311" s="79"/>
      <c r="T1311" s="79"/>
      <c r="U1311" s="79"/>
      <c r="V1311" s="79"/>
      <c r="W1311" s="79"/>
    </row>
    <row r="1312" spans="1:23">
      <c r="A1312" s="79"/>
      <c r="B1312" s="79"/>
      <c r="C1312" s="79"/>
      <c r="D1312" s="79"/>
      <c r="E1312" s="79"/>
      <c r="F1312" s="79"/>
      <c r="G1312" s="79"/>
      <c r="H1312" s="79"/>
      <c r="I1312" s="79"/>
      <c r="J1312" s="79"/>
      <c r="K1312" s="79"/>
      <c r="L1312" s="79"/>
      <c r="M1312" s="79"/>
      <c r="N1312" s="79"/>
      <c r="O1312" s="79"/>
      <c r="P1312" s="79"/>
      <c r="Q1312" s="79"/>
      <c r="R1312" s="79"/>
      <c r="S1312" s="79"/>
      <c r="T1312" s="79"/>
      <c r="U1312" s="79"/>
      <c r="V1312" s="79"/>
      <c r="W1312" s="79"/>
    </row>
    <row r="1313" spans="1:23">
      <c r="A1313" s="79"/>
      <c r="B1313" s="79"/>
      <c r="C1313" s="79"/>
      <c r="D1313" s="79"/>
      <c r="E1313" s="79"/>
      <c r="F1313" s="79"/>
      <c r="G1313" s="79"/>
      <c r="H1313" s="79"/>
      <c r="I1313" s="79"/>
      <c r="J1313" s="79"/>
      <c r="K1313" s="79"/>
      <c r="L1313" s="79"/>
      <c r="M1313" s="79"/>
      <c r="N1313" s="79"/>
      <c r="O1313" s="79"/>
      <c r="P1313" s="79"/>
      <c r="Q1313" s="79"/>
      <c r="R1313" s="79"/>
      <c r="S1313" s="79"/>
      <c r="T1313" s="79"/>
      <c r="U1313" s="79"/>
      <c r="V1313" s="79"/>
      <c r="W1313" s="79"/>
    </row>
    <row r="1314" spans="1:23">
      <c r="A1314" s="79"/>
      <c r="B1314" s="79"/>
      <c r="C1314" s="79"/>
      <c r="D1314" s="79"/>
      <c r="E1314" s="79"/>
      <c r="F1314" s="79"/>
      <c r="G1314" s="79"/>
      <c r="H1314" s="79"/>
      <c r="I1314" s="79"/>
      <c r="J1314" s="79"/>
      <c r="K1314" s="79"/>
      <c r="L1314" s="79"/>
      <c r="M1314" s="79"/>
      <c r="N1314" s="79"/>
      <c r="O1314" s="79"/>
      <c r="P1314" s="79"/>
      <c r="Q1314" s="79"/>
      <c r="R1314" s="79"/>
      <c r="S1314" s="79"/>
      <c r="T1314" s="79"/>
      <c r="U1314" s="79"/>
      <c r="V1314" s="79"/>
      <c r="W1314" s="79"/>
    </row>
    <row r="1315" spans="1:23">
      <c r="A1315" s="79"/>
      <c r="B1315" s="79"/>
      <c r="C1315" s="79"/>
      <c r="D1315" s="79"/>
      <c r="E1315" s="79"/>
      <c r="F1315" s="79"/>
      <c r="G1315" s="79"/>
      <c r="H1315" s="79"/>
      <c r="I1315" s="79"/>
      <c r="J1315" s="79"/>
      <c r="K1315" s="79"/>
      <c r="L1315" s="79"/>
      <c r="M1315" s="79"/>
      <c r="N1315" s="79"/>
      <c r="O1315" s="79"/>
      <c r="P1315" s="79"/>
      <c r="Q1315" s="79"/>
      <c r="R1315" s="79"/>
      <c r="S1315" s="79"/>
      <c r="T1315" s="79"/>
      <c r="U1315" s="79"/>
      <c r="V1315" s="79"/>
      <c r="W1315" s="79"/>
    </row>
    <row r="1316" spans="1:23">
      <c r="A1316" s="79"/>
      <c r="B1316" s="79"/>
      <c r="C1316" s="79"/>
      <c r="D1316" s="79"/>
      <c r="E1316" s="79"/>
      <c r="F1316" s="79"/>
      <c r="G1316" s="79"/>
      <c r="H1316" s="79"/>
      <c r="I1316" s="79"/>
      <c r="J1316" s="79"/>
      <c r="K1316" s="79"/>
      <c r="L1316" s="79"/>
      <c r="M1316" s="79"/>
      <c r="N1316" s="79"/>
      <c r="O1316" s="79"/>
      <c r="P1316" s="79"/>
      <c r="Q1316" s="79"/>
      <c r="R1316" s="79"/>
      <c r="S1316" s="79"/>
      <c r="T1316" s="79"/>
      <c r="U1316" s="79"/>
      <c r="V1316" s="79"/>
      <c r="W1316" s="79"/>
    </row>
    <row r="1317" spans="1:23">
      <c r="A1317" s="79"/>
      <c r="B1317" s="79"/>
      <c r="C1317" s="79"/>
      <c r="D1317" s="79"/>
      <c r="E1317" s="79"/>
      <c r="F1317" s="79"/>
      <c r="G1317" s="79"/>
      <c r="H1317" s="79"/>
      <c r="I1317" s="79"/>
      <c r="J1317" s="79"/>
      <c r="K1317" s="79"/>
      <c r="L1317" s="79"/>
      <c r="M1317" s="79"/>
      <c r="N1317" s="79"/>
      <c r="O1317" s="79"/>
      <c r="P1317" s="79"/>
      <c r="Q1317" s="79"/>
      <c r="R1317" s="79"/>
      <c r="S1317" s="79"/>
      <c r="T1317" s="79"/>
      <c r="U1317" s="79"/>
      <c r="V1317" s="79"/>
      <c r="W1317" s="79"/>
    </row>
    <row r="1318" spans="1:23">
      <c r="A1318" s="79"/>
      <c r="B1318" s="79"/>
      <c r="C1318" s="79"/>
      <c r="D1318" s="79"/>
      <c r="E1318" s="79"/>
      <c r="F1318" s="79"/>
      <c r="G1318" s="79"/>
      <c r="H1318" s="79"/>
      <c r="I1318" s="79"/>
      <c r="J1318" s="79"/>
      <c r="K1318" s="79"/>
      <c r="L1318" s="79"/>
      <c r="M1318" s="79"/>
      <c r="N1318" s="79"/>
      <c r="O1318" s="79"/>
      <c r="P1318" s="79"/>
      <c r="Q1318" s="79"/>
      <c r="R1318" s="79"/>
      <c r="S1318" s="79"/>
      <c r="T1318" s="79"/>
      <c r="U1318" s="79"/>
      <c r="V1318" s="79"/>
      <c r="W1318" s="79"/>
    </row>
    <row r="1319" spans="1:23">
      <c r="A1319" s="79"/>
      <c r="B1319" s="79"/>
      <c r="C1319" s="79"/>
      <c r="D1319" s="79"/>
      <c r="E1319" s="79"/>
      <c r="F1319" s="79"/>
      <c r="G1319" s="79"/>
      <c r="H1319" s="79"/>
      <c r="I1319" s="79"/>
      <c r="J1319" s="79"/>
      <c r="K1319" s="79"/>
      <c r="L1319" s="79"/>
      <c r="M1319" s="79"/>
      <c r="N1319" s="79"/>
      <c r="O1319" s="79"/>
      <c r="P1319" s="79"/>
      <c r="Q1319" s="79"/>
      <c r="R1319" s="79"/>
      <c r="S1319" s="79"/>
      <c r="T1319" s="79"/>
      <c r="U1319" s="79"/>
      <c r="V1319" s="79"/>
      <c r="W1319" s="79"/>
    </row>
    <row r="1320" spans="1:23">
      <c r="A1320" s="79"/>
      <c r="B1320" s="79"/>
      <c r="C1320" s="79"/>
      <c r="D1320" s="79"/>
      <c r="E1320" s="79"/>
      <c r="F1320" s="79"/>
      <c r="G1320" s="79"/>
      <c r="H1320" s="79"/>
      <c r="I1320" s="79"/>
      <c r="J1320" s="79"/>
      <c r="K1320" s="79"/>
      <c r="L1320" s="79"/>
      <c r="M1320" s="79"/>
      <c r="N1320" s="79"/>
      <c r="O1320" s="79"/>
      <c r="P1320" s="79"/>
      <c r="Q1320" s="79"/>
      <c r="R1320" s="79"/>
      <c r="S1320" s="79"/>
      <c r="T1320" s="79"/>
      <c r="U1320" s="79"/>
      <c r="V1320" s="79"/>
      <c r="W1320" s="79"/>
    </row>
    <row r="1321" spans="1:23">
      <c r="A1321" s="79"/>
      <c r="B1321" s="79"/>
      <c r="C1321" s="79"/>
      <c r="D1321" s="79"/>
      <c r="E1321" s="79"/>
      <c r="F1321" s="79"/>
      <c r="G1321" s="79"/>
      <c r="H1321" s="79"/>
      <c r="I1321" s="79"/>
      <c r="J1321" s="79"/>
      <c r="K1321" s="79"/>
      <c r="L1321" s="79"/>
      <c r="M1321" s="79"/>
      <c r="N1321" s="79"/>
      <c r="O1321" s="79"/>
      <c r="P1321" s="79"/>
      <c r="Q1321" s="79"/>
      <c r="R1321" s="79"/>
      <c r="S1321" s="79"/>
      <c r="T1321" s="79"/>
      <c r="U1321" s="79"/>
      <c r="V1321" s="79"/>
      <c r="W1321" s="79"/>
    </row>
    <row r="1322" spans="1:23">
      <c r="A1322" s="79"/>
      <c r="B1322" s="79"/>
      <c r="C1322" s="79"/>
      <c r="D1322" s="79"/>
      <c r="E1322" s="79"/>
      <c r="F1322" s="79"/>
      <c r="G1322" s="79"/>
      <c r="H1322" s="79"/>
      <c r="I1322" s="79"/>
      <c r="J1322" s="79"/>
      <c r="K1322" s="79"/>
      <c r="L1322" s="79"/>
      <c r="M1322" s="79"/>
      <c r="N1322" s="79"/>
      <c r="O1322" s="79"/>
      <c r="P1322" s="79"/>
      <c r="Q1322" s="79"/>
      <c r="R1322" s="79"/>
      <c r="S1322" s="79"/>
      <c r="T1322" s="79"/>
      <c r="U1322" s="79"/>
      <c r="V1322" s="79"/>
      <c r="W1322" s="79"/>
    </row>
    <row r="1323" spans="1:23">
      <c r="A1323" s="79"/>
      <c r="B1323" s="79"/>
      <c r="C1323" s="79"/>
      <c r="D1323" s="79"/>
      <c r="E1323" s="79"/>
      <c r="F1323" s="79"/>
      <c r="G1323" s="79"/>
      <c r="H1323" s="79"/>
      <c r="I1323" s="79"/>
      <c r="J1323" s="79"/>
      <c r="K1323" s="79"/>
      <c r="L1323" s="79"/>
      <c r="M1323" s="79"/>
      <c r="N1323" s="79"/>
      <c r="O1323" s="79"/>
      <c r="P1323" s="79"/>
      <c r="Q1323" s="79"/>
      <c r="R1323" s="79"/>
      <c r="S1323" s="79"/>
      <c r="T1323" s="79"/>
      <c r="U1323" s="79"/>
      <c r="V1323" s="79"/>
      <c r="W1323" s="79"/>
    </row>
    <row r="1324" spans="1:23">
      <c r="A1324" s="79"/>
      <c r="B1324" s="79"/>
      <c r="C1324" s="79"/>
      <c r="D1324" s="79"/>
      <c r="E1324" s="79"/>
      <c r="F1324" s="79"/>
      <c r="G1324" s="79"/>
      <c r="H1324" s="79"/>
      <c r="I1324" s="79"/>
      <c r="J1324" s="79"/>
      <c r="K1324" s="79"/>
      <c r="L1324" s="79"/>
      <c r="M1324" s="79"/>
      <c r="N1324" s="79"/>
      <c r="O1324" s="79"/>
      <c r="P1324" s="79"/>
      <c r="Q1324" s="79"/>
      <c r="R1324" s="79"/>
      <c r="S1324" s="79"/>
      <c r="T1324" s="79"/>
      <c r="U1324" s="79"/>
      <c r="V1324" s="79"/>
      <c r="W1324" s="79"/>
    </row>
    <row r="1325" spans="1:23">
      <c r="A1325" s="79"/>
      <c r="B1325" s="79"/>
      <c r="C1325" s="79"/>
      <c r="D1325" s="79"/>
      <c r="E1325" s="79"/>
      <c r="F1325" s="79"/>
      <c r="G1325" s="79"/>
      <c r="H1325" s="79"/>
      <c r="I1325" s="79"/>
      <c r="J1325" s="79"/>
      <c r="K1325" s="79"/>
      <c r="L1325" s="79"/>
      <c r="M1325" s="79"/>
      <c r="N1325" s="79"/>
      <c r="O1325" s="79"/>
      <c r="P1325" s="79"/>
      <c r="Q1325" s="79"/>
      <c r="R1325" s="79"/>
      <c r="S1325" s="79"/>
      <c r="T1325" s="79"/>
      <c r="U1325" s="79"/>
      <c r="V1325" s="79"/>
      <c r="W1325" s="79"/>
    </row>
    <row r="1326" spans="1:23">
      <c r="A1326" s="79"/>
      <c r="B1326" s="79"/>
      <c r="C1326" s="79"/>
      <c r="D1326" s="79"/>
      <c r="E1326" s="79"/>
      <c r="F1326" s="79"/>
      <c r="G1326" s="79"/>
      <c r="H1326" s="79"/>
      <c r="I1326" s="79"/>
      <c r="J1326" s="79"/>
      <c r="K1326" s="79"/>
      <c r="L1326" s="79"/>
      <c r="M1326" s="79"/>
      <c r="N1326" s="79"/>
      <c r="O1326" s="79"/>
      <c r="P1326" s="79"/>
      <c r="Q1326" s="79"/>
      <c r="R1326" s="79"/>
      <c r="S1326" s="79"/>
      <c r="T1326" s="79"/>
      <c r="U1326" s="79"/>
      <c r="V1326" s="79"/>
      <c r="W1326" s="79"/>
    </row>
    <row r="1327" spans="1:23">
      <c r="A1327" s="79"/>
      <c r="B1327" s="79"/>
      <c r="C1327" s="79"/>
      <c r="D1327" s="79"/>
      <c r="E1327" s="79"/>
      <c r="F1327" s="79"/>
      <c r="G1327" s="79"/>
      <c r="H1327" s="79"/>
      <c r="I1327" s="79"/>
      <c r="J1327" s="79"/>
      <c r="K1327" s="79"/>
      <c r="L1327" s="79"/>
      <c r="M1327" s="79"/>
      <c r="N1327" s="79"/>
      <c r="O1327" s="79"/>
      <c r="P1327" s="79"/>
      <c r="Q1327" s="79"/>
      <c r="R1327" s="79"/>
      <c r="S1327" s="79"/>
      <c r="T1327" s="79"/>
      <c r="U1327" s="79"/>
      <c r="V1327" s="79"/>
      <c r="W1327" s="79"/>
    </row>
    <row r="1328" spans="1:23">
      <c r="A1328" s="79"/>
      <c r="B1328" s="79"/>
      <c r="C1328" s="79"/>
      <c r="D1328" s="79"/>
      <c r="E1328" s="79"/>
      <c r="F1328" s="79"/>
      <c r="G1328" s="79"/>
      <c r="H1328" s="79"/>
      <c r="I1328" s="79"/>
      <c r="J1328" s="79"/>
      <c r="K1328" s="79"/>
      <c r="L1328" s="79"/>
      <c r="M1328" s="79"/>
      <c r="N1328" s="79"/>
      <c r="O1328" s="79"/>
      <c r="P1328" s="79"/>
      <c r="Q1328" s="79"/>
      <c r="R1328" s="79"/>
      <c r="S1328" s="79"/>
      <c r="T1328" s="79"/>
      <c r="U1328" s="79"/>
      <c r="V1328" s="79"/>
      <c r="W1328" s="79"/>
    </row>
    <row r="1329" spans="1:23">
      <c r="A1329" s="79"/>
      <c r="B1329" s="79"/>
      <c r="C1329" s="79"/>
      <c r="D1329" s="79"/>
      <c r="E1329" s="79"/>
      <c r="F1329" s="79"/>
      <c r="G1329" s="79"/>
      <c r="H1329" s="79"/>
      <c r="I1329" s="79"/>
      <c r="J1329" s="79"/>
      <c r="K1329" s="79"/>
      <c r="L1329" s="79"/>
      <c r="M1329" s="79"/>
      <c r="N1329" s="79"/>
      <c r="O1329" s="79"/>
      <c r="P1329" s="79"/>
      <c r="Q1329" s="79"/>
      <c r="R1329" s="79"/>
      <c r="S1329" s="79"/>
      <c r="T1329" s="79"/>
      <c r="U1329" s="79"/>
      <c r="V1329" s="79"/>
      <c r="W1329" s="79"/>
    </row>
    <row r="1330" spans="1:23">
      <c r="A1330" s="79"/>
      <c r="B1330" s="79"/>
      <c r="C1330" s="79"/>
      <c r="D1330" s="79"/>
      <c r="E1330" s="79"/>
      <c r="F1330" s="79"/>
      <c r="G1330" s="79"/>
      <c r="H1330" s="79"/>
      <c r="I1330" s="79"/>
      <c r="J1330" s="79"/>
      <c r="K1330" s="79"/>
      <c r="L1330" s="79"/>
      <c r="M1330" s="79"/>
      <c r="N1330" s="79"/>
      <c r="O1330" s="79"/>
      <c r="P1330" s="79"/>
      <c r="Q1330" s="79"/>
      <c r="R1330" s="79"/>
      <c r="S1330" s="79"/>
      <c r="T1330" s="79"/>
      <c r="U1330" s="79"/>
      <c r="V1330" s="79"/>
      <c r="W1330" s="79"/>
    </row>
    <row r="1331" spans="1:23">
      <c r="A1331" s="79"/>
      <c r="B1331" s="79"/>
      <c r="C1331" s="79"/>
      <c r="D1331" s="79"/>
      <c r="E1331" s="79"/>
      <c r="F1331" s="79"/>
      <c r="G1331" s="79"/>
      <c r="H1331" s="79"/>
      <c r="I1331" s="79"/>
      <c r="J1331" s="79"/>
      <c r="K1331" s="79"/>
      <c r="L1331" s="79"/>
      <c r="M1331" s="79"/>
      <c r="N1331" s="79"/>
      <c r="O1331" s="79"/>
      <c r="P1331" s="79"/>
      <c r="Q1331" s="79"/>
      <c r="R1331" s="79"/>
      <c r="S1331" s="79"/>
      <c r="T1331" s="79"/>
      <c r="U1331" s="79"/>
      <c r="V1331" s="79"/>
      <c r="W1331" s="79"/>
    </row>
    <row r="1332" spans="1:23">
      <c r="A1332" s="79"/>
      <c r="B1332" s="79"/>
      <c r="C1332" s="79"/>
      <c r="D1332" s="79"/>
      <c r="E1332" s="79"/>
      <c r="F1332" s="79"/>
      <c r="G1332" s="79"/>
      <c r="H1332" s="79"/>
      <c r="I1332" s="79"/>
      <c r="J1332" s="79"/>
      <c r="K1332" s="79"/>
      <c r="L1332" s="79"/>
      <c r="M1332" s="79"/>
      <c r="N1332" s="79"/>
      <c r="O1332" s="79"/>
      <c r="P1332" s="79"/>
      <c r="Q1332" s="79"/>
      <c r="R1332" s="79"/>
      <c r="S1332" s="79"/>
      <c r="T1332" s="79"/>
      <c r="U1332" s="79"/>
      <c r="V1332" s="79"/>
      <c r="W1332" s="79"/>
    </row>
    <row r="1333" spans="1:23">
      <c r="A1333" s="79"/>
      <c r="B1333" s="79"/>
      <c r="C1333" s="79"/>
      <c r="D1333" s="79"/>
      <c r="E1333" s="79"/>
      <c r="F1333" s="79"/>
      <c r="G1333" s="79"/>
      <c r="H1333" s="79"/>
      <c r="I1333" s="79"/>
      <c r="J1333" s="79"/>
      <c r="K1333" s="79"/>
      <c r="L1333" s="79"/>
      <c r="M1333" s="79"/>
      <c r="N1333" s="79"/>
      <c r="O1333" s="79"/>
      <c r="P1333" s="79"/>
      <c r="Q1333" s="79"/>
      <c r="R1333" s="79"/>
      <c r="S1333" s="79"/>
      <c r="T1333" s="79"/>
      <c r="U1333" s="79"/>
      <c r="V1333" s="79"/>
      <c r="W1333" s="79"/>
    </row>
    <row r="1334" spans="1:23">
      <c r="A1334" s="79"/>
      <c r="B1334" s="79"/>
      <c r="C1334" s="79"/>
      <c r="D1334" s="79"/>
      <c r="E1334" s="79"/>
      <c r="F1334" s="79"/>
      <c r="G1334" s="79"/>
      <c r="H1334" s="79"/>
      <c r="I1334" s="79"/>
      <c r="J1334" s="79"/>
      <c r="K1334" s="79"/>
      <c r="L1334" s="79"/>
      <c r="M1334" s="79"/>
      <c r="N1334" s="79"/>
      <c r="O1334" s="79"/>
      <c r="P1334" s="79"/>
      <c r="Q1334" s="79"/>
      <c r="R1334" s="79"/>
      <c r="S1334" s="79"/>
      <c r="T1334" s="79"/>
      <c r="U1334" s="79"/>
      <c r="V1334" s="79"/>
      <c r="W1334" s="79"/>
    </row>
    <row r="1335" spans="1:23">
      <c r="A1335" s="79"/>
      <c r="B1335" s="79"/>
      <c r="C1335" s="79"/>
      <c r="D1335" s="79"/>
      <c r="E1335" s="79"/>
      <c r="F1335" s="79"/>
      <c r="G1335" s="79"/>
      <c r="H1335" s="79"/>
      <c r="I1335" s="79"/>
      <c r="J1335" s="79"/>
      <c r="K1335" s="79"/>
      <c r="L1335" s="79"/>
      <c r="M1335" s="79"/>
      <c r="N1335" s="79"/>
      <c r="O1335" s="79"/>
      <c r="P1335" s="79"/>
      <c r="Q1335" s="79"/>
      <c r="R1335" s="79"/>
      <c r="S1335" s="79"/>
      <c r="T1335" s="79"/>
      <c r="U1335" s="79"/>
      <c r="V1335" s="79"/>
      <c r="W1335" s="79"/>
    </row>
    <row r="1336" spans="1:23">
      <c r="A1336" s="79"/>
      <c r="B1336" s="79"/>
      <c r="C1336" s="79"/>
      <c r="D1336" s="79"/>
      <c r="E1336" s="79"/>
      <c r="F1336" s="79"/>
      <c r="G1336" s="79"/>
      <c r="H1336" s="79"/>
      <c r="I1336" s="79"/>
      <c r="J1336" s="79"/>
      <c r="K1336" s="79"/>
      <c r="L1336" s="79"/>
      <c r="M1336" s="79"/>
      <c r="N1336" s="79"/>
      <c r="O1336" s="79"/>
      <c r="P1336" s="79"/>
      <c r="Q1336" s="79"/>
      <c r="R1336" s="79"/>
      <c r="S1336" s="79"/>
      <c r="T1336" s="79"/>
      <c r="U1336" s="79"/>
      <c r="V1336" s="79"/>
      <c r="W1336" s="79"/>
    </row>
    <row r="1337" spans="1:23">
      <c r="A1337" s="79"/>
      <c r="B1337" s="79"/>
      <c r="C1337" s="79"/>
      <c r="D1337" s="79"/>
      <c r="E1337" s="79"/>
      <c r="F1337" s="79"/>
      <c r="G1337" s="79"/>
      <c r="H1337" s="79"/>
      <c r="I1337" s="79"/>
      <c r="J1337" s="79"/>
      <c r="K1337" s="79"/>
      <c r="L1337" s="79"/>
      <c r="M1337" s="79"/>
      <c r="N1337" s="79"/>
      <c r="O1337" s="79"/>
      <c r="P1337" s="79"/>
      <c r="Q1337" s="79"/>
      <c r="R1337" s="79"/>
      <c r="S1337" s="79"/>
      <c r="T1337" s="79"/>
      <c r="U1337" s="79"/>
      <c r="V1337" s="79"/>
      <c r="W1337" s="79"/>
    </row>
    <row r="1338" spans="1:23">
      <c r="A1338" s="79"/>
      <c r="B1338" s="79"/>
      <c r="C1338" s="79"/>
      <c r="D1338" s="79"/>
      <c r="E1338" s="79"/>
      <c r="F1338" s="79"/>
      <c r="G1338" s="79"/>
      <c r="H1338" s="79"/>
      <c r="I1338" s="79"/>
      <c r="J1338" s="79"/>
      <c r="K1338" s="79"/>
      <c r="L1338" s="79"/>
      <c r="M1338" s="79"/>
      <c r="N1338" s="79"/>
      <c r="O1338" s="79"/>
      <c r="P1338" s="79"/>
      <c r="Q1338" s="79"/>
      <c r="R1338" s="79"/>
      <c r="S1338" s="79"/>
      <c r="T1338" s="79"/>
      <c r="U1338" s="79"/>
      <c r="V1338" s="79"/>
      <c r="W1338" s="79"/>
    </row>
    <row r="1339" spans="1:23">
      <c r="A1339" s="79"/>
      <c r="B1339" s="79"/>
      <c r="C1339" s="79"/>
      <c r="D1339" s="79"/>
      <c r="E1339" s="79"/>
      <c r="F1339" s="79"/>
      <c r="G1339" s="79"/>
      <c r="H1339" s="79"/>
      <c r="I1339" s="79"/>
      <c r="J1339" s="79"/>
      <c r="K1339" s="79"/>
      <c r="L1339" s="79"/>
      <c r="M1339" s="79"/>
      <c r="N1339" s="79"/>
      <c r="O1339" s="79"/>
      <c r="P1339" s="79"/>
      <c r="Q1339" s="79"/>
      <c r="R1339" s="79"/>
      <c r="S1339" s="79"/>
      <c r="T1339" s="79"/>
      <c r="U1339" s="79"/>
      <c r="V1339" s="79"/>
      <c r="W1339" s="79"/>
    </row>
    <row r="1340" spans="1:23">
      <c r="A1340" s="79"/>
      <c r="B1340" s="79"/>
      <c r="C1340" s="79"/>
      <c r="D1340" s="79"/>
      <c r="E1340" s="79"/>
      <c r="F1340" s="79"/>
      <c r="G1340" s="79"/>
      <c r="H1340" s="79"/>
      <c r="I1340" s="79"/>
      <c r="J1340" s="79"/>
      <c r="K1340" s="79"/>
      <c r="L1340" s="79"/>
      <c r="M1340" s="79"/>
      <c r="N1340" s="79"/>
      <c r="O1340" s="79"/>
      <c r="P1340" s="79"/>
      <c r="Q1340" s="79"/>
      <c r="R1340" s="79"/>
      <c r="S1340" s="79"/>
      <c r="T1340" s="79"/>
      <c r="U1340" s="79"/>
      <c r="V1340" s="79"/>
      <c r="W1340" s="79"/>
    </row>
    <row r="1341" spans="1:23">
      <c r="A1341" s="79"/>
      <c r="B1341" s="79"/>
      <c r="C1341" s="79"/>
      <c r="D1341" s="79"/>
      <c r="E1341" s="79"/>
      <c r="F1341" s="79"/>
      <c r="G1341" s="79"/>
      <c r="H1341" s="79"/>
      <c r="I1341" s="79"/>
      <c r="J1341" s="79"/>
      <c r="K1341" s="79"/>
      <c r="L1341" s="79"/>
      <c r="M1341" s="79"/>
      <c r="N1341" s="79"/>
      <c r="O1341" s="79"/>
      <c r="P1341" s="79"/>
      <c r="Q1341" s="79"/>
      <c r="R1341" s="79"/>
      <c r="S1341" s="79"/>
      <c r="T1341" s="79"/>
      <c r="U1341" s="79"/>
      <c r="V1341" s="79"/>
      <c r="W1341" s="79"/>
    </row>
    <row r="1342" spans="1:23">
      <c r="A1342" s="79"/>
      <c r="B1342" s="79"/>
      <c r="C1342" s="79"/>
      <c r="D1342" s="79"/>
      <c r="E1342" s="79"/>
      <c r="F1342" s="79"/>
      <c r="G1342" s="79"/>
      <c r="H1342" s="79"/>
      <c r="I1342" s="79"/>
      <c r="J1342" s="79"/>
      <c r="K1342" s="79"/>
      <c r="L1342" s="79"/>
      <c r="M1342" s="79"/>
      <c r="N1342" s="79"/>
      <c r="O1342" s="79"/>
      <c r="P1342" s="79"/>
      <c r="Q1342" s="79"/>
      <c r="R1342" s="79"/>
      <c r="S1342" s="79"/>
      <c r="T1342" s="79"/>
      <c r="U1342" s="79"/>
      <c r="V1342" s="79"/>
      <c r="W1342" s="79"/>
    </row>
    <row r="1343" spans="1:23">
      <c r="A1343" s="79"/>
      <c r="B1343" s="79"/>
      <c r="C1343" s="79"/>
      <c r="D1343" s="79"/>
      <c r="E1343" s="79"/>
      <c r="F1343" s="79"/>
      <c r="G1343" s="79"/>
      <c r="H1343" s="79"/>
      <c r="I1343" s="79"/>
      <c r="J1343" s="79"/>
      <c r="K1343" s="79"/>
      <c r="L1343" s="79"/>
      <c r="M1343" s="79"/>
      <c r="N1343" s="79"/>
      <c r="O1343" s="79"/>
      <c r="P1343" s="79"/>
      <c r="Q1343" s="79"/>
      <c r="R1343" s="79"/>
      <c r="S1343" s="79"/>
      <c r="T1343" s="79"/>
      <c r="U1343" s="79"/>
      <c r="V1343" s="79"/>
      <c r="W1343" s="79"/>
    </row>
    <row r="1344" spans="1:23">
      <c r="A1344" s="79"/>
      <c r="B1344" s="79"/>
      <c r="C1344" s="79"/>
      <c r="D1344" s="79"/>
      <c r="E1344" s="79"/>
      <c r="F1344" s="79"/>
      <c r="G1344" s="79"/>
      <c r="H1344" s="79"/>
      <c r="I1344" s="79"/>
      <c r="J1344" s="79"/>
      <c r="K1344" s="79"/>
      <c r="L1344" s="79"/>
      <c r="M1344" s="79"/>
      <c r="N1344" s="79"/>
      <c r="O1344" s="79"/>
      <c r="P1344" s="79"/>
      <c r="Q1344" s="79"/>
      <c r="R1344" s="79"/>
      <c r="S1344" s="79"/>
      <c r="T1344" s="79"/>
      <c r="U1344" s="79"/>
      <c r="V1344" s="79"/>
      <c r="W1344" s="79"/>
    </row>
    <row r="1345" spans="1:23">
      <c r="A1345" s="79"/>
      <c r="B1345" s="79"/>
      <c r="C1345" s="79"/>
      <c r="D1345" s="79"/>
      <c r="E1345" s="79"/>
      <c r="F1345" s="79"/>
      <c r="G1345" s="79"/>
      <c r="H1345" s="79"/>
      <c r="I1345" s="79"/>
      <c r="J1345" s="79"/>
      <c r="K1345" s="79"/>
      <c r="L1345" s="79"/>
      <c r="M1345" s="79"/>
      <c r="N1345" s="79"/>
      <c r="O1345" s="79"/>
      <c r="P1345" s="79"/>
      <c r="Q1345" s="79"/>
      <c r="R1345" s="79"/>
      <c r="S1345" s="79"/>
      <c r="T1345" s="79"/>
      <c r="U1345" s="79"/>
      <c r="V1345" s="79"/>
      <c r="W1345" s="79"/>
    </row>
    <row r="1346" spans="1:23">
      <c r="A1346" s="79"/>
      <c r="B1346" s="79"/>
      <c r="C1346" s="79"/>
      <c r="D1346" s="79"/>
      <c r="E1346" s="79"/>
      <c r="F1346" s="79"/>
      <c r="G1346" s="79"/>
      <c r="H1346" s="79"/>
      <c r="I1346" s="79"/>
      <c r="J1346" s="79"/>
      <c r="K1346" s="79"/>
      <c r="L1346" s="79"/>
      <c r="M1346" s="79"/>
      <c r="N1346" s="79"/>
      <c r="O1346" s="79"/>
      <c r="P1346" s="79"/>
      <c r="Q1346" s="79"/>
      <c r="R1346" s="79"/>
      <c r="S1346" s="79"/>
      <c r="T1346" s="79"/>
      <c r="U1346" s="79"/>
      <c r="V1346" s="79"/>
      <c r="W1346" s="79"/>
    </row>
    <row r="1347" spans="1:23">
      <c r="A1347" s="79"/>
      <c r="B1347" s="79"/>
      <c r="C1347" s="79"/>
      <c r="D1347" s="79"/>
      <c r="E1347" s="79"/>
      <c r="F1347" s="79"/>
      <c r="G1347" s="79"/>
      <c r="H1347" s="79"/>
      <c r="I1347" s="79"/>
      <c r="J1347" s="79"/>
      <c r="K1347" s="79"/>
      <c r="L1347" s="79"/>
      <c r="M1347" s="79"/>
      <c r="N1347" s="79"/>
      <c r="O1347" s="79"/>
      <c r="P1347" s="79"/>
      <c r="Q1347" s="79"/>
      <c r="R1347" s="79"/>
      <c r="S1347" s="79"/>
      <c r="T1347" s="79"/>
      <c r="U1347" s="79"/>
      <c r="V1347" s="79"/>
      <c r="W1347" s="79"/>
    </row>
    <row r="1348" spans="1:23">
      <c r="A1348" s="79"/>
      <c r="B1348" s="79"/>
      <c r="C1348" s="79"/>
      <c r="D1348" s="79"/>
      <c r="E1348" s="79"/>
      <c r="F1348" s="79"/>
      <c r="G1348" s="79"/>
      <c r="H1348" s="79"/>
      <c r="I1348" s="79"/>
      <c r="J1348" s="79"/>
      <c r="K1348" s="79"/>
      <c r="L1348" s="79"/>
      <c r="M1348" s="79"/>
      <c r="N1348" s="79"/>
      <c r="O1348" s="79"/>
      <c r="P1348" s="79"/>
      <c r="Q1348" s="79"/>
      <c r="R1348" s="79"/>
      <c r="S1348" s="79"/>
      <c r="T1348" s="79"/>
      <c r="U1348" s="79"/>
      <c r="V1348" s="79"/>
      <c r="W1348" s="79"/>
    </row>
    <row r="1349" spans="1:23">
      <c r="A1349" s="79"/>
      <c r="B1349" s="79"/>
      <c r="C1349" s="79"/>
      <c r="D1349" s="79"/>
      <c r="E1349" s="79"/>
      <c r="F1349" s="79"/>
      <c r="G1349" s="79"/>
      <c r="H1349" s="79"/>
      <c r="I1349" s="79"/>
      <c r="J1349" s="79"/>
      <c r="K1349" s="79"/>
      <c r="L1349" s="79"/>
      <c r="M1349" s="79"/>
      <c r="N1349" s="79"/>
      <c r="O1349" s="79"/>
      <c r="P1349" s="79"/>
      <c r="Q1349" s="79"/>
      <c r="R1349" s="79"/>
      <c r="S1349" s="79"/>
      <c r="T1349" s="79"/>
      <c r="U1349" s="79"/>
      <c r="V1349" s="79"/>
      <c r="W1349" s="79"/>
    </row>
    <row r="1350" spans="1:23">
      <c r="A1350" s="79"/>
      <c r="B1350" s="79"/>
      <c r="C1350" s="79"/>
      <c r="D1350" s="79"/>
      <c r="E1350" s="79"/>
      <c r="F1350" s="79"/>
      <c r="G1350" s="79"/>
      <c r="H1350" s="79"/>
      <c r="I1350" s="79"/>
      <c r="J1350" s="79"/>
      <c r="K1350" s="79"/>
      <c r="L1350" s="79"/>
      <c r="M1350" s="79"/>
      <c r="N1350" s="79"/>
      <c r="O1350" s="79"/>
      <c r="P1350" s="79"/>
      <c r="Q1350" s="79"/>
      <c r="R1350" s="79"/>
      <c r="S1350" s="79"/>
      <c r="T1350" s="79"/>
      <c r="U1350" s="79"/>
      <c r="V1350" s="79"/>
      <c r="W1350" s="79"/>
    </row>
    <row r="1351" spans="1:23">
      <c r="A1351" s="79"/>
      <c r="B1351" s="79"/>
      <c r="C1351" s="79"/>
      <c r="D1351" s="79"/>
      <c r="E1351" s="79"/>
      <c r="F1351" s="79"/>
      <c r="G1351" s="79"/>
      <c r="H1351" s="79"/>
      <c r="I1351" s="79"/>
      <c r="J1351" s="79"/>
      <c r="K1351" s="79"/>
      <c r="L1351" s="79"/>
      <c r="M1351" s="79"/>
      <c r="N1351" s="79"/>
      <c r="O1351" s="79"/>
      <c r="P1351" s="79"/>
      <c r="Q1351" s="79"/>
      <c r="R1351" s="79"/>
      <c r="S1351" s="79"/>
      <c r="T1351" s="79"/>
      <c r="U1351" s="79"/>
      <c r="V1351" s="79"/>
      <c r="W1351" s="79"/>
    </row>
    <row r="1352" spans="1:23">
      <c r="A1352" s="79"/>
      <c r="B1352" s="79"/>
      <c r="C1352" s="79"/>
      <c r="D1352" s="79"/>
      <c r="E1352" s="79"/>
      <c r="F1352" s="79"/>
      <c r="G1352" s="79"/>
      <c r="H1352" s="79"/>
      <c r="I1352" s="79"/>
      <c r="J1352" s="79"/>
      <c r="K1352" s="79"/>
      <c r="L1352" s="79"/>
      <c r="M1352" s="79"/>
      <c r="N1352" s="79"/>
      <c r="O1352" s="79"/>
      <c r="P1352" s="79"/>
      <c r="Q1352" s="79"/>
      <c r="R1352" s="79"/>
      <c r="S1352" s="79"/>
      <c r="T1352" s="79"/>
      <c r="U1352" s="79"/>
      <c r="V1352" s="79"/>
      <c r="W1352" s="79"/>
    </row>
    <row r="1353" spans="1:23">
      <c r="A1353" s="79"/>
      <c r="B1353" s="79"/>
      <c r="C1353" s="79"/>
      <c r="D1353" s="79"/>
      <c r="E1353" s="79"/>
      <c r="F1353" s="79"/>
      <c r="G1353" s="79"/>
      <c r="H1353" s="79"/>
      <c r="I1353" s="79"/>
      <c r="J1353" s="79"/>
      <c r="K1353" s="79"/>
      <c r="L1353" s="79"/>
      <c r="M1353" s="79"/>
      <c r="N1353" s="79"/>
      <c r="O1353" s="79"/>
      <c r="P1353" s="79"/>
      <c r="Q1353" s="79"/>
      <c r="R1353" s="79"/>
      <c r="S1353" s="79"/>
      <c r="T1353" s="79"/>
      <c r="U1353" s="79"/>
      <c r="V1353" s="79"/>
      <c r="W1353" s="79"/>
    </row>
    <row r="1354" spans="1:23">
      <c r="A1354" s="79"/>
      <c r="B1354" s="79"/>
      <c r="C1354" s="79"/>
      <c r="D1354" s="79"/>
      <c r="E1354" s="79"/>
      <c r="F1354" s="79"/>
      <c r="G1354" s="79"/>
      <c r="H1354" s="79"/>
      <c r="I1354" s="79"/>
      <c r="J1354" s="79"/>
      <c r="K1354" s="79"/>
      <c r="L1354" s="79"/>
      <c r="M1354" s="79"/>
      <c r="N1354" s="79"/>
      <c r="O1354" s="79"/>
      <c r="P1354" s="79"/>
      <c r="Q1354" s="79"/>
      <c r="R1354" s="79"/>
      <c r="S1354" s="79"/>
      <c r="T1354" s="79"/>
      <c r="U1354" s="79"/>
      <c r="V1354" s="79"/>
      <c r="W1354" s="79"/>
    </row>
    <row r="1355" spans="1:23">
      <c r="A1355" s="79"/>
      <c r="B1355" s="79"/>
      <c r="C1355" s="79"/>
      <c r="D1355" s="79"/>
      <c r="E1355" s="79"/>
      <c r="F1355" s="79"/>
      <c r="G1355" s="79"/>
      <c r="H1355" s="79"/>
      <c r="I1355" s="79"/>
      <c r="J1355" s="79"/>
      <c r="K1355" s="79"/>
      <c r="L1355" s="79"/>
      <c r="M1355" s="79"/>
      <c r="N1355" s="79"/>
      <c r="O1355" s="79"/>
      <c r="P1355" s="79"/>
      <c r="Q1355" s="79"/>
      <c r="R1355" s="79"/>
      <c r="S1355" s="79"/>
      <c r="T1355" s="79"/>
      <c r="U1355" s="79"/>
      <c r="V1355" s="79"/>
      <c r="W1355" s="79"/>
    </row>
    <row r="1356" spans="1:23">
      <c r="A1356" s="79"/>
      <c r="B1356" s="79"/>
      <c r="C1356" s="79"/>
      <c r="D1356" s="79"/>
      <c r="E1356" s="79"/>
      <c r="F1356" s="79"/>
      <c r="G1356" s="79"/>
      <c r="H1356" s="79"/>
      <c r="I1356" s="79"/>
      <c r="J1356" s="79"/>
      <c r="K1356" s="79"/>
      <c r="L1356" s="79"/>
      <c r="M1356" s="79"/>
      <c r="N1356" s="79"/>
      <c r="O1356" s="79"/>
      <c r="P1356" s="79"/>
      <c r="Q1356" s="79"/>
      <c r="R1356" s="79"/>
      <c r="S1356" s="79"/>
      <c r="T1356" s="79"/>
      <c r="U1356" s="79"/>
      <c r="V1356" s="79"/>
      <c r="W1356" s="79"/>
    </row>
    <row r="1357" spans="1:23">
      <c r="A1357" s="79"/>
      <c r="B1357" s="79"/>
      <c r="C1357" s="79"/>
      <c r="D1357" s="79"/>
      <c r="E1357" s="79"/>
      <c r="F1357" s="79"/>
      <c r="G1357" s="79"/>
      <c r="H1357" s="79"/>
      <c r="I1357" s="79"/>
      <c r="J1357" s="79"/>
      <c r="K1357" s="79"/>
      <c r="L1357" s="79"/>
      <c r="M1357" s="79"/>
      <c r="N1357" s="79"/>
      <c r="O1357" s="79"/>
      <c r="P1357" s="79"/>
      <c r="Q1357" s="79"/>
      <c r="R1357" s="79"/>
      <c r="S1357" s="79"/>
      <c r="T1357" s="79"/>
      <c r="U1357" s="79"/>
      <c r="V1357" s="79"/>
      <c r="W1357" s="79"/>
    </row>
    <row r="1358" spans="1:23">
      <c r="A1358" s="79"/>
      <c r="B1358" s="79"/>
      <c r="C1358" s="79"/>
      <c r="D1358" s="79"/>
      <c r="E1358" s="79"/>
      <c r="F1358" s="79"/>
      <c r="G1358" s="79"/>
      <c r="H1358" s="79"/>
      <c r="I1358" s="79"/>
      <c r="J1358" s="79"/>
      <c r="K1358" s="79"/>
      <c r="L1358" s="79"/>
      <c r="M1358" s="79"/>
      <c r="N1358" s="79"/>
      <c r="O1358" s="79"/>
      <c r="P1358" s="79"/>
      <c r="Q1358" s="79"/>
      <c r="R1358" s="79"/>
      <c r="S1358" s="79"/>
      <c r="T1358" s="79"/>
      <c r="U1358" s="79"/>
      <c r="V1358" s="79"/>
      <c r="W1358" s="79"/>
    </row>
    <row r="1359" spans="1:23">
      <c r="A1359" s="79"/>
      <c r="B1359" s="79"/>
      <c r="C1359" s="79"/>
      <c r="D1359" s="79"/>
      <c r="E1359" s="79"/>
      <c r="F1359" s="79"/>
      <c r="G1359" s="79"/>
      <c r="H1359" s="79"/>
      <c r="I1359" s="79"/>
      <c r="J1359" s="79"/>
      <c r="K1359" s="79"/>
      <c r="L1359" s="79"/>
      <c r="M1359" s="79"/>
      <c r="N1359" s="79"/>
      <c r="O1359" s="79"/>
      <c r="P1359" s="79"/>
      <c r="Q1359" s="79"/>
      <c r="R1359" s="79"/>
      <c r="S1359" s="79"/>
      <c r="T1359" s="79"/>
      <c r="U1359" s="79"/>
      <c r="V1359" s="79"/>
      <c r="W1359" s="79"/>
    </row>
    <row r="1360" spans="1:23">
      <c r="A1360" s="79"/>
      <c r="B1360" s="79"/>
      <c r="C1360" s="79"/>
      <c r="D1360" s="79"/>
      <c r="E1360" s="79"/>
      <c r="F1360" s="79"/>
      <c r="G1360" s="79"/>
      <c r="H1360" s="79"/>
      <c r="I1360" s="79"/>
      <c r="J1360" s="79"/>
      <c r="K1360" s="79"/>
      <c r="L1360" s="79"/>
      <c r="M1360" s="79"/>
      <c r="N1360" s="79"/>
      <c r="O1360" s="79"/>
      <c r="P1360" s="79"/>
      <c r="Q1360" s="79"/>
      <c r="R1360" s="79"/>
      <c r="S1360" s="79"/>
      <c r="T1360" s="79"/>
      <c r="U1360" s="79"/>
      <c r="V1360" s="79"/>
      <c r="W1360" s="79"/>
    </row>
    <row r="1361" spans="1:23">
      <c r="A1361" s="79"/>
      <c r="B1361" s="79"/>
      <c r="C1361" s="79"/>
      <c r="D1361" s="79"/>
      <c r="E1361" s="79"/>
      <c r="F1361" s="79"/>
      <c r="G1361" s="79"/>
      <c r="H1361" s="79"/>
      <c r="I1361" s="79"/>
      <c r="J1361" s="79"/>
      <c r="K1361" s="79"/>
      <c r="L1361" s="79"/>
      <c r="M1361" s="79"/>
      <c r="N1361" s="79"/>
      <c r="O1361" s="79"/>
      <c r="P1361" s="79"/>
      <c r="Q1361" s="79"/>
      <c r="R1361" s="79"/>
      <c r="S1361" s="79"/>
      <c r="T1361" s="79"/>
      <c r="U1361" s="79"/>
      <c r="V1361" s="79"/>
      <c r="W1361" s="79"/>
    </row>
    <row r="1362" spans="1:23">
      <c r="A1362" s="79"/>
      <c r="B1362" s="79"/>
      <c r="C1362" s="79"/>
      <c r="D1362" s="79"/>
      <c r="E1362" s="79"/>
      <c r="F1362" s="79"/>
      <c r="G1362" s="79"/>
      <c r="H1362" s="79"/>
      <c r="I1362" s="79"/>
      <c r="J1362" s="79"/>
      <c r="K1362" s="79"/>
      <c r="L1362" s="79"/>
      <c r="M1362" s="79"/>
      <c r="N1362" s="79"/>
      <c r="O1362" s="79"/>
      <c r="P1362" s="79"/>
      <c r="Q1362" s="79"/>
      <c r="R1362" s="79"/>
      <c r="S1362" s="79"/>
      <c r="T1362" s="79"/>
      <c r="U1362" s="79"/>
      <c r="V1362" s="79"/>
      <c r="W1362" s="79"/>
    </row>
    <row r="1363" spans="1:23">
      <c r="A1363" s="79"/>
      <c r="B1363" s="79"/>
      <c r="C1363" s="79"/>
      <c r="D1363" s="79"/>
      <c r="E1363" s="79"/>
      <c r="F1363" s="79"/>
      <c r="G1363" s="79"/>
      <c r="H1363" s="79"/>
      <c r="I1363" s="79"/>
      <c r="J1363" s="79"/>
      <c r="K1363" s="79"/>
      <c r="L1363" s="79"/>
      <c r="M1363" s="79"/>
      <c r="N1363" s="79"/>
      <c r="O1363" s="79"/>
      <c r="P1363" s="79"/>
      <c r="Q1363" s="79"/>
      <c r="R1363" s="79"/>
      <c r="S1363" s="79"/>
      <c r="T1363" s="79"/>
      <c r="U1363" s="79"/>
      <c r="V1363" s="79"/>
      <c r="W1363" s="79"/>
    </row>
    <row r="1364" spans="1:23">
      <c r="A1364" s="79"/>
      <c r="B1364" s="79"/>
      <c r="C1364" s="79"/>
      <c r="D1364" s="79"/>
      <c r="E1364" s="79"/>
      <c r="F1364" s="79"/>
      <c r="G1364" s="79"/>
      <c r="H1364" s="79"/>
      <c r="I1364" s="79"/>
      <c r="J1364" s="79"/>
      <c r="K1364" s="79"/>
      <c r="L1364" s="79"/>
      <c r="M1364" s="79"/>
      <c r="N1364" s="79"/>
      <c r="O1364" s="79"/>
      <c r="P1364" s="79"/>
      <c r="Q1364" s="79"/>
      <c r="R1364" s="79"/>
      <c r="S1364" s="79"/>
      <c r="T1364" s="79"/>
      <c r="U1364" s="79"/>
      <c r="V1364" s="79"/>
      <c r="W1364" s="79"/>
    </row>
    <row r="1365" spans="1:23">
      <c r="A1365" s="79"/>
      <c r="B1365" s="79"/>
      <c r="C1365" s="79"/>
      <c r="D1365" s="79"/>
      <c r="E1365" s="79"/>
      <c r="F1365" s="79"/>
      <c r="G1365" s="79"/>
      <c r="H1365" s="79"/>
      <c r="I1365" s="79"/>
      <c r="J1365" s="79"/>
      <c r="K1365" s="79"/>
      <c r="L1365" s="79"/>
      <c r="M1365" s="79"/>
      <c r="N1365" s="79"/>
      <c r="O1365" s="79"/>
      <c r="P1365" s="79"/>
      <c r="Q1365" s="79"/>
      <c r="R1365" s="79"/>
      <c r="S1365" s="79"/>
      <c r="T1365" s="79"/>
      <c r="U1365" s="79"/>
      <c r="V1365" s="79"/>
      <c r="W1365" s="79"/>
    </row>
    <row r="1366" spans="1:23">
      <c r="A1366" s="79"/>
      <c r="B1366" s="79"/>
      <c r="C1366" s="79"/>
      <c r="D1366" s="79"/>
      <c r="E1366" s="79"/>
      <c r="F1366" s="79"/>
      <c r="G1366" s="79"/>
      <c r="H1366" s="79"/>
      <c r="I1366" s="79"/>
      <c r="J1366" s="79"/>
      <c r="K1366" s="79"/>
      <c r="L1366" s="79"/>
      <c r="M1366" s="79"/>
      <c r="N1366" s="79"/>
      <c r="O1366" s="79"/>
      <c r="P1366" s="79"/>
      <c r="Q1366" s="79"/>
      <c r="R1366" s="79"/>
      <c r="S1366" s="79"/>
      <c r="T1366" s="79"/>
      <c r="U1366" s="79"/>
      <c r="V1366" s="79"/>
      <c r="W1366" s="79"/>
    </row>
    <row r="1367" spans="1:23">
      <c r="A1367" s="79"/>
      <c r="B1367" s="79"/>
      <c r="C1367" s="79"/>
      <c r="D1367" s="79"/>
      <c r="E1367" s="79"/>
      <c r="F1367" s="79"/>
      <c r="G1367" s="79"/>
      <c r="H1367" s="79"/>
      <c r="I1367" s="79"/>
      <c r="J1367" s="79"/>
      <c r="K1367" s="79"/>
      <c r="L1367" s="79"/>
      <c r="M1367" s="79"/>
      <c r="N1367" s="79"/>
      <c r="O1367" s="79"/>
      <c r="P1367" s="79"/>
      <c r="Q1367" s="79"/>
      <c r="R1367" s="79"/>
      <c r="S1367" s="79"/>
      <c r="T1367" s="79"/>
      <c r="U1367" s="79"/>
      <c r="V1367" s="79"/>
      <c r="W1367" s="79"/>
    </row>
    <row r="1368" spans="1:23">
      <c r="A1368" s="79"/>
      <c r="B1368" s="79"/>
      <c r="C1368" s="79"/>
      <c r="D1368" s="79"/>
      <c r="E1368" s="79"/>
      <c r="F1368" s="79"/>
      <c r="G1368" s="79"/>
      <c r="H1368" s="79"/>
      <c r="I1368" s="79"/>
      <c r="J1368" s="79"/>
      <c r="K1368" s="79"/>
      <c r="L1368" s="79"/>
      <c r="M1368" s="79"/>
      <c r="N1368" s="79"/>
      <c r="O1368" s="79"/>
      <c r="P1368" s="79"/>
      <c r="Q1368" s="79"/>
      <c r="R1368" s="79"/>
      <c r="S1368" s="79"/>
      <c r="T1368" s="79"/>
      <c r="U1368" s="79"/>
      <c r="V1368" s="79"/>
      <c r="W1368" s="79"/>
    </row>
    <row r="1369" spans="1:23">
      <c r="A1369" s="79"/>
      <c r="B1369" s="79"/>
      <c r="C1369" s="79"/>
      <c r="D1369" s="79"/>
      <c r="E1369" s="79"/>
      <c r="F1369" s="79"/>
      <c r="G1369" s="79"/>
      <c r="H1369" s="79"/>
      <c r="I1369" s="79"/>
      <c r="J1369" s="79"/>
      <c r="K1369" s="79"/>
      <c r="L1369" s="79"/>
      <c r="M1369" s="79"/>
      <c r="N1369" s="79"/>
      <c r="O1369" s="79"/>
      <c r="P1369" s="79"/>
      <c r="Q1369" s="79"/>
      <c r="R1369" s="79"/>
      <c r="S1369" s="79"/>
      <c r="T1369" s="79"/>
      <c r="U1369" s="79"/>
      <c r="V1369" s="79"/>
      <c r="W1369" s="79"/>
    </row>
    <row r="1370" spans="1:23">
      <c r="A1370" s="79"/>
      <c r="B1370" s="79"/>
      <c r="C1370" s="79"/>
      <c r="D1370" s="79"/>
      <c r="E1370" s="79"/>
      <c r="F1370" s="79"/>
      <c r="G1370" s="79"/>
      <c r="H1370" s="79"/>
      <c r="I1370" s="79"/>
      <c r="J1370" s="79"/>
      <c r="K1370" s="79"/>
      <c r="L1370" s="79"/>
      <c r="M1370" s="79"/>
      <c r="N1370" s="79"/>
      <c r="O1370" s="79"/>
      <c r="P1370" s="79"/>
      <c r="Q1370" s="79"/>
      <c r="R1370" s="79"/>
      <c r="S1370" s="79"/>
      <c r="T1370" s="79"/>
      <c r="U1370" s="79"/>
      <c r="V1370" s="79"/>
      <c r="W1370" s="79"/>
    </row>
    <row r="1371" spans="1:23">
      <c r="A1371" s="79"/>
      <c r="B1371" s="79"/>
      <c r="C1371" s="79"/>
      <c r="D1371" s="79"/>
      <c r="E1371" s="79"/>
      <c r="F1371" s="79"/>
      <c r="G1371" s="79"/>
      <c r="H1371" s="79"/>
      <c r="I1371" s="79"/>
      <c r="J1371" s="79"/>
      <c r="K1371" s="79"/>
      <c r="L1371" s="79"/>
      <c r="M1371" s="79"/>
      <c r="N1371" s="79"/>
      <c r="O1371" s="79"/>
      <c r="P1371" s="79"/>
      <c r="Q1371" s="79"/>
      <c r="R1371" s="79"/>
      <c r="S1371" s="79"/>
      <c r="T1371" s="79"/>
      <c r="U1371" s="79"/>
      <c r="V1371" s="79"/>
      <c r="W1371" s="79"/>
    </row>
    <row r="1372" spans="1:23">
      <c r="A1372" s="79"/>
      <c r="B1372" s="79"/>
      <c r="C1372" s="79"/>
      <c r="D1372" s="79"/>
      <c r="E1372" s="79"/>
      <c r="F1372" s="79"/>
      <c r="G1372" s="79"/>
      <c r="H1372" s="79"/>
      <c r="I1372" s="79"/>
      <c r="J1372" s="79"/>
      <c r="K1372" s="79"/>
      <c r="L1372" s="79"/>
      <c r="M1372" s="79"/>
      <c r="N1372" s="79"/>
      <c r="O1372" s="79"/>
      <c r="P1372" s="79"/>
      <c r="Q1372" s="79"/>
      <c r="R1372" s="79"/>
      <c r="S1372" s="79"/>
      <c r="T1372" s="79"/>
      <c r="U1372" s="79"/>
      <c r="V1372" s="79"/>
      <c r="W1372" s="79"/>
    </row>
    <row r="1373" spans="1:23">
      <c r="A1373" s="79"/>
      <c r="B1373" s="79"/>
      <c r="C1373" s="79"/>
      <c r="D1373" s="79"/>
      <c r="E1373" s="79"/>
      <c r="F1373" s="79"/>
      <c r="G1373" s="79"/>
      <c r="H1373" s="79"/>
      <c r="I1373" s="79"/>
      <c r="J1373" s="79"/>
      <c r="K1373" s="79"/>
      <c r="L1373" s="79"/>
      <c r="M1373" s="79"/>
      <c r="N1373" s="79"/>
      <c r="O1373" s="79"/>
      <c r="P1373" s="79"/>
      <c r="Q1373" s="79"/>
      <c r="R1373" s="79"/>
      <c r="S1373" s="79"/>
      <c r="T1373" s="79"/>
      <c r="U1373" s="79"/>
      <c r="V1373" s="79"/>
      <c r="W1373" s="79"/>
    </row>
    <row r="1374" spans="1:23">
      <c r="A1374" s="79"/>
      <c r="B1374" s="79"/>
      <c r="C1374" s="79"/>
      <c r="D1374" s="79"/>
      <c r="E1374" s="79"/>
      <c r="F1374" s="79"/>
      <c r="G1374" s="79"/>
      <c r="H1374" s="79"/>
      <c r="I1374" s="79"/>
      <c r="J1374" s="79"/>
      <c r="K1374" s="79"/>
      <c r="L1374" s="79"/>
      <c r="M1374" s="79"/>
      <c r="N1374" s="79"/>
      <c r="O1374" s="79"/>
      <c r="P1374" s="79"/>
      <c r="Q1374" s="79"/>
      <c r="R1374" s="79"/>
      <c r="S1374" s="79"/>
      <c r="T1374" s="79"/>
      <c r="U1374" s="79"/>
      <c r="V1374" s="79"/>
      <c r="W1374" s="79"/>
    </row>
    <row r="1375" spans="1:23">
      <c r="A1375" s="79"/>
      <c r="B1375" s="79"/>
      <c r="C1375" s="79"/>
      <c r="D1375" s="79"/>
      <c r="E1375" s="79"/>
      <c r="F1375" s="79"/>
      <c r="G1375" s="79"/>
      <c r="H1375" s="79"/>
      <c r="I1375" s="79"/>
      <c r="J1375" s="79"/>
      <c r="K1375" s="79"/>
      <c r="L1375" s="79"/>
      <c r="M1375" s="79"/>
      <c r="N1375" s="79"/>
      <c r="O1375" s="79"/>
      <c r="P1375" s="79"/>
      <c r="Q1375" s="79"/>
      <c r="R1375" s="79"/>
      <c r="S1375" s="79"/>
      <c r="T1375" s="79"/>
      <c r="U1375" s="79"/>
      <c r="V1375" s="79"/>
      <c r="W1375" s="79"/>
    </row>
    <row r="1376" spans="1:23">
      <c r="A1376" s="79"/>
      <c r="B1376" s="79"/>
      <c r="C1376" s="79"/>
      <c r="D1376" s="79"/>
      <c r="E1376" s="79"/>
      <c r="F1376" s="79"/>
      <c r="G1376" s="79"/>
      <c r="H1376" s="79"/>
      <c r="I1376" s="79"/>
      <c r="J1376" s="79"/>
      <c r="K1376" s="79"/>
      <c r="L1376" s="79"/>
      <c r="M1376" s="79"/>
      <c r="N1376" s="79"/>
      <c r="O1376" s="79"/>
      <c r="P1376" s="79"/>
      <c r="Q1376" s="79"/>
      <c r="R1376" s="79"/>
      <c r="S1376" s="79"/>
      <c r="T1376" s="79"/>
      <c r="U1376" s="79"/>
      <c r="V1376" s="79"/>
      <c r="W1376" s="79"/>
    </row>
    <row r="1377" spans="1:23">
      <c r="A1377" s="79"/>
      <c r="B1377" s="79"/>
      <c r="C1377" s="79"/>
      <c r="D1377" s="79"/>
      <c r="E1377" s="79"/>
      <c r="F1377" s="79"/>
      <c r="G1377" s="79"/>
      <c r="H1377" s="79"/>
      <c r="I1377" s="79"/>
      <c r="J1377" s="79"/>
      <c r="K1377" s="79"/>
      <c r="L1377" s="79"/>
      <c r="M1377" s="79"/>
      <c r="N1377" s="79"/>
      <c r="O1377" s="79"/>
      <c r="P1377" s="79"/>
      <c r="Q1377" s="79"/>
      <c r="R1377" s="79"/>
      <c r="S1377" s="79"/>
      <c r="T1377" s="79"/>
      <c r="U1377" s="79"/>
      <c r="V1377" s="79"/>
      <c r="W1377" s="79"/>
    </row>
    <row r="1378" spans="1:23">
      <c r="A1378" s="79"/>
      <c r="B1378" s="79"/>
      <c r="C1378" s="79"/>
      <c r="D1378" s="79"/>
      <c r="E1378" s="79"/>
      <c r="F1378" s="79"/>
      <c r="G1378" s="79"/>
      <c r="H1378" s="79"/>
      <c r="I1378" s="79"/>
      <c r="J1378" s="79"/>
      <c r="K1378" s="79"/>
      <c r="L1378" s="79"/>
      <c r="M1378" s="79"/>
      <c r="N1378" s="79"/>
      <c r="O1378" s="79"/>
      <c r="P1378" s="79"/>
      <c r="Q1378" s="79"/>
      <c r="R1378" s="79"/>
      <c r="S1378" s="79"/>
      <c r="T1378" s="79"/>
      <c r="U1378" s="79"/>
      <c r="V1378" s="79"/>
      <c r="W1378" s="79"/>
    </row>
    <row r="1379" spans="1:23">
      <c r="A1379" s="79"/>
      <c r="B1379" s="79"/>
      <c r="C1379" s="79"/>
      <c r="D1379" s="79"/>
      <c r="E1379" s="79"/>
      <c r="F1379" s="79"/>
      <c r="G1379" s="79"/>
      <c r="H1379" s="79"/>
      <c r="I1379" s="79"/>
      <c r="J1379" s="79"/>
      <c r="K1379" s="79"/>
      <c r="L1379" s="79"/>
      <c r="M1379" s="79"/>
      <c r="N1379" s="79"/>
      <c r="O1379" s="79"/>
      <c r="P1379" s="79"/>
      <c r="Q1379" s="79"/>
      <c r="R1379" s="79"/>
      <c r="S1379" s="79"/>
      <c r="T1379" s="79"/>
      <c r="U1379" s="79"/>
      <c r="V1379" s="79"/>
      <c r="W1379" s="79"/>
    </row>
    <row r="1380" spans="1:23">
      <c r="A1380" s="79"/>
      <c r="B1380" s="79"/>
      <c r="C1380" s="79"/>
      <c r="D1380" s="79"/>
      <c r="E1380" s="79"/>
      <c r="F1380" s="79"/>
      <c r="G1380" s="79"/>
      <c r="H1380" s="79"/>
      <c r="I1380" s="79"/>
      <c r="J1380" s="79"/>
      <c r="K1380" s="79"/>
      <c r="L1380" s="79"/>
      <c r="M1380" s="79"/>
      <c r="N1380" s="79"/>
      <c r="O1380" s="79"/>
      <c r="P1380" s="79"/>
      <c r="Q1380" s="79"/>
      <c r="R1380" s="79"/>
      <c r="S1380" s="79"/>
      <c r="T1380" s="79"/>
      <c r="U1380" s="79"/>
      <c r="V1380" s="79"/>
      <c r="W1380" s="79"/>
    </row>
    <row r="1381" spans="1:23">
      <c r="A1381" s="79"/>
      <c r="B1381" s="79"/>
      <c r="C1381" s="79"/>
      <c r="D1381" s="79"/>
      <c r="E1381" s="79"/>
      <c r="F1381" s="79"/>
      <c r="G1381" s="79"/>
      <c r="H1381" s="79"/>
      <c r="I1381" s="79"/>
      <c r="J1381" s="79"/>
      <c r="K1381" s="79"/>
      <c r="L1381" s="79"/>
      <c r="M1381" s="79"/>
      <c r="N1381" s="79"/>
      <c r="O1381" s="79"/>
      <c r="P1381" s="79"/>
      <c r="Q1381" s="79"/>
      <c r="R1381" s="79"/>
      <c r="S1381" s="79"/>
      <c r="T1381" s="79"/>
      <c r="U1381" s="79"/>
      <c r="V1381" s="79"/>
      <c r="W1381" s="79"/>
    </row>
    <row r="1382" spans="1:23">
      <c r="A1382" s="79"/>
      <c r="B1382" s="79"/>
      <c r="C1382" s="79"/>
      <c r="D1382" s="79"/>
      <c r="E1382" s="79"/>
      <c r="F1382" s="79"/>
      <c r="G1382" s="79"/>
      <c r="H1382" s="79"/>
      <c r="I1382" s="79"/>
      <c r="J1382" s="79"/>
      <c r="K1382" s="79"/>
      <c r="L1382" s="79"/>
      <c r="M1382" s="79"/>
      <c r="N1382" s="79"/>
      <c r="O1382" s="79"/>
      <c r="P1382" s="79"/>
      <c r="Q1382" s="79"/>
      <c r="R1382" s="79"/>
      <c r="S1382" s="79"/>
      <c r="T1382" s="79"/>
      <c r="U1382" s="79"/>
      <c r="V1382" s="79"/>
      <c r="W1382" s="79"/>
    </row>
    <row r="1383" spans="1:23">
      <c r="A1383" s="79"/>
      <c r="B1383" s="79"/>
      <c r="C1383" s="79"/>
      <c r="D1383" s="79"/>
      <c r="E1383" s="79"/>
      <c r="F1383" s="79"/>
      <c r="G1383" s="79"/>
      <c r="H1383" s="79"/>
      <c r="I1383" s="79"/>
      <c r="J1383" s="79"/>
      <c r="K1383" s="79"/>
      <c r="L1383" s="79"/>
      <c r="M1383" s="79"/>
      <c r="N1383" s="79"/>
      <c r="O1383" s="79"/>
      <c r="P1383" s="79"/>
      <c r="Q1383" s="79"/>
      <c r="R1383" s="79"/>
      <c r="S1383" s="79"/>
      <c r="T1383" s="79"/>
      <c r="U1383" s="79"/>
      <c r="V1383" s="79"/>
      <c r="W1383" s="79"/>
    </row>
    <row r="1384" spans="1:23">
      <c r="A1384" s="79"/>
      <c r="B1384" s="79"/>
      <c r="C1384" s="79"/>
      <c r="D1384" s="79"/>
      <c r="E1384" s="79"/>
      <c r="F1384" s="79"/>
      <c r="G1384" s="79"/>
      <c r="H1384" s="79"/>
      <c r="I1384" s="79"/>
      <c r="J1384" s="79"/>
      <c r="K1384" s="79"/>
      <c r="L1384" s="79"/>
      <c r="M1384" s="79"/>
      <c r="N1384" s="79"/>
      <c r="O1384" s="79"/>
      <c r="P1384" s="79"/>
      <c r="Q1384" s="79"/>
      <c r="R1384" s="79"/>
      <c r="S1384" s="79"/>
      <c r="T1384" s="79"/>
      <c r="U1384" s="79"/>
      <c r="V1384" s="79"/>
      <c r="W1384" s="79"/>
    </row>
    <row r="1385" spans="1:23">
      <c r="A1385" s="79"/>
      <c r="B1385" s="79"/>
      <c r="C1385" s="79"/>
      <c r="D1385" s="79"/>
      <c r="E1385" s="79"/>
      <c r="F1385" s="79"/>
      <c r="G1385" s="79"/>
      <c r="H1385" s="79"/>
      <c r="I1385" s="79"/>
      <c r="J1385" s="79"/>
      <c r="K1385" s="79"/>
      <c r="L1385" s="79"/>
      <c r="M1385" s="79"/>
      <c r="N1385" s="79"/>
      <c r="O1385" s="79"/>
      <c r="P1385" s="79"/>
      <c r="Q1385" s="79"/>
      <c r="R1385" s="79"/>
      <c r="S1385" s="79"/>
      <c r="T1385" s="79"/>
      <c r="U1385" s="79"/>
      <c r="V1385" s="79"/>
      <c r="W1385" s="79"/>
    </row>
    <row r="1386" spans="1:23">
      <c r="A1386" s="79"/>
      <c r="B1386" s="79"/>
      <c r="C1386" s="79"/>
      <c r="D1386" s="79"/>
      <c r="E1386" s="79"/>
      <c r="F1386" s="79"/>
      <c r="G1386" s="79"/>
      <c r="H1386" s="79"/>
      <c r="I1386" s="79"/>
      <c r="J1386" s="79"/>
      <c r="K1386" s="79"/>
      <c r="L1386" s="79"/>
      <c r="M1386" s="79"/>
      <c r="N1386" s="79"/>
      <c r="O1386" s="79"/>
      <c r="P1386" s="79"/>
      <c r="Q1386" s="79"/>
      <c r="R1386" s="79"/>
      <c r="S1386" s="79"/>
      <c r="T1386" s="79"/>
      <c r="U1386" s="79"/>
      <c r="V1386" s="79"/>
      <c r="W1386" s="79"/>
    </row>
    <row r="1387" spans="1:23">
      <c r="A1387" s="79"/>
      <c r="B1387" s="79"/>
      <c r="C1387" s="79"/>
      <c r="D1387" s="79"/>
      <c r="E1387" s="79"/>
      <c r="F1387" s="79"/>
      <c r="G1387" s="79"/>
      <c r="H1387" s="79"/>
      <c r="I1387" s="79"/>
      <c r="J1387" s="79"/>
      <c r="K1387" s="79"/>
      <c r="L1387" s="79"/>
      <c r="M1387" s="79"/>
      <c r="N1387" s="79"/>
      <c r="O1387" s="79"/>
      <c r="P1387" s="79"/>
      <c r="Q1387" s="79"/>
      <c r="R1387" s="79"/>
      <c r="S1387" s="79"/>
      <c r="T1387" s="79"/>
      <c r="U1387" s="79"/>
      <c r="V1387" s="79"/>
      <c r="W1387" s="79"/>
    </row>
    <row r="1388" spans="1:23">
      <c r="A1388" s="79"/>
      <c r="B1388" s="79"/>
      <c r="C1388" s="79"/>
      <c r="D1388" s="79"/>
      <c r="E1388" s="79"/>
      <c r="F1388" s="79"/>
      <c r="G1388" s="79"/>
      <c r="H1388" s="79"/>
      <c r="I1388" s="79"/>
      <c r="J1388" s="79"/>
      <c r="K1388" s="79"/>
      <c r="L1388" s="79"/>
      <c r="M1388" s="79"/>
      <c r="N1388" s="79"/>
      <c r="O1388" s="79"/>
      <c r="P1388" s="79"/>
      <c r="Q1388" s="79"/>
      <c r="R1388" s="79"/>
      <c r="S1388" s="79"/>
      <c r="T1388" s="79"/>
      <c r="U1388" s="79"/>
      <c r="V1388" s="79"/>
      <c r="W1388" s="79"/>
    </row>
    <row r="1389" spans="1:23">
      <c r="A1389" s="79"/>
      <c r="B1389" s="79"/>
      <c r="C1389" s="79"/>
      <c r="D1389" s="79"/>
      <c r="E1389" s="79"/>
      <c r="F1389" s="79"/>
      <c r="G1389" s="79"/>
      <c r="H1389" s="79"/>
      <c r="I1389" s="79"/>
      <c r="J1389" s="79"/>
      <c r="K1389" s="79"/>
      <c r="L1389" s="79"/>
      <c r="M1389" s="79"/>
      <c r="N1389" s="79"/>
      <c r="O1389" s="79"/>
      <c r="P1389" s="79"/>
      <c r="Q1389" s="79"/>
      <c r="R1389" s="79"/>
      <c r="S1389" s="79"/>
      <c r="T1389" s="79"/>
      <c r="U1389" s="79"/>
      <c r="V1389" s="79"/>
      <c r="W1389" s="79"/>
    </row>
    <row r="1390" spans="1:23">
      <c r="A1390" s="79"/>
      <c r="B1390" s="79"/>
      <c r="C1390" s="79"/>
      <c r="D1390" s="79"/>
      <c r="E1390" s="79"/>
      <c r="F1390" s="79"/>
      <c r="G1390" s="79"/>
      <c r="H1390" s="79"/>
      <c r="I1390" s="79"/>
      <c r="J1390" s="79"/>
      <c r="K1390" s="79"/>
      <c r="L1390" s="79"/>
      <c r="M1390" s="79"/>
      <c r="N1390" s="79"/>
      <c r="O1390" s="79"/>
      <c r="P1390" s="79"/>
      <c r="Q1390" s="79"/>
      <c r="R1390" s="79"/>
      <c r="S1390" s="79"/>
      <c r="T1390" s="79"/>
      <c r="U1390" s="79"/>
      <c r="V1390" s="79"/>
      <c r="W1390" s="79"/>
    </row>
    <row r="1391" spans="1:23">
      <c r="A1391" s="79"/>
      <c r="B1391" s="79"/>
      <c r="C1391" s="79"/>
      <c r="D1391" s="79"/>
      <c r="E1391" s="79"/>
      <c r="F1391" s="79"/>
      <c r="G1391" s="79"/>
      <c r="H1391" s="79"/>
      <c r="I1391" s="79"/>
      <c r="J1391" s="79"/>
      <c r="K1391" s="79"/>
      <c r="L1391" s="79"/>
      <c r="M1391" s="79"/>
      <c r="N1391" s="79"/>
      <c r="O1391" s="79"/>
      <c r="P1391" s="79"/>
      <c r="Q1391" s="79"/>
      <c r="R1391" s="79"/>
      <c r="S1391" s="79"/>
      <c r="T1391" s="79"/>
      <c r="U1391" s="79"/>
      <c r="V1391" s="79"/>
      <c r="W1391" s="79"/>
    </row>
    <row r="1392" spans="1:23">
      <c r="A1392" s="79"/>
      <c r="B1392" s="79"/>
      <c r="C1392" s="79"/>
      <c r="D1392" s="79"/>
      <c r="E1392" s="79"/>
      <c r="F1392" s="79"/>
      <c r="G1392" s="79"/>
      <c r="H1392" s="79"/>
      <c r="I1392" s="79"/>
      <c r="J1392" s="79"/>
      <c r="K1392" s="79"/>
      <c r="L1392" s="79"/>
      <c r="M1392" s="79"/>
      <c r="N1392" s="79"/>
      <c r="O1392" s="79"/>
      <c r="P1392" s="79"/>
      <c r="Q1392" s="79"/>
      <c r="R1392" s="79"/>
      <c r="S1392" s="79"/>
      <c r="T1392" s="79"/>
      <c r="U1392" s="79"/>
      <c r="V1392" s="79"/>
      <c r="W1392" s="79"/>
    </row>
    <row r="1393" spans="1:23">
      <c r="A1393" s="79"/>
      <c r="B1393" s="79"/>
      <c r="C1393" s="79"/>
      <c r="D1393" s="79"/>
      <c r="E1393" s="79"/>
      <c r="F1393" s="79"/>
      <c r="G1393" s="79"/>
      <c r="H1393" s="79"/>
      <c r="I1393" s="79"/>
      <c r="J1393" s="79"/>
      <c r="K1393" s="79"/>
      <c r="L1393" s="79"/>
      <c r="M1393" s="79"/>
      <c r="N1393" s="79"/>
      <c r="O1393" s="79"/>
      <c r="P1393" s="79"/>
      <c r="Q1393" s="79"/>
      <c r="R1393" s="79"/>
      <c r="S1393" s="79"/>
      <c r="T1393" s="79"/>
      <c r="U1393" s="79"/>
      <c r="V1393" s="79"/>
      <c r="W1393" s="79"/>
    </row>
    <row r="1394" spans="1:23">
      <c r="A1394" s="79"/>
      <c r="B1394" s="79"/>
      <c r="C1394" s="79"/>
      <c r="D1394" s="79"/>
      <c r="E1394" s="79"/>
      <c r="F1394" s="79"/>
      <c r="G1394" s="79"/>
      <c r="H1394" s="79"/>
      <c r="I1394" s="79"/>
      <c r="J1394" s="79"/>
      <c r="K1394" s="79"/>
      <c r="L1394" s="79"/>
      <c r="M1394" s="79"/>
      <c r="N1394" s="79"/>
      <c r="O1394" s="79"/>
      <c r="P1394" s="79"/>
      <c r="Q1394" s="79"/>
      <c r="R1394" s="79"/>
      <c r="S1394" s="79"/>
      <c r="T1394" s="79"/>
      <c r="U1394" s="79"/>
      <c r="V1394" s="79"/>
      <c r="W1394" s="79"/>
    </row>
    <row r="1395" spans="1:23">
      <c r="A1395" s="79"/>
      <c r="B1395" s="79"/>
      <c r="C1395" s="79"/>
      <c r="D1395" s="79"/>
      <c r="E1395" s="79"/>
      <c r="F1395" s="79"/>
      <c r="G1395" s="79"/>
      <c r="H1395" s="79"/>
      <c r="I1395" s="79"/>
      <c r="J1395" s="79"/>
      <c r="K1395" s="79"/>
      <c r="L1395" s="79"/>
      <c r="M1395" s="79"/>
      <c r="N1395" s="79"/>
      <c r="O1395" s="79"/>
      <c r="P1395" s="79"/>
      <c r="Q1395" s="79"/>
      <c r="R1395" s="79"/>
      <c r="S1395" s="79"/>
      <c r="T1395" s="79"/>
      <c r="U1395" s="79"/>
      <c r="V1395" s="79"/>
      <c r="W1395" s="79"/>
    </row>
    <row r="1396" spans="1:23">
      <c r="A1396" s="79"/>
      <c r="B1396" s="79"/>
      <c r="C1396" s="79"/>
      <c r="D1396" s="79"/>
      <c r="E1396" s="79"/>
      <c r="F1396" s="79"/>
      <c r="G1396" s="79"/>
      <c r="H1396" s="79"/>
      <c r="I1396" s="79"/>
      <c r="J1396" s="79"/>
      <c r="K1396" s="79"/>
      <c r="L1396" s="79"/>
      <c r="M1396" s="79"/>
      <c r="N1396" s="79"/>
      <c r="O1396" s="79"/>
      <c r="P1396" s="79"/>
      <c r="Q1396" s="79"/>
      <c r="R1396" s="79"/>
      <c r="S1396" s="79"/>
      <c r="T1396" s="79"/>
      <c r="U1396" s="79"/>
      <c r="V1396" s="79"/>
      <c r="W1396" s="79"/>
    </row>
    <row r="1397" spans="1:23">
      <c r="A1397" s="79"/>
      <c r="B1397" s="79"/>
      <c r="C1397" s="79"/>
      <c r="D1397" s="79"/>
      <c r="E1397" s="79"/>
      <c r="F1397" s="79"/>
      <c r="G1397" s="79"/>
      <c r="H1397" s="79"/>
      <c r="I1397" s="79"/>
      <c r="J1397" s="79"/>
      <c r="K1397" s="79"/>
      <c r="L1397" s="79"/>
      <c r="M1397" s="79"/>
      <c r="N1397" s="79"/>
      <c r="O1397" s="79"/>
      <c r="P1397" s="79"/>
      <c r="Q1397" s="79"/>
      <c r="R1397" s="79"/>
      <c r="S1397" s="79"/>
      <c r="T1397" s="79"/>
      <c r="U1397" s="79"/>
      <c r="V1397" s="79"/>
      <c r="W1397" s="79"/>
    </row>
    <row r="1398" spans="1:23">
      <c r="A1398" s="79"/>
      <c r="B1398" s="79"/>
      <c r="C1398" s="79"/>
      <c r="D1398" s="79"/>
      <c r="E1398" s="79"/>
      <c r="F1398" s="79"/>
      <c r="G1398" s="79"/>
      <c r="H1398" s="79"/>
      <c r="I1398" s="79"/>
      <c r="J1398" s="79"/>
      <c r="K1398" s="79"/>
      <c r="L1398" s="79"/>
      <c r="M1398" s="79"/>
      <c r="N1398" s="79"/>
      <c r="O1398" s="79"/>
      <c r="P1398" s="79"/>
      <c r="Q1398" s="79"/>
      <c r="R1398" s="79"/>
      <c r="S1398" s="79"/>
      <c r="T1398" s="79"/>
      <c r="U1398" s="79"/>
      <c r="V1398" s="79"/>
      <c r="W1398" s="79"/>
    </row>
    <row r="1399" spans="1:23">
      <c r="A1399" s="79"/>
      <c r="B1399" s="79"/>
      <c r="C1399" s="79"/>
      <c r="D1399" s="79"/>
      <c r="E1399" s="79"/>
      <c r="F1399" s="79"/>
      <c r="G1399" s="79"/>
      <c r="H1399" s="79"/>
      <c r="I1399" s="79"/>
      <c r="J1399" s="79"/>
      <c r="K1399" s="79"/>
      <c r="L1399" s="79"/>
      <c r="M1399" s="79"/>
      <c r="N1399" s="79"/>
      <c r="O1399" s="79"/>
      <c r="P1399" s="79"/>
      <c r="Q1399" s="79"/>
      <c r="R1399" s="79"/>
      <c r="S1399" s="79"/>
      <c r="T1399" s="79"/>
      <c r="U1399" s="79"/>
      <c r="V1399" s="79"/>
      <c r="W1399" s="79"/>
    </row>
    <row r="1400" spans="1:23">
      <c r="A1400" s="79"/>
      <c r="B1400" s="79"/>
      <c r="C1400" s="79"/>
      <c r="D1400" s="79"/>
      <c r="E1400" s="79"/>
      <c r="F1400" s="79"/>
      <c r="G1400" s="79"/>
      <c r="H1400" s="79"/>
      <c r="I1400" s="79"/>
      <c r="J1400" s="79"/>
      <c r="K1400" s="79"/>
      <c r="L1400" s="79"/>
      <c r="M1400" s="79"/>
      <c r="N1400" s="79"/>
      <c r="O1400" s="79"/>
      <c r="P1400" s="79"/>
      <c r="Q1400" s="79"/>
      <c r="R1400" s="79"/>
      <c r="S1400" s="79"/>
      <c r="T1400" s="79"/>
      <c r="U1400" s="79"/>
      <c r="V1400" s="79"/>
      <c r="W1400" s="79"/>
    </row>
    <row r="1401" spans="1:23">
      <c r="A1401" s="79"/>
      <c r="B1401" s="79"/>
      <c r="C1401" s="79"/>
      <c r="D1401" s="79"/>
      <c r="E1401" s="79"/>
      <c r="F1401" s="79"/>
      <c r="G1401" s="79"/>
      <c r="H1401" s="79"/>
      <c r="I1401" s="79"/>
      <c r="J1401" s="79"/>
      <c r="K1401" s="79"/>
      <c r="L1401" s="79"/>
      <c r="M1401" s="79"/>
      <c r="N1401" s="79"/>
      <c r="O1401" s="79"/>
      <c r="P1401" s="79"/>
      <c r="Q1401" s="79"/>
      <c r="R1401" s="79"/>
      <c r="S1401" s="79"/>
      <c r="T1401" s="79"/>
      <c r="U1401" s="79"/>
      <c r="V1401" s="79"/>
      <c r="W1401" s="79"/>
    </row>
    <row r="1402" spans="1:23">
      <c r="A1402" s="79"/>
      <c r="B1402" s="79"/>
      <c r="C1402" s="79"/>
      <c r="D1402" s="79"/>
      <c r="E1402" s="79"/>
      <c r="F1402" s="79"/>
      <c r="G1402" s="79"/>
      <c r="H1402" s="79"/>
      <c r="I1402" s="79"/>
      <c r="J1402" s="79"/>
      <c r="K1402" s="79"/>
      <c r="L1402" s="79"/>
      <c r="M1402" s="79"/>
      <c r="N1402" s="79"/>
      <c r="O1402" s="79"/>
      <c r="P1402" s="79"/>
      <c r="Q1402" s="79"/>
      <c r="R1402" s="79"/>
      <c r="S1402" s="79"/>
      <c r="T1402" s="79"/>
      <c r="U1402" s="79"/>
      <c r="V1402" s="79"/>
      <c r="W1402" s="79"/>
    </row>
    <row r="1403" spans="1:23">
      <c r="A1403" s="79"/>
      <c r="B1403" s="79"/>
      <c r="C1403" s="79"/>
      <c r="D1403" s="79"/>
      <c r="E1403" s="79"/>
      <c r="F1403" s="79"/>
      <c r="G1403" s="79"/>
      <c r="H1403" s="79"/>
      <c r="I1403" s="79"/>
      <c r="J1403" s="79"/>
      <c r="K1403" s="79"/>
      <c r="L1403" s="79"/>
      <c r="M1403" s="79"/>
      <c r="N1403" s="79"/>
      <c r="O1403" s="79"/>
      <c r="P1403" s="79"/>
      <c r="Q1403" s="79"/>
      <c r="R1403" s="79"/>
      <c r="S1403" s="79"/>
      <c r="T1403" s="79"/>
      <c r="U1403" s="79"/>
      <c r="V1403" s="79"/>
      <c r="W1403" s="79"/>
    </row>
    <row r="1404" spans="1:23">
      <c r="A1404" s="79"/>
      <c r="B1404" s="79"/>
      <c r="C1404" s="79"/>
      <c r="D1404" s="79"/>
      <c r="E1404" s="79"/>
      <c r="F1404" s="79"/>
      <c r="G1404" s="79"/>
      <c r="H1404" s="79"/>
      <c r="I1404" s="79"/>
      <c r="J1404" s="79"/>
      <c r="K1404" s="79"/>
      <c r="L1404" s="79"/>
      <c r="M1404" s="79"/>
      <c r="N1404" s="79"/>
      <c r="O1404" s="79"/>
      <c r="P1404" s="79"/>
      <c r="Q1404" s="79"/>
      <c r="R1404" s="79"/>
      <c r="S1404" s="79"/>
      <c r="T1404" s="79"/>
      <c r="U1404" s="79"/>
      <c r="V1404" s="79"/>
      <c r="W1404" s="79"/>
    </row>
    <row r="1405" spans="1:23">
      <c r="A1405" s="79"/>
      <c r="B1405" s="79"/>
      <c r="C1405" s="79"/>
      <c r="D1405" s="79"/>
      <c r="E1405" s="79"/>
      <c r="F1405" s="79"/>
      <c r="G1405" s="79"/>
      <c r="H1405" s="79"/>
      <c r="I1405" s="79"/>
      <c r="J1405" s="79"/>
      <c r="K1405" s="79"/>
      <c r="L1405" s="79"/>
      <c r="M1405" s="79"/>
      <c r="N1405" s="79"/>
      <c r="O1405" s="79"/>
      <c r="P1405" s="79"/>
      <c r="Q1405" s="79"/>
      <c r="R1405" s="79"/>
      <c r="S1405" s="79"/>
      <c r="T1405" s="79"/>
      <c r="U1405" s="79"/>
      <c r="V1405" s="79"/>
      <c r="W1405" s="79"/>
    </row>
    <row r="1406" spans="1:23">
      <c r="A1406" s="79"/>
      <c r="B1406" s="79"/>
      <c r="C1406" s="79"/>
      <c r="D1406" s="79"/>
      <c r="E1406" s="79"/>
      <c r="F1406" s="79"/>
      <c r="G1406" s="79"/>
      <c r="H1406" s="79"/>
      <c r="I1406" s="79"/>
      <c r="J1406" s="79"/>
      <c r="K1406" s="79"/>
      <c r="L1406" s="79"/>
      <c r="M1406" s="79"/>
      <c r="N1406" s="79"/>
      <c r="O1406" s="79"/>
      <c r="P1406" s="79"/>
      <c r="Q1406" s="79"/>
      <c r="R1406" s="79"/>
      <c r="S1406" s="79"/>
      <c r="T1406" s="79"/>
      <c r="U1406" s="79"/>
      <c r="V1406" s="79"/>
      <c r="W1406" s="79"/>
    </row>
    <row r="1407" spans="1:23">
      <c r="A1407" s="79"/>
      <c r="B1407" s="79"/>
      <c r="C1407" s="79"/>
      <c r="D1407" s="79"/>
      <c r="E1407" s="79"/>
      <c r="F1407" s="79"/>
      <c r="G1407" s="79"/>
      <c r="H1407" s="79"/>
      <c r="I1407" s="79"/>
      <c r="J1407" s="79"/>
      <c r="K1407" s="79"/>
      <c r="L1407" s="79"/>
      <c r="M1407" s="79"/>
      <c r="N1407" s="79"/>
      <c r="O1407" s="79"/>
      <c r="P1407" s="79"/>
      <c r="Q1407" s="79"/>
      <c r="R1407" s="79"/>
      <c r="S1407" s="79"/>
      <c r="T1407" s="79"/>
      <c r="U1407" s="79"/>
      <c r="V1407" s="79"/>
      <c r="W1407" s="79"/>
    </row>
    <row r="1408" spans="1:23">
      <c r="A1408" s="79"/>
      <c r="B1408" s="79"/>
      <c r="C1408" s="79"/>
      <c r="D1408" s="79"/>
      <c r="E1408" s="79"/>
      <c r="F1408" s="79"/>
      <c r="G1408" s="79"/>
      <c r="H1408" s="79"/>
      <c r="I1408" s="79"/>
      <c r="J1408" s="79"/>
      <c r="K1408" s="79"/>
      <c r="L1408" s="79"/>
      <c r="M1408" s="79"/>
      <c r="N1408" s="79"/>
      <c r="O1408" s="79"/>
      <c r="P1408" s="79"/>
      <c r="Q1408" s="79"/>
      <c r="R1408" s="79"/>
      <c r="S1408" s="79"/>
      <c r="T1408" s="79"/>
      <c r="U1408" s="79"/>
      <c r="V1408" s="79"/>
      <c r="W1408" s="79"/>
    </row>
    <row r="1409" spans="1:23">
      <c r="A1409" s="79"/>
      <c r="B1409" s="79"/>
      <c r="C1409" s="79"/>
      <c r="D1409" s="79"/>
      <c r="E1409" s="79"/>
      <c r="F1409" s="79"/>
      <c r="G1409" s="79"/>
      <c r="H1409" s="79"/>
      <c r="I1409" s="79"/>
      <c r="J1409" s="79"/>
      <c r="K1409" s="79"/>
      <c r="L1409" s="79"/>
      <c r="M1409" s="79"/>
      <c r="N1409" s="79"/>
      <c r="O1409" s="79"/>
      <c r="P1409" s="79"/>
      <c r="Q1409" s="79"/>
      <c r="R1409" s="79"/>
      <c r="S1409" s="79"/>
      <c r="T1409" s="79"/>
      <c r="U1409" s="79"/>
      <c r="V1409" s="79"/>
      <c r="W1409" s="79"/>
    </row>
    <row r="1410" spans="1:23">
      <c r="A1410" s="79"/>
      <c r="B1410" s="79"/>
      <c r="C1410" s="79"/>
      <c r="D1410" s="79"/>
      <c r="E1410" s="79"/>
      <c r="F1410" s="79"/>
      <c r="G1410" s="79"/>
      <c r="H1410" s="79"/>
      <c r="I1410" s="79"/>
      <c r="J1410" s="79"/>
      <c r="K1410" s="79"/>
      <c r="L1410" s="79"/>
      <c r="M1410" s="79"/>
      <c r="N1410" s="79"/>
      <c r="O1410" s="79"/>
      <c r="P1410" s="79"/>
      <c r="Q1410" s="79"/>
      <c r="R1410" s="79"/>
      <c r="S1410" s="79"/>
      <c r="T1410" s="79"/>
      <c r="U1410" s="79"/>
      <c r="V1410" s="79"/>
      <c r="W1410" s="79"/>
    </row>
    <row r="1411" spans="1:23">
      <c r="A1411" s="79"/>
      <c r="B1411" s="79"/>
      <c r="C1411" s="79"/>
      <c r="D1411" s="79"/>
      <c r="E1411" s="79"/>
      <c r="F1411" s="79"/>
      <c r="G1411" s="79"/>
      <c r="H1411" s="79"/>
      <c r="I1411" s="79"/>
      <c r="J1411" s="79"/>
      <c r="K1411" s="79"/>
      <c r="L1411" s="79"/>
      <c r="M1411" s="79"/>
      <c r="N1411" s="79"/>
      <c r="O1411" s="79"/>
      <c r="P1411" s="79"/>
      <c r="Q1411" s="79"/>
      <c r="R1411" s="79"/>
      <c r="S1411" s="79"/>
      <c r="T1411" s="79"/>
      <c r="U1411" s="79"/>
      <c r="V1411" s="79"/>
      <c r="W1411" s="79"/>
    </row>
    <row r="1412" spans="1:23">
      <c r="A1412" s="79"/>
      <c r="B1412" s="79"/>
      <c r="C1412" s="79"/>
      <c r="D1412" s="79"/>
      <c r="E1412" s="79"/>
      <c r="F1412" s="79"/>
      <c r="G1412" s="79"/>
      <c r="H1412" s="79"/>
      <c r="I1412" s="79"/>
      <c r="J1412" s="79"/>
      <c r="K1412" s="79"/>
      <c r="L1412" s="79"/>
      <c r="M1412" s="79"/>
      <c r="N1412" s="79"/>
      <c r="O1412" s="79"/>
      <c r="P1412" s="79"/>
      <c r="Q1412" s="79"/>
      <c r="R1412" s="79"/>
      <c r="S1412" s="79"/>
      <c r="T1412" s="79"/>
      <c r="U1412" s="79"/>
      <c r="V1412" s="79"/>
      <c r="W1412" s="79"/>
    </row>
    <row r="1413" spans="1:23">
      <c r="A1413" s="79"/>
      <c r="B1413" s="79"/>
      <c r="C1413" s="79"/>
      <c r="D1413" s="79"/>
      <c r="E1413" s="79"/>
      <c r="F1413" s="79"/>
      <c r="G1413" s="79"/>
      <c r="H1413" s="79"/>
      <c r="I1413" s="79"/>
      <c r="J1413" s="79"/>
      <c r="K1413" s="79"/>
      <c r="L1413" s="79"/>
      <c r="M1413" s="79"/>
      <c r="N1413" s="79"/>
      <c r="O1413" s="79"/>
      <c r="P1413" s="79"/>
      <c r="Q1413" s="79"/>
      <c r="R1413" s="79"/>
      <c r="S1413" s="79"/>
      <c r="T1413" s="79"/>
      <c r="U1413" s="79"/>
      <c r="V1413" s="79"/>
      <c r="W1413" s="79"/>
    </row>
    <row r="1414" spans="1:23">
      <c r="A1414" s="79"/>
      <c r="B1414" s="79"/>
      <c r="C1414" s="79"/>
      <c r="D1414" s="79"/>
      <c r="E1414" s="79"/>
      <c r="F1414" s="79"/>
      <c r="G1414" s="79"/>
      <c r="H1414" s="79"/>
      <c r="I1414" s="79"/>
      <c r="J1414" s="79"/>
      <c r="K1414" s="79"/>
      <c r="L1414" s="79"/>
      <c r="M1414" s="79"/>
      <c r="N1414" s="79"/>
      <c r="O1414" s="79"/>
      <c r="P1414" s="79"/>
      <c r="Q1414" s="79"/>
      <c r="R1414" s="79"/>
      <c r="S1414" s="79"/>
      <c r="T1414" s="79"/>
      <c r="U1414" s="79"/>
      <c r="V1414" s="79"/>
      <c r="W1414" s="79"/>
    </row>
    <row r="1415" spans="1:23">
      <c r="A1415" s="79"/>
      <c r="B1415" s="79"/>
      <c r="C1415" s="79"/>
      <c r="D1415" s="79"/>
      <c r="E1415" s="79"/>
      <c r="F1415" s="79"/>
      <c r="G1415" s="79"/>
      <c r="H1415" s="79"/>
      <c r="I1415" s="79"/>
      <c r="J1415" s="79"/>
      <c r="K1415" s="79"/>
      <c r="L1415" s="79"/>
      <c r="M1415" s="79"/>
      <c r="N1415" s="79"/>
      <c r="O1415" s="79"/>
      <c r="P1415" s="79"/>
      <c r="Q1415" s="79"/>
      <c r="R1415" s="79"/>
      <c r="S1415" s="79"/>
      <c r="T1415" s="79"/>
      <c r="U1415" s="79"/>
      <c r="V1415" s="79"/>
      <c r="W1415" s="79"/>
    </row>
    <row r="1416" spans="1:23">
      <c r="A1416" s="79"/>
      <c r="B1416" s="79"/>
      <c r="C1416" s="79"/>
      <c r="D1416" s="79"/>
      <c r="E1416" s="79"/>
      <c r="F1416" s="79"/>
      <c r="G1416" s="79"/>
      <c r="H1416" s="79"/>
      <c r="I1416" s="79"/>
      <c r="J1416" s="79"/>
      <c r="K1416" s="79"/>
      <c r="L1416" s="79"/>
      <c r="M1416" s="79"/>
      <c r="N1416" s="79"/>
      <c r="O1416" s="79"/>
      <c r="P1416" s="79"/>
      <c r="Q1416" s="79"/>
      <c r="R1416" s="79"/>
      <c r="S1416" s="79"/>
      <c r="T1416" s="79"/>
      <c r="U1416" s="79"/>
      <c r="V1416" s="79"/>
      <c r="W1416" s="79"/>
    </row>
    <row r="1417" spans="1:23">
      <c r="A1417" s="79"/>
      <c r="B1417" s="79"/>
      <c r="C1417" s="79"/>
      <c r="D1417" s="79"/>
      <c r="E1417" s="79"/>
      <c r="F1417" s="79"/>
      <c r="G1417" s="79"/>
      <c r="H1417" s="79"/>
      <c r="I1417" s="79"/>
      <c r="J1417" s="79"/>
      <c r="K1417" s="79"/>
      <c r="L1417" s="79"/>
      <c r="M1417" s="79"/>
      <c r="N1417" s="79"/>
      <c r="O1417" s="79"/>
      <c r="P1417" s="79"/>
      <c r="Q1417" s="79"/>
      <c r="R1417" s="79"/>
      <c r="S1417" s="79"/>
      <c r="T1417" s="79"/>
      <c r="U1417" s="79"/>
      <c r="V1417" s="79"/>
      <c r="W1417" s="79"/>
    </row>
    <row r="1418" spans="1:23">
      <c r="A1418" s="79"/>
      <c r="B1418" s="79"/>
      <c r="C1418" s="79"/>
      <c r="D1418" s="79"/>
      <c r="E1418" s="79"/>
      <c r="F1418" s="79"/>
      <c r="G1418" s="79"/>
      <c r="H1418" s="79"/>
      <c r="I1418" s="79"/>
      <c r="J1418" s="79"/>
      <c r="K1418" s="79"/>
      <c r="L1418" s="79"/>
      <c r="M1418" s="79"/>
      <c r="N1418" s="79"/>
      <c r="O1418" s="79"/>
      <c r="P1418" s="79"/>
      <c r="Q1418" s="79"/>
      <c r="R1418" s="79"/>
      <c r="S1418" s="79"/>
      <c r="T1418" s="79"/>
      <c r="U1418" s="79"/>
      <c r="V1418" s="79"/>
      <c r="W1418" s="79"/>
    </row>
    <row r="1419" spans="1:23">
      <c r="A1419" s="79"/>
      <c r="B1419" s="79"/>
      <c r="C1419" s="79"/>
      <c r="D1419" s="79"/>
      <c r="E1419" s="79"/>
      <c r="F1419" s="79"/>
      <c r="G1419" s="79"/>
      <c r="H1419" s="79"/>
      <c r="I1419" s="79"/>
      <c r="J1419" s="79"/>
      <c r="K1419" s="79"/>
      <c r="L1419" s="79"/>
      <c r="M1419" s="79"/>
      <c r="N1419" s="79"/>
      <c r="O1419" s="79"/>
      <c r="P1419" s="79"/>
      <c r="Q1419" s="79"/>
      <c r="R1419" s="79"/>
      <c r="S1419" s="79"/>
      <c r="T1419" s="79"/>
      <c r="U1419" s="79"/>
      <c r="V1419" s="79"/>
      <c r="W1419" s="79"/>
    </row>
    <row r="1420" spans="1:23">
      <c r="A1420" s="79"/>
      <c r="B1420" s="79"/>
      <c r="C1420" s="79"/>
      <c r="D1420" s="79"/>
      <c r="E1420" s="79"/>
      <c r="F1420" s="79"/>
      <c r="G1420" s="79"/>
      <c r="H1420" s="79"/>
      <c r="I1420" s="79"/>
      <c r="J1420" s="79"/>
      <c r="K1420" s="79"/>
      <c r="L1420" s="79"/>
      <c r="M1420" s="79"/>
      <c r="N1420" s="79"/>
      <c r="O1420" s="79"/>
      <c r="P1420" s="79"/>
      <c r="Q1420" s="79"/>
      <c r="R1420" s="79"/>
      <c r="S1420" s="79"/>
      <c r="T1420" s="79"/>
      <c r="U1420" s="79"/>
      <c r="V1420" s="79"/>
      <c r="W1420" s="79"/>
    </row>
    <row r="1421" spans="1:23">
      <c r="A1421" s="79"/>
      <c r="B1421" s="79"/>
      <c r="C1421" s="79"/>
      <c r="D1421" s="79"/>
      <c r="E1421" s="79"/>
      <c r="F1421" s="79"/>
      <c r="G1421" s="79"/>
      <c r="H1421" s="79"/>
      <c r="I1421" s="79"/>
      <c r="J1421" s="79"/>
      <c r="K1421" s="79"/>
      <c r="L1421" s="79"/>
      <c r="M1421" s="79"/>
      <c r="N1421" s="79"/>
      <c r="O1421" s="79"/>
      <c r="P1421" s="79"/>
      <c r="Q1421" s="79"/>
      <c r="R1421" s="79"/>
      <c r="S1421" s="79"/>
      <c r="T1421" s="79"/>
      <c r="U1421" s="79"/>
      <c r="V1421" s="79"/>
      <c r="W1421" s="79"/>
    </row>
    <row r="1422" spans="1:23">
      <c r="A1422" s="79"/>
      <c r="B1422" s="79"/>
      <c r="C1422" s="79"/>
      <c r="D1422" s="79"/>
      <c r="E1422" s="79"/>
      <c r="F1422" s="79"/>
      <c r="G1422" s="79"/>
      <c r="H1422" s="79"/>
      <c r="I1422" s="79"/>
      <c r="J1422" s="79"/>
      <c r="K1422" s="79"/>
      <c r="L1422" s="79"/>
      <c r="M1422" s="79"/>
      <c r="N1422" s="79"/>
      <c r="O1422" s="79"/>
      <c r="P1422" s="79"/>
      <c r="Q1422" s="79"/>
      <c r="R1422" s="79"/>
      <c r="S1422" s="79"/>
      <c r="T1422" s="79"/>
      <c r="U1422" s="79"/>
      <c r="V1422" s="79"/>
      <c r="W1422" s="79"/>
    </row>
    <row r="1423" spans="1:23">
      <c r="A1423" s="79"/>
      <c r="B1423" s="79"/>
      <c r="C1423" s="79"/>
      <c r="D1423" s="79"/>
      <c r="E1423" s="79"/>
      <c r="F1423" s="79"/>
      <c r="G1423" s="79"/>
      <c r="H1423" s="79"/>
      <c r="I1423" s="79"/>
      <c r="J1423" s="79"/>
      <c r="K1423" s="79"/>
      <c r="L1423" s="79"/>
      <c r="M1423" s="79"/>
      <c r="N1423" s="79"/>
      <c r="O1423" s="79"/>
      <c r="P1423" s="79"/>
      <c r="Q1423" s="79"/>
      <c r="R1423" s="79"/>
      <c r="S1423" s="79"/>
      <c r="T1423" s="79"/>
      <c r="U1423" s="79"/>
      <c r="V1423" s="79"/>
      <c r="W1423" s="79"/>
    </row>
    <row r="1424" spans="1:23">
      <c r="A1424" s="79"/>
      <c r="B1424" s="79"/>
      <c r="C1424" s="79"/>
      <c r="D1424" s="79"/>
      <c r="E1424" s="79"/>
      <c r="F1424" s="79"/>
      <c r="G1424" s="79"/>
      <c r="H1424" s="79"/>
      <c r="I1424" s="79"/>
      <c r="J1424" s="79"/>
      <c r="K1424" s="79"/>
      <c r="L1424" s="79"/>
      <c r="M1424" s="79"/>
      <c r="N1424" s="79"/>
      <c r="O1424" s="79"/>
      <c r="P1424" s="79"/>
      <c r="Q1424" s="79"/>
      <c r="R1424" s="79"/>
      <c r="S1424" s="79"/>
      <c r="T1424" s="79"/>
      <c r="U1424" s="79"/>
      <c r="V1424" s="79"/>
      <c r="W1424" s="79"/>
    </row>
    <row r="1425" spans="1:23">
      <c r="A1425" s="79"/>
      <c r="B1425" s="79"/>
      <c r="C1425" s="79"/>
      <c r="D1425" s="79"/>
      <c r="E1425" s="79"/>
      <c r="F1425" s="79"/>
      <c r="G1425" s="79"/>
      <c r="H1425" s="79"/>
      <c r="I1425" s="79"/>
      <c r="J1425" s="79"/>
      <c r="K1425" s="79"/>
      <c r="L1425" s="79"/>
      <c r="M1425" s="79"/>
      <c r="N1425" s="79"/>
      <c r="O1425" s="79"/>
      <c r="P1425" s="79"/>
      <c r="Q1425" s="79"/>
      <c r="R1425" s="79"/>
      <c r="S1425" s="79"/>
      <c r="T1425" s="79"/>
      <c r="U1425" s="79"/>
      <c r="V1425" s="79"/>
      <c r="W1425" s="79"/>
    </row>
    <row r="1426" spans="1:23">
      <c r="A1426" s="79"/>
      <c r="B1426" s="79"/>
      <c r="C1426" s="79"/>
      <c r="D1426" s="79"/>
      <c r="E1426" s="79"/>
      <c r="F1426" s="79"/>
      <c r="G1426" s="79"/>
      <c r="H1426" s="79"/>
      <c r="I1426" s="79"/>
      <c r="J1426" s="79"/>
      <c r="K1426" s="79"/>
      <c r="L1426" s="79"/>
      <c r="M1426" s="79"/>
      <c r="N1426" s="79"/>
      <c r="O1426" s="79"/>
      <c r="P1426" s="79"/>
      <c r="Q1426" s="79"/>
      <c r="R1426" s="79"/>
      <c r="S1426" s="79"/>
      <c r="T1426" s="79"/>
      <c r="U1426" s="79"/>
      <c r="V1426" s="79"/>
      <c r="W1426" s="79"/>
    </row>
    <row r="1427" spans="1:23">
      <c r="A1427" s="79"/>
      <c r="B1427" s="79"/>
      <c r="C1427" s="79"/>
      <c r="D1427" s="79"/>
      <c r="E1427" s="79"/>
      <c r="F1427" s="79"/>
      <c r="G1427" s="79"/>
      <c r="H1427" s="79"/>
      <c r="I1427" s="79"/>
      <c r="J1427" s="79"/>
      <c r="K1427" s="79"/>
      <c r="L1427" s="79"/>
      <c r="M1427" s="79"/>
      <c r="N1427" s="79"/>
      <c r="O1427" s="79"/>
      <c r="P1427" s="79"/>
      <c r="Q1427" s="79"/>
      <c r="R1427" s="79"/>
      <c r="S1427" s="79"/>
      <c r="T1427" s="79"/>
      <c r="U1427" s="79"/>
      <c r="V1427" s="79"/>
      <c r="W1427" s="79"/>
    </row>
    <row r="1428" spans="1:23">
      <c r="A1428" s="79"/>
      <c r="B1428" s="79"/>
      <c r="C1428" s="79"/>
      <c r="D1428" s="79"/>
      <c r="E1428" s="79"/>
      <c r="F1428" s="79"/>
      <c r="G1428" s="79"/>
      <c r="H1428" s="79"/>
      <c r="I1428" s="79"/>
      <c r="J1428" s="79"/>
      <c r="K1428" s="79"/>
      <c r="L1428" s="79"/>
      <c r="M1428" s="79"/>
      <c r="N1428" s="79"/>
      <c r="O1428" s="79"/>
      <c r="P1428" s="79"/>
      <c r="Q1428" s="79"/>
      <c r="R1428" s="79"/>
      <c r="S1428" s="79"/>
      <c r="T1428" s="79"/>
      <c r="U1428" s="79"/>
      <c r="V1428" s="79"/>
      <c r="W1428" s="79"/>
    </row>
    <row r="1429" spans="1:23">
      <c r="A1429" s="79"/>
      <c r="B1429" s="79"/>
      <c r="C1429" s="79"/>
      <c r="D1429" s="79"/>
      <c r="E1429" s="79"/>
      <c r="F1429" s="79"/>
      <c r="G1429" s="79"/>
      <c r="H1429" s="79"/>
      <c r="I1429" s="79"/>
      <c r="J1429" s="79"/>
      <c r="K1429" s="79"/>
      <c r="L1429" s="79"/>
      <c r="M1429" s="79"/>
      <c r="N1429" s="79"/>
      <c r="O1429" s="79"/>
      <c r="P1429" s="79"/>
      <c r="Q1429" s="79"/>
      <c r="R1429" s="79"/>
      <c r="S1429" s="79"/>
      <c r="T1429" s="79"/>
      <c r="U1429" s="79"/>
      <c r="V1429" s="79"/>
      <c r="W1429" s="79"/>
    </row>
    <row r="1430" spans="1:23">
      <c r="A1430" s="79"/>
      <c r="B1430" s="79"/>
      <c r="C1430" s="79"/>
      <c r="D1430" s="79"/>
      <c r="E1430" s="79"/>
      <c r="F1430" s="79"/>
      <c r="G1430" s="79"/>
      <c r="H1430" s="79"/>
      <c r="I1430" s="79"/>
      <c r="J1430" s="79"/>
      <c r="K1430" s="79"/>
      <c r="L1430" s="79"/>
      <c r="M1430" s="79"/>
      <c r="N1430" s="79"/>
      <c r="O1430" s="79"/>
      <c r="P1430" s="79"/>
      <c r="Q1430" s="79"/>
      <c r="R1430" s="79"/>
      <c r="S1430" s="79"/>
      <c r="T1430" s="79"/>
      <c r="U1430" s="79"/>
      <c r="V1430" s="79"/>
      <c r="W1430" s="79"/>
    </row>
    <row r="1431" spans="1:23">
      <c r="A1431" s="79"/>
      <c r="B1431" s="79"/>
      <c r="C1431" s="79"/>
      <c r="D1431" s="79"/>
      <c r="E1431" s="79"/>
      <c r="F1431" s="79"/>
      <c r="G1431" s="79"/>
      <c r="H1431" s="79"/>
      <c r="I1431" s="79"/>
      <c r="J1431" s="79"/>
      <c r="K1431" s="79"/>
      <c r="L1431" s="79"/>
      <c r="M1431" s="79"/>
      <c r="N1431" s="79"/>
      <c r="O1431" s="79"/>
      <c r="P1431" s="79"/>
      <c r="Q1431" s="79"/>
      <c r="R1431" s="79"/>
      <c r="S1431" s="79"/>
      <c r="T1431" s="79"/>
      <c r="U1431" s="79"/>
      <c r="V1431" s="79"/>
      <c r="W1431" s="79"/>
    </row>
    <row r="1432" spans="1:23">
      <c r="A1432" s="79"/>
      <c r="B1432" s="79"/>
      <c r="C1432" s="79"/>
      <c r="D1432" s="79"/>
      <c r="E1432" s="79"/>
      <c r="F1432" s="79"/>
      <c r="G1432" s="79"/>
      <c r="H1432" s="79"/>
      <c r="I1432" s="79"/>
      <c r="J1432" s="79"/>
      <c r="K1432" s="79"/>
      <c r="L1432" s="79"/>
      <c r="M1432" s="79"/>
      <c r="N1432" s="79"/>
      <c r="O1432" s="79"/>
      <c r="P1432" s="79"/>
      <c r="Q1432" s="79"/>
      <c r="R1432" s="79"/>
      <c r="S1432" s="79"/>
      <c r="T1432" s="79"/>
      <c r="U1432" s="79"/>
      <c r="V1432" s="79"/>
      <c r="W1432" s="79"/>
    </row>
    <row r="1433" spans="1:23">
      <c r="A1433" s="79"/>
      <c r="B1433" s="79"/>
      <c r="C1433" s="79"/>
      <c r="D1433" s="79"/>
      <c r="E1433" s="79"/>
      <c r="F1433" s="79"/>
      <c r="G1433" s="79"/>
      <c r="H1433" s="79"/>
      <c r="I1433" s="79"/>
      <c r="J1433" s="79"/>
      <c r="K1433" s="79"/>
      <c r="L1433" s="79"/>
      <c r="M1433" s="79"/>
      <c r="N1433" s="79"/>
      <c r="O1433" s="79"/>
      <c r="P1433" s="79"/>
      <c r="Q1433" s="79"/>
      <c r="R1433" s="79"/>
      <c r="S1433" s="79"/>
      <c r="T1433" s="79"/>
      <c r="U1433" s="79"/>
      <c r="V1433" s="79"/>
      <c r="W1433" s="79"/>
    </row>
    <row r="1434" spans="1:23">
      <c r="A1434" s="79"/>
      <c r="B1434" s="79"/>
      <c r="C1434" s="79"/>
      <c r="D1434" s="79"/>
      <c r="E1434" s="79"/>
      <c r="F1434" s="79"/>
      <c r="G1434" s="79"/>
      <c r="H1434" s="79"/>
      <c r="I1434" s="79"/>
      <c r="J1434" s="79"/>
      <c r="K1434" s="79"/>
      <c r="L1434" s="79"/>
      <c r="M1434" s="79"/>
      <c r="N1434" s="79"/>
      <c r="O1434" s="79"/>
      <c r="P1434" s="79"/>
      <c r="Q1434" s="79"/>
      <c r="R1434" s="79"/>
      <c r="S1434" s="79"/>
      <c r="T1434" s="79"/>
      <c r="U1434" s="79"/>
      <c r="V1434" s="79"/>
      <c r="W1434" s="79"/>
    </row>
    <row r="1435" spans="1:23">
      <c r="A1435" s="79"/>
      <c r="B1435" s="79"/>
      <c r="C1435" s="79"/>
      <c r="D1435" s="79"/>
      <c r="E1435" s="79"/>
      <c r="F1435" s="79"/>
      <c r="G1435" s="79"/>
      <c r="H1435" s="79"/>
      <c r="I1435" s="79"/>
      <c r="J1435" s="79"/>
      <c r="K1435" s="79"/>
      <c r="L1435" s="79"/>
      <c r="M1435" s="79"/>
      <c r="N1435" s="79"/>
      <c r="O1435" s="79"/>
      <c r="P1435" s="79"/>
      <c r="Q1435" s="79"/>
      <c r="R1435" s="79"/>
      <c r="S1435" s="79"/>
      <c r="T1435" s="79"/>
      <c r="U1435" s="79"/>
      <c r="V1435" s="79"/>
      <c r="W1435" s="79"/>
    </row>
    <row r="1436" spans="1:23">
      <c r="A1436" s="79"/>
      <c r="B1436" s="79"/>
      <c r="C1436" s="79"/>
      <c r="D1436" s="79"/>
      <c r="E1436" s="79"/>
      <c r="F1436" s="79"/>
      <c r="G1436" s="79"/>
      <c r="H1436" s="79"/>
      <c r="I1436" s="79"/>
      <c r="J1436" s="79"/>
      <c r="K1436" s="79"/>
      <c r="L1436" s="79"/>
      <c r="M1436" s="79"/>
      <c r="N1436" s="79"/>
      <c r="O1436" s="79"/>
      <c r="P1436" s="79"/>
      <c r="Q1436" s="79"/>
      <c r="R1436" s="79"/>
      <c r="S1436" s="79"/>
      <c r="T1436" s="79"/>
      <c r="U1436" s="79"/>
      <c r="V1436" s="79"/>
      <c r="W1436" s="79"/>
    </row>
    <row r="1437" spans="1:23">
      <c r="A1437" s="79"/>
      <c r="B1437" s="79"/>
      <c r="C1437" s="79"/>
      <c r="D1437" s="79"/>
      <c r="E1437" s="79"/>
      <c r="F1437" s="79"/>
      <c r="G1437" s="79"/>
      <c r="H1437" s="79"/>
      <c r="I1437" s="79"/>
      <c r="J1437" s="79"/>
      <c r="K1437" s="79"/>
      <c r="L1437" s="79"/>
      <c r="M1437" s="79"/>
      <c r="N1437" s="79"/>
      <c r="O1437" s="79"/>
      <c r="P1437" s="79"/>
      <c r="Q1437" s="79"/>
      <c r="R1437" s="79"/>
      <c r="S1437" s="79"/>
      <c r="T1437" s="79"/>
      <c r="U1437" s="79"/>
      <c r="V1437" s="79"/>
      <c r="W1437" s="79"/>
    </row>
    <row r="1438" spans="1:23">
      <c r="A1438" s="79"/>
      <c r="B1438" s="79"/>
      <c r="C1438" s="79"/>
      <c r="D1438" s="79"/>
      <c r="E1438" s="79"/>
      <c r="F1438" s="79"/>
      <c r="G1438" s="79"/>
      <c r="H1438" s="79"/>
      <c r="I1438" s="79"/>
      <c r="J1438" s="79"/>
      <c r="K1438" s="79"/>
      <c r="L1438" s="79"/>
      <c r="M1438" s="79"/>
      <c r="N1438" s="79"/>
      <c r="O1438" s="79"/>
      <c r="P1438" s="79"/>
      <c r="Q1438" s="79"/>
      <c r="R1438" s="79"/>
      <c r="S1438" s="79"/>
      <c r="T1438" s="79"/>
      <c r="U1438" s="79"/>
      <c r="V1438" s="79"/>
      <c r="W1438" s="79"/>
    </row>
    <row r="1439" spans="1:23">
      <c r="A1439" s="79"/>
      <c r="B1439" s="79"/>
      <c r="C1439" s="79"/>
      <c r="D1439" s="79"/>
      <c r="E1439" s="79"/>
      <c r="F1439" s="79"/>
      <c r="G1439" s="79"/>
      <c r="H1439" s="79"/>
      <c r="I1439" s="79"/>
      <c r="J1439" s="79"/>
      <c r="K1439" s="79"/>
      <c r="L1439" s="79"/>
      <c r="M1439" s="79"/>
      <c r="N1439" s="79"/>
      <c r="O1439" s="79"/>
      <c r="P1439" s="79"/>
      <c r="Q1439" s="79"/>
      <c r="R1439" s="79"/>
      <c r="S1439" s="79"/>
      <c r="T1439" s="79"/>
      <c r="U1439" s="79"/>
      <c r="V1439" s="79"/>
      <c r="W1439" s="79"/>
    </row>
    <row r="1440" spans="1:23">
      <c r="A1440" s="79"/>
      <c r="B1440" s="79"/>
      <c r="C1440" s="79"/>
      <c r="D1440" s="79"/>
      <c r="E1440" s="79"/>
      <c r="F1440" s="79"/>
      <c r="G1440" s="79"/>
      <c r="H1440" s="79"/>
      <c r="I1440" s="79"/>
      <c r="J1440" s="79"/>
      <c r="K1440" s="79"/>
      <c r="L1440" s="79"/>
      <c r="M1440" s="79"/>
      <c r="N1440" s="79"/>
      <c r="O1440" s="79"/>
      <c r="P1440" s="79"/>
      <c r="Q1440" s="79"/>
      <c r="R1440" s="79"/>
      <c r="S1440" s="79"/>
      <c r="T1440" s="79"/>
      <c r="U1440" s="79"/>
      <c r="V1440" s="79"/>
      <c r="W1440" s="79"/>
    </row>
    <row r="1441" spans="1:23">
      <c r="A1441" s="79"/>
      <c r="B1441" s="79"/>
      <c r="C1441" s="79"/>
      <c r="D1441" s="79"/>
      <c r="E1441" s="79"/>
      <c r="F1441" s="79"/>
      <c r="G1441" s="79"/>
      <c r="H1441" s="79"/>
      <c r="I1441" s="79"/>
      <c r="J1441" s="79"/>
      <c r="K1441" s="79"/>
      <c r="L1441" s="79"/>
      <c r="M1441" s="79"/>
      <c r="N1441" s="79"/>
      <c r="O1441" s="79"/>
      <c r="P1441" s="79"/>
      <c r="Q1441" s="79"/>
      <c r="R1441" s="79"/>
      <c r="S1441" s="79"/>
      <c r="T1441" s="79"/>
      <c r="U1441" s="79"/>
      <c r="V1441" s="79"/>
      <c r="W1441" s="79"/>
    </row>
    <row r="1442" spans="1:23">
      <c r="A1442" s="79"/>
      <c r="B1442" s="79"/>
      <c r="C1442" s="79"/>
      <c r="D1442" s="79"/>
      <c r="E1442" s="79"/>
      <c r="F1442" s="79"/>
      <c r="G1442" s="79"/>
      <c r="H1442" s="79"/>
      <c r="I1442" s="79"/>
      <c r="J1442" s="79"/>
      <c r="K1442" s="79"/>
      <c r="L1442" s="79"/>
      <c r="M1442" s="79"/>
      <c r="N1442" s="79"/>
      <c r="O1442" s="79"/>
      <c r="P1442" s="79"/>
      <c r="Q1442" s="79"/>
      <c r="R1442" s="79"/>
      <c r="S1442" s="79"/>
      <c r="T1442" s="79"/>
      <c r="U1442" s="79"/>
      <c r="V1442" s="79"/>
      <c r="W1442" s="79"/>
    </row>
    <row r="1443" spans="1:23">
      <c r="A1443" s="79"/>
      <c r="B1443" s="79"/>
      <c r="C1443" s="79"/>
      <c r="D1443" s="79"/>
      <c r="E1443" s="79"/>
      <c r="F1443" s="79"/>
      <c r="G1443" s="79"/>
      <c r="H1443" s="79"/>
      <c r="I1443" s="79"/>
      <c r="J1443" s="79"/>
      <c r="K1443" s="79"/>
      <c r="L1443" s="79"/>
      <c r="M1443" s="79"/>
      <c r="N1443" s="79"/>
      <c r="O1443" s="79"/>
      <c r="P1443" s="79"/>
      <c r="Q1443" s="79"/>
      <c r="R1443" s="79"/>
      <c r="S1443" s="79"/>
      <c r="T1443" s="79"/>
      <c r="U1443" s="79"/>
      <c r="V1443" s="79"/>
      <c r="W1443" s="79"/>
    </row>
    <row r="1444" spans="1:23">
      <c r="A1444" s="79"/>
      <c r="B1444" s="79"/>
      <c r="C1444" s="79"/>
      <c r="D1444" s="79"/>
      <c r="E1444" s="79"/>
      <c r="F1444" s="79"/>
      <c r="G1444" s="79"/>
      <c r="H1444" s="79"/>
      <c r="I1444" s="79"/>
      <c r="J1444" s="79"/>
      <c r="K1444" s="79"/>
      <c r="L1444" s="79"/>
      <c r="M1444" s="79"/>
      <c r="N1444" s="79"/>
      <c r="O1444" s="79"/>
      <c r="P1444" s="79"/>
      <c r="Q1444" s="79"/>
      <c r="R1444" s="79"/>
      <c r="S1444" s="79"/>
      <c r="T1444" s="79"/>
      <c r="U1444" s="79"/>
      <c r="V1444" s="79"/>
      <c r="W1444" s="79"/>
    </row>
    <row r="1445" spans="1:23">
      <c r="A1445" s="79"/>
      <c r="B1445" s="79"/>
      <c r="C1445" s="79"/>
      <c r="D1445" s="79"/>
      <c r="E1445" s="79"/>
      <c r="F1445" s="79"/>
      <c r="G1445" s="79"/>
      <c r="H1445" s="79"/>
      <c r="I1445" s="79"/>
      <c r="J1445" s="79"/>
      <c r="K1445" s="79"/>
      <c r="L1445" s="79"/>
      <c r="M1445" s="79"/>
      <c r="N1445" s="79"/>
      <c r="O1445" s="79"/>
      <c r="P1445" s="79"/>
      <c r="Q1445" s="79"/>
      <c r="R1445" s="79"/>
      <c r="S1445" s="79"/>
      <c r="T1445" s="79"/>
      <c r="U1445" s="79"/>
      <c r="V1445" s="79"/>
      <c r="W1445" s="79"/>
    </row>
    <row r="1446" spans="1:23">
      <c r="A1446" s="79"/>
      <c r="B1446" s="79"/>
      <c r="C1446" s="79"/>
      <c r="D1446" s="79"/>
      <c r="E1446" s="79"/>
      <c r="F1446" s="79"/>
      <c r="G1446" s="79"/>
      <c r="H1446" s="79"/>
      <c r="I1446" s="79"/>
      <c r="J1446" s="79"/>
      <c r="K1446" s="79"/>
      <c r="L1446" s="79"/>
      <c r="M1446" s="79"/>
      <c r="N1446" s="79"/>
      <c r="O1446" s="79"/>
      <c r="P1446" s="79"/>
      <c r="Q1446" s="79"/>
      <c r="R1446" s="79"/>
      <c r="S1446" s="79"/>
      <c r="T1446" s="79"/>
      <c r="U1446" s="79"/>
      <c r="V1446" s="79"/>
      <c r="W1446" s="79"/>
    </row>
    <row r="1447" spans="1:23">
      <c r="A1447" s="79"/>
      <c r="B1447" s="79"/>
      <c r="C1447" s="79"/>
      <c r="D1447" s="79"/>
      <c r="E1447" s="79"/>
      <c r="F1447" s="79"/>
      <c r="G1447" s="79"/>
      <c r="H1447" s="79"/>
      <c r="I1447" s="79"/>
      <c r="J1447" s="79"/>
      <c r="K1447" s="79"/>
      <c r="L1447" s="79"/>
      <c r="M1447" s="79"/>
      <c r="N1447" s="79"/>
      <c r="O1447" s="79"/>
      <c r="P1447" s="79"/>
      <c r="Q1447" s="79"/>
      <c r="R1447" s="79"/>
      <c r="S1447" s="79"/>
      <c r="T1447" s="79"/>
      <c r="U1447" s="79"/>
      <c r="V1447" s="79"/>
      <c r="W1447" s="79"/>
    </row>
    <row r="1448" spans="1:23">
      <c r="A1448" s="79"/>
      <c r="B1448" s="79"/>
      <c r="C1448" s="79"/>
      <c r="D1448" s="79"/>
      <c r="E1448" s="79"/>
      <c r="F1448" s="79"/>
      <c r="G1448" s="79"/>
      <c r="H1448" s="79"/>
      <c r="I1448" s="79"/>
      <c r="J1448" s="79"/>
      <c r="K1448" s="79"/>
      <c r="L1448" s="79"/>
      <c r="M1448" s="79"/>
      <c r="N1448" s="79"/>
      <c r="O1448" s="79"/>
      <c r="P1448" s="79"/>
      <c r="Q1448" s="79"/>
      <c r="R1448" s="79"/>
      <c r="S1448" s="79"/>
      <c r="T1448" s="79"/>
      <c r="U1448" s="79"/>
      <c r="V1448" s="79"/>
      <c r="W1448" s="79"/>
    </row>
    <row r="1449" spans="1:23">
      <c r="A1449" s="79"/>
      <c r="B1449" s="79"/>
      <c r="C1449" s="79"/>
      <c r="D1449" s="79"/>
      <c r="E1449" s="79"/>
      <c r="F1449" s="79"/>
      <c r="G1449" s="79"/>
      <c r="H1449" s="79"/>
      <c r="I1449" s="79"/>
      <c r="J1449" s="79"/>
      <c r="K1449" s="79"/>
      <c r="L1449" s="79"/>
      <c r="M1449" s="79"/>
      <c r="N1449" s="79"/>
      <c r="O1449" s="79"/>
      <c r="P1449" s="79"/>
      <c r="Q1449" s="79"/>
      <c r="R1449" s="79"/>
      <c r="S1449" s="79"/>
      <c r="T1449" s="79"/>
      <c r="U1449" s="79"/>
      <c r="V1449" s="79"/>
      <c r="W1449" s="79"/>
    </row>
    <row r="1450" spans="1:23">
      <c r="A1450" s="79"/>
      <c r="B1450" s="79"/>
      <c r="C1450" s="79"/>
      <c r="D1450" s="79"/>
      <c r="E1450" s="79"/>
      <c r="F1450" s="79"/>
      <c r="G1450" s="79"/>
      <c r="H1450" s="79"/>
      <c r="I1450" s="79"/>
      <c r="J1450" s="79"/>
      <c r="K1450" s="79"/>
      <c r="L1450" s="79"/>
      <c r="M1450" s="79"/>
      <c r="N1450" s="79"/>
      <c r="O1450" s="79"/>
      <c r="P1450" s="79"/>
      <c r="Q1450" s="79"/>
      <c r="R1450" s="79"/>
      <c r="S1450" s="79"/>
      <c r="T1450" s="79"/>
      <c r="U1450" s="79"/>
      <c r="V1450" s="79"/>
      <c r="W1450" s="79"/>
    </row>
    <row r="1451" spans="1:23">
      <c r="A1451" s="79"/>
      <c r="B1451" s="79"/>
      <c r="C1451" s="79"/>
      <c r="D1451" s="79"/>
      <c r="E1451" s="79"/>
      <c r="F1451" s="79"/>
      <c r="G1451" s="79"/>
      <c r="H1451" s="79"/>
      <c r="I1451" s="79"/>
      <c r="J1451" s="79"/>
      <c r="K1451" s="79"/>
      <c r="L1451" s="79"/>
      <c r="M1451" s="79"/>
      <c r="N1451" s="79"/>
      <c r="O1451" s="79"/>
      <c r="P1451" s="79"/>
      <c r="Q1451" s="79"/>
      <c r="R1451" s="79"/>
      <c r="S1451" s="79"/>
      <c r="T1451" s="79"/>
      <c r="U1451" s="79"/>
      <c r="V1451" s="79"/>
      <c r="W1451" s="79"/>
    </row>
    <row r="1452" spans="1:23">
      <c r="A1452" s="79"/>
      <c r="B1452" s="79"/>
      <c r="C1452" s="79"/>
      <c r="D1452" s="79"/>
      <c r="E1452" s="79"/>
      <c r="F1452" s="79"/>
      <c r="G1452" s="79"/>
      <c r="H1452" s="79"/>
      <c r="I1452" s="79"/>
      <c r="J1452" s="79"/>
      <c r="K1452" s="79"/>
      <c r="L1452" s="79"/>
      <c r="M1452" s="79"/>
      <c r="N1452" s="79"/>
      <c r="O1452" s="79"/>
      <c r="P1452" s="79"/>
      <c r="Q1452" s="79"/>
      <c r="R1452" s="79"/>
      <c r="S1452" s="79"/>
      <c r="T1452" s="79"/>
      <c r="U1452" s="79"/>
      <c r="V1452" s="79"/>
      <c r="W1452" s="79"/>
    </row>
    <row r="1453" spans="1:23">
      <c r="A1453" s="79"/>
      <c r="B1453" s="79"/>
      <c r="C1453" s="79"/>
      <c r="D1453" s="79"/>
      <c r="E1453" s="79"/>
      <c r="F1453" s="79"/>
      <c r="G1453" s="79"/>
      <c r="H1453" s="79"/>
      <c r="I1453" s="79"/>
      <c r="J1453" s="79"/>
      <c r="K1453" s="79"/>
      <c r="L1453" s="79"/>
      <c r="M1453" s="79"/>
      <c r="N1453" s="79"/>
      <c r="O1453" s="79"/>
      <c r="P1453" s="79"/>
      <c r="Q1453" s="79"/>
      <c r="R1453" s="79"/>
      <c r="S1453" s="79"/>
      <c r="T1453" s="79"/>
      <c r="U1453" s="79"/>
      <c r="V1453" s="79"/>
      <c r="W1453" s="79"/>
    </row>
    <row r="1454" spans="1:23">
      <c r="A1454" s="79"/>
      <c r="B1454" s="79"/>
      <c r="C1454" s="79"/>
      <c r="D1454" s="79"/>
      <c r="E1454" s="79"/>
      <c r="F1454" s="79"/>
      <c r="G1454" s="79"/>
      <c r="H1454" s="79"/>
      <c r="I1454" s="79"/>
      <c r="J1454" s="79"/>
      <c r="K1454" s="79"/>
      <c r="L1454" s="79"/>
      <c r="M1454" s="79"/>
      <c r="N1454" s="79"/>
      <c r="O1454" s="79"/>
      <c r="P1454" s="79"/>
      <c r="Q1454" s="79"/>
      <c r="R1454" s="79"/>
      <c r="S1454" s="79"/>
      <c r="T1454" s="79"/>
      <c r="U1454" s="79"/>
      <c r="V1454" s="79"/>
      <c r="W1454" s="79"/>
    </row>
    <row r="1455" spans="1:23">
      <c r="A1455" s="79"/>
      <c r="B1455" s="79"/>
      <c r="C1455" s="79"/>
      <c r="D1455" s="79"/>
      <c r="E1455" s="79"/>
      <c r="F1455" s="79"/>
      <c r="G1455" s="79"/>
      <c r="H1455" s="79"/>
      <c r="I1455" s="79"/>
      <c r="J1455" s="79"/>
      <c r="K1455" s="79"/>
      <c r="L1455" s="79"/>
      <c r="M1455" s="79"/>
      <c r="N1455" s="79"/>
      <c r="O1455" s="79"/>
      <c r="P1455" s="79"/>
      <c r="Q1455" s="79"/>
      <c r="R1455" s="79"/>
      <c r="S1455" s="79"/>
      <c r="T1455" s="79"/>
      <c r="U1455" s="79"/>
      <c r="V1455" s="79"/>
      <c r="W1455" s="79"/>
    </row>
    <row r="1456" spans="1:23">
      <c r="A1456" s="79"/>
      <c r="B1456" s="79"/>
      <c r="C1456" s="79"/>
      <c r="D1456" s="79"/>
      <c r="E1456" s="79"/>
      <c r="F1456" s="79"/>
      <c r="G1456" s="79"/>
      <c r="H1456" s="79"/>
      <c r="I1456" s="79"/>
      <c r="J1456" s="79"/>
      <c r="K1456" s="79"/>
      <c r="L1456" s="79"/>
      <c r="M1456" s="79"/>
      <c r="N1456" s="79"/>
      <c r="O1456" s="79"/>
      <c r="P1456" s="79"/>
      <c r="Q1456" s="79"/>
      <c r="R1456" s="79"/>
      <c r="S1456" s="79"/>
      <c r="T1456" s="79"/>
      <c r="U1456" s="79"/>
      <c r="V1456" s="79"/>
      <c r="W1456" s="79"/>
    </row>
    <row r="1457" spans="1:23">
      <c r="A1457" s="79"/>
      <c r="B1457" s="79"/>
      <c r="C1457" s="79"/>
      <c r="D1457" s="79"/>
      <c r="E1457" s="79"/>
      <c r="F1457" s="79"/>
      <c r="G1457" s="79"/>
      <c r="H1457" s="79"/>
      <c r="I1457" s="79"/>
      <c r="J1457" s="79"/>
      <c r="K1457" s="79"/>
      <c r="L1457" s="79"/>
      <c r="M1457" s="79"/>
      <c r="N1457" s="79"/>
      <c r="O1457" s="79"/>
      <c r="P1457" s="79"/>
      <c r="Q1457" s="79"/>
      <c r="R1457" s="79"/>
      <c r="S1457" s="79"/>
      <c r="T1457" s="79"/>
      <c r="U1457" s="79"/>
      <c r="V1457" s="79"/>
      <c r="W1457" s="79"/>
    </row>
    <row r="1458" spans="1:23">
      <c r="A1458" s="79"/>
      <c r="B1458" s="79"/>
      <c r="C1458" s="79"/>
      <c r="D1458" s="79"/>
      <c r="E1458" s="79"/>
      <c r="F1458" s="79"/>
      <c r="G1458" s="79"/>
      <c r="H1458" s="79"/>
      <c r="I1458" s="79"/>
      <c r="J1458" s="79"/>
      <c r="K1458" s="79"/>
      <c r="L1458" s="79"/>
      <c r="M1458" s="79"/>
      <c r="N1458" s="79"/>
      <c r="O1458" s="79"/>
      <c r="P1458" s="79"/>
      <c r="Q1458" s="79"/>
      <c r="R1458" s="79"/>
      <c r="S1458" s="79"/>
      <c r="T1458" s="79"/>
      <c r="U1458" s="79"/>
      <c r="V1458" s="79"/>
      <c r="W1458" s="79"/>
    </row>
    <row r="1459" spans="1:23">
      <c r="A1459" s="79"/>
      <c r="B1459" s="79"/>
      <c r="C1459" s="79"/>
      <c r="D1459" s="79"/>
      <c r="E1459" s="79"/>
      <c r="F1459" s="79"/>
      <c r="G1459" s="79"/>
      <c r="H1459" s="79"/>
      <c r="I1459" s="79"/>
      <c r="J1459" s="79"/>
      <c r="K1459" s="79"/>
      <c r="L1459" s="79"/>
      <c r="M1459" s="79"/>
      <c r="N1459" s="79"/>
      <c r="O1459" s="79"/>
      <c r="P1459" s="79"/>
      <c r="Q1459" s="79"/>
      <c r="R1459" s="79"/>
      <c r="S1459" s="79"/>
      <c r="T1459" s="79"/>
      <c r="U1459" s="79"/>
      <c r="V1459" s="79"/>
      <c r="W1459" s="79"/>
    </row>
    <row r="1460" spans="1:23">
      <c r="A1460" s="79"/>
      <c r="B1460" s="79"/>
      <c r="C1460" s="79"/>
      <c r="D1460" s="79"/>
      <c r="E1460" s="79"/>
      <c r="F1460" s="79"/>
      <c r="G1460" s="79"/>
      <c r="H1460" s="79"/>
      <c r="I1460" s="79"/>
      <c r="J1460" s="79"/>
      <c r="K1460" s="79"/>
      <c r="L1460" s="79"/>
      <c r="M1460" s="79"/>
      <c r="N1460" s="79"/>
      <c r="O1460" s="79"/>
      <c r="P1460" s="79"/>
      <c r="Q1460" s="79"/>
      <c r="R1460" s="79"/>
      <c r="S1460" s="79"/>
      <c r="T1460" s="79"/>
      <c r="U1460" s="79"/>
      <c r="V1460" s="79"/>
      <c r="W1460" s="79"/>
    </row>
    <row r="1461" spans="1:23">
      <c r="A1461" s="79"/>
      <c r="B1461" s="79"/>
      <c r="C1461" s="79"/>
      <c r="D1461" s="79"/>
      <c r="E1461" s="79"/>
      <c r="F1461" s="79"/>
      <c r="G1461" s="79"/>
      <c r="H1461" s="79"/>
      <c r="I1461" s="79"/>
      <c r="J1461" s="79"/>
      <c r="K1461" s="79"/>
      <c r="L1461" s="79"/>
      <c r="M1461" s="79"/>
      <c r="N1461" s="79"/>
      <c r="O1461" s="79"/>
      <c r="P1461" s="79"/>
      <c r="Q1461" s="79"/>
      <c r="R1461" s="79"/>
      <c r="S1461" s="79"/>
      <c r="T1461" s="79"/>
      <c r="U1461" s="79"/>
      <c r="V1461" s="79"/>
      <c r="W1461" s="79"/>
    </row>
    <row r="1462" spans="1:23">
      <c r="A1462" s="79"/>
      <c r="B1462" s="79"/>
      <c r="C1462" s="79"/>
      <c r="D1462" s="79"/>
      <c r="E1462" s="79"/>
      <c r="F1462" s="79"/>
      <c r="G1462" s="79"/>
      <c r="H1462" s="79"/>
      <c r="I1462" s="79"/>
      <c r="J1462" s="79"/>
      <c r="K1462" s="79"/>
      <c r="L1462" s="79"/>
      <c r="M1462" s="79"/>
      <c r="N1462" s="79"/>
      <c r="O1462" s="79"/>
      <c r="P1462" s="79"/>
      <c r="Q1462" s="79"/>
      <c r="R1462" s="79"/>
      <c r="S1462" s="79"/>
      <c r="T1462" s="79"/>
      <c r="U1462" s="79"/>
      <c r="V1462" s="79"/>
      <c r="W1462" s="79"/>
    </row>
    <row r="1463" spans="1:23">
      <c r="A1463" s="79"/>
      <c r="B1463" s="79"/>
      <c r="C1463" s="79"/>
      <c r="D1463" s="79"/>
      <c r="E1463" s="79"/>
      <c r="F1463" s="79"/>
      <c r="G1463" s="79"/>
      <c r="H1463" s="79"/>
      <c r="I1463" s="79"/>
      <c r="J1463" s="79"/>
      <c r="K1463" s="79"/>
      <c r="L1463" s="79"/>
      <c r="M1463" s="79"/>
      <c r="N1463" s="79"/>
      <c r="O1463" s="79"/>
      <c r="P1463" s="79"/>
      <c r="Q1463" s="79"/>
      <c r="R1463" s="79"/>
      <c r="S1463" s="79"/>
      <c r="T1463" s="79"/>
      <c r="U1463" s="79"/>
      <c r="V1463" s="79"/>
      <c r="W1463" s="79"/>
    </row>
    <row r="1464" spans="1:23">
      <c r="A1464" s="79"/>
      <c r="B1464" s="79"/>
      <c r="C1464" s="79"/>
      <c r="D1464" s="79"/>
      <c r="E1464" s="79"/>
      <c r="F1464" s="79"/>
      <c r="G1464" s="79"/>
      <c r="H1464" s="79"/>
      <c r="I1464" s="79"/>
      <c r="J1464" s="79"/>
      <c r="K1464" s="79"/>
      <c r="L1464" s="79"/>
      <c r="M1464" s="79"/>
      <c r="N1464" s="79"/>
      <c r="O1464" s="79"/>
      <c r="P1464" s="79"/>
      <c r="Q1464" s="79"/>
      <c r="R1464" s="79"/>
      <c r="S1464" s="79"/>
      <c r="T1464" s="79"/>
      <c r="U1464" s="79"/>
      <c r="V1464" s="79"/>
      <c r="W1464" s="79"/>
    </row>
    <row r="1465" spans="1:23">
      <c r="A1465" s="79"/>
      <c r="B1465" s="79"/>
      <c r="C1465" s="79"/>
      <c r="D1465" s="79"/>
      <c r="E1465" s="79"/>
      <c r="F1465" s="79"/>
      <c r="G1465" s="79"/>
      <c r="H1465" s="79"/>
      <c r="I1465" s="79"/>
      <c r="J1465" s="79"/>
      <c r="K1465" s="79"/>
      <c r="L1465" s="79"/>
      <c r="M1465" s="79"/>
      <c r="N1465" s="79"/>
      <c r="O1465" s="79"/>
      <c r="P1465" s="79"/>
      <c r="Q1465" s="79"/>
      <c r="R1465" s="79"/>
      <c r="S1465" s="79"/>
      <c r="T1465" s="79"/>
      <c r="U1465" s="79"/>
      <c r="V1465" s="79"/>
      <c r="W1465" s="79"/>
    </row>
    <row r="1466" spans="1:23">
      <c r="A1466" s="79"/>
      <c r="B1466" s="79"/>
      <c r="C1466" s="79"/>
      <c r="D1466" s="79"/>
      <c r="E1466" s="79"/>
      <c r="F1466" s="79"/>
      <c r="G1466" s="79"/>
      <c r="H1466" s="79"/>
      <c r="I1466" s="79"/>
      <c r="J1466" s="79"/>
      <c r="K1466" s="79"/>
      <c r="L1466" s="79"/>
      <c r="M1466" s="79"/>
      <c r="N1466" s="79"/>
      <c r="O1466" s="79"/>
      <c r="P1466" s="79"/>
      <c r="Q1466" s="79"/>
      <c r="R1466" s="79"/>
      <c r="S1466" s="79"/>
      <c r="T1466" s="79"/>
      <c r="U1466" s="79"/>
      <c r="V1466" s="79"/>
      <c r="W1466" s="79"/>
    </row>
    <row r="1467" spans="1:23">
      <c r="A1467" s="79"/>
      <c r="B1467" s="79"/>
      <c r="C1467" s="79"/>
      <c r="D1467" s="79"/>
      <c r="E1467" s="79"/>
      <c r="F1467" s="79"/>
      <c r="G1467" s="79"/>
      <c r="H1467" s="79"/>
      <c r="I1467" s="79"/>
      <c r="J1467" s="79"/>
      <c r="K1467" s="79"/>
      <c r="L1467" s="79"/>
      <c r="M1467" s="79"/>
      <c r="N1467" s="79"/>
      <c r="O1467" s="79"/>
      <c r="P1467" s="79"/>
      <c r="Q1467" s="79"/>
      <c r="R1467" s="79"/>
      <c r="S1467" s="79"/>
      <c r="T1467" s="79"/>
      <c r="U1467" s="79"/>
      <c r="V1467" s="79"/>
      <c r="W1467" s="79"/>
    </row>
    <row r="1468" spans="1:23">
      <c r="A1468" s="79"/>
      <c r="B1468" s="79"/>
      <c r="C1468" s="79"/>
      <c r="D1468" s="79"/>
      <c r="E1468" s="79"/>
      <c r="F1468" s="79"/>
      <c r="G1468" s="79"/>
      <c r="H1468" s="79"/>
      <c r="I1468" s="79"/>
      <c r="J1468" s="79"/>
      <c r="K1468" s="79"/>
      <c r="L1468" s="79"/>
      <c r="M1468" s="79"/>
      <c r="N1468" s="79"/>
      <c r="O1468" s="79"/>
      <c r="P1468" s="79"/>
      <c r="Q1468" s="79"/>
      <c r="R1468" s="79"/>
      <c r="S1468" s="79"/>
      <c r="T1468" s="79"/>
      <c r="U1468" s="79"/>
      <c r="V1468" s="79"/>
      <c r="W1468" s="79"/>
    </row>
    <row r="1469" spans="1:23">
      <c r="A1469" s="79"/>
      <c r="B1469" s="79"/>
      <c r="C1469" s="79"/>
      <c r="D1469" s="79"/>
      <c r="E1469" s="79"/>
      <c r="F1469" s="79"/>
      <c r="G1469" s="79"/>
      <c r="H1469" s="79"/>
      <c r="I1469" s="79"/>
      <c r="J1469" s="79"/>
      <c r="K1469" s="79"/>
      <c r="L1469" s="79"/>
      <c r="M1469" s="79"/>
      <c r="N1469" s="79"/>
      <c r="O1469" s="79"/>
      <c r="P1469" s="79"/>
      <c r="Q1469" s="79"/>
      <c r="R1469" s="79"/>
      <c r="S1469" s="79"/>
      <c r="T1469" s="79"/>
      <c r="U1469" s="79"/>
      <c r="V1469" s="79"/>
      <c r="W1469" s="79"/>
    </row>
    <row r="1470" spans="1:23">
      <c r="A1470" s="79"/>
      <c r="B1470" s="79"/>
      <c r="C1470" s="79"/>
      <c r="D1470" s="79"/>
      <c r="E1470" s="79"/>
      <c r="F1470" s="79"/>
      <c r="G1470" s="79"/>
      <c r="H1470" s="79"/>
      <c r="I1470" s="79"/>
      <c r="J1470" s="79"/>
      <c r="K1470" s="79"/>
      <c r="L1470" s="79"/>
      <c r="M1470" s="79"/>
      <c r="N1470" s="79"/>
      <c r="O1470" s="79"/>
      <c r="P1470" s="79"/>
      <c r="Q1470" s="79"/>
      <c r="R1470" s="79"/>
      <c r="S1470" s="79"/>
      <c r="T1470" s="79"/>
      <c r="U1470" s="79"/>
      <c r="V1470" s="79"/>
      <c r="W1470" s="79"/>
    </row>
    <row r="1471" spans="1:23">
      <c r="A1471" s="79"/>
      <c r="B1471" s="79"/>
      <c r="C1471" s="79"/>
      <c r="D1471" s="79"/>
      <c r="E1471" s="79"/>
      <c r="F1471" s="79"/>
      <c r="G1471" s="79"/>
      <c r="H1471" s="79"/>
      <c r="I1471" s="79"/>
      <c r="J1471" s="79"/>
      <c r="K1471" s="79"/>
      <c r="L1471" s="79"/>
      <c r="M1471" s="79"/>
      <c r="N1471" s="79"/>
      <c r="O1471" s="79"/>
      <c r="P1471" s="79"/>
      <c r="Q1471" s="79"/>
      <c r="R1471" s="79"/>
      <c r="S1471" s="79"/>
      <c r="T1471" s="79"/>
      <c r="U1471" s="79"/>
      <c r="V1471" s="79"/>
      <c r="W1471" s="79"/>
    </row>
    <row r="1472" spans="1:23">
      <c r="A1472" s="79"/>
      <c r="B1472" s="79"/>
      <c r="C1472" s="79"/>
      <c r="D1472" s="79"/>
      <c r="E1472" s="79"/>
      <c r="F1472" s="79"/>
      <c r="G1472" s="79"/>
      <c r="H1472" s="79"/>
      <c r="I1472" s="79"/>
      <c r="J1472" s="79"/>
      <c r="K1472" s="79"/>
      <c r="L1472" s="79"/>
      <c r="M1472" s="79"/>
      <c r="N1472" s="79"/>
      <c r="O1472" s="79"/>
      <c r="P1472" s="79"/>
      <c r="Q1472" s="79"/>
      <c r="R1472" s="79"/>
      <c r="S1472" s="79"/>
      <c r="T1472" s="79"/>
      <c r="U1472" s="79"/>
      <c r="V1472" s="79"/>
      <c r="W1472" s="79"/>
    </row>
    <row r="1473" spans="1:23">
      <c r="A1473" s="79"/>
      <c r="B1473" s="79"/>
      <c r="C1473" s="79"/>
      <c r="D1473" s="79"/>
      <c r="E1473" s="79"/>
      <c r="F1473" s="79"/>
      <c r="G1473" s="79"/>
      <c r="H1473" s="79"/>
      <c r="I1473" s="79"/>
      <c r="J1473" s="79"/>
      <c r="K1473" s="79"/>
      <c r="L1473" s="79"/>
      <c r="M1473" s="79"/>
      <c r="N1473" s="79"/>
      <c r="O1473" s="79"/>
      <c r="P1473" s="79"/>
      <c r="Q1473" s="79"/>
      <c r="R1473" s="79"/>
      <c r="S1473" s="79"/>
      <c r="T1473" s="79"/>
      <c r="U1473" s="79"/>
      <c r="V1473" s="79"/>
      <c r="W1473" s="79"/>
    </row>
    <row r="1474" spans="1:23">
      <c r="A1474" s="79"/>
      <c r="B1474" s="79"/>
      <c r="C1474" s="79"/>
      <c r="D1474" s="79"/>
      <c r="E1474" s="79"/>
      <c r="F1474" s="79"/>
      <c r="G1474" s="79"/>
      <c r="H1474" s="79"/>
      <c r="I1474" s="79"/>
      <c r="J1474" s="79"/>
      <c r="K1474" s="79"/>
      <c r="L1474" s="79"/>
      <c r="M1474" s="79"/>
      <c r="N1474" s="79"/>
      <c r="O1474" s="79"/>
      <c r="P1474" s="79"/>
      <c r="Q1474" s="79"/>
      <c r="R1474" s="79"/>
      <c r="S1474" s="79"/>
      <c r="T1474" s="79"/>
      <c r="U1474" s="79"/>
      <c r="V1474" s="79"/>
      <c r="W1474" s="79"/>
    </row>
    <row r="1475" spans="1:23">
      <c r="A1475" s="79"/>
      <c r="B1475" s="79"/>
      <c r="C1475" s="79"/>
      <c r="D1475" s="79"/>
      <c r="E1475" s="79"/>
      <c r="F1475" s="79"/>
      <c r="G1475" s="79"/>
      <c r="H1475" s="79"/>
      <c r="I1475" s="79"/>
      <c r="J1475" s="79"/>
      <c r="K1475" s="79"/>
      <c r="L1475" s="79"/>
      <c r="M1475" s="79"/>
      <c r="N1475" s="79"/>
      <c r="O1475" s="79"/>
      <c r="P1475" s="79"/>
      <c r="Q1475" s="79"/>
      <c r="R1475" s="79"/>
      <c r="S1475" s="79"/>
      <c r="T1475" s="79"/>
      <c r="U1475" s="79"/>
      <c r="V1475" s="79"/>
      <c r="W1475" s="79"/>
    </row>
    <row r="1476" spans="1:23">
      <c r="A1476" s="79"/>
      <c r="B1476" s="79"/>
      <c r="C1476" s="79"/>
      <c r="D1476" s="79"/>
      <c r="E1476" s="79"/>
      <c r="F1476" s="79"/>
      <c r="G1476" s="79"/>
      <c r="H1476" s="79"/>
      <c r="I1476" s="79"/>
      <c r="J1476" s="79"/>
      <c r="K1476" s="79"/>
      <c r="L1476" s="79"/>
      <c r="M1476" s="79"/>
      <c r="N1476" s="79"/>
      <c r="O1476" s="79"/>
      <c r="P1476" s="79"/>
      <c r="Q1476" s="79"/>
      <c r="R1476" s="79"/>
      <c r="S1476" s="79"/>
      <c r="T1476" s="79"/>
      <c r="U1476" s="79"/>
      <c r="V1476" s="79"/>
      <c r="W1476" s="79"/>
    </row>
    <row r="1477" spans="1:23">
      <c r="A1477" s="79"/>
      <c r="B1477" s="79"/>
      <c r="C1477" s="79"/>
      <c r="D1477" s="79"/>
      <c r="E1477" s="79"/>
      <c r="F1477" s="79"/>
      <c r="G1477" s="79"/>
      <c r="H1477" s="79"/>
      <c r="I1477" s="79"/>
      <c r="J1477" s="79"/>
      <c r="K1477" s="79"/>
      <c r="L1477" s="79"/>
      <c r="M1477" s="79"/>
      <c r="N1477" s="79"/>
      <c r="O1477" s="79"/>
      <c r="P1477" s="79"/>
      <c r="Q1477" s="79"/>
      <c r="R1477" s="79"/>
      <c r="S1477" s="79"/>
      <c r="T1477" s="79"/>
      <c r="U1477" s="79"/>
      <c r="V1477" s="79"/>
      <c r="W1477" s="79"/>
    </row>
    <row r="1478" spans="1:23">
      <c r="A1478" s="79"/>
      <c r="B1478" s="79"/>
      <c r="C1478" s="79"/>
      <c r="D1478" s="79"/>
      <c r="E1478" s="79"/>
      <c r="F1478" s="79"/>
      <c r="G1478" s="79"/>
      <c r="H1478" s="79"/>
      <c r="I1478" s="79"/>
      <c r="J1478" s="79"/>
      <c r="K1478" s="79"/>
      <c r="L1478" s="79"/>
      <c r="M1478" s="79"/>
      <c r="N1478" s="79"/>
      <c r="O1478" s="79"/>
      <c r="P1478" s="79"/>
      <c r="Q1478" s="79"/>
      <c r="R1478" s="79"/>
      <c r="S1478" s="79"/>
      <c r="T1478" s="79"/>
      <c r="U1478" s="79"/>
      <c r="V1478" s="79"/>
      <c r="W1478" s="79"/>
    </row>
    <row r="1479" spans="1:23">
      <c r="A1479" s="79"/>
      <c r="B1479" s="79"/>
      <c r="C1479" s="79"/>
      <c r="D1479" s="79"/>
      <c r="E1479" s="79"/>
      <c r="F1479" s="79"/>
      <c r="G1479" s="79"/>
      <c r="H1479" s="79"/>
      <c r="I1479" s="79"/>
      <c r="J1479" s="79"/>
      <c r="K1479" s="79"/>
      <c r="L1479" s="79"/>
      <c r="M1479" s="79"/>
      <c r="N1479" s="79"/>
      <c r="O1479" s="79"/>
      <c r="P1479" s="79"/>
      <c r="Q1479" s="79"/>
      <c r="R1479" s="79"/>
      <c r="S1479" s="79"/>
      <c r="T1479" s="79"/>
      <c r="U1479" s="79"/>
      <c r="V1479" s="79"/>
      <c r="W1479" s="79"/>
    </row>
    <row r="1480" spans="1:23">
      <c r="A1480" s="79"/>
      <c r="B1480" s="79"/>
      <c r="C1480" s="79"/>
      <c r="D1480" s="79"/>
      <c r="E1480" s="79"/>
      <c r="F1480" s="79"/>
      <c r="G1480" s="79"/>
      <c r="H1480" s="79"/>
      <c r="I1480" s="79"/>
      <c r="J1480" s="79"/>
      <c r="K1480" s="79"/>
      <c r="L1480" s="79"/>
      <c r="M1480" s="79"/>
      <c r="N1480" s="79"/>
      <c r="O1480" s="79"/>
      <c r="P1480" s="79"/>
      <c r="Q1480" s="79"/>
      <c r="R1480" s="79"/>
      <c r="S1480" s="79"/>
      <c r="T1480" s="79"/>
      <c r="U1480" s="79"/>
      <c r="V1480" s="79"/>
      <c r="W1480" s="79"/>
    </row>
    <row r="1481" spans="1:23">
      <c r="A1481" s="79"/>
      <c r="B1481" s="79"/>
      <c r="C1481" s="79"/>
      <c r="D1481" s="79"/>
      <c r="E1481" s="79"/>
      <c r="F1481" s="79"/>
      <c r="G1481" s="79"/>
      <c r="H1481" s="79"/>
      <c r="I1481" s="79"/>
      <c r="J1481" s="79"/>
      <c r="K1481" s="79"/>
      <c r="L1481" s="79"/>
      <c r="M1481" s="79"/>
      <c r="N1481" s="79"/>
      <c r="O1481" s="79"/>
      <c r="P1481" s="79"/>
      <c r="Q1481" s="79"/>
      <c r="R1481" s="79"/>
      <c r="S1481" s="79"/>
      <c r="T1481" s="79"/>
      <c r="U1481" s="79"/>
      <c r="V1481" s="79"/>
      <c r="W1481" s="79"/>
    </row>
    <row r="1482" spans="1:23">
      <c r="A1482" s="79"/>
      <c r="B1482" s="79"/>
      <c r="C1482" s="79"/>
      <c r="D1482" s="79"/>
      <c r="E1482" s="79"/>
      <c r="F1482" s="79"/>
      <c r="G1482" s="79"/>
      <c r="H1482" s="79"/>
      <c r="I1482" s="79"/>
      <c r="J1482" s="79"/>
      <c r="K1482" s="79"/>
      <c r="L1482" s="79"/>
      <c r="M1482" s="79"/>
      <c r="N1482" s="79"/>
      <c r="O1482" s="79"/>
      <c r="P1482" s="79"/>
      <c r="Q1482" s="79"/>
      <c r="R1482" s="79"/>
      <c r="S1482" s="79"/>
      <c r="T1482" s="79"/>
      <c r="U1482" s="79"/>
      <c r="V1482" s="79"/>
      <c r="W1482" s="79"/>
    </row>
    <row r="1483" spans="1:23">
      <c r="A1483" s="79"/>
      <c r="B1483" s="79"/>
      <c r="C1483" s="79"/>
      <c r="D1483" s="79"/>
      <c r="E1483" s="79"/>
      <c r="F1483" s="79"/>
      <c r="G1483" s="79"/>
      <c r="H1483" s="79"/>
      <c r="I1483" s="79"/>
      <c r="J1483" s="79"/>
      <c r="K1483" s="79"/>
      <c r="L1483" s="79"/>
      <c r="M1483" s="79"/>
      <c r="N1483" s="79"/>
      <c r="O1483" s="79"/>
      <c r="P1483" s="79"/>
      <c r="Q1483" s="79"/>
      <c r="R1483" s="79"/>
      <c r="S1483" s="79"/>
      <c r="T1483" s="79"/>
      <c r="U1483" s="79"/>
      <c r="V1483" s="79"/>
      <c r="W1483" s="79"/>
    </row>
    <row r="1484" spans="1:23">
      <c r="A1484" s="79"/>
      <c r="B1484" s="79"/>
      <c r="C1484" s="79"/>
      <c r="D1484" s="79"/>
      <c r="E1484" s="79"/>
      <c r="F1484" s="79"/>
      <c r="G1484" s="79"/>
      <c r="H1484" s="79"/>
      <c r="I1484" s="79"/>
      <c r="J1484" s="79"/>
      <c r="K1484" s="79"/>
      <c r="L1484" s="79"/>
      <c r="M1484" s="79"/>
      <c r="N1484" s="79"/>
      <c r="O1484" s="79"/>
      <c r="P1484" s="79"/>
      <c r="Q1484" s="79"/>
      <c r="R1484" s="79"/>
      <c r="S1484" s="79"/>
      <c r="T1484" s="79"/>
      <c r="U1484" s="79"/>
      <c r="V1484" s="79"/>
      <c r="W1484" s="79"/>
    </row>
    <row r="1485" spans="1:23">
      <c r="A1485" s="79"/>
      <c r="B1485" s="79"/>
      <c r="C1485" s="79"/>
      <c r="D1485" s="79"/>
      <c r="E1485" s="79"/>
      <c r="F1485" s="79"/>
      <c r="G1485" s="79"/>
      <c r="H1485" s="79"/>
      <c r="I1485" s="79"/>
      <c r="J1485" s="79"/>
      <c r="K1485" s="79"/>
      <c r="L1485" s="79"/>
      <c r="M1485" s="79"/>
      <c r="N1485" s="79"/>
      <c r="O1485" s="79"/>
      <c r="P1485" s="79"/>
      <c r="Q1485" s="79"/>
      <c r="R1485" s="79"/>
      <c r="S1485" s="79"/>
      <c r="T1485" s="79"/>
      <c r="U1485" s="79"/>
      <c r="V1485" s="79"/>
      <c r="W1485" s="79"/>
    </row>
    <row r="1486" spans="1:23">
      <c r="A1486" s="79"/>
      <c r="B1486" s="79"/>
      <c r="C1486" s="79"/>
      <c r="D1486" s="79"/>
      <c r="E1486" s="79"/>
      <c r="F1486" s="79"/>
      <c r="G1486" s="79"/>
      <c r="H1486" s="79"/>
      <c r="I1486" s="79"/>
      <c r="J1486" s="79"/>
      <c r="K1486" s="79"/>
      <c r="L1486" s="79"/>
      <c r="M1486" s="79"/>
      <c r="N1486" s="79"/>
      <c r="O1486" s="79"/>
      <c r="P1486" s="79"/>
      <c r="Q1486" s="79"/>
      <c r="R1486" s="79"/>
      <c r="S1486" s="79"/>
      <c r="T1486" s="79"/>
      <c r="U1486" s="79"/>
      <c r="V1486" s="79"/>
      <c r="W1486" s="79"/>
    </row>
    <row r="1487" spans="1:23">
      <c r="A1487" s="79"/>
      <c r="B1487" s="79"/>
      <c r="C1487" s="79"/>
      <c r="D1487" s="79"/>
      <c r="E1487" s="79"/>
      <c r="F1487" s="79"/>
      <c r="G1487" s="79"/>
      <c r="H1487" s="79"/>
      <c r="I1487" s="79"/>
      <c r="J1487" s="79"/>
      <c r="K1487" s="79"/>
      <c r="L1487" s="79"/>
      <c r="M1487" s="79"/>
      <c r="N1487" s="79"/>
      <c r="O1487" s="79"/>
      <c r="P1487" s="79"/>
      <c r="Q1487" s="79"/>
      <c r="R1487" s="79"/>
      <c r="S1487" s="79"/>
      <c r="T1487" s="79"/>
      <c r="U1487" s="79"/>
      <c r="V1487" s="79"/>
      <c r="W1487" s="79"/>
    </row>
    <row r="1488" spans="1:23">
      <c r="A1488" s="79"/>
      <c r="B1488" s="79"/>
      <c r="C1488" s="79"/>
      <c r="D1488" s="79"/>
      <c r="E1488" s="79"/>
      <c r="F1488" s="79"/>
      <c r="G1488" s="79"/>
      <c r="H1488" s="79"/>
      <c r="I1488" s="79"/>
      <c r="J1488" s="79"/>
      <c r="K1488" s="79"/>
      <c r="L1488" s="79"/>
      <c r="M1488" s="79"/>
      <c r="N1488" s="79"/>
      <c r="O1488" s="79"/>
      <c r="P1488" s="79"/>
      <c r="Q1488" s="79"/>
      <c r="R1488" s="79"/>
      <c r="S1488" s="79"/>
      <c r="T1488" s="79"/>
      <c r="U1488" s="79"/>
      <c r="V1488" s="79"/>
      <c r="W1488" s="79"/>
    </row>
    <row r="1489" spans="1:23">
      <c r="A1489" s="79"/>
      <c r="B1489" s="79"/>
      <c r="C1489" s="79"/>
      <c r="D1489" s="79"/>
      <c r="E1489" s="79"/>
      <c r="F1489" s="79"/>
      <c r="G1489" s="79"/>
      <c r="H1489" s="79"/>
      <c r="I1489" s="79"/>
      <c r="J1489" s="79"/>
      <c r="K1489" s="79"/>
      <c r="L1489" s="79"/>
      <c r="M1489" s="79"/>
      <c r="N1489" s="79"/>
      <c r="O1489" s="79"/>
      <c r="P1489" s="79"/>
      <c r="Q1489" s="79"/>
      <c r="R1489" s="79"/>
      <c r="S1489" s="79"/>
      <c r="T1489" s="79"/>
      <c r="U1489" s="79"/>
      <c r="V1489" s="79"/>
      <c r="W1489" s="79"/>
    </row>
    <row r="1490" spans="1:23">
      <c r="A1490" s="79"/>
      <c r="B1490" s="79"/>
      <c r="C1490" s="79"/>
      <c r="D1490" s="79"/>
      <c r="E1490" s="79"/>
      <c r="F1490" s="79"/>
      <c r="G1490" s="79"/>
      <c r="H1490" s="79"/>
      <c r="I1490" s="79"/>
      <c r="J1490" s="79"/>
      <c r="K1490" s="79"/>
      <c r="L1490" s="79"/>
      <c r="M1490" s="79"/>
      <c r="N1490" s="79"/>
      <c r="O1490" s="79"/>
      <c r="P1490" s="79"/>
      <c r="Q1490" s="79"/>
      <c r="R1490" s="79"/>
      <c r="S1490" s="79"/>
      <c r="T1490" s="79"/>
      <c r="U1490" s="79"/>
      <c r="V1490" s="79"/>
      <c r="W1490" s="79"/>
    </row>
    <row r="1491" spans="1:23">
      <c r="A1491" s="79"/>
      <c r="B1491" s="79"/>
      <c r="C1491" s="79"/>
      <c r="D1491" s="79"/>
      <c r="E1491" s="79"/>
      <c r="F1491" s="79"/>
      <c r="G1491" s="79"/>
      <c r="H1491" s="79"/>
      <c r="I1491" s="79"/>
      <c r="J1491" s="79"/>
      <c r="K1491" s="79"/>
      <c r="L1491" s="79"/>
      <c r="M1491" s="79"/>
      <c r="N1491" s="79"/>
      <c r="O1491" s="79"/>
      <c r="P1491" s="79"/>
      <c r="Q1491" s="79"/>
      <c r="R1491" s="79"/>
      <c r="S1491" s="79"/>
      <c r="T1491" s="79"/>
      <c r="U1491" s="79"/>
      <c r="V1491" s="79"/>
      <c r="W1491" s="79"/>
    </row>
    <row r="1492" spans="1:23">
      <c r="A1492" s="79"/>
      <c r="B1492" s="79"/>
      <c r="C1492" s="79"/>
      <c r="D1492" s="79"/>
      <c r="E1492" s="79"/>
      <c r="F1492" s="79"/>
      <c r="G1492" s="79"/>
      <c r="H1492" s="79"/>
      <c r="I1492" s="79"/>
      <c r="J1492" s="79"/>
      <c r="K1492" s="79"/>
      <c r="L1492" s="79"/>
      <c r="M1492" s="79"/>
      <c r="N1492" s="79"/>
      <c r="O1492" s="79"/>
      <c r="P1492" s="79"/>
      <c r="Q1492" s="79"/>
      <c r="R1492" s="79"/>
      <c r="S1492" s="79"/>
      <c r="T1492" s="79"/>
      <c r="U1492" s="79"/>
      <c r="V1492" s="79"/>
      <c r="W1492" s="79"/>
    </row>
    <row r="1493" spans="1:23">
      <c r="A1493" s="79"/>
      <c r="B1493" s="79"/>
      <c r="C1493" s="79"/>
      <c r="D1493" s="79"/>
      <c r="E1493" s="79"/>
      <c r="F1493" s="79"/>
      <c r="G1493" s="79"/>
      <c r="H1493" s="79"/>
      <c r="I1493" s="79"/>
      <c r="J1493" s="79"/>
      <c r="K1493" s="79"/>
      <c r="L1493" s="79"/>
      <c r="M1493" s="79"/>
      <c r="N1493" s="79"/>
      <c r="O1493" s="79"/>
      <c r="P1493" s="79"/>
      <c r="Q1493" s="79"/>
      <c r="R1493" s="79"/>
      <c r="S1493" s="79"/>
      <c r="T1493" s="79"/>
      <c r="U1493" s="79"/>
      <c r="V1493" s="79"/>
      <c r="W1493" s="79"/>
    </row>
    <row r="1494" spans="1:23">
      <c r="A1494" s="79"/>
      <c r="B1494" s="79"/>
      <c r="C1494" s="79"/>
      <c r="D1494" s="79"/>
      <c r="E1494" s="79"/>
      <c r="F1494" s="79"/>
      <c r="G1494" s="79"/>
      <c r="H1494" s="79"/>
      <c r="I1494" s="79"/>
      <c r="J1494" s="79"/>
      <c r="K1494" s="79"/>
      <c r="L1494" s="79"/>
      <c r="M1494" s="79"/>
      <c r="N1494" s="79"/>
      <c r="O1494" s="79"/>
      <c r="P1494" s="79"/>
      <c r="Q1494" s="79"/>
      <c r="R1494" s="79"/>
      <c r="S1494" s="79"/>
      <c r="T1494" s="79"/>
      <c r="U1494" s="79"/>
      <c r="V1494" s="79"/>
      <c r="W1494" s="79"/>
    </row>
    <row r="1495" spans="1:23">
      <c r="A1495" s="79"/>
      <c r="B1495" s="79"/>
      <c r="C1495" s="79"/>
      <c r="D1495" s="79"/>
      <c r="E1495" s="79"/>
      <c r="F1495" s="79"/>
      <c r="G1495" s="79"/>
      <c r="H1495" s="79"/>
      <c r="I1495" s="79"/>
      <c r="J1495" s="79"/>
      <c r="K1495" s="79"/>
      <c r="L1495" s="79"/>
      <c r="M1495" s="79"/>
      <c r="N1495" s="79"/>
      <c r="O1495" s="79"/>
      <c r="P1495" s="79"/>
      <c r="Q1495" s="79"/>
      <c r="R1495" s="79"/>
      <c r="S1495" s="79"/>
      <c r="T1495" s="79"/>
      <c r="U1495" s="79"/>
      <c r="V1495" s="79"/>
      <c r="W1495" s="79"/>
    </row>
    <row r="1496" spans="1:23">
      <c r="A1496" s="79"/>
      <c r="B1496" s="79"/>
      <c r="C1496" s="79"/>
      <c r="D1496" s="79"/>
      <c r="E1496" s="79"/>
      <c r="F1496" s="79"/>
      <c r="G1496" s="79"/>
      <c r="H1496" s="79"/>
      <c r="I1496" s="79"/>
      <c r="J1496" s="79"/>
      <c r="K1496" s="79"/>
      <c r="L1496" s="79"/>
      <c r="M1496" s="79"/>
      <c r="N1496" s="79"/>
      <c r="O1496" s="79"/>
      <c r="P1496" s="79"/>
      <c r="Q1496" s="79"/>
      <c r="R1496" s="79"/>
      <c r="S1496" s="79"/>
      <c r="T1496" s="79"/>
      <c r="U1496" s="79"/>
      <c r="V1496" s="79"/>
      <c r="W1496" s="79"/>
    </row>
    <row r="1497" spans="1:23">
      <c r="A1497" s="79"/>
      <c r="B1497" s="79"/>
      <c r="C1497" s="79"/>
      <c r="D1497" s="79"/>
      <c r="E1497" s="79"/>
      <c r="F1497" s="79"/>
      <c r="G1497" s="79"/>
      <c r="H1497" s="79"/>
      <c r="I1497" s="79"/>
      <c r="J1497" s="79"/>
      <c r="K1497" s="79"/>
      <c r="L1497" s="79"/>
      <c r="M1497" s="79"/>
      <c r="N1497" s="79"/>
      <c r="O1497" s="79"/>
      <c r="P1497" s="79"/>
      <c r="Q1497" s="79"/>
      <c r="R1497" s="79"/>
      <c r="S1497" s="79"/>
      <c r="T1497" s="79"/>
      <c r="U1497" s="79"/>
      <c r="V1497" s="79"/>
      <c r="W1497" s="79"/>
    </row>
    <row r="1498" spans="1:23">
      <c r="A1498" s="79"/>
      <c r="B1498" s="79"/>
      <c r="C1498" s="79"/>
      <c r="D1498" s="79"/>
      <c r="E1498" s="79"/>
      <c r="F1498" s="79"/>
      <c r="G1498" s="79"/>
      <c r="H1498" s="79"/>
      <c r="I1498" s="79"/>
      <c r="J1498" s="79"/>
      <c r="K1498" s="79"/>
      <c r="L1498" s="79"/>
      <c r="M1498" s="79"/>
      <c r="N1498" s="79"/>
      <c r="O1498" s="79"/>
      <c r="P1498" s="79"/>
      <c r="Q1498" s="79"/>
      <c r="R1498" s="79"/>
      <c r="S1498" s="79"/>
      <c r="T1498" s="79"/>
      <c r="U1498" s="79"/>
      <c r="V1498" s="79"/>
      <c r="W1498" s="79"/>
    </row>
    <row r="1499" spans="1:23">
      <c r="A1499" s="79"/>
      <c r="B1499" s="79"/>
      <c r="C1499" s="79"/>
      <c r="D1499" s="79"/>
      <c r="E1499" s="79"/>
      <c r="F1499" s="79"/>
      <c r="G1499" s="79"/>
      <c r="H1499" s="79"/>
      <c r="I1499" s="79"/>
      <c r="J1499" s="79"/>
      <c r="K1499" s="79"/>
      <c r="L1499" s="79"/>
      <c r="M1499" s="79"/>
      <c r="N1499" s="79"/>
      <c r="O1499" s="79"/>
      <c r="P1499" s="79"/>
      <c r="Q1499" s="79"/>
      <c r="R1499" s="79"/>
      <c r="S1499" s="79"/>
      <c r="T1499" s="79"/>
      <c r="U1499" s="79"/>
      <c r="V1499" s="79"/>
      <c r="W1499" s="79"/>
    </row>
    <row r="1500" spans="1:23">
      <c r="A1500" s="79"/>
      <c r="B1500" s="79"/>
      <c r="C1500" s="79"/>
      <c r="D1500" s="79"/>
      <c r="E1500" s="79"/>
      <c r="F1500" s="79"/>
      <c r="G1500" s="79"/>
      <c r="H1500" s="79"/>
      <c r="I1500" s="79"/>
      <c r="J1500" s="79"/>
      <c r="K1500" s="79"/>
      <c r="L1500" s="79"/>
      <c r="M1500" s="79"/>
      <c r="N1500" s="79"/>
      <c r="O1500" s="79"/>
      <c r="P1500" s="79"/>
      <c r="Q1500" s="79"/>
      <c r="R1500" s="79"/>
      <c r="S1500" s="79"/>
      <c r="T1500" s="79"/>
      <c r="U1500" s="79"/>
      <c r="V1500" s="79"/>
      <c r="W1500" s="79"/>
    </row>
    <row r="1501" spans="1:23">
      <c r="A1501" s="79"/>
      <c r="B1501" s="79"/>
      <c r="C1501" s="79"/>
      <c r="D1501" s="79"/>
      <c r="E1501" s="79"/>
      <c r="F1501" s="79"/>
      <c r="G1501" s="79"/>
      <c r="H1501" s="79"/>
      <c r="I1501" s="79"/>
      <c r="J1501" s="79"/>
      <c r="K1501" s="79"/>
      <c r="L1501" s="79"/>
      <c r="M1501" s="79"/>
      <c r="N1501" s="79"/>
      <c r="O1501" s="79"/>
      <c r="P1501" s="79"/>
      <c r="Q1501" s="79"/>
      <c r="R1501" s="79"/>
      <c r="S1501" s="79"/>
      <c r="T1501" s="79"/>
      <c r="U1501" s="79"/>
      <c r="V1501" s="79"/>
      <c r="W1501" s="79"/>
    </row>
    <row r="1502" spans="1:23">
      <c r="A1502" s="79"/>
      <c r="B1502" s="79"/>
      <c r="C1502" s="79"/>
      <c r="D1502" s="79"/>
      <c r="E1502" s="79"/>
      <c r="F1502" s="79"/>
      <c r="G1502" s="79"/>
      <c r="H1502" s="79"/>
      <c r="I1502" s="79"/>
      <c r="J1502" s="79"/>
      <c r="K1502" s="79"/>
      <c r="L1502" s="79"/>
      <c r="M1502" s="79"/>
      <c r="N1502" s="79"/>
      <c r="O1502" s="79"/>
      <c r="P1502" s="79"/>
      <c r="Q1502" s="79"/>
      <c r="R1502" s="79"/>
      <c r="S1502" s="79"/>
      <c r="T1502" s="79"/>
      <c r="U1502" s="79"/>
      <c r="V1502" s="79"/>
      <c r="W1502" s="79"/>
    </row>
    <row r="1503" spans="1:23">
      <c r="A1503" s="79"/>
      <c r="B1503" s="79"/>
      <c r="C1503" s="79"/>
      <c r="D1503" s="79"/>
      <c r="E1503" s="79"/>
      <c r="F1503" s="79"/>
      <c r="G1503" s="79"/>
      <c r="H1503" s="79"/>
      <c r="I1503" s="79"/>
      <c r="J1503" s="79"/>
      <c r="K1503" s="79"/>
      <c r="L1503" s="79"/>
      <c r="M1503" s="79"/>
      <c r="N1503" s="79"/>
      <c r="O1503" s="79"/>
      <c r="P1503" s="79"/>
      <c r="Q1503" s="79"/>
      <c r="R1503" s="79"/>
      <c r="S1503" s="79"/>
      <c r="T1503" s="79"/>
      <c r="U1503" s="79"/>
      <c r="V1503" s="79"/>
      <c r="W1503" s="79"/>
    </row>
    <row r="1504" spans="1:23">
      <c r="A1504" s="79"/>
      <c r="B1504" s="79"/>
      <c r="C1504" s="79"/>
      <c r="D1504" s="79"/>
      <c r="E1504" s="79"/>
      <c r="F1504" s="79"/>
      <c r="G1504" s="79"/>
      <c r="H1504" s="79"/>
      <c r="I1504" s="79"/>
      <c r="J1504" s="79"/>
      <c r="K1504" s="79"/>
      <c r="L1504" s="79"/>
      <c r="M1504" s="79"/>
      <c r="N1504" s="79"/>
      <c r="O1504" s="79"/>
      <c r="P1504" s="79"/>
      <c r="Q1504" s="79"/>
      <c r="R1504" s="79"/>
      <c r="S1504" s="79"/>
      <c r="T1504" s="79"/>
      <c r="U1504" s="79"/>
      <c r="V1504" s="79"/>
      <c r="W1504" s="79"/>
    </row>
    <row r="1505" spans="1:23">
      <c r="A1505" s="79"/>
      <c r="B1505" s="79"/>
      <c r="C1505" s="79"/>
      <c r="D1505" s="79"/>
      <c r="E1505" s="79"/>
      <c r="F1505" s="79"/>
      <c r="G1505" s="79"/>
      <c r="H1505" s="79"/>
      <c r="I1505" s="79"/>
      <c r="J1505" s="79"/>
      <c r="K1505" s="79"/>
      <c r="L1505" s="79"/>
      <c r="M1505" s="79"/>
      <c r="N1505" s="79"/>
      <c r="O1505" s="79"/>
      <c r="P1505" s="79"/>
      <c r="Q1505" s="79"/>
      <c r="R1505" s="79"/>
      <c r="S1505" s="79"/>
      <c r="T1505" s="79"/>
      <c r="U1505" s="79"/>
      <c r="V1505" s="79"/>
      <c r="W1505" s="79"/>
    </row>
    <row r="1506" spans="1:23">
      <c r="A1506" s="79"/>
      <c r="B1506" s="79"/>
      <c r="C1506" s="79"/>
      <c r="D1506" s="79"/>
      <c r="E1506" s="79"/>
      <c r="F1506" s="79"/>
      <c r="G1506" s="79"/>
      <c r="H1506" s="79"/>
      <c r="I1506" s="79"/>
      <c r="J1506" s="79"/>
      <c r="K1506" s="79"/>
      <c r="L1506" s="79"/>
      <c r="M1506" s="79"/>
      <c r="N1506" s="79"/>
      <c r="O1506" s="79"/>
      <c r="P1506" s="79"/>
      <c r="Q1506" s="79"/>
      <c r="R1506" s="79"/>
      <c r="S1506" s="79"/>
      <c r="T1506" s="79"/>
      <c r="U1506" s="79"/>
      <c r="V1506" s="79"/>
      <c r="W1506" s="79"/>
    </row>
    <row r="1507" spans="1:23">
      <c r="A1507" s="79"/>
      <c r="B1507" s="79"/>
      <c r="C1507" s="79"/>
      <c r="D1507" s="79"/>
      <c r="E1507" s="79"/>
      <c r="F1507" s="79"/>
      <c r="G1507" s="79"/>
      <c r="H1507" s="79"/>
      <c r="I1507" s="79"/>
      <c r="J1507" s="79"/>
      <c r="K1507" s="79"/>
      <c r="L1507" s="79"/>
      <c r="M1507" s="79"/>
      <c r="N1507" s="79"/>
      <c r="O1507" s="79"/>
      <c r="P1507" s="79"/>
      <c r="Q1507" s="79"/>
      <c r="R1507" s="79"/>
      <c r="S1507" s="79"/>
      <c r="T1507" s="79"/>
      <c r="U1507" s="79"/>
      <c r="V1507" s="79"/>
      <c r="W1507" s="79"/>
    </row>
    <row r="1508" spans="1:23">
      <c r="A1508" s="79"/>
      <c r="B1508" s="79"/>
      <c r="C1508" s="79"/>
      <c r="D1508" s="79"/>
      <c r="E1508" s="79"/>
      <c r="F1508" s="79"/>
      <c r="G1508" s="79"/>
      <c r="H1508" s="79"/>
      <c r="I1508" s="79"/>
      <c r="J1508" s="79"/>
      <c r="K1508" s="79"/>
      <c r="L1508" s="79"/>
      <c r="M1508" s="79"/>
      <c r="N1508" s="79"/>
      <c r="O1508" s="79"/>
      <c r="P1508" s="79"/>
      <c r="Q1508" s="79"/>
      <c r="R1508" s="79"/>
      <c r="S1508" s="79"/>
      <c r="T1508" s="79"/>
      <c r="U1508" s="79"/>
      <c r="V1508" s="79"/>
      <c r="W1508" s="79"/>
    </row>
    <row r="1509" spans="1:23">
      <c r="A1509" s="79"/>
      <c r="B1509" s="79"/>
      <c r="C1509" s="79"/>
      <c r="D1509" s="79"/>
      <c r="E1509" s="79"/>
      <c r="F1509" s="79"/>
      <c r="G1509" s="79"/>
      <c r="H1509" s="79"/>
      <c r="I1509" s="79"/>
      <c r="J1509" s="79"/>
      <c r="K1509" s="79"/>
      <c r="L1509" s="79"/>
      <c r="M1509" s="79"/>
      <c r="N1509" s="79"/>
      <c r="O1509" s="79"/>
      <c r="P1509" s="79"/>
      <c r="Q1509" s="79"/>
      <c r="R1509" s="79"/>
      <c r="S1509" s="79"/>
      <c r="T1509" s="79"/>
      <c r="U1509" s="79"/>
      <c r="V1509" s="79"/>
      <c r="W1509" s="79"/>
    </row>
    <row r="1510" spans="1:23">
      <c r="A1510" s="79"/>
      <c r="B1510" s="79"/>
      <c r="C1510" s="79"/>
      <c r="D1510" s="79"/>
      <c r="E1510" s="79"/>
      <c r="F1510" s="79"/>
      <c r="G1510" s="79"/>
      <c r="H1510" s="79"/>
      <c r="I1510" s="79"/>
      <c r="J1510" s="79"/>
      <c r="K1510" s="79"/>
      <c r="L1510" s="79"/>
      <c r="M1510" s="79"/>
      <c r="N1510" s="79"/>
      <c r="O1510" s="79"/>
      <c r="P1510" s="79"/>
      <c r="Q1510" s="79"/>
      <c r="R1510" s="79"/>
      <c r="S1510" s="79"/>
      <c r="T1510" s="79"/>
      <c r="U1510" s="79"/>
      <c r="V1510" s="79"/>
      <c r="W1510" s="79"/>
    </row>
    <row r="1511" spans="1:23">
      <c r="A1511" s="79"/>
      <c r="B1511" s="79"/>
      <c r="C1511" s="79"/>
      <c r="D1511" s="79"/>
      <c r="E1511" s="79"/>
      <c r="F1511" s="79"/>
      <c r="G1511" s="79"/>
      <c r="H1511" s="79"/>
      <c r="I1511" s="79"/>
      <c r="J1511" s="79"/>
      <c r="K1511" s="79"/>
      <c r="L1511" s="79"/>
      <c r="M1511" s="79"/>
      <c r="N1511" s="79"/>
      <c r="O1511" s="79"/>
      <c r="P1511" s="79"/>
      <c r="Q1511" s="79"/>
      <c r="R1511" s="79"/>
      <c r="S1511" s="79"/>
      <c r="T1511" s="79"/>
      <c r="U1511" s="79"/>
      <c r="V1511" s="79"/>
      <c r="W1511" s="79"/>
    </row>
    <row r="1512" spans="1:23">
      <c r="A1512" s="79"/>
      <c r="B1512" s="79"/>
      <c r="C1512" s="79"/>
      <c r="D1512" s="79"/>
      <c r="E1512" s="79"/>
      <c r="F1512" s="79"/>
      <c r="G1512" s="79"/>
      <c r="H1512" s="79"/>
      <c r="I1512" s="79"/>
      <c r="J1512" s="79"/>
      <c r="K1512" s="79"/>
      <c r="L1512" s="79"/>
      <c r="M1512" s="79"/>
      <c r="N1512" s="79"/>
      <c r="O1512" s="79"/>
      <c r="P1512" s="79"/>
      <c r="Q1512" s="79"/>
      <c r="R1512" s="79"/>
      <c r="S1512" s="79"/>
      <c r="T1512" s="79"/>
      <c r="U1512" s="79"/>
      <c r="V1512" s="79"/>
      <c r="W1512" s="79"/>
    </row>
    <row r="1513" spans="1:23">
      <c r="A1513" s="79"/>
      <c r="B1513" s="79"/>
      <c r="C1513" s="79"/>
      <c r="D1513" s="79"/>
      <c r="E1513" s="79"/>
      <c r="F1513" s="79"/>
      <c r="G1513" s="79"/>
      <c r="H1513" s="79"/>
      <c r="I1513" s="79"/>
      <c r="J1513" s="79"/>
      <c r="K1513" s="79"/>
      <c r="L1513" s="79"/>
      <c r="M1513" s="79"/>
      <c r="N1513" s="79"/>
      <c r="O1513" s="79"/>
      <c r="P1513" s="79"/>
      <c r="Q1513" s="79"/>
      <c r="R1513" s="79"/>
      <c r="S1513" s="79"/>
      <c r="T1513" s="79"/>
      <c r="U1513" s="79"/>
      <c r="V1513" s="79"/>
      <c r="W1513" s="79"/>
    </row>
    <row r="1514" spans="1:23">
      <c r="A1514" s="79"/>
      <c r="B1514" s="79"/>
      <c r="C1514" s="79"/>
      <c r="D1514" s="79"/>
      <c r="E1514" s="79"/>
      <c r="F1514" s="79"/>
      <c r="G1514" s="79"/>
      <c r="H1514" s="79"/>
      <c r="I1514" s="79"/>
      <c r="J1514" s="79"/>
      <c r="K1514" s="79"/>
      <c r="L1514" s="79"/>
      <c r="M1514" s="79"/>
      <c r="N1514" s="79"/>
      <c r="O1514" s="79"/>
      <c r="P1514" s="79"/>
      <c r="Q1514" s="79"/>
      <c r="R1514" s="79"/>
      <c r="S1514" s="79"/>
      <c r="T1514" s="79"/>
      <c r="U1514" s="79"/>
      <c r="V1514" s="79"/>
      <c r="W1514" s="79"/>
    </row>
    <row r="1515" spans="1:23">
      <c r="A1515" s="79"/>
      <c r="B1515" s="79"/>
      <c r="C1515" s="79"/>
      <c r="D1515" s="79"/>
      <c r="E1515" s="79"/>
      <c r="F1515" s="79"/>
      <c r="G1515" s="79"/>
      <c r="H1515" s="79"/>
      <c r="I1515" s="79"/>
      <c r="J1515" s="79"/>
      <c r="K1515" s="79"/>
      <c r="L1515" s="79"/>
      <c r="M1515" s="79"/>
      <c r="N1515" s="79"/>
      <c r="O1515" s="79"/>
      <c r="P1515" s="79"/>
      <c r="Q1515" s="79"/>
      <c r="R1515" s="79"/>
      <c r="S1515" s="79"/>
      <c r="T1515" s="79"/>
      <c r="U1515" s="79"/>
      <c r="V1515" s="79"/>
      <c r="W1515" s="79"/>
    </row>
    <row r="1516" spans="1:23">
      <c r="A1516" s="79"/>
      <c r="B1516" s="79"/>
      <c r="C1516" s="79"/>
      <c r="D1516" s="79"/>
      <c r="E1516" s="79"/>
      <c r="F1516" s="79"/>
      <c r="G1516" s="79"/>
      <c r="H1516" s="79"/>
      <c r="I1516" s="79"/>
      <c r="J1516" s="79"/>
      <c r="K1516" s="79"/>
      <c r="L1516" s="79"/>
      <c r="M1516" s="79"/>
      <c r="N1516" s="79"/>
      <c r="O1516" s="79"/>
      <c r="P1516" s="79"/>
      <c r="Q1516" s="79"/>
      <c r="R1516" s="79"/>
      <c r="S1516" s="79"/>
      <c r="T1516" s="79"/>
      <c r="U1516" s="79"/>
      <c r="V1516" s="79"/>
      <c r="W1516" s="79"/>
    </row>
    <row r="1517" spans="1:23">
      <c r="A1517" s="79"/>
      <c r="B1517" s="79"/>
      <c r="C1517" s="79"/>
      <c r="D1517" s="79"/>
      <c r="E1517" s="79"/>
      <c r="F1517" s="79"/>
      <c r="G1517" s="79"/>
      <c r="H1517" s="79"/>
      <c r="I1517" s="79"/>
      <c r="J1517" s="79"/>
      <c r="K1517" s="79"/>
      <c r="L1517" s="79"/>
      <c r="M1517" s="79"/>
      <c r="N1517" s="79"/>
      <c r="O1517" s="79"/>
      <c r="P1517" s="79"/>
      <c r="Q1517" s="79"/>
      <c r="R1517" s="79"/>
      <c r="S1517" s="79"/>
      <c r="T1517" s="79"/>
      <c r="U1517" s="79"/>
      <c r="V1517" s="79"/>
      <c r="W1517" s="79"/>
    </row>
    <row r="1518" spans="1:23">
      <c r="A1518" s="79"/>
      <c r="B1518" s="79"/>
      <c r="C1518" s="79"/>
      <c r="D1518" s="79"/>
      <c r="E1518" s="79"/>
      <c r="F1518" s="79"/>
      <c r="G1518" s="79"/>
      <c r="H1518" s="79"/>
      <c r="I1518" s="79"/>
      <c r="J1518" s="79"/>
      <c r="K1518" s="79"/>
      <c r="L1518" s="79"/>
      <c r="M1518" s="79"/>
      <c r="N1518" s="79"/>
      <c r="O1518" s="79"/>
      <c r="P1518" s="79"/>
      <c r="Q1518" s="79"/>
      <c r="R1518" s="79"/>
      <c r="S1518" s="79"/>
      <c r="T1518" s="79"/>
      <c r="U1518" s="79"/>
      <c r="V1518" s="79"/>
      <c r="W1518" s="79"/>
    </row>
    <row r="1519" spans="1:23">
      <c r="A1519" s="79"/>
      <c r="B1519" s="79"/>
      <c r="C1519" s="79"/>
      <c r="D1519" s="79"/>
      <c r="E1519" s="79"/>
      <c r="F1519" s="79"/>
      <c r="G1519" s="79"/>
      <c r="H1519" s="79"/>
      <c r="I1519" s="79"/>
      <c r="J1519" s="79"/>
      <c r="K1519" s="79"/>
      <c r="L1519" s="79"/>
      <c r="M1519" s="79"/>
      <c r="N1519" s="79"/>
      <c r="O1519" s="79"/>
      <c r="P1519" s="79"/>
      <c r="Q1519" s="79"/>
      <c r="R1519" s="79"/>
      <c r="S1519" s="79"/>
      <c r="T1519" s="79"/>
      <c r="U1519" s="79"/>
      <c r="V1519" s="79"/>
      <c r="W1519" s="79"/>
    </row>
    <row r="1520" spans="1:23">
      <c r="A1520" s="79"/>
      <c r="B1520" s="79"/>
      <c r="C1520" s="79"/>
      <c r="D1520" s="79"/>
      <c r="E1520" s="79"/>
      <c r="F1520" s="79"/>
      <c r="G1520" s="79"/>
      <c r="H1520" s="79"/>
      <c r="I1520" s="79"/>
      <c r="J1520" s="79"/>
      <c r="K1520" s="79"/>
      <c r="L1520" s="79"/>
      <c r="M1520" s="79"/>
      <c r="N1520" s="79"/>
      <c r="O1520" s="79"/>
      <c r="P1520" s="79"/>
      <c r="Q1520" s="79"/>
      <c r="R1520" s="79"/>
      <c r="S1520" s="79"/>
      <c r="T1520" s="79"/>
      <c r="U1520" s="79"/>
      <c r="V1520" s="79"/>
      <c r="W1520" s="79"/>
    </row>
    <row r="1521" spans="1:23">
      <c r="A1521" s="79"/>
      <c r="B1521" s="79"/>
      <c r="C1521" s="79"/>
      <c r="D1521" s="79"/>
      <c r="E1521" s="79"/>
      <c r="F1521" s="79"/>
      <c r="G1521" s="79"/>
      <c r="H1521" s="79"/>
      <c r="I1521" s="79"/>
      <c r="J1521" s="79"/>
      <c r="K1521" s="79"/>
      <c r="L1521" s="79"/>
      <c r="M1521" s="79"/>
      <c r="N1521" s="79"/>
      <c r="O1521" s="79"/>
      <c r="P1521" s="79"/>
      <c r="Q1521" s="79"/>
      <c r="R1521" s="79"/>
      <c r="S1521" s="79"/>
      <c r="T1521" s="79"/>
      <c r="U1521" s="79"/>
      <c r="V1521" s="79"/>
      <c r="W1521" s="79"/>
    </row>
    <row r="1522" spans="1:23">
      <c r="A1522" s="79"/>
      <c r="B1522" s="79"/>
      <c r="C1522" s="79"/>
      <c r="D1522" s="79"/>
      <c r="E1522" s="79"/>
      <c r="F1522" s="79"/>
      <c r="G1522" s="79"/>
      <c r="H1522" s="79"/>
      <c r="I1522" s="79"/>
      <c r="J1522" s="79"/>
      <c r="K1522" s="79"/>
      <c r="L1522" s="79"/>
      <c r="M1522" s="79"/>
      <c r="N1522" s="79"/>
      <c r="O1522" s="79"/>
      <c r="P1522" s="79"/>
      <c r="Q1522" s="79"/>
      <c r="R1522" s="79"/>
      <c r="S1522" s="79"/>
      <c r="T1522" s="79"/>
      <c r="U1522" s="79"/>
      <c r="V1522" s="79"/>
      <c r="W1522" s="79"/>
    </row>
    <row r="1523" spans="1:23">
      <c r="A1523" s="79"/>
      <c r="B1523" s="79"/>
      <c r="C1523" s="79"/>
      <c r="D1523" s="79"/>
      <c r="E1523" s="79"/>
      <c r="F1523" s="79"/>
      <c r="G1523" s="79"/>
      <c r="H1523" s="79"/>
      <c r="I1523" s="79"/>
      <c r="J1523" s="79"/>
      <c r="K1523" s="79"/>
      <c r="L1523" s="79"/>
      <c r="M1523" s="79"/>
      <c r="N1523" s="79"/>
      <c r="O1523" s="79"/>
      <c r="P1523" s="79"/>
      <c r="Q1523" s="79"/>
      <c r="R1523" s="79"/>
      <c r="S1523" s="79"/>
      <c r="T1523" s="79"/>
      <c r="U1523" s="79"/>
      <c r="V1523" s="79"/>
      <c r="W1523" s="79"/>
    </row>
    <row r="1524" spans="1:23">
      <c r="A1524" s="79"/>
      <c r="B1524" s="79"/>
      <c r="C1524" s="79"/>
      <c r="D1524" s="79"/>
      <c r="E1524" s="79"/>
      <c r="F1524" s="79"/>
      <c r="G1524" s="79"/>
      <c r="H1524" s="79"/>
      <c r="I1524" s="79"/>
      <c r="J1524" s="79"/>
      <c r="K1524" s="79"/>
      <c r="L1524" s="79"/>
      <c r="M1524" s="79"/>
      <c r="N1524" s="79"/>
      <c r="O1524" s="79"/>
      <c r="P1524" s="79"/>
      <c r="Q1524" s="79"/>
      <c r="R1524" s="79"/>
      <c r="S1524" s="79"/>
      <c r="T1524" s="79"/>
      <c r="U1524" s="79"/>
      <c r="V1524" s="79"/>
      <c r="W1524" s="79"/>
    </row>
    <row r="1525" spans="1:23">
      <c r="A1525" s="79"/>
      <c r="B1525" s="79"/>
      <c r="C1525" s="79"/>
      <c r="D1525" s="79"/>
      <c r="E1525" s="79"/>
      <c r="F1525" s="79"/>
      <c r="G1525" s="79"/>
      <c r="H1525" s="79"/>
      <c r="I1525" s="79"/>
      <c r="J1525" s="79"/>
      <c r="K1525" s="79"/>
      <c r="L1525" s="79"/>
      <c r="M1525" s="79"/>
      <c r="N1525" s="79"/>
      <c r="O1525" s="79"/>
      <c r="P1525" s="79"/>
      <c r="Q1525" s="79"/>
      <c r="R1525" s="79"/>
      <c r="S1525" s="79"/>
      <c r="T1525" s="79"/>
      <c r="U1525" s="79"/>
      <c r="V1525" s="79"/>
      <c r="W1525" s="79"/>
    </row>
    <row r="1526" spans="1:23">
      <c r="A1526" s="79"/>
      <c r="B1526" s="79"/>
      <c r="C1526" s="79"/>
      <c r="D1526" s="79"/>
      <c r="E1526" s="79"/>
      <c r="F1526" s="79"/>
      <c r="G1526" s="79"/>
      <c r="H1526" s="79"/>
      <c r="I1526" s="79"/>
      <c r="J1526" s="79"/>
      <c r="K1526" s="79"/>
      <c r="L1526" s="79"/>
      <c r="M1526" s="79"/>
      <c r="N1526" s="79"/>
      <c r="O1526" s="79"/>
      <c r="P1526" s="79"/>
      <c r="Q1526" s="79"/>
      <c r="R1526" s="79"/>
      <c r="S1526" s="79"/>
      <c r="T1526" s="79"/>
      <c r="U1526" s="79"/>
      <c r="V1526" s="79"/>
      <c r="W1526" s="79"/>
    </row>
    <row r="1527" spans="1:23">
      <c r="A1527" s="79"/>
      <c r="B1527" s="79"/>
      <c r="C1527" s="79"/>
      <c r="D1527" s="79"/>
      <c r="E1527" s="79"/>
      <c r="F1527" s="79"/>
      <c r="G1527" s="79"/>
      <c r="H1527" s="79"/>
      <c r="I1527" s="79"/>
      <c r="J1527" s="79"/>
      <c r="K1527" s="79"/>
      <c r="L1527" s="79"/>
      <c r="M1527" s="79"/>
      <c r="N1527" s="79"/>
      <c r="O1527" s="79"/>
      <c r="P1527" s="79"/>
      <c r="Q1527" s="79"/>
      <c r="R1527" s="79"/>
      <c r="S1527" s="79"/>
      <c r="T1527" s="79"/>
      <c r="U1527" s="79"/>
      <c r="V1527" s="79"/>
      <c r="W1527" s="79"/>
    </row>
    <row r="1528" spans="1:23">
      <c r="A1528" s="79"/>
      <c r="B1528" s="79"/>
      <c r="C1528" s="79"/>
      <c r="D1528" s="79"/>
      <c r="E1528" s="79"/>
      <c r="F1528" s="79"/>
      <c r="G1528" s="79"/>
      <c r="H1528" s="79"/>
      <c r="I1528" s="79"/>
      <c r="J1528" s="79"/>
      <c r="K1528" s="79"/>
      <c r="L1528" s="79"/>
      <c r="M1528" s="79"/>
      <c r="N1528" s="79"/>
      <c r="O1528" s="79"/>
      <c r="P1528" s="79"/>
      <c r="Q1528" s="79"/>
      <c r="R1528" s="79"/>
      <c r="S1528" s="79"/>
      <c r="T1528" s="79"/>
      <c r="U1528" s="79"/>
      <c r="V1528" s="79"/>
      <c r="W1528" s="79"/>
    </row>
    <row r="1529" spans="1:23">
      <c r="A1529" s="79"/>
      <c r="B1529" s="79"/>
      <c r="C1529" s="79"/>
      <c r="D1529" s="79"/>
      <c r="E1529" s="79"/>
      <c r="F1529" s="79"/>
      <c r="G1529" s="79"/>
      <c r="H1529" s="79"/>
      <c r="I1529" s="79"/>
      <c r="J1529" s="79"/>
      <c r="K1529" s="79"/>
      <c r="L1529" s="79"/>
      <c r="M1529" s="79"/>
      <c r="N1529" s="79"/>
      <c r="O1529" s="79"/>
      <c r="P1529" s="79"/>
      <c r="Q1529" s="79"/>
      <c r="R1529" s="79"/>
      <c r="S1529" s="79"/>
      <c r="T1529" s="79"/>
      <c r="U1529" s="79"/>
      <c r="V1529" s="79"/>
      <c r="W1529" s="79"/>
    </row>
    <row r="1530" spans="1:23">
      <c r="A1530" s="79"/>
      <c r="B1530" s="79"/>
      <c r="C1530" s="79"/>
      <c r="D1530" s="79"/>
      <c r="E1530" s="79"/>
      <c r="F1530" s="79"/>
      <c r="G1530" s="79"/>
      <c r="H1530" s="79"/>
      <c r="I1530" s="79"/>
      <c r="J1530" s="79"/>
      <c r="K1530" s="79"/>
      <c r="L1530" s="79"/>
      <c r="M1530" s="79"/>
      <c r="N1530" s="79"/>
      <c r="O1530" s="79"/>
      <c r="P1530" s="79"/>
      <c r="Q1530" s="79"/>
      <c r="R1530" s="79"/>
      <c r="S1530" s="79"/>
      <c r="T1530" s="79"/>
      <c r="U1530" s="79"/>
      <c r="V1530" s="79"/>
      <c r="W1530" s="79"/>
    </row>
    <row r="1531" spans="1:23">
      <c r="A1531" s="79"/>
      <c r="B1531" s="79"/>
      <c r="C1531" s="79"/>
      <c r="D1531" s="79"/>
      <c r="E1531" s="79"/>
      <c r="F1531" s="79"/>
      <c r="G1531" s="79"/>
      <c r="H1531" s="79"/>
      <c r="I1531" s="79"/>
      <c r="J1531" s="79"/>
      <c r="K1531" s="79"/>
      <c r="L1531" s="79"/>
      <c r="M1531" s="79"/>
      <c r="N1531" s="79"/>
      <c r="O1531" s="79"/>
      <c r="P1531" s="79"/>
      <c r="Q1531" s="79"/>
      <c r="R1531" s="79"/>
      <c r="S1531" s="79"/>
      <c r="T1531" s="79"/>
      <c r="U1531" s="79"/>
      <c r="V1531" s="79"/>
      <c r="W1531" s="79"/>
    </row>
    <row r="1532" spans="1:23">
      <c r="A1532" s="79"/>
      <c r="B1532" s="79"/>
      <c r="C1532" s="79"/>
      <c r="D1532" s="79"/>
      <c r="E1532" s="79"/>
      <c r="F1532" s="79"/>
      <c r="G1532" s="79"/>
      <c r="H1532" s="79"/>
      <c r="I1532" s="79"/>
      <c r="J1532" s="79"/>
      <c r="K1532" s="79"/>
      <c r="L1532" s="79"/>
      <c r="M1532" s="79"/>
      <c r="N1532" s="79"/>
      <c r="O1532" s="79"/>
      <c r="P1532" s="79"/>
      <c r="Q1532" s="79"/>
      <c r="R1532" s="79"/>
      <c r="S1532" s="79"/>
      <c r="T1532" s="79"/>
      <c r="U1532" s="79"/>
      <c r="V1532" s="79"/>
      <c r="W1532" s="79"/>
    </row>
    <row r="1533" spans="1:23">
      <c r="A1533" s="79"/>
      <c r="B1533" s="79"/>
      <c r="C1533" s="79"/>
      <c r="D1533" s="79"/>
      <c r="E1533" s="79"/>
      <c r="F1533" s="79"/>
      <c r="G1533" s="79"/>
      <c r="H1533" s="79"/>
      <c r="I1533" s="79"/>
      <c r="J1533" s="79"/>
      <c r="K1533" s="79"/>
      <c r="L1533" s="79"/>
      <c r="M1533" s="79"/>
      <c r="N1533" s="79"/>
      <c r="O1533" s="79"/>
      <c r="P1533" s="79"/>
      <c r="Q1533" s="79"/>
      <c r="R1533" s="79"/>
      <c r="S1533" s="79"/>
      <c r="T1533" s="79"/>
      <c r="U1533" s="79"/>
      <c r="V1533" s="79"/>
      <c r="W1533" s="79"/>
    </row>
    <row r="1534" spans="1:23">
      <c r="A1534" s="79"/>
      <c r="B1534" s="79"/>
      <c r="C1534" s="79"/>
      <c r="D1534" s="79"/>
      <c r="E1534" s="79"/>
      <c r="F1534" s="79"/>
      <c r="G1534" s="79"/>
      <c r="H1534" s="79"/>
      <c r="I1534" s="79"/>
      <c r="J1534" s="79"/>
      <c r="K1534" s="79"/>
      <c r="L1534" s="79"/>
      <c r="M1534" s="79"/>
      <c r="N1534" s="79"/>
      <c r="O1534" s="79"/>
      <c r="P1534" s="79"/>
      <c r="Q1534" s="79"/>
      <c r="R1534" s="79"/>
      <c r="S1534" s="79"/>
      <c r="T1534" s="79"/>
      <c r="U1534" s="79"/>
      <c r="V1534" s="79"/>
      <c r="W1534" s="79"/>
    </row>
    <row r="1535" spans="1:23">
      <c r="A1535" s="79"/>
      <c r="B1535" s="79"/>
      <c r="C1535" s="79"/>
      <c r="D1535" s="79"/>
      <c r="E1535" s="79"/>
      <c r="F1535" s="79"/>
      <c r="G1535" s="79"/>
      <c r="H1535" s="79"/>
      <c r="I1535" s="79"/>
      <c r="J1535" s="79"/>
      <c r="K1535" s="79"/>
      <c r="L1535" s="79"/>
      <c r="M1535" s="79"/>
      <c r="N1535" s="79"/>
      <c r="O1535" s="79"/>
      <c r="P1535" s="79"/>
      <c r="Q1535" s="79"/>
      <c r="R1535" s="79"/>
      <c r="S1535" s="79"/>
      <c r="T1535" s="79"/>
      <c r="U1535" s="79"/>
      <c r="V1535" s="79"/>
      <c r="W1535" s="79"/>
    </row>
    <row r="1536" spans="1:23">
      <c r="A1536" s="79"/>
      <c r="B1536" s="79"/>
      <c r="C1536" s="79"/>
      <c r="D1536" s="79"/>
      <c r="E1536" s="79"/>
      <c r="F1536" s="79"/>
      <c r="G1536" s="79"/>
      <c r="H1536" s="79"/>
      <c r="I1536" s="79"/>
      <c r="J1536" s="79"/>
      <c r="K1536" s="79"/>
      <c r="L1536" s="79"/>
      <c r="M1536" s="79"/>
      <c r="N1536" s="79"/>
      <c r="O1536" s="79"/>
      <c r="P1536" s="79"/>
      <c r="Q1536" s="79"/>
      <c r="R1536" s="79"/>
      <c r="S1536" s="79"/>
      <c r="T1536" s="79"/>
      <c r="U1536" s="79"/>
      <c r="V1536" s="79"/>
      <c r="W1536" s="79"/>
    </row>
    <row r="1537" spans="1:23">
      <c r="A1537" s="79"/>
      <c r="B1537" s="79"/>
      <c r="C1537" s="79"/>
      <c r="D1537" s="79"/>
      <c r="E1537" s="79"/>
      <c r="F1537" s="79"/>
      <c r="G1537" s="79"/>
      <c r="H1537" s="79"/>
      <c r="I1537" s="79"/>
      <c r="J1537" s="79"/>
      <c r="K1537" s="79"/>
      <c r="L1537" s="79"/>
      <c r="M1537" s="79"/>
      <c r="N1537" s="79"/>
      <c r="O1537" s="79"/>
      <c r="P1537" s="79"/>
      <c r="Q1537" s="79"/>
      <c r="R1537" s="79"/>
      <c r="S1537" s="79"/>
      <c r="T1537" s="79"/>
      <c r="U1537" s="79"/>
      <c r="V1537" s="79"/>
      <c r="W1537" s="79"/>
    </row>
    <row r="1538" spans="1:23">
      <c r="A1538" s="79"/>
      <c r="B1538" s="79"/>
      <c r="C1538" s="79"/>
      <c r="D1538" s="79"/>
      <c r="E1538" s="79"/>
      <c r="F1538" s="79"/>
      <c r="G1538" s="79"/>
      <c r="H1538" s="79"/>
      <c r="I1538" s="79"/>
      <c r="J1538" s="79"/>
      <c r="K1538" s="79"/>
      <c r="L1538" s="79"/>
      <c r="M1538" s="79"/>
      <c r="N1538" s="79"/>
      <c r="O1538" s="79"/>
      <c r="P1538" s="79"/>
      <c r="Q1538" s="79"/>
      <c r="R1538" s="79"/>
      <c r="S1538" s="79"/>
      <c r="T1538" s="79"/>
      <c r="U1538" s="79"/>
      <c r="V1538" s="79"/>
      <c r="W1538" s="79"/>
    </row>
    <row r="1539" spans="1:23">
      <c r="A1539" s="79"/>
      <c r="B1539" s="79"/>
      <c r="C1539" s="79"/>
      <c r="D1539" s="79"/>
      <c r="E1539" s="79"/>
      <c r="F1539" s="79"/>
      <c r="G1539" s="79"/>
      <c r="H1539" s="79"/>
      <c r="I1539" s="79"/>
      <c r="J1539" s="79"/>
      <c r="K1539" s="79"/>
      <c r="L1539" s="79"/>
      <c r="M1539" s="79"/>
      <c r="N1539" s="79"/>
      <c r="O1539" s="79"/>
      <c r="P1539" s="79"/>
      <c r="Q1539" s="79"/>
      <c r="R1539" s="79"/>
      <c r="S1539" s="79"/>
      <c r="T1539" s="79"/>
      <c r="U1539" s="79"/>
      <c r="V1539" s="79"/>
      <c r="W1539" s="79"/>
    </row>
    <row r="1540" spans="1:23">
      <c r="A1540" s="79"/>
      <c r="B1540" s="79"/>
      <c r="C1540" s="79"/>
      <c r="D1540" s="79"/>
      <c r="E1540" s="79"/>
      <c r="F1540" s="79"/>
      <c r="G1540" s="79"/>
      <c r="H1540" s="79"/>
      <c r="I1540" s="79"/>
      <c r="J1540" s="79"/>
      <c r="K1540" s="79"/>
      <c r="L1540" s="79"/>
      <c r="M1540" s="79"/>
      <c r="N1540" s="79"/>
      <c r="O1540" s="79"/>
      <c r="P1540" s="79"/>
      <c r="Q1540" s="79"/>
      <c r="R1540" s="79"/>
      <c r="S1540" s="79"/>
      <c r="T1540" s="79"/>
      <c r="U1540" s="79"/>
      <c r="V1540" s="79"/>
      <c r="W1540" s="79"/>
    </row>
    <row r="1541" spans="1:23">
      <c r="A1541" s="79"/>
      <c r="B1541" s="79"/>
      <c r="C1541" s="79"/>
      <c r="D1541" s="79"/>
      <c r="E1541" s="79"/>
      <c r="F1541" s="79"/>
      <c r="G1541" s="79"/>
      <c r="H1541" s="79"/>
      <c r="I1541" s="79"/>
      <c r="J1541" s="79"/>
      <c r="K1541" s="79"/>
      <c r="L1541" s="79"/>
      <c r="M1541" s="79"/>
      <c r="N1541" s="79"/>
      <c r="O1541" s="79"/>
      <c r="P1541" s="79"/>
      <c r="Q1541" s="79"/>
      <c r="R1541" s="79"/>
      <c r="S1541" s="79"/>
      <c r="T1541" s="79"/>
      <c r="U1541" s="79"/>
      <c r="V1541" s="79"/>
      <c r="W1541" s="79"/>
    </row>
    <row r="1542" spans="1:23">
      <c r="A1542" s="79"/>
      <c r="B1542" s="79"/>
      <c r="C1542" s="79"/>
      <c r="D1542" s="79"/>
      <c r="E1542" s="79"/>
      <c r="F1542" s="79"/>
      <c r="G1542" s="79"/>
      <c r="H1542" s="79"/>
      <c r="I1542" s="79"/>
      <c r="J1542" s="79"/>
      <c r="K1542" s="79"/>
      <c r="L1542" s="79"/>
      <c r="M1542" s="79"/>
      <c r="N1542" s="79"/>
      <c r="O1542" s="79"/>
      <c r="P1542" s="79"/>
      <c r="Q1542" s="79"/>
      <c r="R1542" s="79"/>
      <c r="S1542" s="79"/>
      <c r="T1542" s="79"/>
      <c r="U1542" s="79"/>
      <c r="V1542" s="79"/>
      <c r="W1542" s="79"/>
    </row>
    <row r="1543" spans="1:23">
      <c r="A1543" s="79"/>
      <c r="B1543" s="79"/>
      <c r="C1543" s="79"/>
      <c r="D1543" s="79"/>
      <c r="E1543" s="79"/>
      <c r="F1543" s="79"/>
      <c r="G1543" s="79"/>
      <c r="H1543" s="79"/>
      <c r="I1543" s="79"/>
      <c r="J1543" s="79"/>
      <c r="K1543" s="79"/>
      <c r="L1543" s="79"/>
      <c r="M1543" s="79"/>
      <c r="N1543" s="79"/>
      <c r="O1543" s="79"/>
      <c r="P1543" s="79"/>
      <c r="Q1543" s="79"/>
      <c r="R1543" s="79"/>
      <c r="S1543" s="79"/>
      <c r="T1543" s="79"/>
      <c r="U1543" s="79"/>
      <c r="V1543" s="79"/>
      <c r="W1543" s="79"/>
    </row>
    <row r="1544" spans="1:23">
      <c r="A1544" s="79"/>
      <c r="B1544" s="79"/>
      <c r="C1544" s="79"/>
      <c r="D1544" s="79"/>
      <c r="E1544" s="79"/>
      <c r="F1544" s="79"/>
      <c r="G1544" s="79"/>
      <c r="H1544" s="79"/>
      <c r="I1544" s="79"/>
      <c r="J1544" s="79"/>
      <c r="K1544" s="79"/>
      <c r="L1544" s="79"/>
      <c r="M1544" s="79"/>
      <c r="N1544" s="79"/>
      <c r="O1544" s="79"/>
      <c r="P1544" s="79"/>
      <c r="Q1544" s="79"/>
      <c r="R1544" s="79"/>
      <c r="S1544" s="79"/>
      <c r="T1544" s="79"/>
      <c r="U1544" s="79"/>
      <c r="V1544" s="79"/>
      <c r="W1544" s="79"/>
    </row>
    <row r="1545" spans="1:23">
      <c r="A1545" s="79"/>
      <c r="B1545" s="79"/>
      <c r="C1545" s="79"/>
      <c r="D1545" s="79"/>
      <c r="E1545" s="79"/>
      <c r="F1545" s="79"/>
      <c r="G1545" s="79"/>
      <c r="H1545" s="79"/>
      <c r="I1545" s="79"/>
      <c r="J1545" s="79"/>
      <c r="K1545" s="79"/>
      <c r="L1545" s="79"/>
      <c r="M1545" s="79"/>
      <c r="N1545" s="79"/>
      <c r="O1545" s="79"/>
      <c r="P1545" s="79"/>
      <c r="Q1545" s="79"/>
      <c r="R1545" s="79"/>
      <c r="S1545" s="79"/>
      <c r="T1545" s="79"/>
      <c r="U1545" s="79"/>
      <c r="V1545" s="79"/>
      <c r="W1545" s="79"/>
    </row>
    <row r="1546" spans="1:23">
      <c r="A1546" s="79"/>
      <c r="B1546" s="79"/>
      <c r="C1546" s="79"/>
      <c r="D1546" s="79"/>
      <c r="E1546" s="79"/>
      <c r="F1546" s="79"/>
      <c r="G1546" s="79"/>
      <c r="H1546" s="79"/>
      <c r="I1546" s="79"/>
      <c r="J1546" s="79"/>
      <c r="K1546" s="79"/>
      <c r="L1546" s="79"/>
      <c r="M1546" s="79"/>
      <c r="N1546" s="79"/>
      <c r="O1546" s="79"/>
      <c r="P1546" s="79"/>
      <c r="Q1546" s="79"/>
      <c r="R1546" s="79"/>
      <c r="S1546" s="79"/>
      <c r="T1546" s="79"/>
      <c r="U1546" s="79"/>
      <c r="V1546" s="79"/>
      <c r="W1546" s="79"/>
    </row>
    <row r="1547" spans="1:23">
      <c r="A1547" s="79"/>
      <c r="B1547" s="79"/>
      <c r="C1547" s="79"/>
      <c r="D1547" s="79"/>
      <c r="E1547" s="79"/>
      <c r="F1547" s="79"/>
      <c r="G1547" s="79"/>
      <c r="H1547" s="79"/>
      <c r="I1547" s="79"/>
      <c r="J1547" s="79"/>
      <c r="K1547" s="79"/>
      <c r="L1547" s="79"/>
      <c r="M1547" s="79"/>
      <c r="N1547" s="79"/>
      <c r="O1547" s="79"/>
      <c r="P1547" s="79"/>
      <c r="Q1547" s="79"/>
      <c r="R1547" s="79"/>
      <c r="S1547" s="79"/>
      <c r="T1547" s="79"/>
      <c r="U1547" s="79"/>
      <c r="V1547" s="79"/>
      <c r="W1547" s="79"/>
    </row>
    <row r="1548" spans="1:23">
      <c r="A1548" s="79"/>
      <c r="B1548" s="79"/>
      <c r="C1548" s="79"/>
      <c r="D1548" s="79"/>
      <c r="E1548" s="79"/>
      <c r="F1548" s="79"/>
      <c r="G1548" s="79"/>
      <c r="H1548" s="79"/>
      <c r="I1548" s="79"/>
      <c r="J1548" s="79"/>
      <c r="K1548" s="79"/>
      <c r="L1548" s="79"/>
      <c r="M1548" s="79"/>
      <c r="N1548" s="79"/>
      <c r="O1548" s="79"/>
      <c r="P1548" s="79"/>
      <c r="Q1548" s="79"/>
      <c r="R1548" s="79"/>
      <c r="S1548" s="79"/>
      <c r="T1548" s="79"/>
      <c r="U1548" s="79"/>
      <c r="V1548" s="79"/>
      <c r="W1548" s="79"/>
    </row>
    <row r="1549" spans="1:23">
      <c r="A1549" s="79"/>
      <c r="B1549" s="79"/>
      <c r="C1549" s="79"/>
      <c r="D1549" s="79"/>
      <c r="E1549" s="79"/>
      <c r="F1549" s="79"/>
      <c r="G1549" s="79"/>
      <c r="H1549" s="79"/>
      <c r="I1549" s="79"/>
      <c r="J1549" s="79"/>
      <c r="K1549" s="79"/>
      <c r="L1549" s="79"/>
      <c r="M1549" s="79"/>
      <c r="N1549" s="79"/>
      <c r="O1549" s="79"/>
      <c r="P1549" s="79"/>
      <c r="Q1549" s="79"/>
      <c r="R1549" s="79"/>
      <c r="S1549" s="79"/>
      <c r="T1549" s="79"/>
      <c r="U1549" s="79"/>
      <c r="V1549" s="79"/>
      <c r="W1549" s="79"/>
    </row>
    <row r="1550" spans="1:23">
      <c r="A1550" s="79"/>
      <c r="B1550" s="79"/>
      <c r="C1550" s="79"/>
      <c r="D1550" s="79"/>
      <c r="E1550" s="79"/>
      <c r="F1550" s="79"/>
      <c r="G1550" s="79"/>
      <c r="H1550" s="79"/>
      <c r="I1550" s="79"/>
      <c r="J1550" s="79"/>
      <c r="K1550" s="79"/>
      <c r="L1550" s="79"/>
      <c r="M1550" s="79"/>
      <c r="N1550" s="79"/>
      <c r="O1550" s="79"/>
      <c r="P1550" s="79"/>
      <c r="Q1550" s="79"/>
      <c r="R1550" s="79"/>
      <c r="S1550" s="79"/>
      <c r="T1550" s="79"/>
      <c r="U1550" s="79"/>
      <c r="V1550" s="79"/>
      <c r="W1550" s="79"/>
    </row>
    <row r="1551" spans="1:23">
      <c r="A1551" s="79"/>
      <c r="B1551" s="79"/>
      <c r="C1551" s="79"/>
      <c r="D1551" s="79"/>
      <c r="E1551" s="79"/>
      <c r="F1551" s="79"/>
      <c r="G1551" s="79"/>
      <c r="H1551" s="79"/>
      <c r="I1551" s="79"/>
      <c r="J1551" s="79"/>
      <c r="K1551" s="79"/>
      <c r="L1551" s="79"/>
      <c r="M1551" s="79"/>
      <c r="N1551" s="79"/>
      <c r="O1551" s="79"/>
      <c r="P1551" s="79"/>
      <c r="Q1551" s="79"/>
      <c r="R1551" s="79"/>
      <c r="S1551" s="79"/>
      <c r="T1551" s="79"/>
      <c r="U1551" s="79"/>
      <c r="V1551" s="79"/>
      <c r="W1551" s="79"/>
    </row>
    <row r="1552" spans="1:23">
      <c r="A1552" s="79"/>
      <c r="B1552" s="79"/>
      <c r="C1552" s="79"/>
      <c r="D1552" s="79"/>
      <c r="E1552" s="79"/>
      <c r="F1552" s="79"/>
      <c r="G1552" s="79"/>
      <c r="H1552" s="79"/>
      <c r="I1552" s="79"/>
      <c r="J1552" s="79"/>
      <c r="K1552" s="79"/>
      <c r="L1552" s="79"/>
      <c r="M1552" s="79"/>
      <c r="N1552" s="79"/>
      <c r="O1552" s="79"/>
      <c r="P1552" s="79"/>
      <c r="Q1552" s="79"/>
      <c r="R1552" s="79"/>
      <c r="S1552" s="79"/>
      <c r="T1552" s="79"/>
      <c r="U1552" s="79"/>
      <c r="V1552" s="79"/>
      <c r="W1552" s="79"/>
    </row>
    <row r="1553" spans="1:23">
      <c r="A1553" s="79"/>
      <c r="B1553" s="79"/>
      <c r="C1553" s="79"/>
      <c r="D1553" s="79"/>
      <c r="E1553" s="79"/>
      <c r="F1553" s="79"/>
      <c r="G1553" s="79"/>
      <c r="H1553" s="79"/>
      <c r="I1553" s="79"/>
      <c r="J1553" s="79"/>
      <c r="K1553" s="79"/>
      <c r="L1553" s="79"/>
      <c r="M1553" s="79"/>
      <c r="N1553" s="79"/>
      <c r="O1553" s="79"/>
      <c r="P1553" s="79"/>
      <c r="Q1553" s="79"/>
      <c r="R1553" s="79"/>
      <c r="S1553" s="79"/>
      <c r="T1553" s="79"/>
      <c r="U1553" s="79"/>
      <c r="V1553" s="79"/>
      <c r="W1553" s="79"/>
    </row>
    <row r="1554" spans="1:23">
      <c r="A1554" s="79"/>
      <c r="B1554" s="79"/>
      <c r="C1554" s="79"/>
      <c r="D1554" s="79"/>
      <c r="E1554" s="79"/>
      <c r="F1554" s="79"/>
      <c r="G1554" s="79"/>
      <c r="H1554" s="79"/>
      <c r="I1554" s="79"/>
      <c r="J1554" s="79"/>
      <c r="K1554" s="79"/>
      <c r="L1554" s="79"/>
      <c r="M1554" s="79"/>
      <c r="N1554" s="79"/>
      <c r="O1554" s="79"/>
      <c r="P1554" s="79"/>
      <c r="Q1554" s="79"/>
      <c r="R1554" s="79"/>
      <c r="S1554" s="79"/>
      <c r="T1554" s="79"/>
      <c r="U1554" s="79"/>
      <c r="V1554" s="79"/>
      <c r="W1554" s="79"/>
    </row>
    <row r="1555" spans="1:23">
      <c r="A1555" s="79"/>
      <c r="B1555" s="79"/>
      <c r="C1555" s="79"/>
      <c r="D1555" s="79"/>
      <c r="E1555" s="79"/>
      <c r="F1555" s="79"/>
      <c r="G1555" s="79"/>
      <c r="H1555" s="79"/>
      <c r="I1555" s="79"/>
      <c r="J1555" s="79"/>
      <c r="K1555" s="79"/>
      <c r="L1555" s="79"/>
      <c r="M1555" s="79"/>
      <c r="N1555" s="79"/>
      <c r="O1555" s="79"/>
      <c r="P1555" s="79"/>
      <c r="Q1555" s="79"/>
      <c r="R1555" s="79"/>
      <c r="S1555" s="79"/>
      <c r="T1555" s="79"/>
      <c r="U1555" s="79"/>
      <c r="V1555" s="79"/>
      <c r="W1555" s="79"/>
    </row>
    <row r="1556" spans="1:23">
      <c r="A1556" s="79"/>
      <c r="B1556" s="79"/>
      <c r="C1556" s="79"/>
      <c r="D1556" s="79"/>
      <c r="E1556" s="79"/>
      <c r="F1556" s="79"/>
      <c r="G1556" s="79"/>
      <c r="H1556" s="79"/>
      <c r="I1556" s="79"/>
      <c r="J1556" s="79"/>
      <c r="K1556" s="79"/>
      <c r="L1556" s="79"/>
      <c r="M1556" s="79"/>
      <c r="N1556" s="79"/>
      <c r="O1556" s="79"/>
      <c r="P1556" s="79"/>
      <c r="Q1556" s="79"/>
      <c r="R1556" s="79"/>
      <c r="S1556" s="79"/>
      <c r="T1556" s="79"/>
      <c r="U1556" s="79"/>
      <c r="V1556" s="79"/>
      <c r="W1556" s="79"/>
    </row>
    <row r="1557" spans="1:23">
      <c r="A1557" s="79"/>
      <c r="B1557" s="79"/>
      <c r="C1557" s="79"/>
      <c r="D1557" s="79"/>
      <c r="E1557" s="79"/>
      <c r="F1557" s="79"/>
      <c r="G1557" s="79"/>
      <c r="H1557" s="79"/>
      <c r="I1557" s="79"/>
      <c r="J1557" s="79"/>
      <c r="K1557" s="79"/>
      <c r="L1557" s="79"/>
      <c r="M1557" s="79"/>
      <c r="N1557" s="79"/>
      <c r="O1557" s="79"/>
      <c r="P1557" s="79"/>
      <c r="Q1557" s="79"/>
      <c r="R1557" s="79"/>
      <c r="S1557" s="79"/>
      <c r="T1557" s="79"/>
      <c r="U1557" s="79"/>
      <c r="V1557" s="79"/>
      <c r="W1557" s="79"/>
    </row>
    <row r="1558" spans="1:23">
      <c r="A1558" s="79"/>
      <c r="B1558" s="79"/>
      <c r="C1558" s="79"/>
      <c r="D1558" s="79"/>
      <c r="E1558" s="79"/>
      <c r="F1558" s="79"/>
      <c r="G1558" s="79"/>
      <c r="H1558" s="79"/>
      <c r="I1558" s="79"/>
      <c r="J1558" s="79"/>
      <c r="K1558" s="79"/>
      <c r="L1558" s="79"/>
      <c r="M1558" s="79"/>
      <c r="N1558" s="79"/>
      <c r="O1558" s="79"/>
      <c r="P1558" s="79"/>
      <c r="Q1558" s="79"/>
      <c r="R1558" s="79"/>
      <c r="S1558" s="79"/>
      <c r="T1558" s="79"/>
      <c r="U1558" s="79"/>
      <c r="V1558" s="79"/>
      <c r="W1558" s="79"/>
    </row>
    <row r="1559" spans="1:23">
      <c r="A1559" s="79"/>
      <c r="B1559" s="79"/>
      <c r="C1559" s="79"/>
      <c r="D1559" s="79"/>
      <c r="E1559" s="79"/>
      <c r="F1559" s="79"/>
      <c r="G1559" s="79"/>
      <c r="H1559" s="79"/>
      <c r="I1559" s="79"/>
      <c r="J1559" s="79"/>
      <c r="K1559" s="79"/>
      <c r="L1559" s="79"/>
      <c r="M1559" s="79"/>
      <c r="N1559" s="79"/>
      <c r="O1559" s="79"/>
      <c r="P1559" s="79"/>
      <c r="Q1559" s="79"/>
      <c r="R1559" s="79"/>
      <c r="S1559" s="79"/>
      <c r="T1559" s="79"/>
      <c r="U1559" s="79"/>
      <c r="V1559" s="79"/>
      <c r="W1559" s="79"/>
    </row>
    <row r="1560" spans="1:23">
      <c r="A1560" s="79"/>
      <c r="B1560" s="79"/>
      <c r="C1560" s="79"/>
      <c r="D1560" s="79"/>
      <c r="E1560" s="79"/>
      <c r="F1560" s="79"/>
      <c r="G1560" s="79"/>
      <c r="H1560" s="79"/>
      <c r="I1560" s="79"/>
      <c r="J1560" s="79"/>
      <c r="K1560" s="79"/>
      <c r="L1560" s="79"/>
      <c r="M1560" s="79"/>
      <c r="N1560" s="79"/>
      <c r="O1560" s="79"/>
      <c r="P1560" s="79"/>
      <c r="Q1560" s="79"/>
      <c r="R1560" s="79"/>
      <c r="S1560" s="79"/>
      <c r="T1560" s="79"/>
      <c r="U1560" s="79"/>
      <c r="V1560" s="79"/>
      <c r="W1560" s="79"/>
    </row>
    <row r="1561" spans="1:23">
      <c r="A1561" s="79"/>
      <c r="B1561" s="79"/>
      <c r="C1561" s="79"/>
      <c r="D1561" s="79"/>
      <c r="E1561" s="79"/>
      <c r="F1561" s="79"/>
      <c r="G1561" s="79"/>
      <c r="H1561" s="79"/>
      <c r="I1561" s="79"/>
      <c r="J1561" s="79"/>
      <c r="K1561" s="79"/>
      <c r="L1561" s="79"/>
      <c r="M1561" s="79"/>
      <c r="N1561" s="79"/>
      <c r="O1561" s="79"/>
      <c r="P1561" s="79"/>
      <c r="Q1561" s="79"/>
      <c r="R1561" s="79"/>
      <c r="S1561" s="79"/>
      <c r="T1561" s="79"/>
      <c r="U1561" s="79"/>
      <c r="V1561" s="79"/>
      <c r="W1561" s="79"/>
    </row>
    <row r="1562" spans="1:23">
      <c r="A1562" s="79"/>
      <c r="B1562" s="79"/>
      <c r="C1562" s="79"/>
      <c r="D1562" s="79"/>
      <c r="E1562" s="79"/>
      <c r="F1562" s="79"/>
      <c r="G1562" s="79"/>
      <c r="H1562" s="79"/>
      <c r="I1562" s="79"/>
      <c r="J1562" s="79"/>
      <c r="K1562" s="79"/>
      <c r="L1562" s="79"/>
      <c r="M1562" s="79"/>
      <c r="N1562" s="79"/>
      <c r="O1562" s="79"/>
      <c r="P1562" s="79"/>
      <c r="Q1562" s="79"/>
      <c r="R1562" s="79"/>
      <c r="S1562" s="79"/>
      <c r="T1562" s="79"/>
      <c r="U1562" s="79"/>
      <c r="V1562" s="79"/>
      <c r="W1562" s="79"/>
    </row>
    <row r="1563" spans="1:23">
      <c r="A1563" s="79"/>
      <c r="B1563" s="79"/>
      <c r="C1563" s="79"/>
      <c r="D1563" s="79"/>
      <c r="E1563" s="79"/>
      <c r="F1563" s="79"/>
      <c r="G1563" s="79"/>
      <c r="H1563" s="79"/>
      <c r="I1563" s="79"/>
      <c r="J1563" s="79"/>
      <c r="K1563" s="79"/>
      <c r="L1563" s="79"/>
      <c r="M1563" s="79"/>
      <c r="N1563" s="79"/>
      <c r="O1563" s="79"/>
      <c r="P1563" s="79"/>
      <c r="Q1563" s="79"/>
      <c r="R1563" s="79"/>
      <c r="S1563" s="79"/>
      <c r="T1563" s="79"/>
      <c r="U1563" s="79"/>
      <c r="V1563" s="79"/>
      <c r="W1563" s="79"/>
    </row>
    <row r="1564" spans="1:23">
      <c r="A1564" s="79"/>
      <c r="B1564" s="79"/>
      <c r="C1564" s="79"/>
      <c r="D1564" s="79"/>
      <c r="E1564" s="79"/>
      <c r="F1564" s="79"/>
      <c r="G1564" s="79"/>
      <c r="H1564" s="79"/>
      <c r="I1564" s="79"/>
      <c r="J1564" s="79"/>
      <c r="K1564" s="79"/>
      <c r="L1564" s="79"/>
      <c r="M1564" s="79"/>
      <c r="N1564" s="79"/>
      <c r="O1564" s="79"/>
      <c r="P1564" s="79"/>
      <c r="Q1564" s="79"/>
      <c r="R1564" s="79"/>
      <c r="S1564" s="79"/>
      <c r="T1564" s="79"/>
      <c r="U1564" s="79"/>
      <c r="V1564" s="79"/>
      <c r="W1564" s="79"/>
    </row>
    <row r="1565" spans="1:23">
      <c r="A1565" s="79"/>
      <c r="B1565" s="79"/>
      <c r="C1565" s="79"/>
      <c r="D1565" s="79"/>
      <c r="E1565" s="79"/>
      <c r="F1565" s="79"/>
      <c r="G1565" s="79"/>
      <c r="H1565" s="79"/>
      <c r="I1565" s="79"/>
      <c r="J1565" s="79"/>
      <c r="K1565" s="79"/>
      <c r="L1565" s="79"/>
      <c r="M1565" s="79"/>
      <c r="N1565" s="79"/>
      <c r="O1565" s="79"/>
      <c r="P1565" s="79"/>
      <c r="Q1565" s="79"/>
      <c r="R1565" s="79"/>
      <c r="S1565" s="79"/>
      <c r="T1565" s="79"/>
      <c r="U1565" s="79"/>
      <c r="V1565" s="79"/>
      <c r="W1565" s="79"/>
    </row>
    <row r="1566" spans="1:23">
      <c r="A1566" s="79"/>
      <c r="B1566" s="79"/>
      <c r="C1566" s="79"/>
      <c r="D1566" s="79"/>
      <c r="E1566" s="79"/>
      <c r="F1566" s="79"/>
      <c r="G1566" s="79"/>
      <c r="H1566" s="79"/>
      <c r="I1566" s="79"/>
      <c r="J1566" s="79"/>
      <c r="K1566" s="79"/>
      <c r="L1566" s="79"/>
      <c r="M1566" s="79"/>
      <c r="N1566" s="79"/>
      <c r="O1566" s="79"/>
      <c r="P1566" s="79"/>
      <c r="Q1566" s="79"/>
      <c r="R1566" s="79"/>
      <c r="S1566" s="79"/>
      <c r="T1566" s="79"/>
      <c r="U1566" s="79"/>
      <c r="V1566" s="79"/>
      <c r="W1566" s="79"/>
    </row>
    <row r="1567" spans="1:23">
      <c r="A1567" s="79"/>
      <c r="B1567" s="79"/>
      <c r="C1567" s="79"/>
      <c r="D1567" s="79"/>
      <c r="E1567" s="79"/>
      <c r="F1567" s="79"/>
      <c r="G1567" s="79"/>
      <c r="H1567" s="79"/>
      <c r="I1567" s="79"/>
      <c r="J1567" s="79"/>
      <c r="K1567" s="79"/>
      <c r="L1567" s="79"/>
      <c r="M1567" s="79"/>
      <c r="N1567" s="79"/>
      <c r="O1567" s="79"/>
      <c r="P1567" s="79"/>
      <c r="Q1567" s="79"/>
      <c r="R1567" s="79"/>
      <c r="S1567" s="79"/>
      <c r="T1567" s="79"/>
      <c r="U1567" s="79"/>
      <c r="V1567" s="79"/>
      <c r="W1567" s="79"/>
    </row>
    <row r="1568" spans="1:23">
      <c r="A1568" s="79"/>
      <c r="B1568" s="79"/>
      <c r="C1568" s="79"/>
      <c r="D1568" s="79"/>
      <c r="E1568" s="79"/>
      <c r="F1568" s="79"/>
      <c r="G1568" s="79"/>
      <c r="H1568" s="79"/>
      <c r="I1568" s="79"/>
      <c r="J1568" s="79"/>
      <c r="K1568" s="79"/>
      <c r="L1568" s="79"/>
      <c r="M1568" s="79"/>
      <c r="N1568" s="79"/>
      <c r="O1568" s="79"/>
      <c r="P1568" s="79"/>
      <c r="Q1568" s="79"/>
      <c r="R1568" s="79"/>
      <c r="S1568" s="79"/>
      <c r="T1568" s="79"/>
      <c r="U1568" s="79"/>
      <c r="V1568" s="79"/>
      <c r="W1568" s="79"/>
    </row>
    <row r="1569" spans="1:23">
      <c r="A1569" s="79"/>
      <c r="B1569" s="79"/>
      <c r="C1569" s="79"/>
      <c r="D1569" s="79"/>
      <c r="E1569" s="79"/>
      <c r="F1569" s="79"/>
      <c r="G1569" s="79"/>
      <c r="H1569" s="79"/>
      <c r="I1569" s="79"/>
      <c r="J1569" s="79"/>
      <c r="K1569" s="79"/>
      <c r="L1569" s="79"/>
      <c r="M1569" s="79"/>
      <c r="N1569" s="79"/>
      <c r="O1569" s="79"/>
      <c r="P1569" s="79"/>
      <c r="Q1569" s="79"/>
      <c r="R1569" s="79"/>
      <c r="S1569" s="79"/>
      <c r="T1569" s="79"/>
      <c r="U1569" s="79"/>
      <c r="V1569" s="79"/>
      <c r="W1569" s="79"/>
    </row>
    <row r="1570" spans="1:23">
      <c r="A1570" s="79"/>
      <c r="B1570" s="79"/>
      <c r="C1570" s="79"/>
      <c r="D1570" s="79"/>
      <c r="E1570" s="79"/>
      <c r="F1570" s="79"/>
      <c r="G1570" s="79"/>
      <c r="H1570" s="79"/>
      <c r="I1570" s="79"/>
      <c r="J1570" s="79"/>
      <c r="K1570" s="79"/>
      <c r="L1570" s="79"/>
      <c r="M1570" s="79"/>
      <c r="N1570" s="79"/>
      <c r="O1570" s="79"/>
      <c r="P1570" s="79"/>
      <c r="Q1570" s="79"/>
      <c r="R1570" s="79"/>
      <c r="S1570" s="79"/>
      <c r="T1570" s="79"/>
      <c r="U1570" s="79"/>
      <c r="V1570" s="79"/>
      <c r="W1570" s="79"/>
    </row>
    <row r="1571" spans="1:23">
      <c r="A1571" s="79"/>
      <c r="B1571" s="79"/>
      <c r="C1571" s="79"/>
      <c r="D1571" s="79"/>
      <c r="E1571" s="79"/>
      <c r="F1571" s="79"/>
      <c r="G1571" s="79"/>
      <c r="H1571" s="79"/>
      <c r="I1571" s="79"/>
      <c r="J1571" s="79"/>
      <c r="K1571" s="79"/>
      <c r="L1571" s="79"/>
      <c r="M1571" s="79"/>
      <c r="N1571" s="79"/>
      <c r="O1571" s="79"/>
      <c r="P1571" s="79"/>
      <c r="Q1571" s="79"/>
      <c r="R1571" s="79"/>
      <c r="S1571" s="79"/>
      <c r="T1571" s="79"/>
      <c r="U1571" s="79"/>
      <c r="V1571" s="79"/>
      <c r="W1571" s="79"/>
    </row>
    <row r="1572" spans="1:23">
      <c r="A1572" s="79"/>
      <c r="B1572" s="79"/>
      <c r="C1572" s="79"/>
      <c r="D1572" s="79"/>
      <c r="E1572" s="79"/>
      <c r="F1572" s="79"/>
      <c r="G1572" s="79"/>
      <c r="H1572" s="79"/>
      <c r="I1572" s="79"/>
      <c r="J1572" s="79"/>
      <c r="K1572" s="79"/>
      <c r="L1572" s="79"/>
      <c r="M1572" s="79"/>
      <c r="N1572" s="79"/>
      <c r="O1572" s="79"/>
      <c r="P1572" s="79"/>
      <c r="Q1572" s="79"/>
      <c r="R1572" s="79"/>
      <c r="S1572" s="79"/>
      <c r="T1572" s="79"/>
      <c r="U1572" s="79"/>
      <c r="V1572" s="79"/>
      <c r="W1572" s="79"/>
    </row>
    <row r="1573" spans="1:23">
      <c r="A1573" s="79"/>
      <c r="B1573" s="79"/>
      <c r="C1573" s="79"/>
      <c r="D1573" s="79"/>
      <c r="E1573" s="79"/>
      <c r="F1573" s="79"/>
      <c r="G1573" s="79"/>
      <c r="H1573" s="79"/>
      <c r="I1573" s="79"/>
      <c r="J1573" s="79"/>
      <c r="K1573" s="79"/>
      <c r="L1573" s="79"/>
      <c r="M1573" s="79"/>
      <c r="N1573" s="79"/>
      <c r="O1573" s="79"/>
      <c r="P1573" s="79"/>
      <c r="Q1573" s="79"/>
      <c r="R1573" s="79"/>
      <c r="S1573" s="79"/>
      <c r="T1573" s="79"/>
      <c r="U1573" s="79"/>
      <c r="V1573" s="79"/>
      <c r="W1573" s="79"/>
    </row>
    <row r="1574" spans="1:23">
      <c r="A1574" s="79"/>
      <c r="B1574" s="79"/>
      <c r="C1574" s="79"/>
      <c r="D1574" s="79"/>
      <c r="E1574" s="79"/>
      <c r="F1574" s="79"/>
      <c r="G1574" s="79"/>
      <c r="H1574" s="79"/>
      <c r="I1574" s="79"/>
      <c r="J1574" s="79"/>
      <c r="K1574" s="79"/>
      <c r="L1574" s="79"/>
      <c r="M1574" s="79"/>
      <c r="N1574" s="79"/>
      <c r="O1574" s="79"/>
      <c r="P1574" s="79"/>
      <c r="Q1574" s="79"/>
      <c r="R1574" s="79"/>
      <c r="S1574" s="79"/>
      <c r="T1574" s="79"/>
      <c r="U1574" s="79"/>
      <c r="V1574" s="79"/>
      <c r="W1574" s="79"/>
    </row>
    <row r="1575" spans="1:23">
      <c r="A1575" s="79"/>
      <c r="B1575" s="79"/>
      <c r="C1575" s="79"/>
      <c r="D1575" s="79"/>
      <c r="E1575" s="79"/>
      <c r="F1575" s="79"/>
      <c r="G1575" s="79"/>
      <c r="H1575" s="79"/>
      <c r="I1575" s="79"/>
      <c r="J1575" s="79"/>
      <c r="K1575" s="79"/>
      <c r="L1575" s="79"/>
      <c r="M1575" s="79"/>
      <c r="N1575" s="79"/>
      <c r="O1575" s="79"/>
      <c r="P1575" s="79"/>
      <c r="Q1575" s="79"/>
      <c r="R1575" s="79"/>
      <c r="S1575" s="79"/>
      <c r="T1575" s="79"/>
      <c r="U1575" s="79"/>
      <c r="V1575" s="79"/>
      <c r="W1575" s="79"/>
    </row>
    <row r="1576" spans="1:23">
      <c r="A1576" s="79"/>
      <c r="B1576" s="79"/>
      <c r="C1576" s="79"/>
      <c r="D1576" s="79"/>
      <c r="E1576" s="79"/>
      <c r="F1576" s="79"/>
      <c r="G1576" s="79"/>
      <c r="H1576" s="79"/>
      <c r="I1576" s="79"/>
      <c r="J1576" s="79"/>
      <c r="K1576" s="79"/>
      <c r="L1576" s="79"/>
      <c r="M1576" s="79"/>
      <c r="N1576" s="79"/>
      <c r="O1576" s="79"/>
      <c r="P1576" s="79"/>
      <c r="Q1576" s="79"/>
      <c r="R1576" s="79"/>
      <c r="S1576" s="79"/>
      <c r="T1576" s="79"/>
      <c r="U1576" s="79"/>
      <c r="V1576" s="79"/>
      <c r="W1576" s="79"/>
    </row>
    <row r="1577" spans="1:23">
      <c r="A1577" s="79"/>
      <c r="B1577" s="79"/>
      <c r="C1577" s="79"/>
      <c r="D1577" s="79"/>
      <c r="E1577" s="79"/>
      <c r="F1577" s="79"/>
      <c r="G1577" s="79"/>
      <c r="H1577" s="79"/>
      <c r="I1577" s="79"/>
      <c r="J1577" s="79"/>
      <c r="K1577" s="79"/>
      <c r="L1577" s="79"/>
      <c r="M1577" s="79"/>
      <c r="N1577" s="79"/>
      <c r="O1577" s="79"/>
      <c r="P1577" s="79"/>
      <c r="Q1577" s="79"/>
      <c r="R1577" s="79"/>
      <c r="S1577" s="79"/>
      <c r="T1577" s="79"/>
      <c r="U1577" s="79"/>
      <c r="V1577" s="79"/>
      <c r="W1577" s="79"/>
    </row>
    <row r="1578" spans="1:23">
      <c r="A1578" s="79"/>
      <c r="B1578" s="79"/>
      <c r="C1578" s="79"/>
      <c r="D1578" s="79"/>
      <c r="E1578" s="79"/>
      <c r="F1578" s="79"/>
      <c r="G1578" s="79"/>
      <c r="H1578" s="79"/>
      <c r="I1578" s="79"/>
      <c r="J1578" s="79"/>
      <c r="K1578" s="79"/>
      <c r="L1578" s="79"/>
      <c r="M1578" s="79"/>
      <c r="N1578" s="79"/>
      <c r="O1578" s="79"/>
      <c r="P1578" s="79"/>
      <c r="Q1578" s="79"/>
      <c r="R1578" s="79"/>
      <c r="S1578" s="79"/>
      <c r="T1578" s="79"/>
      <c r="U1578" s="79"/>
      <c r="V1578" s="79"/>
      <c r="W1578" s="79"/>
    </row>
    <row r="1579" spans="1:23">
      <c r="A1579" s="79"/>
      <c r="B1579" s="79"/>
      <c r="C1579" s="79"/>
      <c r="D1579" s="79"/>
      <c r="E1579" s="79"/>
      <c r="F1579" s="79"/>
      <c r="G1579" s="79"/>
      <c r="H1579" s="79"/>
      <c r="I1579" s="79"/>
      <c r="J1579" s="79"/>
      <c r="K1579" s="79"/>
      <c r="L1579" s="79"/>
      <c r="M1579" s="79"/>
      <c r="N1579" s="79"/>
      <c r="O1579" s="79"/>
      <c r="P1579" s="79"/>
      <c r="Q1579" s="79"/>
      <c r="R1579" s="79"/>
      <c r="S1579" s="79"/>
      <c r="T1579" s="79"/>
      <c r="U1579" s="79"/>
      <c r="V1579" s="79"/>
      <c r="W1579" s="79"/>
    </row>
    <row r="1580" spans="1:23">
      <c r="A1580" s="79"/>
      <c r="B1580" s="79"/>
      <c r="C1580" s="79"/>
      <c r="D1580" s="79"/>
      <c r="E1580" s="79"/>
      <c r="F1580" s="79"/>
      <c r="G1580" s="79"/>
      <c r="H1580" s="79"/>
      <c r="I1580" s="79"/>
      <c r="J1580" s="79"/>
      <c r="K1580" s="79"/>
      <c r="L1580" s="79"/>
      <c r="M1580" s="79"/>
      <c r="N1580" s="79"/>
      <c r="O1580" s="79"/>
      <c r="P1580" s="79"/>
      <c r="Q1580" s="79"/>
      <c r="R1580" s="79"/>
      <c r="S1580" s="79"/>
      <c r="T1580" s="79"/>
      <c r="U1580" s="79"/>
      <c r="V1580" s="79"/>
      <c r="W1580" s="79"/>
    </row>
    <row r="1581" spans="1:23">
      <c r="A1581" s="79"/>
      <c r="B1581" s="79"/>
      <c r="C1581" s="79"/>
      <c r="D1581" s="79"/>
      <c r="E1581" s="79"/>
      <c r="F1581" s="79"/>
      <c r="G1581" s="79"/>
      <c r="H1581" s="79"/>
      <c r="I1581" s="79"/>
      <c r="J1581" s="79"/>
      <c r="K1581" s="79"/>
      <c r="L1581" s="79"/>
      <c r="M1581" s="79"/>
      <c r="N1581" s="79"/>
      <c r="O1581" s="79"/>
      <c r="P1581" s="79"/>
      <c r="Q1581" s="79"/>
      <c r="R1581" s="79"/>
      <c r="S1581" s="79"/>
      <c r="T1581" s="79"/>
      <c r="U1581" s="79"/>
      <c r="V1581" s="79"/>
      <c r="W1581" s="79"/>
    </row>
    <row r="1582" spans="1:23">
      <c r="A1582" s="79"/>
      <c r="B1582" s="79"/>
      <c r="C1582" s="79"/>
      <c r="D1582" s="79"/>
      <c r="E1582" s="79"/>
      <c r="F1582" s="79"/>
      <c r="G1582" s="79"/>
      <c r="H1582" s="79"/>
      <c r="I1582" s="79"/>
      <c r="J1582" s="79"/>
      <c r="K1582" s="79"/>
      <c r="L1582" s="79"/>
      <c r="M1582" s="79"/>
      <c r="N1582" s="79"/>
      <c r="O1582" s="79"/>
      <c r="P1582" s="79"/>
      <c r="Q1582" s="79"/>
      <c r="R1582" s="79"/>
      <c r="S1582" s="79"/>
      <c r="T1582" s="79"/>
      <c r="U1582" s="79"/>
      <c r="V1582" s="79"/>
      <c r="W1582" s="79"/>
    </row>
    <row r="1583" spans="1:23">
      <c r="A1583" s="79"/>
      <c r="B1583" s="79"/>
      <c r="C1583" s="79"/>
      <c r="D1583" s="79"/>
      <c r="E1583" s="79"/>
      <c r="F1583" s="79"/>
      <c r="G1583" s="79"/>
      <c r="H1583" s="79"/>
      <c r="I1583" s="79"/>
      <c r="J1583" s="79"/>
      <c r="K1583" s="79"/>
      <c r="L1583" s="79"/>
      <c r="M1583" s="79"/>
      <c r="N1583" s="79"/>
      <c r="O1583" s="79"/>
      <c r="P1583" s="79"/>
      <c r="Q1583" s="79"/>
      <c r="R1583" s="79"/>
      <c r="S1583" s="79"/>
      <c r="T1583" s="79"/>
      <c r="U1583" s="79"/>
      <c r="V1583" s="79"/>
      <c r="W1583" s="79"/>
    </row>
    <row r="1584" spans="1:23">
      <c r="A1584" s="79"/>
      <c r="B1584" s="79"/>
      <c r="C1584" s="79"/>
      <c r="D1584" s="79"/>
      <c r="E1584" s="79"/>
      <c r="F1584" s="79"/>
      <c r="G1584" s="79"/>
      <c r="H1584" s="79"/>
      <c r="I1584" s="79"/>
      <c r="J1584" s="79"/>
      <c r="K1584" s="79"/>
      <c r="L1584" s="79"/>
      <c r="M1584" s="79"/>
      <c r="N1584" s="79"/>
      <c r="O1584" s="79"/>
      <c r="P1584" s="79"/>
      <c r="Q1584" s="79"/>
      <c r="R1584" s="79"/>
      <c r="S1584" s="79"/>
      <c r="T1584" s="79"/>
      <c r="U1584" s="79"/>
      <c r="V1584" s="79"/>
      <c r="W1584" s="79"/>
    </row>
    <row r="1585" spans="1:23">
      <c r="A1585" s="79"/>
      <c r="B1585" s="79"/>
      <c r="C1585" s="79"/>
      <c r="D1585" s="79"/>
      <c r="E1585" s="79"/>
      <c r="F1585" s="79"/>
      <c r="G1585" s="79"/>
      <c r="H1585" s="79"/>
      <c r="I1585" s="79"/>
      <c r="J1585" s="79"/>
      <c r="K1585" s="79"/>
      <c r="L1585" s="79"/>
      <c r="M1585" s="79"/>
      <c r="N1585" s="79"/>
      <c r="O1585" s="79"/>
      <c r="P1585" s="79"/>
      <c r="Q1585" s="79"/>
      <c r="R1585" s="79"/>
      <c r="S1585" s="79"/>
      <c r="T1585" s="79"/>
      <c r="U1585" s="79"/>
      <c r="V1585" s="79"/>
      <c r="W1585" s="79"/>
    </row>
    <row r="1586" spans="1:23">
      <c r="A1586" s="79"/>
      <c r="B1586" s="79"/>
      <c r="C1586" s="79"/>
      <c r="D1586" s="79"/>
      <c r="E1586" s="79"/>
      <c r="F1586" s="79"/>
      <c r="G1586" s="79"/>
      <c r="H1586" s="79"/>
      <c r="I1586" s="79"/>
      <c r="J1586" s="79"/>
      <c r="K1586" s="79"/>
      <c r="L1586" s="79"/>
      <c r="M1586" s="79"/>
      <c r="N1586" s="79"/>
      <c r="O1586" s="79"/>
      <c r="P1586" s="79"/>
      <c r="Q1586" s="79"/>
      <c r="R1586" s="79"/>
      <c r="S1586" s="79"/>
      <c r="T1586" s="79"/>
      <c r="U1586" s="79"/>
      <c r="V1586" s="79"/>
      <c r="W1586" s="79"/>
    </row>
    <row r="1587" spans="1:23">
      <c r="A1587" s="79"/>
      <c r="B1587" s="79"/>
      <c r="C1587" s="79"/>
      <c r="D1587" s="79"/>
      <c r="E1587" s="79"/>
      <c r="F1587" s="79"/>
      <c r="G1587" s="79"/>
      <c r="H1587" s="79"/>
      <c r="I1587" s="79"/>
      <c r="J1587" s="79"/>
      <c r="K1587" s="79"/>
      <c r="L1587" s="79"/>
      <c r="M1587" s="79"/>
      <c r="N1587" s="79"/>
      <c r="O1587" s="79"/>
      <c r="P1587" s="79"/>
      <c r="Q1587" s="79"/>
      <c r="R1587" s="79"/>
      <c r="S1587" s="79"/>
      <c r="T1587" s="79"/>
      <c r="U1587" s="79"/>
      <c r="V1587" s="79"/>
      <c r="W1587" s="79"/>
    </row>
    <row r="1588" spans="1:23">
      <c r="A1588" s="79"/>
      <c r="B1588" s="79"/>
      <c r="C1588" s="79"/>
      <c r="D1588" s="79"/>
      <c r="E1588" s="79"/>
      <c r="F1588" s="79"/>
      <c r="G1588" s="79"/>
      <c r="H1588" s="79"/>
      <c r="I1588" s="79"/>
      <c r="J1588" s="79"/>
      <c r="K1588" s="79"/>
      <c r="L1588" s="79"/>
      <c r="M1588" s="79"/>
      <c r="N1588" s="79"/>
      <c r="O1588" s="79"/>
      <c r="P1588" s="79"/>
      <c r="Q1588" s="79"/>
      <c r="R1588" s="79"/>
      <c r="S1588" s="79"/>
      <c r="T1588" s="79"/>
      <c r="U1588" s="79"/>
      <c r="V1588" s="79"/>
      <c r="W1588" s="79"/>
    </row>
    <row r="1589" spans="1:23">
      <c r="A1589" s="79"/>
      <c r="B1589" s="79"/>
      <c r="C1589" s="79"/>
      <c r="D1589" s="79"/>
      <c r="E1589" s="79"/>
      <c r="F1589" s="79"/>
      <c r="G1589" s="79"/>
      <c r="H1589" s="79"/>
      <c r="I1589" s="79"/>
      <c r="J1589" s="79"/>
      <c r="K1589" s="79"/>
      <c r="L1589" s="79"/>
      <c r="M1589" s="79"/>
      <c r="N1589" s="79"/>
      <c r="O1589" s="79"/>
      <c r="P1589" s="79"/>
      <c r="Q1589" s="79"/>
      <c r="R1589" s="79"/>
      <c r="S1589" s="79"/>
      <c r="T1589" s="79"/>
      <c r="U1589" s="79"/>
      <c r="V1589" s="79"/>
      <c r="W1589" s="79"/>
    </row>
    <row r="1590" spans="1:23">
      <c r="A1590" s="79"/>
      <c r="B1590" s="79"/>
      <c r="C1590" s="79"/>
      <c r="D1590" s="79"/>
      <c r="E1590" s="79"/>
      <c r="F1590" s="79"/>
      <c r="G1590" s="79"/>
      <c r="H1590" s="79"/>
      <c r="I1590" s="79"/>
      <c r="J1590" s="79"/>
      <c r="K1590" s="79"/>
      <c r="L1590" s="79"/>
      <c r="M1590" s="79"/>
      <c r="N1590" s="79"/>
      <c r="O1590" s="79"/>
      <c r="P1590" s="79"/>
      <c r="Q1590" s="79"/>
      <c r="R1590" s="79"/>
      <c r="S1590" s="79"/>
      <c r="T1590" s="79"/>
      <c r="U1590" s="79"/>
      <c r="V1590" s="79"/>
      <c r="W1590" s="79"/>
    </row>
    <row r="1591" spans="1:23">
      <c r="A1591" s="79"/>
      <c r="B1591" s="79"/>
      <c r="C1591" s="79"/>
      <c r="D1591" s="79"/>
      <c r="E1591" s="79"/>
      <c r="F1591" s="79"/>
      <c r="G1591" s="79"/>
      <c r="H1591" s="79"/>
      <c r="I1591" s="79"/>
      <c r="J1591" s="79"/>
      <c r="K1591" s="79"/>
      <c r="L1591" s="79"/>
      <c r="M1591" s="79"/>
      <c r="N1591" s="79"/>
      <c r="O1591" s="79"/>
      <c r="P1591" s="79"/>
      <c r="Q1591" s="79"/>
      <c r="R1591" s="79"/>
      <c r="S1591" s="79"/>
      <c r="T1591" s="79"/>
      <c r="U1591" s="79"/>
      <c r="V1591" s="79"/>
      <c r="W1591" s="79"/>
    </row>
    <row r="1592" spans="1:23">
      <c r="A1592" s="79"/>
      <c r="B1592" s="79"/>
      <c r="C1592" s="79"/>
      <c r="D1592" s="79"/>
      <c r="E1592" s="79"/>
      <c r="F1592" s="79"/>
      <c r="G1592" s="79"/>
      <c r="H1592" s="79"/>
      <c r="I1592" s="79"/>
      <c r="J1592" s="79"/>
      <c r="K1592" s="79"/>
      <c r="L1592" s="79"/>
      <c r="M1592" s="79"/>
      <c r="N1592" s="79"/>
      <c r="O1592" s="79"/>
      <c r="P1592" s="79"/>
      <c r="Q1592" s="79"/>
      <c r="R1592" s="79"/>
      <c r="S1592" s="79"/>
      <c r="T1592" s="79"/>
      <c r="U1592" s="79"/>
      <c r="V1592" s="79"/>
      <c r="W1592" s="79"/>
    </row>
    <row r="1593" spans="1:23">
      <c r="A1593" s="79"/>
      <c r="B1593" s="79"/>
      <c r="C1593" s="79"/>
      <c r="D1593" s="79"/>
      <c r="E1593" s="79"/>
      <c r="F1593" s="79"/>
      <c r="G1593" s="79"/>
      <c r="H1593" s="79"/>
      <c r="I1593" s="79"/>
      <c r="J1593" s="79"/>
      <c r="K1593" s="79"/>
      <c r="L1593" s="79"/>
      <c r="M1593" s="79"/>
      <c r="N1593" s="79"/>
      <c r="O1593" s="79"/>
      <c r="P1593" s="79"/>
      <c r="Q1593" s="79"/>
      <c r="R1593" s="79"/>
      <c r="S1593" s="79"/>
      <c r="T1593" s="79"/>
      <c r="U1593" s="79"/>
      <c r="V1593" s="79"/>
      <c r="W1593" s="79"/>
    </row>
    <row r="1594" spans="1:23">
      <c r="A1594" s="79"/>
      <c r="B1594" s="79"/>
      <c r="C1594" s="79"/>
      <c r="D1594" s="79"/>
      <c r="E1594" s="79"/>
      <c r="F1594" s="79"/>
      <c r="G1594" s="79"/>
      <c r="H1594" s="79"/>
      <c r="I1594" s="79"/>
      <c r="J1594" s="79"/>
      <c r="K1594" s="79"/>
      <c r="L1594" s="79"/>
      <c r="M1594" s="79"/>
      <c r="N1594" s="79"/>
      <c r="O1594" s="79"/>
      <c r="P1594" s="79"/>
      <c r="Q1594" s="79"/>
      <c r="R1594" s="79"/>
      <c r="S1594" s="79"/>
      <c r="T1594" s="79"/>
      <c r="U1594" s="79"/>
      <c r="V1594" s="79"/>
      <c r="W1594" s="79"/>
    </row>
    <row r="1595" spans="1:23">
      <c r="A1595" s="79"/>
      <c r="B1595" s="79"/>
      <c r="C1595" s="79"/>
      <c r="D1595" s="79"/>
      <c r="E1595" s="79"/>
      <c r="F1595" s="79"/>
      <c r="G1595" s="79"/>
      <c r="H1595" s="79"/>
      <c r="I1595" s="79"/>
      <c r="J1595" s="79"/>
      <c r="K1595" s="79"/>
      <c r="L1595" s="79"/>
      <c r="M1595" s="79"/>
      <c r="N1595" s="79"/>
      <c r="O1595" s="79"/>
      <c r="P1595" s="79"/>
      <c r="Q1595" s="79"/>
      <c r="R1595" s="79"/>
      <c r="S1595" s="79"/>
      <c r="T1595" s="79"/>
      <c r="U1595" s="79"/>
      <c r="V1595" s="79"/>
      <c r="W1595" s="79"/>
    </row>
    <row r="1596" spans="1:23">
      <c r="A1596" s="79"/>
      <c r="B1596" s="79"/>
      <c r="C1596" s="79"/>
      <c r="D1596" s="79"/>
      <c r="E1596" s="79"/>
      <c r="F1596" s="79"/>
      <c r="G1596" s="79"/>
      <c r="H1596" s="79"/>
      <c r="I1596" s="79"/>
      <c r="J1596" s="79"/>
      <c r="K1596" s="79"/>
      <c r="L1596" s="79"/>
      <c r="M1596" s="79"/>
      <c r="N1596" s="79"/>
      <c r="O1596" s="79"/>
      <c r="P1596" s="79"/>
      <c r="Q1596" s="79"/>
      <c r="R1596" s="79"/>
      <c r="S1596" s="79"/>
      <c r="T1596" s="79"/>
      <c r="U1596" s="79"/>
      <c r="V1596" s="79"/>
      <c r="W1596" s="79"/>
    </row>
    <row r="1597" spans="1:23">
      <c r="A1597" s="79"/>
      <c r="B1597" s="79"/>
      <c r="C1597" s="79"/>
      <c r="D1597" s="79"/>
      <c r="E1597" s="79"/>
      <c r="F1597" s="79"/>
      <c r="G1597" s="79"/>
      <c r="H1597" s="79"/>
      <c r="I1597" s="79"/>
      <c r="J1597" s="79"/>
      <c r="K1597" s="79"/>
      <c r="L1597" s="79"/>
      <c r="M1597" s="79"/>
      <c r="N1597" s="79"/>
      <c r="O1597" s="79"/>
      <c r="P1597" s="79"/>
      <c r="Q1597" s="79"/>
      <c r="R1597" s="79"/>
      <c r="S1597" s="79"/>
      <c r="T1597" s="79"/>
      <c r="U1597" s="79"/>
      <c r="V1597" s="79"/>
      <c r="W1597" s="79"/>
    </row>
    <row r="1598" spans="1:23">
      <c r="A1598" s="79"/>
      <c r="B1598" s="79"/>
      <c r="C1598" s="79"/>
      <c r="D1598" s="79"/>
      <c r="E1598" s="79"/>
      <c r="F1598" s="79"/>
      <c r="G1598" s="79"/>
      <c r="H1598" s="79"/>
      <c r="I1598" s="79"/>
      <c r="J1598" s="79"/>
      <c r="K1598" s="79"/>
      <c r="L1598" s="79"/>
      <c r="M1598" s="79"/>
      <c r="N1598" s="79"/>
      <c r="O1598" s="79"/>
      <c r="P1598" s="79"/>
      <c r="Q1598" s="79"/>
      <c r="R1598" s="79"/>
      <c r="S1598" s="79"/>
      <c r="T1598" s="79"/>
      <c r="U1598" s="79"/>
      <c r="V1598" s="79"/>
      <c r="W1598" s="79"/>
    </row>
    <row r="1599" spans="1:23">
      <c r="A1599" s="79"/>
      <c r="B1599" s="79"/>
      <c r="C1599" s="79"/>
      <c r="D1599" s="79"/>
      <c r="E1599" s="79"/>
      <c r="F1599" s="79"/>
      <c r="G1599" s="79"/>
      <c r="H1599" s="79"/>
      <c r="I1599" s="79"/>
      <c r="J1599" s="79"/>
      <c r="K1599" s="79"/>
      <c r="L1599" s="79"/>
      <c r="M1599" s="79"/>
      <c r="N1599" s="79"/>
      <c r="O1599" s="79"/>
      <c r="P1599" s="79"/>
      <c r="Q1599" s="79"/>
      <c r="R1599" s="79"/>
      <c r="S1599" s="79"/>
      <c r="T1599" s="79"/>
      <c r="U1599" s="79"/>
      <c r="V1599" s="79"/>
      <c r="W1599" s="79"/>
    </row>
    <row r="1600" spans="1:23">
      <c r="A1600" s="79"/>
      <c r="B1600" s="79"/>
      <c r="C1600" s="79"/>
      <c r="D1600" s="79"/>
      <c r="E1600" s="79"/>
      <c r="F1600" s="79"/>
      <c r="G1600" s="79"/>
      <c r="H1600" s="79"/>
      <c r="I1600" s="79"/>
      <c r="J1600" s="79"/>
      <c r="K1600" s="79"/>
      <c r="L1600" s="79"/>
      <c r="M1600" s="79"/>
      <c r="N1600" s="79"/>
      <c r="O1600" s="79"/>
      <c r="P1600" s="79"/>
      <c r="Q1600" s="79"/>
      <c r="R1600" s="79"/>
      <c r="S1600" s="79"/>
      <c r="T1600" s="79"/>
      <c r="U1600" s="79"/>
      <c r="V1600" s="79"/>
      <c r="W1600" s="79"/>
    </row>
    <row r="1601" spans="1:23">
      <c r="A1601" s="79"/>
      <c r="B1601" s="79"/>
      <c r="C1601" s="79"/>
      <c r="D1601" s="79"/>
      <c r="E1601" s="79"/>
      <c r="F1601" s="79"/>
      <c r="G1601" s="79"/>
      <c r="H1601" s="79"/>
      <c r="I1601" s="79"/>
      <c r="J1601" s="79"/>
      <c r="K1601" s="79"/>
      <c r="L1601" s="79"/>
      <c r="M1601" s="79"/>
      <c r="N1601" s="79"/>
      <c r="O1601" s="79"/>
      <c r="P1601" s="79"/>
      <c r="Q1601" s="79"/>
      <c r="R1601" s="79"/>
      <c r="S1601" s="79"/>
      <c r="T1601" s="79"/>
      <c r="U1601" s="79"/>
      <c r="V1601" s="79"/>
      <c r="W1601" s="79"/>
    </row>
    <row r="1602" spans="1:23">
      <c r="A1602" s="79"/>
      <c r="B1602" s="79"/>
      <c r="C1602" s="79"/>
      <c r="D1602" s="79"/>
      <c r="E1602" s="79"/>
      <c r="F1602" s="79"/>
      <c r="G1602" s="79"/>
      <c r="H1602" s="79"/>
      <c r="I1602" s="79"/>
      <c r="J1602" s="79"/>
      <c r="K1602" s="79"/>
      <c r="L1602" s="79"/>
      <c r="M1602" s="79"/>
      <c r="N1602" s="79"/>
      <c r="O1602" s="79"/>
      <c r="P1602" s="79"/>
      <c r="Q1602" s="79"/>
      <c r="R1602" s="79"/>
      <c r="S1602" s="79"/>
      <c r="T1602" s="79"/>
      <c r="U1602" s="79"/>
      <c r="V1602" s="79"/>
      <c r="W1602" s="79"/>
    </row>
    <row r="1603" spans="1:23">
      <c r="A1603" s="79"/>
      <c r="B1603" s="79"/>
      <c r="C1603" s="79"/>
      <c r="D1603" s="79"/>
      <c r="E1603" s="79"/>
      <c r="F1603" s="79"/>
      <c r="G1603" s="79"/>
      <c r="H1603" s="79"/>
      <c r="I1603" s="79"/>
      <c r="J1603" s="79"/>
      <c r="K1603" s="79"/>
      <c r="L1603" s="79"/>
      <c r="M1603" s="79"/>
      <c r="N1603" s="79"/>
      <c r="O1603" s="79"/>
      <c r="P1603" s="79"/>
      <c r="Q1603" s="79"/>
      <c r="R1603" s="79"/>
      <c r="S1603" s="79"/>
      <c r="T1603" s="79"/>
      <c r="U1603" s="79"/>
      <c r="V1603" s="79"/>
      <c r="W1603" s="79"/>
    </row>
    <row r="1604" spans="1:23">
      <c r="A1604" s="79"/>
      <c r="B1604" s="79"/>
      <c r="C1604" s="79"/>
      <c r="D1604" s="79"/>
      <c r="E1604" s="79"/>
      <c r="F1604" s="79"/>
      <c r="G1604" s="79"/>
      <c r="H1604" s="79"/>
      <c r="I1604" s="79"/>
      <c r="J1604" s="79"/>
      <c r="K1604" s="79"/>
      <c r="L1604" s="79"/>
      <c r="M1604" s="79"/>
      <c r="N1604" s="79"/>
      <c r="O1604" s="79"/>
      <c r="P1604" s="79"/>
      <c r="Q1604" s="79"/>
      <c r="R1604" s="79"/>
      <c r="S1604" s="79"/>
      <c r="T1604" s="79"/>
      <c r="U1604" s="79"/>
      <c r="V1604" s="79"/>
      <c r="W1604" s="79"/>
    </row>
    <row r="1605" spans="1:23">
      <c r="A1605" s="79"/>
      <c r="B1605" s="79"/>
      <c r="C1605" s="79"/>
      <c r="D1605" s="79"/>
      <c r="E1605" s="79"/>
      <c r="F1605" s="79"/>
      <c r="G1605" s="79"/>
      <c r="H1605" s="79"/>
      <c r="I1605" s="79"/>
      <c r="J1605" s="79"/>
      <c r="K1605" s="79"/>
      <c r="L1605" s="79"/>
      <c r="M1605" s="79"/>
      <c r="N1605" s="79"/>
      <c r="O1605" s="79"/>
      <c r="P1605" s="79"/>
      <c r="Q1605" s="79"/>
      <c r="R1605" s="79"/>
      <c r="S1605" s="79"/>
      <c r="T1605" s="79"/>
      <c r="U1605" s="79"/>
      <c r="V1605" s="79"/>
      <c r="W1605" s="79"/>
    </row>
    <row r="1606" spans="1:23">
      <c r="A1606" s="79"/>
      <c r="B1606" s="79"/>
      <c r="C1606" s="79"/>
      <c r="D1606" s="79"/>
      <c r="E1606" s="79"/>
      <c r="F1606" s="79"/>
      <c r="G1606" s="79"/>
      <c r="H1606" s="79"/>
      <c r="I1606" s="79"/>
      <c r="J1606" s="79"/>
      <c r="K1606" s="79"/>
      <c r="L1606" s="79"/>
      <c r="M1606" s="79"/>
      <c r="N1606" s="79"/>
      <c r="O1606" s="79"/>
      <c r="P1606" s="79"/>
      <c r="Q1606" s="79"/>
      <c r="R1606" s="79"/>
      <c r="S1606" s="79"/>
      <c r="T1606" s="79"/>
      <c r="U1606" s="79"/>
      <c r="V1606" s="79"/>
      <c r="W1606" s="79"/>
    </row>
    <row r="1607" spans="1:23">
      <c r="A1607" s="79"/>
      <c r="B1607" s="79"/>
      <c r="C1607" s="79"/>
      <c r="D1607" s="79"/>
      <c r="E1607" s="79"/>
      <c r="F1607" s="79"/>
      <c r="G1607" s="79"/>
      <c r="H1607" s="79"/>
      <c r="I1607" s="79"/>
      <c r="J1607" s="79"/>
      <c r="K1607" s="79"/>
      <c r="L1607" s="79"/>
      <c r="M1607" s="79"/>
      <c r="N1607" s="79"/>
      <c r="O1607" s="79"/>
      <c r="P1607" s="79"/>
      <c r="Q1607" s="79"/>
      <c r="R1607" s="79"/>
      <c r="S1607" s="79"/>
      <c r="T1607" s="79"/>
      <c r="U1607" s="79"/>
      <c r="V1607" s="79"/>
      <c r="W1607" s="79"/>
    </row>
    <row r="1608" spans="1:23">
      <c r="A1608" s="79"/>
      <c r="B1608" s="79"/>
      <c r="C1608" s="79"/>
      <c r="D1608" s="79"/>
      <c r="E1608" s="79"/>
      <c r="F1608" s="79"/>
      <c r="G1608" s="79"/>
      <c r="H1608" s="79"/>
      <c r="I1608" s="79"/>
      <c r="J1608" s="79"/>
      <c r="K1608" s="79"/>
      <c r="L1608" s="79"/>
      <c r="M1608" s="79"/>
      <c r="N1608" s="79"/>
      <c r="O1608" s="79"/>
      <c r="P1608" s="79"/>
      <c r="Q1608" s="79"/>
      <c r="R1608" s="79"/>
      <c r="S1608" s="79"/>
      <c r="T1608" s="79"/>
      <c r="U1608" s="79"/>
      <c r="V1608" s="79"/>
      <c r="W1608" s="79"/>
    </row>
    <row r="1609" spans="1:23">
      <c r="A1609" s="79"/>
      <c r="B1609" s="79"/>
      <c r="C1609" s="79"/>
      <c r="D1609" s="79"/>
      <c r="E1609" s="79"/>
      <c r="F1609" s="79"/>
      <c r="G1609" s="79"/>
      <c r="H1609" s="79"/>
      <c r="I1609" s="79"/>
      <c r="J1609" s="79"/>
      <c r="K1609" s="79"/>
      <c r="L1609" s="79"/>
      <c r="M1609" s="79"/>
      <c r="N1609" s="79"/>
      <c r="O1609" s="79"/>
      <c r="P1609" s="79"/>
      <c r="Q1609" s="79"/>
      <c r="R1609" s="79"/>
      <c r="S1609" s="79"/>
      <c r="T1609" s="79"/>
      <c r="U1609" s="79"/>
      <c r="V1609" s="79"/>
      <c r="W1609" s="79"/>
    </row>
    <row r="1610" spans="1:23">
      <c r="A1610" s="79"/>
      <c r="B1610" s="79"/>
      <c r="C1610" s="79"/>
      <c r="D1610" s="79"/>
      <c r="E1610" s="79"/>
      <c r="F1610" s="79"/>
      <c r="G1610" s="79"/>
      <c r="H1610" s="79"/>
      <c r="I1610" s="79"/>
      <c r="J1610" s="79"/>
      <c r="K1610" s="79"/>
      <c r="L1610" s="79"/>
      <c r="M1610" s="79"/>
      <c r="N1610" s="79"/>
      <c r="O1610" s="79"/>
      <c r="P1610" s="79"/>
      <c r="Q1610" s="79"/>
      <c r="R1610" s="79"/>
      <c r="S1610" s="79"/>
      <c r="T1610" s="79"/>
      <c r="U1610" s="79"/>
      <c r="V1610" s="79"/>
      <c r="W1610" s="79"/>
    </row>
    <row r="1611" spans="1:23">
      <c r="A1611" s="79"/>
      <c r="B1611" s="79"/>
      <c r="C1611" s="79"/>
      <c r="D1611" s="79"/>
      <c r="E1611" s="79"/>
      <c r="F1611" s="79"/>
      <c r="G1611" s="79"/>
      <c r="H1611" s="79"/>
      <c r="I1611" s="79"/>
      <c r="J1611" s="79"/>
      <c r="K1611" s="79"/>
      <c r="L1611" s="79"/>
      <c r="M1611" s="79"/>
      <c r="N1611" s="79"/>
      <c r="O1611" s="79"/>
      <c r="P1611" s="79"/>
      <c r="Q1611" s="79"/>
      <c r="R1611" s="79"/>
      <c r="S1611" s="79"/>
      <c r="T1611" s="79"/>
      <c r="U1611" s="79"/>
      <c r="V1611" s="79"/>
      <c r="W1611" s="79"/>
    </row>
    <row r="1612" spans="1:23">
      <c r="A1612" s="79"/>
      <c r="B1612" s="79"/>
      <c r="C1612" s="79"/>
      <c r="D1612" s="79"/>
      <c r="E1612" s="79"/>
      <c r="F1612" s="79"/>
      <c r="G1612" s="79"/>
      <c r="H1612" s="79"/>
      <c r="I1612" s="79"/>
      <c r="J1612" s="79"/>
      <c r="K1612" s="79"/>
      <c r="L1612" s="79"/>
      <c r="M1612" s="79"/>
      <c r="N1612" s="79"/>
      <c r="O1612" s="79"/>
      <c r="P1612" s="79"/>
      <c r="Q1612" s="79"/>
      <c r="R1612" s="79"/>
      <c r="S1612" s="79"/>
      <c r="T1612" s="79"/>
      <c r="U1612" s="79"/>
      <c r="V1612" s="79"/>
      <c r="W1612" s="79"/>
    </row>
    <row r="1613" spans="1:23">
      <c r="A1613" s="79"/>
      <c r="B1613" s="79"/>
      <c r="C1613" s="79"/>
      <c r="D1613" s="79"/>
      <c r="E1613" s="79"/>
      <c r="F1613" s="79"/>
      <c r="G1613" s="79"/>
      <c r="H1613" s="79"/>
      <c r="I1613" s="79"/>
      <c r="J1613" s="79"/>
      <c r="K1613" s="79"/>
      <c r="L1613" s="79"/>
      <c r="M1613" s="79"/>
      <c r="N1613" s="79"/>
      <c r="O1613" s="79"/>
      <c r="P1613" s="79"/>
      <c r="Q1613" s="79"/>
      <c r="R1613" s="79"/>
      <c r="S1613" s="79"/>
      <c r="T1613" s="79"/>
      <c r="U1613" s="79"/>
      <c r="V1613" s="79"/>
      <c r="W1613" s="79"/>
    </row>
    <row r="1614" spans="1:23">
      <c r="A1614" s="79"/>
      <c r="B1614" s="79"/>
      <c r="C1614" s="79"/>
      <c r="D1614" s="79"/>
      <c r="E1614" s="79"/>
      <c r="F1614" s="79"/>
      <c r="G1614" s="79"/>
      <c r="H1614" s="79"/>
      <c r="I1614" s="79"/>
      <c r="J1614" s="79"/>
      <c r="K1614" s="79"/>
      <c r="L1614" s="79"/>
      <c r="M1614" s="79"/>
      <c r="N1614" s="79"/>
      <c r="O1614" s="79"/>
      <c r="P1614" s="79"/>
      <c r="Q1614" s="79"/>
      <c r="R1614" s="79"/>
      <c r="S1614" s="79"/>
      <c r="T1614" s="79"/>
      <c r="U1614" s="79"/>
      <c r="V1614" s="79"/>
      <c r="W1614" s="79"/>
    </row>
    <row r="1615" spans="1:23">
      <c r="A1615" s="79"/>
      <c r="B1615" s="79"/>
      <c r="C1615" s="79"/>
      <c r="D1615" s="79"/>
      <c r="E1615" s="79"/>
      <c r="F1615" s="79"/>
      <c r="G1615" s="79"/>
      <c r="H1615" s="79"/>
      <c r="I1615" s="79"/>
      <c r="J1615" s="79"/>
      <c r="K1615" s="79"/>
      <c r="L1615" s="79"/>
      <c r="M1615" s="79"/>
      <c r="N1615" s="79"/>
      <c r="O1615" s="79"/>
      <c r="P1615" s="79"/>
      <c r="Q1615" s="79"/>
      <c r="R1615" s="79"/>
      <c r="S1615" s="79"/>
      <c r="T1615" s="79"/>
      <c r="U1615" s="79"/>
      <c r="V1615" s="79"/>
      <c r="W1615" s="79"/>
    </row>
    <row r="1616" spans="1:23">
      <c r="A1616" s="79"/>
      <c r="B1616" s="79"/>
      <c r="C1616" s="79"/>
      <c r="D1616" s="79"/>
      <c r="E1616" s="79"/>
      <c r="F1616" s="79"/>
      <c r="G1616" s="79"/>
      <c r="H1616" s="79"/>
      <c r="I1616" s="79"/>
      <c r="J1616" s="79"/>
      <c r="K1616" s="79"/>
      <c r="L1616" s="79"/>
      <c r="M1616" s="79"/>
      <c r="N1616" s="79"/>
      <c r="O1616" s="79"/>
      <c r="P1616" s="79"/>
      <c r="Q1616" s="79"/>
      <c r="R1616" s="79"/>
      <c r="S1616" s="79"/>
      <c r="T1616" s="79"/>
      <c r="U1616" s="79"/>
      <c r="V1616" s="79"/>
      <c r="W1616" s="79"/>
    </row>
    <row r="1617" spans="1:23">
      <c r="A1617" s="79"/>
      <c r="B1617" s="79"/>
      <c r="C1617" s="79"/>
      <c r="D1617" s="79"/>
      <c r="E1617" s="79"/>
      <c r="F1617" s="79"/>
      <c r="G1617" s="79"/>
      <c r="H1617" s="79"/>
      <c r="I1617" s="79"/>
      <c r="J1617" s="79"/>
      <c r="K1617" s="79"/>
      <c r="L1617" s="79"/>
      <c r="M1617" s="79"/>
      <c r="N1617" s="79"/>
      <c r="O1617" s="79"/>
      <c r="P1617" s="79"/>
      <c r="Q1617" s="79"/>
      <c r="R1617" s="79"/>
      <c r="S1617" s="79"/>
      <c r="T1617" s="79"/>
      <c r="U1617" s="79"/>
      <c r="V1617" s="79"/>
      <c r="W1617" s="79"/>
    </row>
    <row r="1618" spans="1:23">
      <c r="A1618" s="79"/>
      <c r="B1618" s="79"/>
      <c r="C1618" s="79"/>
      <c r="D1618" s="79"/>
      <c r="E1618" s="79"/>
      <c r="F1618" s="79"/>
      <c r="G1618" s="79"/>
      <c r="H1618" s="79"/>
      <c r="I1618" s="79"/>
      <c r="J1618" s="79"/>
      <c r="K1618" s="79"/>
      <c r="L1618" s="79"/>
      <c r="M1618" s="79"/>
      <c r="N1618" s="79"/>
      <c r="O1618" s="79"/>
      <c r="P1618" s="79"/>
      <c r="Q1618" s="79"/>
      <c r="R1618" s="79"/>
      <c r="S1618" s="79"/>
      <c r="T1618" s="79"/>
      <c r="U1618" s="79"/>
      <c r="V1618" s="79"/>
      <c r="W1618" s="79"/>
    </row>
    <row r="1619" spans="1:23">
      <c r="A1619" s="79"/>
      <c r="B1619" s="79"/>
      <c r="C1619" s="79"/>
      <c r="D1619" s="79"/>
      <c r="E1619" s="79"/>
      <c r="F1619" s="79"/>
      <c r="G1619" s="79"/>
      <c r="H1619" s="79"/>
      <c r="I1619" s="79"/>
      <c r="J1619" s="79"/>
      <c r="K1619" s="79"/>
      <c r="L1619" s="79"/>
      <c r="M1619" s="79"/>
      <c r="N1619" s="79"/>
      <c r="O1619" s="79"/>
      <c r="P1619" s="79"/>
      <c r="Q1619" s="79"/>
      <c r="R1619" s="79"/>
      <c r="S1619" s="79"/>
      <c r="T1619" s="79"/>
      <c r="U1619" s="79"/>
      <c r="V1619" s="79"/>
      <c r="W1619" s="79"/>
    </row>
    <row r="1620" spans="1:23">
      <c r="A1620" s="79"/>
      <c r="B1620" s="79"/>
      <c r="C1620" s="79"/>
      <c r="D1620" s="79"/>
      <c r="E1620" s="79"/>
      <c r="F1620" s="79"/>
      <c r="G1620" s="79"/>
      <c r="H1620" s="79"/>
      <c r="I1620" s="79"/>
      <c r="J1620" s="79"/>
      <c r="K1620" s="79"/>
      <c r="L1620" s="79"/>
      <c r="M1620" s="79"/>
      <c r="N1620" s="79"/>
      <c r="O1620" s="79"/>
      <c r="P1620" s="79"/>
      <c r="Q1620" s="79"/>
      <c r="R1620" s="79"/>
      <c r="S1620" s="79"/>
      <c r="T1620" s="79"/>
      <c r="U1620" s="79"/>
      <c r="V1620" s="79"/>
      <c r="W1620" s="79"/>
    </row>
    <row r="1621" spans="1:23">
      <c r="A1621" s="79"/>
      <c r="B1621" s="79"/>
      <c r="C1621" s="79"/>
      <c r="D1621" s="79"/>
      <c r="E1621" s="79"/>
      <c r="F1621" s="79"/>
      <c r="G1621" s="79"/>
      <c r="H1621" s="79"/>
      <c r="I1621" s="79"/>
      <c r="J1621" s="79"/>
      <c r="K1621" s="79"/>
      <c r="L1621" s="79"/>
      <c r="M1621" s="79"/>
      <c r="N1621" s="79"/>
      <c r="O1621" s="79"/>
      <c r="P1621" s="79"/>
      <c r="Q1621" s="79"/>
      <c r="R1621" s="79"/>
      <c r="S1621" s="79"/>
      <c r="T1621" s="79"/>
      <c r="U1621" s="79"/>
      <c r="V1621" s="79"/>
      <c r="W1621" s="79"/>
    </row>
    <row r="1622" spans="1:23">
      <c r="A1622" s="79"/>
      <c r="B1622" s="79"/>
      <c r="C1622" s="79"/>
      <c r="D1622" s="79"/>
      <c r="E1622" s="79"/>
      <c r="F1622" s="79"/>
      <c r="G1622" s="79"/>
      <c r="H1622" s="79"/>
      <c r="I1622" s="79"/>
      <c r="J1622" s="79"/>
      <c r="K1622" s="79"/>
      <c r="L1622" s="79"/>
      <c r="M1622" s="79"/>
      <c r="N1622" s="79"/>
      <c r="O1622" s="79"/>
      <c r="P1622" s="79"/>
      <c r="Q1622" s="79"/>
      <c r="R1622" s="79"/>
      <c r="S1622" s="79"/>
      <c r="T1622" s="79"/>
      <c r="U1622" s="79"/>
      <c r="V1622" s="79"/>
      <c r="W1622" s="79"/>
    </row>
    <row r="1623" spans="1:23">
      <c r="A1623" s="79"/>
      <c r="B1623" s="79"/>
      <c r="C1623" s="79"/>
      <c r="D1623" s="79"/>
      <c r="E1623" s="79"/>
      <c r="F1623" s="79"/>
      <c r="G1623" s="79"/>
      <c r="H1623" s="79"/>
      <c r="I1623" s="79"/>
      <c r="J1623" s="79"/>
      <c r="K1623" s="79"/>
      <c r="L1623" s="79"/>
      <c r="M1623" s="79"/>
      <c r="N1623" s="79"/>
      <c r="O1623" s="79"/>
      <c r="P1623" s="79"/>
      <c r="Q1623" s="79"/>
      <c r="R1623" s="79"/>
      <c r="S1623" s="79"/>
      <c r="T1623" s="79"/>
      <c r="U1623" s="79"/>
      <c r="V1623" s="79"/>
      <c r="W1623" s="79"/>
    </row>
    <row r="1624" spans="1:23">
      <c r="A1624" s="79"/>
      <c r="B1624" s="79"/>
      <c r="C1624" s="79"/>
      <c r="D1624" s="79"/>
      <c r="E1624" s="79"/>
      <c r="F1624" s="79"/>
      <c r="G1624" s="79"/>
      <c r="H1624" s="79"/>
      <c r="I1624" s="79"/>
      <c r="J1624" s="79"/>
      <c r="K1624" s="79"/>
      <c r="L1624" s="79"/>
      <c r="M1624" s="79"/>
      <c r="N1624" s="79"/>
      <c r="O1624" s="79"/>
      <c r="P1624" s="79"/>
      <c r="Q1624" s="79"/>
      <c r="R1624" s="79"/>
      <c r="S1624" s="79"/>
      <c r="T1624" s="79"/>
      <c r="U1624" s="79"/>
      <c r="V1624" s="79"/>
      <c r="W1624" s="79"/>
    </row>
    <row r="1625" spans="1:23">
      <c r="A1625" s="79"/>
      <c r="B1625" s="79"/>
      <c r="C1625" s="79"/>
      <c r="D1625" s="79"/>
      <c r="E1625" s="79"/>
      <c r="F1625" s="79"/>
      <c r="G1625" s="79"/>
      <c r="H1625" s="79"/>
      <c r="I1625" s="79"/>
      <c r="J1625" s="79"/>
      <c r="K1625" s="79"/>
      <c r="L1625" s="79"/>
      <c r="M1625" s="79"/>
      <c r="N1625" s="79"/>
      <c r="O1625" s="79"/>
      <c r="P1625" s="79"/>
      <c r="Q1625" s="79"/>
      <c r="R1625" s="79"/>
      <c r="S1625" s="79"/>
      <c r="T1625" s="79"/>
      <c r="U1625" s="79"/>
      <c r="V1625" s="79"/>
      <c r="W1625" s="79"/>
    </row>
    <row r="1626" spans="1:23">
      <c r="A1626" s="79"/>
      <c r="B1626" s="79"/>
      <c r="C1626" s="79"/>
      <c r="D1626" s="79"/>
      <c r="E1626" s="79"/>
      <c r="F1626" s="79"/>
      <c r="G1626" s="79"/>
      <c r="H1626" s="79"/>
      <c r="I1626" s="79"/>
      <c r="J1626" s="79"/>
      <c r="K1626" s="79"/>
      <c r="L1626" s="79"/>
      <c r="M1626" s="79"/>
      <c r="N1626" s="79"/>
      <c r="O1626" s="79"/>
      <c r="P1626" s="79"/>
      <c r="Q1626" s="79"/>
      <c r="R1626" s="79"/>
      <c r="S1626" s="79"/>
      <c r="T1626" s="79"/>
      <c r="U1626" s="79"/>
      <c r="V1626" s="79"/>
      <c r="W1626" s="79"/>
    </row>
    <row r="1627" spans="1:23">
      <c r="A1627" s="79"/>
      <c r="B1627" s="79"/>
      <c r="C1627" s="79"/>
      <c r="D1627" s="79"/>
      <c r="E1627" s="79"/>
      <c r="F1627" s="79"/>
      <c r="G1627" s="79"/>
      <c r="H1627" s="79"/>
      <c r="I1627" s="79"/>
      <c r="J1627" s="79"/>
      <c r="K1627" s="79"/>
      <c r="L1627" s="79"/>
      <c r="M1627" s="79"/>
      <c r="N1627" s="79"/>
      <c r="O1627" s="79"/>
      <c r="P1627" s="79"/>
      <c r="Q1627" s="79"/>
      <c r="R1627" s="79"/>
      <c r="S1627" s="79"/>
      <c r="T1627" s="79"/>
      <c r="U1627" s="79"/>
      <c r="V1627" s="79"/>
      <c r="W1627" s="79"/>
    </row>
    <row r="1628" spans="1:23">
      <c r="A1628" s="79"/>
      <c r="B1628" s="79"/>
      <c r="C1628" s="79"/>
      <c r="D1628" s="79"/>
      <c r="E1628" s="79"/>
      <c r="F1628" s="79"/>
      <c r="G1628" s="79"/>
      <c r="H1628" s="79"/>
      <c r="I1628" s="79"/>
      <c r="J1628" s="79"/>
      <c r="K1628" s="79"/>
      <c r="L1628" s="79"/>
      <c r="M1628" s="79"/>
      <c r="N1628" s="79"/>
      <c r="O1628" s="79"/>
      <c r="P1628" s="79"/>
      <c r="Q1628" s="79"/>
      <c r="R1628" s="79"/>
      <c r="S1628" s="79"/>
      <c r="T1628" s="79"/>
      <c r="U1628" s="79"/>
      <c r="V1628" s="79"/>
      <c r="W1628" s="79"/>
    </row>
    <row r="1629" spans="1:23">
      <c r="A1629" s="79"/>
      <c r="B1629" s="79"/>
      <c r="C1629" s="79"/>
      <c r="D1629" s="79"/>
      <c r="E1629" s="79"/>
      <c r="F1629" s="79"/>
      <c r="G1629" s="79"/>
      <c r="H1629" s="79"/>
      <c r="I1629" s="79"/>
      <c r="J1629" s="79"/>
      <c r="K1629" s="79"/>
      <c r="L1629" s="79"/>
      <c r="M1629" s="79"/>
      <c r="N1629" s="79"/>
      <c r="O1629" s="79"/>
      <c r="P1629" s="79"/>
      <c r="Q1629" s="79"/>
      <c r="R1629" s="79"/>
      <c r="S1629" s="79"/>
      <c r="T1629" s="79"/>
      <c r="U1629" s="79"/>
      <c r="V1629" s="79"/>
      <c r="W1629" s="79"/>
    </row>
    <row r="1630" spans="1:23">
      <c r="A1630" s="79"/>
      <c r="B1630" s="79"/>
      <c r="C1630" s="79"/>
      <c r="D1630" s="79"/>
      <c r="E1630" s="79"/>
      <c r="F1630" s="79"/>
      <c r="G1630" s="79"/>
      <c r="H1630" s="79"/>
      <c r="I1630" s="79"/>
      <c r="J1630" s="79"/>
      <c r="K1630" s="79"/>
      <c r="L1630" s="79"/>
      <c r="M1630" s="79"/>
      <c r="N1630" s="79"/>
      <c r="O1630" s="79"/>
      <c r="P1630" s="79"/>
      <c r="Q1630" s="79"/>
      <c r="R1630" s="79"/>
      <c r="S1630" s="79"/>
      <c r="T1630" s="79"/>
      <c r="U1630" s="79"/>
      <c r="V1630" s="79"/>
      <c r="W1630" s="79"/>
    </row>
    <row r="1631" spans="1:23">
      <c r="A1631" s="79"/>
      <c r="B1631" s="79"/>
      <c r="C1631" s="79"/>
      <c r="D1631" s="79"/>
      <c r="E1631" s="79"/>
      <c r="F1631" s="79"/>
      <c r="G1631" s="79"/>
      <c r="H1631" s="79"/>
      <c r="I1631" s="79"/>
      <c r="J1631" s="79"/>
      <c r="K1631" s="79"/>
      <c r="L1631" s="79"/>
      <c r="M1631" s="79"/>
      <c r="N1631" s="79"/>
      <c r="O1631" s="79"/>
      <c r="P1631" s="79"/>
      <c r="Q1631" s="79"/>
      <c r="R1631" s="79"/>
      <c r="S1631" s="79"/>
      <c r="T1631" s="79"/>
      <c r="U1631" s="79"/>
      <c r="V1631" s="79"/>
      <c r="W1631" s="79"/>
    </row>
    <row r="1632" spans="1:23">
      <c r="A1632" s="79"/>
      <c r="B1632" s="79"/>
      <c r="C1632" s="79"/>
      <c r="D1632" s="79"/>
      <c r="E1632" s="79"/>
      <c r="F1632" s="79"/>
      <c r="G1632" s="79"/>
      <c r="H1632" s="79"/>
      <c r="I1632" s="79"/>
      <c r="J1632" s="79"/>
      <c r="K1632" s="79"/>
      <c r="L1632" s="79"/>
      <c r="M1632" s="79"/>
      <c r="N1632" s="79"/>
      <c r="O1632" s="79"/>
      <c r="P1632" s="79"/>
      <c r="Q1632" s="79"/>
      <c r="R1632" s="79"/>
      <c r="S1632" s="79"/>
      <c r="T1632" s="79"/>
      <c r="U1632" s="79"/>
      <c r="V1632" s="79"/>
      <c r="W1632" s="79"/>
    </row>
    <row r="1633" spans="1:23">
      <c r="A1633" s="79"/>
      <c r="B1633" s="79"/>
      <c r="C1633" s="79"/>
      <c r="D1633" s="79"/>
      <c r="E1633" s="79"/>
      <c r="F1633" s="79"/>
      <c r="G1633" s="79"/>
      <c r="H1633" s="79"/>
      <c r="I1633" s="79"/>
      <c r="J1633" s="79"/>
      <c r="K1633" s="79"/>
      <c r="L1633" s="79"/>
      <c r="M1633" s="79"/>
      <c r="N1633" s="79"/>
      <c r="O1633" s="79"/>
      <c r="P1633" s="79"/>
      <c r="Q1633" s="79"/>
      <c r="R1633" s="79"/>
      <c r="S1633" s="79"/>
      <c r="T1633" s="79"/>
      <c r="U1633" s="79"/>
      <c r="V1633" s="79"/>
      <c r="W1633" s="79"/>
    </row>
    <row r="1634" spans="1:23">
      <c r="A1634" s="79"/>
      <c r="B1634" s="79"/>
      <c r="C1634" s="79"/>
      <c r="D1634" s="79"/>
      <c r="E1634" s="79"/>
      <c r="F1634" s="79"/>
      <c r="G1634" s="79"/>
      <c r="H1634" s="79"/>
      <c r="I1634" s="79"/>
      <c r="J1634" s="79"/>
      <c r="K1634" s="79"/>
      <c r="L1634" s="79"/>
      <c r="M1634" s="79"/>
      <c r="N1634" s="79"/>
      <c r="O1634" s="79"/>
      <c r="P1634" s="79"/>
      <c r="Q1634" s="79"/>
      <c r="R1634" s="79"/>
      <c r="S1634" s="79"/>
      <c r="T1634" s="79"/>
      <c r="U1634" s="79"/>
      <c r="V1634" s="79"/>
      <c r="W1634" s="79"/>
    </row>
    <row r="1635" spans="1:23">
      <c r="A1635" s="79"/>
      <c r="B1635" s="79"/>
      <c r="C1635" s="79"/>
      <c r="D1635" s="79"/>
      <c r="E1635" s="79"/>
      <c r="F1635" s="79"/>
      <c r="G1635" s="79"/>
      <c r="H1635" s="79"/>
      <c r="I1635" s="79"/>
      <c r="J1635" s="79"/>
      <c r="K1635" s="79"/>
      <c r="L1635" s="79"/>
      <c r="M1635" s="79"/>
      <c r="N1635" s="79"/>
      <c r="O1635" s="79"/>
      <c r="P1635" s="79"/>
      <c r="Q1635" s="79"/>
      <c r="R1635" s="79"/>
      <c r="S1635" s="79"/>
      <c r="T1635" s="79"/>
      <c r="U1635" s="79"/>
      <c r="V1635" s="79"/>
      <c r="W1635" s="79"/>
    </row>
    <row r="1636" spans="1:23">
      <c r="A1636" s="79"/>
      <c r="B1636" s="79"/>
      <c r="C1636" s="79"/>
      <c r="D1636" s="79"/>
      <c r="E1636" s="79"/>
      <c r="F1636" s="79"/>
      <c r="G1636" s="79"/>
      <c r="H1636" s="79"/>
      <c r="I1636" s="79"/>
      <c r="J1636" s="79"/>
      <c r="K1636" s="79"/>
      <c r="L1636" s="79"/>
      <c r="M1636" s="79"/>
      <c r="N1636" s="79"/>
      <c r="O1636" s="79"/>
      <c r="P1636" s="79"/>
      <c r="Q1636" s="79"/>
      <c r="R1636" s="79"/>
      <c r="S1636" s="79"/>
      <c r="T1636" s="79"/>
      <c r="U1636" s="79"/>
      <c r="V1636" s="79"/>
      <c r="W1636" s="79"/>
    </row>
    <row r="1637" spans="1:23">
      <c r="A1637" s="79"/>
      <c r="B1637" s="79"/>
      <c r="C1637" s="79"/>
      <c r="D1637" s="79"/>
      <c r="E1637" s="79"/>
      <c r="F1637" s="79"/>
      <c r="G1637" s="79"/>
      <c r="H1637" s="79"/>
      <c r="I1637" s="79"/>
      <c r="J1637" s="79"/>
      <c r="K1637" s="79"/>
      <c r="L1637" s="79"/>
      <c r="M1637" s="79"/>
      <c r="N1637" s="79"/>
      <c r="O1637" s="79"/>
      <c r="P1637" s="79"/>
      <c r="Q1637" s="79"/>
      <c r="R1637" s="79"/>
      <c r="S1637" s="79"/>
      <c r="T1637" s="79"/>
      <c r="U1637" s="79"/>
      <c r="V1637" s="79"/>
      <c r="W1637" s="79"/>
    </row>
    <row r="1638" spans="1:23">
      <c r="A1638" s="79"/>
      <c r="B1638" s="79"/>
      <c r="C1638" s="79"/>
      <c r="D1638" s="79"/>
      <c r="E1638" s="79"/>
      <c r="F1638" s="79"/>
      <c r="G1638" s="79"/>
      <c r="H1638" s="79"/>
      <c r="I1638" s="79"/>
      <c r="J1638" s="79"/>
      <c r="K1638" s="79"/>
      <c r="L1638" s="79"/>
      <c r="M1638" s="79"/>
      <c r="N1638" s="79"/>
      <c r="O1638" s="79"/>
      <c r="P1638" s="79"/>
      <c r="Q1638" s="79"/>
      <c r="R1638" s="79"/>
      <c r="S1638" s="79"/>
      <c r="T1638" s="79"/>
      <c r="U1638" s="79"/>
      <c r="V1638" s="79"/>
      <c r="W1638" s="79"/>
    </row>
    <row r="1639" spans="1:23">
      <c r="A1639" s="79"/>
      <c r="B1639" s="79"/>
      <c r="C1639" s="79"/>
      <c r="D1639" s="79"/>
      <c r="E1639" s="79"/>
      <c r="F1639" s="79"/>
      <c r="G1639" s="79"/>
      <c r="H1639" s="79"/>
      <c r="I1639" s="79"/>
      <c r="J1639" s="79"/>
      <c r="K1639" s="79"/>
      <c r="L1639" s="79"/>
      <c r="M1639" s="79"/>
      <c r="N1639" s="79"/>
      <c r="O1639" s="79"/>
      <c r="P1639" s="79"/>
      <c r="Q1639" s="79"/>
      <c r="R1639" s="79"/>
      <c r="S1639" s="79"/>
      <c r="T1639" s="79"/>
      <c r="U1639" s="79"/>
      <c r="V1639" s="79"/>
      <c r="W1639" s="79"/>
    </row>
    <row r="1640" spans="1:23">
      <c r="A1640" s="79"/>
      <c r="B1640" s="79"/>
      <c r="C1640" s="79"/>
      <c r="D1640" s="79"/>
      <c r="E1640" s="79"/>
      <c r="F1640" s="79"/>
      <c r="G1640" s="79"/>
      <c r="H1640" s="79"/>
      <c r="I1640" s="79"/>
      <c r="J1640" s="79"/>
      <c r="K1640" s="79"/>
      <c r="L1640" s="79"/>
      <c r="M1640" s="79"/>
      <c r="N1640" s="79"/>
      <c r="O1640" s="79"/>
      <c r="P1640" s="79"/>
      <c r="Q1640" s="79"/>
      <c r="R1640" s="79"/>
      <c r="S1640" s="79"/>
      <c r="T1640" s="79"/>
      <c r="U1640" s="79"/>
      <c r="V1640" s="79"/>
      <c r="W1640" s="79"/>
    </row>
    <row r="1641" spans="1:23">
      <c r="A1641" s="79"/>
      <c r="B1641" s="79"/>
      <c r="C1641" s="79"/>
      <c r="D1641" s="79"/>
      <c r="E1641" s="79"/>
      <c r="F1641" s="79"/>
      <c r="G1641" s="79"/>
      <c r="H1641" s="79"/>
      <c r="I1641" s="79"/>
      <c r="J1641" s="79"/>
      <c r="K1641" s="79"/>
      <c r="L1641" s="79"/>
      <c r="M1641" s="79"/>
      <c r="N1641" s="79"/>
      <c r="O1641" s="79"/>
      <c r="P1641" s="79"/>
      <c r="Q1641" s="79"/>
      <c r="R1641" s="79"/>
      <c r="S1641" s="79"/>
      <c r="T1641" s="79"/>
      <c r="U1641" s="79"/>
      <c r="V1641" s="79"/>
      <c r="W1641" s="79"/>
    </row>
    <row r="1642" spans="1:23">
      <c r="A1642" s="79"/>
      <c r="B1642" s="79"/>
      <c r="C1642" s="79"/>
      <c r="D1642" s="79"/>
      <c r="E1642" s="79"/>
      <c r="F1642" s="79"/>
      <c r="G1642" s="79"/>
      <c r="H1642" s="79"/>
      <c r="I1642" s="79"/>
      <c r="J1642" s="79"/>
      <c r="K1642" s="79"/>
      <c r="L1642" s="79"/>
      <c r="M1642" s="79"/>
      <c r="N1642" s="79"/>
      <c r="O1642" s="79"/>
      <c r="P1642" s="79"/>
      <c r="Q1642" s="79"/>
      <c r="R1642" s="79"/>
      <c r="S1642" s="79"/>
      <c r="T1642" s="79"/>
      <c r="U1642" s="79"/>
      <c r="V1642" s="79"/>
      <c r="W1642" s="79"/>
    </row>
    <row r="1643" spans="1:23">
      <c r="A1643" s="79"/>
      <c r="B1643" s="79"/>
      <c r="C1643" s="79"/>
      <c r="D1643" s="79"/>
      <c r="E1643" s="79"/>
      <c r="F1643" s="79"/>
      <c r="G1643" s="79"/>
      <c r="H1643" s="79"/>
      <c r="I1643" s="79"/>
      <c r="J1643" s="79"/>
      <c r="K1643" s="79"/>
      <c r="L1643" s="79"/>
      <c r="M1643" s="79"/>
      <c r="N1643" s="79"/>
      <c r="O1643" s="79"/>
      <c r="P1643" s="79"/>
      <c r="Q1643" s="79"/>
      <c r="R1643" s="79"/>
      <c r="S1643" s="79"/>
      <c r="T1643" s="79"/>
      <c r="U1643" s="79"/>
      <c r="V1643" s="79"/>
      <c r="W1643" s="79"/>
    </row>
    <row r="1644" spans="1:23">
      <c r="A1644" s="79"/>
      <c r="B1644" s="79"/>
      <c r="C1644" s="79"/>
      <c r="D1644" s="79"/>
      <c r="E1644" s="79"/>
      <c r="F1644" s="79"/>
      <c r="G1644" s="79"/>
      <c r="H1644" s="79"/>
      <c r="I1644" s="79"/>
      <c r="J1644" s="79"/>
      <c r="K1644" s="79"/>
      <c r="L1644" s="79"/>
      <c r="M1644" s="79"/>
      <c r="N1644" s="79"/>
      <c r="O1644" s="79"/>
      <c r="P1644" s="79"/>
      <c r="Q1644" s="79"/>
      <c r="R1644" s="79"/>
      <c r="S1644" s="79"/>
      <c r="T1644" s="79"/>
      <c r="U1644" s="79"/>
      <c r="V1644" s="79"/>
      <c r="W1644" s="79"/>
    </row>
    <row r="1645" spans="1:23">
      <c r="A1645" s="79"/>
      <c r="B1645" s="79"/>
      <c r="C1645" s="79"/>
      <c r="D1645" s="79"/>
      <c r="E1645" s="79"/>
      <c r="F1645" s="79"/>
      <c r="G1645" s="79"/>
      <c r="H1645" s="79"/>
      <c r="I1645" s="79"/>
      <c r="J1645" s="79"/>
      <c r="K1645" s="79"/>
      <c r="L1645" s="79"/>
      <c r="M1645" s="79"/>
      <c r="N1645" s="79"/>
      <c r="O1645" s="79"/>
      <c r="P1645" s="79"/>
      <c r="Q1645" s="79"/>
      <c r="R1645" s="79"/>
      <c r="S1645" s="79"/>
      <c r="T1645" s="79"/>
      <c r="U1645" s="79"/>
      <c r="V1645" s="79"/>
      <c r="W1645" s="79"/>
    </row>
    <row r="1646" spans="1:23">
      <c r="A1646" s="79"/>
      <c r="B1646" s="79"/>
      <c r="C1646" s="79"/>
      <c r="D1646" s="79"/>
      <c r="E1646" s="79"/>
      <c r="F1646" s="79"/>
      <c r="G1646" s="79"/>
      <c r="H1646" s="79"/>
      <c r="I1646" s="79"/>
      <c r="J1646" s="79"/>
      <c r="K1646" s="79"/>
      <c r="L1646" s="79"/>
      <c r="M1646" s="79"/>
      <c r="N1646" s="79"/>
      <c r="O1646" s="79"/>
      <c r="P1646" s="79"/>
      <c r="Q1646" s="79"/>
      <c r="R1646" s="79"/>
      <c r="S1646" s="79"/>
      <c r="T1646" s="79"/>
      <c r="U1646" s="79"/>
      <c r="V1646" s="79"/>
      <c r="W1646" s="79"/>
    </row>
    <row r="1647" spans="1:23">
      <c r="A1647" s="79"/>
      <c r="B1647" s="79"/>
      <c r="C1647" s="79"/>
      <c r="D1647" s="79"/>
      <c r="E1647" s="79"/>
      <c r="F1647" s="79"/>
      <c r="G1647" s="79"/>
      <c r="H1647" s="79"/>
      <c r="I1647" s="79"/>
      <c r="J1647" s="79"/>
      <c r="K1647" s="79"/>
      <c r="L1647" s="79"/>
      <c r="M1647" s="79"/>
      <c r="N1647" s="79"/>
      <c r="O1647" s="79"/>
      <c r="P1647" s="79"/>
      <c r="Q1647" s="79"/>
      <c r="R1647" s="79"/>
      <c r="S1647" s="79"/>
      <c r="T1647" s="79"/>
      <c r="U1647" s="79"/>
      <c r="V1647" s="79"/>
      <c r="W1647" s="79"/>
    </row>
    <row r="1648" spans="1:23">
      <c r="A1648" s="79"/>
      <c r="B1648" s="79"/>
      <c r="C1648" s="79"/>
      <c r="D1648" s="79"/>
      <c r="E1648" s="79"/>
      <c r="F1648" s="79"/>
      <c r="G1648" s="79"/>
      <c r="H1648" s="79"/>
      <c r="I1648" s="79"/>
      <c r="J1648" s="79"/>
      <c r="K1648" s="79"/>
      <c r="L1648" s="79"/>
      <c r="M1648" s="79"/>
      <c r="N1648" s="79"/>
      <c r="O1648" s="79"/>
      <c r="P1648" s="79"/>
      <c r="Q1648" s="79"/>
      <c r="R1648" s="79"/>
      <c r="S1648" s="79"/>
      <c r="T1648" s="79"/>
      <c r="U1648" s="79"/>
      <c r="V1648" s="79"/>
      <c r="W1648" s="79"/>
    </row>
    <row r="1649" spans="1:23">
      <c r="A1649" s="79"/>
      <c r="B1649" s="79"/>
      <c r="C1649" s="79"/>
      <c r="D1649" s="79"/>
      <c r="E1649" s="79"/>
      <c r="F1649" s="79"/>
      <c r="G1649" s="79"/>
      <c r="H1649" s="79"/>
      <c r="I1649" s="79"/>
      <c r="J1649" s="79"/>
      <c r="K1649" s="79"/>
      <c r="L1649" s="79"/>
      <c r="M1649" s="79"/>
      <c r="N1649" s="79"/>
      <c r="O1649" s="79"/>
      <c r="P1649" s="79"/>
      <c r="Q1649" s="79"/>
      <c r="R1649" s="79"/>
      <c r="S1649" s="79"/>
      <c r="T1649" s="79"/>
      <c r="U1649" s="79"/>
      <c r="V1649" s="79"/>
      <c r="W1649" s="79"/>
    </row>
    <row r="1650" spans="1:23">
      <c r="A1650" s="79"/>
      <c r="B1650" s="79"/>
      <c r="C1650" s="79"/>
      <c r="D1650" s="79"/>
      <c r="E1650" s="79"/>
      <c r="F1650" s="79"/>
      <c r="G1650" s="79"/>
      <c r="H1650" s="79"/>
      <c r="I1650" s="79"/>
      <c r="J1650" s="79"/>
      <c r="K1650" s="79"/>
      <c r="L1650" s="79"/>
      <c r="M1650" s="79"/>
      <c r="N1650" s="79"/>
      <c r="O1650" s="79"/>
      <c r="P1650" s="79"/>
      <c r="Q1650" s="79"/>
      <c r="R1650" s="79"/>
      <c r="S1650" s="79"/>
      <c r="T1650" s="79"/>
      <c r="U1650" s="79"/>
      <c r="V1650" s="79"/>
      <c r="W1650" s="79"/>
    </row>
    <row r="1651" spans="1:23">
      <c r="A1651" s="79"/>
      <c r="B1651" s="79"/>
      <c r="C1651" s="79"/>
      <c r="D1651" s="79"/>
      <c r="E1651" s="79"/>
      <c r="F1651" s="79"/>
      <c r="G1651" s="79"/>
      <c r="H1651" s="79"/>
      <c r="I1651" s="79"/>
      <c r="J1651" s="79"/>
      <c r="K1651" s="79"/>
      <c r="L1651" s="79"/>
      <c r="M1651" s="79"/>
      <c r="N1651" s="79"/>
      <c r="O1651" s="79"/>
      <c r="P1651" s="79"/>
      <c r="Q1651" s="79"/>
      <c r="R1651" s="79"/>
      <c r="S1651" s="79"/>
      <c r="T1651" s="79"/>
      <c r="U1651" s="79"/>
      <c r="V1651" s="79"/>
      <c r="W1651" s="79"/>
    </row>
    <row r="1652" spans="1:23">
      <c r="A1652" s="79"/>
      <c r="B1652" s="79"/>
      <c r="C1652" s="79"/>
      <c r="D1652" s="79"/>
      <c r="E1652" s="79"/>
      <c r="F1652" s="79"/>
      <c r="G1652" s="79"/>
      <c r="H1652" s="79"/>
      <c r="I1652" s="79"/>
      <c r="J1652" s="79"/>
      <c r="K1652" s="79"/>
      <c r="L1652" s="79"/>
      <c r="M1652" s="79"/>
      <c r="N1652" s="79"/>
      <c r="O1652" s="79"/>
      <c r="P1652" s="79"/>
      <c r="Q1652" s="79"/>
      <c r="R1652" s="79"/>
      <c r="S1652" s="79"/>
      <c r="T1652" s="79"/>
      <c r="U1652" s="79"/>
      <c r="V1652" s="79"/>
      <c r="W1652" s="79"/>
    </row>
    <row r="1653" spans="1:23">
      <c r="A1653" s="79"/>
      <c r="B1653" s="79"/>
      <c r="C1653" s="79"/>
      <c r="D1653" s="79"/>
      <c r="E1653" s="79"/>
      <c r="F1653" s="79"/>
      <c r="G1653" s="79"/>
      <c r="H1653" s="79"/>
      <c r="I1653" s="79"/>
      <c r="J1653" s="79"/>
      <c r="K1653" s="79"/>
      <c r="L1653" s="79"/>
      <c r="M1653" s="79"/>
      <c r="N1653" s="79"/>
      <c r="O1653" s="79"/>
      <c r="P1653" s="79"/>
      <c r="Q1653" s="79"/>
      <c r="R1653" s="79"/>
      <c r="S1653" s="79"/>
      <c r="T1653" s="79"/>
      <c r="U1653" s="79"/>
      <c r="V1653" s="79"/>
      <c r="W1653" s="79"/>
    </row>
    <row r="1654" spans="1:23">
      <c r="A1654" s="79"/>
      <c r="B1654" s="79"/>
      <c r="C1654" s="79"/>
      <c r="D1654" s="79"/>
      <c r="E1654" s="79"/>
      <c r="F1654" s="79"/>
      <c r="G1654" s="79"/>
      <c r="H1654" s="79"/>
      <c r="I1654" s="79"/>
      <c r="J1654" s="79"/>
      <c r="K1654" s="79"/>
      <c r="L1654" s="79"/>
      <c r="M1654" s="79"/>
      <c r="N1654" s="79"/>
      <c r="O1654" s="79"/>
      <c r="P1654" s="79"/>
      <c r="Q1654" s="79"/>
      <c r="R1654" s="79"/>
      <c r="S1654" s="79"/>
      <c r="T1654" s="79"/>
      <c r="U1654" s="79"/>
      <c r="V1654" s="79"/>
      <c r="W1654" s="79"/>
    </row>
    <row r="1655" spans="1:23">
      <c r="A1655" s="79"/>
      <c r="B1655" s="79"/>
      <c r="C1655" s="79"/>
      <c r="D1655" s="79"/>
      <c r="E1655" s="79"/>
      <c r="F1655" s="79"/>
      <c r="G1655" s="79"/>
      <c r="H1655" s="79"/>
      <c r="I1655" s="79"/>
      <c r="J1655" s="79"/>
      <c r="K1655" s="79"/>
      <c r="L1655" s="79"/>
      <c r="M1655" s="79"/>
      <c r="N1655" s="79"/>
      <c r="O1655" s="79"/>
      <c r="P1655" s="79"/>
      <c r="Q1655" s="79"/>
      <c r="R1655" s="79"/>
      <c r="S1655" s="79"/>
      <c r="T1655" s="79"/>
      <c r="U1655" s="79"/>
      <c r="V1655" s="79"/>
      <c r="W1655" s="79"/>
    </row>
    <row r="1656" spans="1:23">
      <c r="A1656" s="79"/>
      <c r="B1656" s="79"/>
      <c r="C1656" s="79"/>
      <c r="D1656" s="79"/>
      <c r="E1656" s="79"/>
      <c r="F1656" s="79"/>
      <c r="G1656" s="79"/>
      <c r="H1656" s="79"/>
      <c r="I1656" s="79"/>
      <c r="J1656" s="79"/>
      <c r="K1656" s="79"/>
      <c r="L1656" s="79"/>
      <c r="M1656" s="79"/>
      <c r="N1656" s="79"/>
      <c r="O1656" s="79"/>
      <c r="P1656" s="79"/>
      <c r="Q1656" s="79"/>
      <c r="R1656" s="79"/>
      <c r="S1656" s="79"/>
      <c r="T1656" s="79"/>
      <c r="U1656" s="79"/>
      <c r="V1656" s="79"/>
      <c r="W1656" s="79"/>
    </row>
    <row r="1657" spans="1:23">
      <c r="A1657" s="79"/>
      <c r="B1657" s="79"/>
      <c r="C1657" s="79"/>
      <c r="D1657" s="79"/>
      <c r="E1657" s="79"/>
      <c r="F1657" s="79"/>
      <c r="G1657" s="79"/>
      <c r="H1657" s="79"/>
      <c r="I1657" s="79"/>
      <c r="J1657" s="79"/>
      <c r="K1657" s="79"/>
      <c r="L1657" s="79"/>
      <c r="M1657" s="79"/>
      <c r="N1657" s="79"/>
      <c r="O1657" s="79"/>
      <c r="P1657" s="79"/>
      <c r="Q1657" s="79"/>
      <c r="R1657" s="79"/>
      <c r="S1657" s="79"/>
      <c r="T1657" s="79"/>
      <c r="U1657" s="79"/>
      <c r="V1657" s="79"/>
      <c r="W1657" s="79"/>
    </row>
    <row r="1658" spans="1:23">
      <c r="A1658" s="79"/>
      <c r="B1658" s="79"/>
      <c r="C1658" s="79"/>
      <c r="D1658" s="79"/>
      <c r="E1658" s="79"/>
      <c r="F1658" s="79"/>
      <c r="G1658" s="79"/>
      <c r="H1658" s="79"/>
      <c r="I1658" s="79"/>
      <c r="J1658" s="79"/>
      <c r="K1658" s="79"/>
      <c r="L1658" s="79"/>
      <c r="M1658" s="79"/>
      <c r="N1658" s="79"/>
      <c r="O1658" s="79"/>
      <c r="P1658" s="79"/>
      <c r="Q1658" s="79"/>
      <c r="R1658" s="79"/>
      <c r="S1658" s="79"/>
      <c r="T1658" s="79"/>
      <c r="U1658" s="79"/>
      <c r="V1658" s="79"/>
      <c r="W1658" s="79"/>
    </row>
    <row r="1659" spans="1:23">
      <c r="A1659" s="79"/>
      <c r="B1659" s="79"/>
      <c r="C1659" s="79"/>
      <c r="D1659" s="79"/>
      <c r="E1659" s="79"/>
      <c r="F1659" s="79"/>
      <c r="G1659" s="79"/>
      <c r="H1659" s="79"/>
      <c r="I1659" s="79"/>
      <c r="J1659" s="79"/>
      <c r="K1659" s="79"/>
      <c r="L1659" s="79"/>
      <c r="M1659" s="79"/>
      <c r="N1659" s="79"/>
      <c r="O1659" s="79"/>
      <c r="P1659" s="79"/>
      <c r="Q1659" s="79"/>
      <c r="R1659" s="79"/>
      <c r="S1659" s="79"/>
      <c r="T1659" s="79"/>
      <c r="U1659" s="79"/>
      <c r="V1659" s="79"/>
      <c r="W1659" s="79"/>
    </row>
    <row r="1660" spans="1:23">
      <c r="A1660" s="79"/>
      <c r="B1660" s="79"/>
      <c r="C1660" s="79"/>
      <c r="D1660" s="79"/>
      <c r="E1660" s="79"/>
      <c r="F1660" s="79"/>
      <c r="G1660" s="79"/>
      <c r="H1660" s="79"/>
      <c r="I1660" s="79"/>
      <c r="J1660" s="79"/>
      <c r="K1660" s="79"/>
      <c r="L1660" s="79"/>
      <c r="M1660" s="79"/>
      <c r="N1660" s="79"/>
      <c r="O1660" s="79"/>
      <c r="P1660" s="79"/>
      <c r="Q1660" s="79"/>
      <c r="R1660" s="79"/>
      <c r="S1660" s="79"/>
      <c r="T1660" s="79"/>
      <c r="U1660" s="79"/>
      <c r="V1660" s="79"/>
      <c r="W1660" s="79"/>
    </row>
    <row r="1661" spans="1:23">
      <c r="A1661" s="79"/>
      <c r="B1661" s="79"/>
      <c r="C1661" s="79"/>
      <c r="D1661" s="79"/>
      <c r="E1661" s="79"/>
      <c r="F1661" s="79"/>
      <c r="G1661" s="79"/>
      <c r="H1661" s="79"/>
      <c r="I1661" s="79"/>
      <c r="J1661" s="79"/>
      <c r="K1661" s="79"/>
      <c r="L1661" s="79"/>
      <c r="M1661" s="79"/>
      <c r="N1661" s="79"/>
      <c r="O1661" s="79"/>
      <c r="P1661" s="79"/>
      <c r="Q1661" s="79"/>
      <c r="R1661" s="79"/>
      <c r="S1661" s="79"/>
      <c r="T1661" s="79"/>
      <c r="U1661" s="79"/>
      <c r="V1661" s="79"/>
      <c r="W1661" s="79"/>
    </row>
    <row r="1662" spans="1:23">
      <c r="A1662" s="79"/>
      <c r="B1662" s="79"/>
      <c r="C1662" s="79"/>
      <c r="D1662" s="79"/>
      <c r="E1662" s="79"/>
      <c r="F1662" s="79"/>
      <c r="G1662" s="79"/>
      <c r="H1662" s="79"/>
      <c r="I1662" s="79"/>
      <c r="J1662" s="79"/>
      <c r="K1662" s="79"/>
      <c r="L1662" s="79"/>
      <c r="M1662" s="79"/>
      <c r="N1662" s="79"/>
      <c r="O1662" s="79"/>
      <c r="P1662" s="79"/>
      <c r="Q1662" s="79"/>
      <c r="R1662" s="79"/>
      <c r="S1662" s="79"/>
      <c r="T1662" s="79"/>
      <c r="U1662" s="79"/>
      <c r="V1662" s="79"/>
      <c r="W1662" s="79"/>
    </row>
    <row r="1663" spans="1:23">
      <c r="A1663" s="79"/>
      <c r="B1663" s="79"/>
      <c r="C1663" s="79"/>
      <c r="D1663" s="79"/>
      <c r="E1663" s="79"/>
      <c r="F1663" s="79"/>
      <c r="G1663" s="79"/>
      <c r="H1663" s="79"/>
      <c r="I1663" s="79"/>
      <c r="J1663" s="79"/>
      <c r="K1663" s="79"/>
      <c r="L1663" s="79"/>
      <c r="M1663" s="79"/>
      <c r="N1663" s="79"/>
      <c r="O1663" s="79"/>
      <c r="P1663" s="79"/>
      <c r="Q1663" s="79"/>
      <c r="R1663" s="79"/>
      <c r="S1663" s="79"/>
      <c r="T1663" s="79"/>
      <c r="U1663" s="79"/>
      <c r="V1663" s="79"/>
      <c r="W1663" s="79"/>
    </row>
    <row r="1664" spans="1:23">
      <c r="A1664" s="79"/>
      <c r="B1664" s="79"/>
      <c r="C1664" s="79"/>
      <c r="D1664" s="79"/>
      <c r="E1664" s="79"/>
      <c r="F1664" s="79"/>
      <c r="G1664" s="79"/>
      <c r="H1664" s="79"/>
      <c r="I1664" s="79"/>
      <c r="J1664" s="79"/>
      <c r="K1664" s="79"/>
      <c r="L1664" s="79"/>
      <c r="M1664" s="79"/>
      <c r="N1664" s="79"/>
      <c r="O1664" s="79"/>
      <c r="P1664" s="79"/>
      <c r="Q1664" s="79"/>
      <c r="R1664" s="79"/>
      <c r="S1664" s="79"/>
      <c r="T1664" s="79"/>
      <c r="U1664" s="79"/>
      <c r="V1664" s="79"/>
      <c r="W1664" s="79"/>
    </row>
    <row r="1665" spans="1:23">
      <c r="A1665" s="79"/>
      <c r="B1665" s="79"/>
      <c r="C1665" s="79"/>
      <c r="D1665" s="79"/>
      <c r="E1665" s="79"/>
      <c r="F1665" s="79"/>
      <c r="G1665" s="79"/>
      <c r="H1665" s="79"/>
      <c r="I1665" s="79"/>
      <c r="J1665" s="79"/>
      <c r="K1665" s="79"/>
      <c r="L1665" s="79"/>
      <c r="M1665" s="79"/>
      <c r="N1665" s="79"/>
      <c r="O1665" s="79"/>
      <c r="P1665" s="79"/>
      <c r="Q1665" s="79"/>
      <c r="R1665" s="79"/>
      <c r="S1665" s="79"/>
      <c r="T1665" s="79"/>
      <c r="U1665" s="79"/>
      <c r="V1665" s="79"/>
      <c r="W1665" s="79"/>
    </row>
    <row r="1666" spans="1:23">
      <c r="A1666" s="79"/>
      <c r="B1666" s="79"/>
      <c r="C1666" s="79"/>
      <c r="D1666" s="79"/>
      <c r="E1666" s="79"/>
      <c r="F1666" s="79"/>
      <c r="G1666" s="79"/>
      <c r="H1666" s="79"/>
      <c r="I1666" s="79"/>
      <c r="J1666" s="79"/>
      <c r="K1666" s="79"/>
      <c r="L1666" s="79"/>
      <c r="M1666" s="79"/>
      <c r="N1666" s="79"/>
      <c r="O1666" s="79"/>
      <c r="P1666" s="79"/>
      <c r="Q1666" s="79"/>
      <c r="R1666" s="79"/>
      <c r="S1666" s="79"/>
      <c r="T1666" s="79"/>
      <c r="U1666" s="79"/>
      <c r="V1666" s="79"/>
      <c r="W1666" s="79"/>
    </row>
    <row r="1667" spans="1:23">
      <c r="A1667" s="79"/>
      <c r="B1667" s="79"/>
      <c r="C1667" s="79"/>
      <c r="D1667" s="79"/>
      <c r="E1667" s="79"/>
      <c r="F1667" s="79"/>
      <c r="G1667" s="79"/>
      <c r="H1667" s="79"/>
      <c r="I1667" s="79"/>
      <c r="J1667" s="79"/>
      <c r="K1667" s="79"/>
      <c r="L1667" s="79"/>
      <c r="M1667" s="79"/>
      <c r="N1667" s="79"/>
      <c r="O1667" s="79"/>
      <c r="P1667" s="79"/>
      <c r="Q1667" s="79"/>
      <c r="R1667" s="79"/>
      <c r="S1667" s="79"/>
      <c r="T1667" s="79"/>
      <c r="U1667" s="79"/>
      <c r="V1667" s="79"/>
      <c r="W1667" s="79"/>
    </row>
    <row r="1668" spans="1:23">
      <c r="A1668" s="79"/>
      <c r="B1668" s="79"/>
      <c r="C1668" s="79"/>
      <c r="D1668" s="79"/>
      <c r="E1668" s="79"/>
      <c r="F1668" s="79"/>
      <c r="G1668" s="79"/>
      <c r="H1668" s="79"/>
      <c r="I1668" s="79"/>
      <c r="J1668" s="79"/>
      <c r="K1668" s="79"/>
      <c r="L1668" s="79"/>
      <c r="M1668" s="79"/>
      <c r="N1668" s="79"/>
      <c r="O1668" s="79"/>
      <c r="P1668" s="79"/>
      <c r="Q1668" s="79"/>
      <c r="R1668" s="79"/>
      <c r="S1668" s="79"/>
      <c r="T1668" s="79"/>
      <c r="U1668" s="79"/>
      <c r="V1668" s="79"/>
      <c r="W1668" s="79"/>
    </row>
    <row r="1669" spans="1:23">
      <c r="A1669" s="79"/>
      <c r="B1669" s="79"/>
      <c r="C1669" s="79"/>
      <c r="D1669" s="79"/>
      <c r="E1669" s="79"/>
      <c r="F1669" s="79"/>
      <c r="G1669" s="79"/>
      <c r="H1669" s="79"/>
      <c r="I1669" s="79"/>
      <c r="J1669" s="79"/>
      <c r="K1669" s="79"/>
      <c r="L1669" s="79"/>
      <c r="M1669" s="79"/>
      <c r="N1669" s="79"/>
      <c r="O1669" s="79"/>
      <c r="P1669" s="79"/>
      <c r="Q1669" s="79"/>
      <c r="R1669" s="79"/>
      <c r="S1669" s="79"/>
      <c r="T1669" s="79"/>
      <c r="U1669" s="79"/>
      <c r="V1669" s="79"/>
      <c r="W1669" s="79"/>
    </row>
    <row r="1670" spans="1:23">
      <c r="A1670" s="79"/>
      <c r="B1670" s="79"/>
      <c r="C1670" s="79"/>
      <c r="D1670" s="79"/>
      <c r="E1670" s="79"/>
      <c r="F1670" s="79"/>
      <c r="G1670" s="79"/>
      <c r="H1670" s="79"/>
      <c r="I1670" s="79"/>
      <c r="J1670" s="79"/>
      <c r="K1670" s="79"/>
      <c r="L1670" s="79"/>
      <c r="M1670" s="79"/>
      <c r="N1670" s="79"/>
      <c r="O1670" s="79"/>
      <c r="P1670" s="79"/>
      <c r="Q1670" s="79"/>
      <c r="R1670" s="79"/>
      <c r="S1670" s="79"/>
      <c r="T1670" s="79"/>
      <c r="U1670" s="79"/>
      <c r="V1670" s="79"/>
      <c r="W1670" s="79"/>
    </row>
    <row r="1671" spans="1:23">
      <c r="A1671" s="79"/>
      <c r="B1671" s="79"/>
      <c r="C1671" s="79"/>
      <c r="D1671" s="79"/>
      <c r="E1671" s="79"/>
      <c r="F1671" s="79"/>
      <c r="G1671" s="79"/>
      <c r="H1671" s="79"/>
      <c r="I1671" s="79"/>
      <c r="J1671" s="79"/>
      <c r="K1671" s="79"/>
      <c r="L1671" s="79"/>
      <c r="M1671" s="79"/>
      <c r="N1671" s="79"/>
      <c r="O1671" s="79"/>
      <c r="P1671" s="79"/>
      <c r="Q1671" s="79"/>
      <c r="R1671" s="79"/>
      <c r="S1671" s="79"/>
      <c r="T1671" s="79"/>
      <c r="U1671" s="79"/>
      <c r="V1671" s="79"/>
      <c r="W1671" s="79"/>
    </row>
    <row r="1672" spans="1:23">
      <c r="A1672" s="79"/>
      <c r="B1672" s="79"/>
      <c r="C1672" s="79"/>
      <c r="D1672" s="79"/>
      <c r="E1672" s="79"/>
      <c r="F1672" s="79"/>
      <c r="G1672" s="79"/>
      <c r="H1672" s="79"/>
      <c r="I1672" s="79"/>
      <c r="J1672" s="79"/>
      <c r="K1672" s="79"/>
      <c r="L1672" s="79"/>
      <c r="M1672" s="79"/>
      <c r="N1672" s="79"/>
      <c r="O1672" s="79"/>
      <c r="P1672" s="79"/>
      <c r="Q1672" s="79"/>
      <c r="R1672" s="79"/>
      <c r="S1672" s="79"/>
      <c r="T1672" s="79"/>
      <c r="U1672" s="79"/>
      <c r="V1672" s="79"/>
      <c r="W1672" s="79"/>
    </row>
    <row r="1673" spans="1:23">
      <c r="A1673" s="79"/>
      <c r="B1673" s="79"/>
      <c r="C1673" s="79"/>
      <c r="D1673" s="79"/>
      <c r="E1673" s="79"/>
      <c r="F1673" s="79"/>
      <c r="G1673" s="79"/>
      <c r="H1673" s="79"/>
      <c r="I1673" s="79"/>
      <c r="J1673" s="79"/>
      <c r="K1673" s="79"/>
      <c r="L1673" s="79"/>
      <c r="M1673" s="79"/>
      <c r="N1673" s="79"/>
      <c r="O1673" s="79"/>
      <c r="P1673" s="79"/>
      <c r="Q1673" s="79"/>
      <c r="R1673" s="79"/>
      <c r="S1673" s="79"/>
      <c r="T1673" s="79"/>
      <c r="U1673" s="79"/>
      <c r="V1673" s="79"/>
      <c r="W1673" s="79"/>
    </row>
    <row r="1674" spans="1:23">
      <c r="A1674" s="79"/>
      <c r="B1674" s="79"/>
      <c r="C1674" s="79"/>
      <c r="D1674" s="79"/>
      <c r="E1674" s="79"/>
      <c r="F1674" s="79"/>
      <c r="G1674" s="79"/>
      <c r="H1674" s="79"/>
      <c r="I1674" s="79"/>
      <c r="J1674" s="79"/>
      <c r="K1674" s="79"/>
      <c r="L1674" s="79"/>
      <c r="M1674" s="79"/>
      <c r="N1674" s="79"/>
      <c r="O1674" s="79"/>
      <c r="P1674" s="79"/>
      <c r="Q1674" s="79"/>
      <c r="R1674" s="79"/>
      <c r="S1674" s="79"/>
      <c r="T1674" s="79"/>
      <c r="U1674" s="79"/>
      <c r="V1674" s="79"/>
      <c r="W1674" s="79"/>
    </row>
    <row r="1675" spans="1:23">
      <c r="A1675" s="79"/>
      <c r="B1675" s="79"/>
      <c r="C1675" s="79"/>
      <c r="D1675" s="79"/>
      <c r="E1675" s="79"/>
      <c r="F1675" s="79"/>
      <c r="G1675" s="79"/>
      <c r="H1675" s="79"/>
      <c r="I1675" s="79"/>
      <c r="J1675" s="79"/>
      <c r="K1675" s="79"/>
      <c r="L1675" s="79"/>
      <c r="M1675" s="79"/>
      <c r="N1675" s="79"/>
      <c r="O1675" s="79"/>
      <c r="P1675" s="79"/>
      <c r="Q1675" s="79"/>
      <c r="R1675" s="79"/>
      <c r="S1675" s="79"/>
      <c r="T1675" s="79"/>
      <c r="U1675" s="79"/>
      <c r="V1675" s="79"/>
      <c r="W1675" s="79"/>
    </row>
    <row r="1676" spans="1:23">
      <c r="A1676" s="79"/>
      <c r="B1676" s="79"/>
      <c r="C1676" s="79"/>
      <c r="D1676" s="79"/>
      <c r="E1676" s="79"/>
      <c r="F1676" s="79"/>
      <c r="G1676" s="79"/>
      <c r="H1676" s="79"/>
      <c r="I1676" s="79"/>
      <c r="J1676" s="79"/>
      <c r="K1676" s="79"/>
      <c r="L1676" s="79"/>
      <c r="M1676" s="79"/>
      <c r="N1676" s="79"/>
      <c r="O1676" s="79"/>
      <c r="P1676" s="79"/>
      <c r="Q1676" s="79"/>
      <c r="R1676" s="79"/>
      <c r="S1676" s="79"/>
      <c r="T1676" s="79"/>
      <c r="U1676" s="79"/>
      <c r="V1676" s="79"/>
      <c r="W1676" s="79"/>
    </row>
    <row r="1677" spans="1:23">
      <c r="A1677" s="79"/>
      <c r="B1677" s="79"/>
      <c r="C1677" s="79"/>
      <c r="D1677" s="79"/>
      <c r="E1677" s="79"/>
      <c r="F1677" s="79"/>
      <c r="G1677" s="79"/>
      <c r="H1677" s="79"/>
      <c r="I1677" s="79"/>
      <c r="J1677" s="79"/>
      <c r="K1677" s="79"/>
      <c r="L1677" s="79"/>
      <c r="M1677" s="79"/>
      <c r="N1677" s="79"/>
      <c r="O1677" s="79"/>
      <c r="P1677" s="79"/>
      <c r="Q1677" s="79"/>
      <c r="R1677" s="79"/>
      <c r="S1677" s="79"/>
      <c r="T1677" s="79"/>
      <c r="U1677" s="79"/>
      <c r="V1677" s="79"/>
      <c r="W1677" s="79"/>
    </row>
    <row r="1678" spans="1:23">
      <c r="A1678" s="79"/>
      <c r="B1678" s="79"/>
      <c r="C1678" s="79"/>
      <c r="D1678" s="79"/>
      <c r="E1678" s="79"/>
      <c r="F1678" s="79"/>
      <c r="G1678" s="79"/>
      <c r="H1678" s="79"/>
      <c r="I1678" s="79"/>
      <c r="J1678" s="79"/>
      <c r="K1678" s="79"/>
      <c r="L1678" s="79"/>
      <c r="M1678" s="79"/>
      <c r="N1678" s="79"/>
      <c r="O1678" s="79"/>
      <c r="P1678" s="79"/>
      <c r="Q1678" s="79"/>
      <c r="R1678" s="79"/>
      <c r="S1678" s="79"/>
      <c r="T1678" s="79"/>
      <c r="U1678" s="79"/>
      <c r="V1678" s="79"/>
      <c r="W1678" s="79"/>
    </row>
    <row r="1679" spans="1:23">
      <c r="A1679" s="79"/>
      <c r="B1679" s="79"/>
      <c r="C1679" s="79"/>
      <c r="D1679" s="79"/>
      <c r="E1679" s="79"/>
      <c r="F1679" s="79"/>
      <c r="G1679" s="79"/>
      <c r="H1679" s="79"/>
      <c r="I1679" s="79"/>
      <c r="J1679" s="79"/>
      <c r="K1679" s="79"/>
      <c r="L1679" s="79"/>
      <c r="M1679" s="79"/>
      <c r="N1679" s="79"/>
      <c r="O1679" s="79"/>
      <c r="P1679" s="79"/>
      <c r="Q1679" s="79"/>
      <c r="R1679" s="79"/>
      <c r="S1679" s="79"/>
      <c r="T1679" s="79"/>
      <c r="U1679" s="79"/>
      <c r="V1679" s="79"/>
      <c r="W1679" s="79"/>
    </row>
    <row r="1680" spans="1:23">
      <c r="A1680" s="79"/>
      <c r="B1680" s="79"/>
      <c r="C1680" s="79"/>
      <c r="D1680" s="79"/>
      <c r="E1680" s="79"/>
      <c r="F1680" s="79"/>
      <c r="G1680" s="79"/>
      <c r="H1680" s="79"/>
      <c r="I1680" s="79"/>
      <c r="J1680" s="79"/>
      <c r="K1680" s="79"/>
      <c r="L1680" s="79"/>
      <c r="M1680" s="79"/>
      <c r="N1680" s="79"/>
      <c r="O1680" s="79"/>
      <c r="P1680" s="79"/>
      <c r="Q1680" s="79"/>
      <c r="R1680" s="79"/>
      <c r="S1680" s="79"/>
      <c r="T1680" s="79"/>
      <c r="U1680" s="79"/>
      <c r="V1680" s="79"/>
      <c r="W1680" s="79"/>
    </row>
    <row r="1681" spans="1:23">
      <c r="A1681" s="79"/>
      <c r="B1681" s="79"/>
      <c r="C1681" s="79"/>
      <c r="D1681" s="79"/>
      <c r="E1681" s="79"/>
      <c r="F1681" s="79"/>
      <c r="G1681" s="79"/>
      <c r="H1681" s="79"/>
      <c r="I1681" s="79"/>
      <c r="J1681" s="79"/>
      <c r="K1681" s="79"/>
      <c r="L1681" s="79"/>
      <c r="M1681" s="79"/>
      <c r="N1681" s="79"/>
      <c r="O1681" s="79"/>
      <c r="P1681" s="79"/>
      <c r="Q1681" s="79"/>
      <c r="R1681" s="79"/>
      <c r="S1681" s="79"/>
      <c r="T1681" s="79"/>
      <c r="U1681" s="79"/>
      <c r="V1681" s="79"/>
      <c r="W1681" s="79"/>
    </row>
    <row r="1682" spans="1:23">
      <c r="A1682" s="79"/>
      <c r="B1682" s="79"/>
      <c r="C1682" s="79"/>
      <c r="D1682" s="79"/>
      <c r="E1682" s="79"/>
      <c r="F1682" s="79"/>
      <c r="G1682" s="79"/>
      <c r="H1682" s="79"/>
      <c r="I1682" s="79"/>
      <c r="J1682" s="79"/>
      <c r="K1682" s="79"/>
      <c r="L1682" s="79"/>
      <c r="M1682" s="79"/>
      <c r="N1682" s="79"/>
      <c r="O1682" s="79"/>
      <c r="P1682" s="79"/>
      <c r="Q1682" s="79"/>
      <c r="R1682" s="79"/>
      <c r="S1682" s="79"/>
      <c r="T1682" s="79"/>
      <c r="U1682" s="79"/>
      <c r="V1682" s="79"/>
      <c r="W1682" s="79"/>
    </row>
    <row r="1683" spans="1:23">
      <c r="A1683" s="79"/>
      <c r="B1683" s="79"/>
      <c r="C1683" s="79"/>
      <c r="D1683" s="79"/>
      <c r="E1683" s="79"/>
      <c r="F1683" s="79"/>
      <c r="G1683" s="79"/>
      <c r="H1683" s="79"/>
      <c r="I1683" s="79"/>
      <c r="J1683" s="79"/>
      <c r="K1683" s="79"/>
      <c r="L1683" s="79"/>
      <c r="M1683" s="79"/>
      <c r="N1683" s="79"/>
      <c r="O1683" s="79"/>
      <c r="P1683" s="79"/>
      <c r="Q1683" s="79"/>
      <c r="R1683" s="79"/>
      <c r="S1683" s="79"/>
      <c r="T1683" s="79"/>
      <c r="U1683" s="79"/>
      <c r="V1683" s="79"/>
      <c r="W1683" s="79"/>
    </row>
    <row r="1684" spans="1:23">
      <c r="A1684" s="79"/>
      <c r="B1684" s="79"/>
      <c r="C1684" s="79"/>
      <c r="D1684" s="79"/>
      <c r="E1684" s="79"/>
      <c r="F1684" s="79"/>
      <c r="G1684" s="79"/>
      <c r="H1684" s="79"/>
      <c r="I1684" s="79"/>
      <c r="J1684" s="79"/>
      <c r="K1684" s="79"/>
      <c r="L1684" s="79"/>
      <c r="M1684" s="79"/>
      <c r="N1684" s="79"/>
      <c r="O1684" s="79"/>
      <c r="P1684" s="79"/>
      <c r="Q1684" s="79"/>
      <c r="R1684" s="79"/>
      <c r="S1684" s="79"/>
      <c r="T1684" s="79"/>
      <c r="U1684" s="79"/>
      <c r="V1684" s="79"/>
      <c r="W1684" s="79"/>
    </row>
    <row r="1685" spans="1:23">
      <c r="A1685" s="79"/>
      <c r="B1685" s="79"/>
      <c r="C1685" s="79"/>
      <c r="D1685" s="79"/>
      <c r="E1685" s="79"/>
      <c r="F1685" s="79"/>
      <c r="G1685" s="79"/>
      <c r="H1685" s="79"/>
      <c r="I1685" s="79"/>
      <c r="J1685" s="79"/>
      <c r="K1685" s="79"/>
      <c r="L1685" s="79"/>
      <c r="M1685" s="79"/>
      <c r="N1685" s="79"/>
      <c r="O1685" s="79"/>
      <c r="P1685" s="79"/>
      <c r="Q1685" s="79"/>
      <c r="R1685" s="79"/>
      <c r="S1685" s="79"/>
      <c r="T1685" s="79"/>
      <c r="U1685" s="79"/>
      <c r="V1685" s="79"/>
      <c r="W1685" s="79"/>
    </row>
    <row r="1686" spans="1:23">
      <c r="A1686" s="79"/>
      <c r="B1686" s="79"/>
      <c r="C1686" s="79"/>
      <c r="D1686" s="79"/>
      <c r="E1686" s="79"/>
      <c r="F1686" s="79"/>
      <c r="G1686" s="79"/>
      <c r="H1686" s="79"/>
      <c r="I1686" s="79"/>
      <c r="J1686" s="79"/>
      <c r="K1686" s="79"/>
      <c r="L1686" s="79"/>
      <c r="M1686" s="79"/>
      <c r="N1686" s="79"/>
      <c r="O1686" s="79"/>
      <c r="P1686" s="79"/>
      <c r="Q1686" s="79"/>
      <c r="R1686" s="79"/>
      <c r="S1686" s="79"/>
      <c r="T1686" s="79"/>
      <c r="U1686" s="79"/>
      <c r="V1686" s="79"/>
      <c r="W1686" s="79"/>
    </row>
    <row r="1687" spans="1:23">
      <c r="A1687" s="79"/>
      <c r="B1687" s="79"/>
      <c r="C1687" s="79"/>
      <c r="D1687" s="79"/>
      <c r="E1687" s="79"/>
      <c r="F1687" s="79"/>
      <c r="G1687" s="79"/>
      <c r="H1687" s="79"/>
      <c r="I1687" s="79"/>
      <c r="J1687" s="79"/>
      <c r="K1687" s="79"/>
      <c r="L1687" s="79"/>
      <c r="M1687" s="79"/>
      <c r="N1687" s="79"/>
      <c r="O1687" s="79"/>
      <c r="P1687" s="79"/>
      <c r="Q1687" s="79"/>
      <c r="R1687" s="79"/>
      <c r="S1687" s="79"/>
      <c r="T1687" s="79"/>
      <c r="U1687" s="79"/>
      <c r="V1687" s="79"/>
      <c r="W1687" s="79"/>
    </row>
    <row r="1688" spans="1:23">
      <c r="A1688" s="79"/>
      <c r="B1688" s="79"/>
      <c r="C1688" s="79"/>
      <c r="D1688" s="79"/>
      <c r="E1688" s="79"/>
      <c r="F1688" s="79"/>
      <c r="G1688" s="79"/>
      <c r="H1688" s="79"/>
      <c r="I1688" s="79"/>
      <c r="J1688" s="79"/>
      <c r="K1688" s="79"/>
      <c r="L1688" s="79"/>
      <c r="M1688" s="79"/>
      <c r="N1688" s="79"/>
      <c r="O1688" s="79"/>
      <c r="P1688" s="79"/>
      <c r="Q1688" s="79"/>
      <c r="R1688" s="79"/>
      <c r="S1688" s="79"/>
      <c r="T1688" s="79"/>
      <c r="U1688" s="79"/>
      <c r="V1688" s="79"/>
      <c r="W1688" s="79"/>
    </row>
    <row r="1689" spans="1:23">
      <c r="A1689" s="79"/>
      <c r="B1689" s="79"/>
      <c r="C1689" s="79"/>
      <c r="D1689" s="79"/>
      <c r="E1689" s="79"/>
      <c r="F1689" s="79"/>
      <c r="G1689" s="79"/>
      <c r="H1689" s="79"/>
      <c r="I1689" s="79"/>
      <c r="J1689" s="79"/>
      <c r="K1689" s="79"/>
      <c r="L1689" s="79"/>
      <c r="M1689" s="79"/>
      <c r="N1689" s="79"/>
      <c r="O1689" s="79"/>
      <c r="P1689" s="79"/>
      <c r="Q1689" s="79"/>
      <c r="R1689" s="79"/>
      <c r="S1689" s="79"/>
      <c r="T1689" s="79"/>
      <c r="U1689" s="79"/>
      <c r="V1689" s="79"/>
      <c r="W1689" s="79"/>
    </row>
    <row r="1690" spans="1:23">
      <c r="A1690" s="79"/>
      <c r="B1690" s="79"/>
      <c r="C1690" s="79"/>
      <c r="D1690" s="79"/>
      <c r="E1690" s="79"/>
      <c r="F1690" s="79"/>
      <c r="G1690" s="79"/>
      <c r="H1690" s="79"/>
      <c r="I1690" s="79"/>
      <c r="J1690" s="79"/>
      <c r="K1690" s="79"/>
      <c r="L1690" s="79"/>
      <c r="M1690" s="79"/>
      <c r="N1690" s="79"/>
      <c r="O1690" s="79"/>
      <c r="P1690" s="79"/>
      <c r="Q1690" s="79"/>
      <c r="R1690" s="79"/>
      <c r="S1690" s="79"/>
      <c r="T1690" s="79"/>
      <c r="U1690" s="79"/>
      <c r="V1690" s="79"/>
      <c r="W1690" s="79"/>
    </row>
    <row r="1691" spans="1:23">
      <c r="A1691" s="79"/>
      <c r="B1691" s="79"/>
      <c r="C1691" s="79"/>
      <c r="D1691" s="79"/>
      <c r="E1691" s="79"/>
      <c r="F1691" s="79"/>
      <c r="G1691" s="79"/>
      <c r="H1691" s="79"/>
      <c r="I1691" s="79"/>
      <c r="J1691" s="79"/>
      <c r="K1691" s="79"/>
      <c r="L1691" s="79"/>
      <c r="M1691" s="79"/>
      <c r="N1691" s="79"/>
      <c r="O1691" s="79"/>
      <c r="P1691" s="79"/>
      <c r="Q1691" s="79"/>
      <c r="R1691" s="79"/>
      <c r="S1691" s="79"/>
      <c r="T1691" s="79"/>
      <c r="U1691" s="79"/>
      <c r="V1691" s="79"/>
      <c r="W1691" s="79"/>
    </row>
    <row r="1692" spans="1:23">
      <c r="A1692" s="79"/>
      <c r="B1692" s="79"/>
      <c r="C1692" s="79"/>
      <c r="D1692" s="79"/>
      <c r="E1692" s="79"/>
      <c r="F1692" s="79"/>
      <c r="G1692" s="79"/>
      <c r="H1692" s="79"/>
      <c r="I1692" s="79"/>
      <c r="J1692" s="79"/>
      <c r="K1692" s="79"/>
      <c r="L1692" s="79"/>
      <c r="M1692" s="79"/>
      <c r="N1692" s="79"/>
      <c r="O1692" s="79"/>
      <c r="P1692" s="79"/>
      <c r="Q1692" s="79"/>
      <c r="R1692" s="79"/>
      <c r="S1692" s="79"/>
      <c r="T1692" s="79"/>
      <c r="U1692" s="79"/>
      <c r="V1692" s="79"/>
      <c r="W1692" s="79"/>
    </row>
    <row r="1693" spans="1:23">
      <c r="A1693" s="79"/>
      <c r="B1693" s="79"/>
      <c r="C1693" s="79"/>
      <c r="D1693" s="79"/>
      <c r="E1693" s="79"/>
      <c r="F1693" s="79"/>
      <c r="G1693" s="79"/>
      <c r="H1693" s="79"/>
      <c r="I1693" s="79"/>
      <c r="J1693" s="79"/>
      <c r="K1693" s="79"/>
      <c r="L1693" s="79"/>
      <c r="M1693" s="79"/>
      <c r="N1693" s="79"/>
      <c r="O1693" s="79"/>
      <c r="P1693" s="79"/>
      <c r="Q1693" s="79"/>
      <c r="R1693" s="79"/>
      <c r="S1693" s="79"/>
      <c r="T1693" s="79"/>
      <c r="U1693" s="79"/>
      <c r="V1693" s="79"/>
      <c r="W1693" s="79"/>
    </row>
    <row r="1694" spans="1:23">
      <c r="A1694" s="79"/>
      <c r="B1694" s="79"/>
      <c r="C1694" s="79"/>
      <c r="D1694" s="79"/>
      <c r="E1694" s="79"/>
      <c r="F1694" s="79"/>
      <c r="G1694" s="79"/>
      <c r="H1694" s="79"/>
      <c r="I1694" s="79"/>
      <c r="J1694" s="79"/>
      <c r="K1694" s="79"/>
      <c r="L1694" s="79"/>
      <c r="M1694" s="79"/>
      <c r="N1694" s="79"/>
      <c r="O1694" s="79"/>
      <c r="P1694" s="79"/>
      <c r="Q1694" s="79"/>
      <c r="R1694" s="79"/>
      <c r="S1694" s="79"/>
      <c r="T1694" s="79"/>
      <c r="U1694" s="79"/>
      <c r="V1694" s="79"/>
      <c r="W1694" s="79"/>
    </row>
    <row r="1695" spans="1:23">
      <c r="A1695" s="79"/>
      <c r="B1695" s="79"/>
      <c r="C1695" s="79"/>
      <c r="D1695" s="79"/>
      <c r="E1695" s="79"/>
      <c r="F1695" s="79"/>
      <c r="G1695" s="79"/>
      <c r="H1695" s="79"/>
      <c r="I1695" s="79"/>
      <c r="J1695" s="79"/>
      <c r="K1695" s="79"/>
      <c r="L1695" s="79"/>
      <c r="M1695" s="79"/>
      <c r="N1695" s="79"/>
      <c r="O1695" s="79"/>
      <c r="P1695" s="79"/>
      <c r="Q1695" s="79"/>
      <c r="R1695" s="79"/>
      <c r="S1695" s="79"/>
      <c r="T1695" s="79"/>
      <c r="U1695" s="79"/>
      <c r="V1695" s="79"/>
      <c r="W1695" s="79"/>
    </row>
    <row r="1696" spans="1:23">
      <c r="A1696" s="79"/>
      <c r="B1696" s="79"/>
      <c r="C1696" s="79"/>
      <c r="D1696" s="79"/>
      <c r="E1696" s="79"/>
      <c r="F1696" s="79"/>
      <c r="G1696" s="79"/>
      <c r="H1696" s="79"/>
      <c r="I1696" s="79"/>
      <c r="J1696" s="79"/>
      <c r="K1696" s="79"/>
      <c r="L1696" s="79"/>
      <c r="M1696" s="79"/>
      <c r="N1696" s="79"/>
      <c r="O1696" s="79"/>
      <c r="P1696" s="79"/>
      <c r="Q1696" s="79"/>
      <c r="R1696" s="79"/>
      <c r="S1696" s="79"/>
      <c r="T1696" s="79"/>
      <c r="U1696" s="79"/>
      <c r="V1696" s="79"/>
      <c r="W1696" s="79"/>
    </row>
    <row r="1697" spans="1:23">
      <c r="A1697" s="79"/>
      <c r="B1697" s="79"/>
      <c r="C1697" s="79"/>
      <c r="D1697" s="79"/>
      <c r="E1697" s="79"/>
      <c r="F1697" s="79"/>
      <c r="G1697" s="79"/>
      <c r="H1697" s="79"/>
      <c r="I1697" s="79"/>
      <c r="J1697" s="79"/>
      <c r="K1697" s="79"/>
      <c r="L1697" s="79"/>
      <c r="M1697" s="79"/>
      <c r="N1697" s="79"/>
      <c r="O1697" s="79"/>
      <c r="P1697" s="79"/>
      <c r="Q1697" s="79"/>
      <c r="R1697" s="79"/>
      <c r="S1697" s="79"/>
      <c r="T1697" s="79"/>
      <c r="U1697" s="79"/>
      <c r="V1697" s="79"/>
      <c r="W1697" s="79"/>
    </row>
    <row r="1698" spans="1:23">
      <c r="A1698" s="79"/>
      <c r="B1698" s="79"/>
      <c r="C1698" s="79"/>
      <c r="D1698" s="79"/>
      <c r="E1698" s="79"/>
      <c r="F1698" s="79"/>
      <c r="G1698" s="79"/>
      <c r="H1698" s="79"/>
      <c r="I1698" s="79"/>
      <c r="J1698" s="79"/>
      <c r="K1698" s="79"/>
      <c r="L1698" s="79"/>
      <c r="M1698" s="79"/>
      <c r="N1698" s="79"/>
      <c r="O1698" s="79"/>
      <c r="P1698" s="79"/>
      <c r="Q1698" s="79"/>
      <c r="R1698" s="79"/>
      <c r="S1698" s="79"/>
      <c r="T1698" s="79"/>
      <c r="U1698" s="79"/>
      <c r="V1698" s="79"/>
      <c r="W1698" s="79"/>
    </row>
    <row r="1699" spans="1:23">
      <c r="A1699" s="79"/>
      <c r="B1699" s="79"/>
      <c r="C1699" s="79"/>
      <c r="D1699" s="79"/>
      <c r="E1699" s="79"/>
      <c r="F1699" s="79"/>
      <c r="G1699" s="79"/>
      <c r="H1699" s="79"/>
      <c r="I1699" s="79"/>
      <c r="J1699" s="79"/>
      <c r="K1699" s="79"/>
      <c r="L1699" s="79"/>
      <c r="M1699" s="79"/>
      <c r="N1699" s="79"/>
      <c r="O1699" s="79"/>
      <c r="P1699" s="79"/>
      <c r="Q1699" s="79"/>
      <c r="R1699" s="79"/>
      <c r="S1699" s="79"/>
      <c r="T1699" s="79"/>
      <c r="U1699" s="79"/>
      <c r="V1699" s="79"/>
      <c r="W1699" s="79"/>
    </row>
    <row r="1700" spans="1:23">
      <c r="A1700" s="79"/>
      <c r="B1700" s="79"/>
      <c r="C1700" s="79"/>
      <c r="D1700" s="79"/>
      <c r="E1700" s="79"/>
      <c r="F1700" s="79"/>
      <c r="G1700" s="79"/>
      <c r="H1700" s="79"/>
      <c r="I1700" s="79"/>
      <c r="J1700" s="79"/>
      <c r="K1700" s="79"/>
      <c r="L1700" s="79"/>
      <c r="M1700" s="79"/>
      <c r="N1700" s="79"/>
      <c r="O1700" s="79"/>
      <c r="P1700" s="79"/>
      <c r="Q1700" s="79"/>
      <c r="R1700" s="79"/>
      <c r="S1700" s="79"/>
      <c r="T1700" s="79"/>
      <c r="U1700" s="79"/>
      <c r="V1700" s="79"/>
      <c r="W1700" s="79"/>
    </row>
    <row r="1701" spans="1:23">
      <c r="A1701" s="79"/>
      <c r="B1701" s="79"/>
      <c r="C1701" s="79"/>
      <c r="D1701" s="79"/>
      <c r="E1701" s="79"/>
      <c r="F1701" s="79"/>
      <c r="G1701" s="79"/>
      <c r="H1701" s="79"/>
      <c r="I1701" s="79"/>
      <c r="J1701" s="79"/>
      <c r="K1701" s="79"/>
      <c r="L1701" s="79"/>
      <c r="M1701" s="79"/>
      <c r="N1701" s="79"/>
      <c r="O1701" s="79"/>
      <c r="P1701" s="79"/>
      <c r="Q1701" s="79"/>
      <c r="R1701" s="79"/>
      <c r="S1701" s="79"/>
      <c r="T1701" s="79"/>
      <c r="U1701" s="79"/>
      <c r="V1701" s="79"/>
      <c r="W1701" s="79"/>
    </row>
    <row r="1702" spans="1:23">
      <c r="A1702" s="79"/>
      <c r="B1702" s="79"/>
      <c r="C1702" s="79"/>
      <c r="D1702" s="79"/>
      <c r="E1702" s="79"/>
      <c r="F1702" s="79"/>
      <c r="G1702" s="79"/>
      <c r="H1702" s="79"/>
      <c r="I1702" s="79"/>
      <c r="J1702" s="79"/>
      <c r="K1702" s="79"/>
      <c r="L1702" s="79"/>
      <c r="M1702" s="79"/>
      <c r="N1702" s="79"/>
      <c r="O1702" s="79"/>
      <c r="P1702" s="79"/>
      <c r="Q1702" s="79"/>
      <c r="R1702" s="79"/>
      <c r="S1702" s="79"/>
      <c r="T1702" s="79"/>
      <c r="U1702" s="79"/>
      <c r="V1702" s="79"/>
      <c r="W1702" s="79"/>
    </row>
    <row r="1703" spans="1:23">
      <c r="A1703" s="79"/>
      <c r="B1703" s="79"/>
      <c r="C1703" s="79"/>
      <c r="D1703" s="79"/>
      <c r="E1703" s="79"/>
      <c r="F1703" s="79"/>
      <c r="G1703" s="79"/>
      <c r="H1703" s="79"/>
      <c r="I1703" s="79"/>
      <c r="J1703" s="79"/>
      <c r="K1703" s="79"/>
      <c r="L1703" s="79"/>
      <c r="M1703" s="79"/>
      <c r="N1703" s="79"/>
      <c r="O1703" s="79"/>
      <c r="P1703" s="79"/>
      <c r="Q1703" s="79"/>
      <c r="R1703" s="79"/>
      <c r="S1703" s="79"/>
      <c r="T1703" s="79"/>
      <c r="U1703" s="79"/>
      <c r="V1703" s="79"/>
      <c r="W1703" s="79"/>
    </row>
    <row r="1704" spans="1:23">
      <c r="A1704" s="79"/>
      <c r="B1704" s="79"/>
      <c r="C1704" s="79"/>
      <c r="D1704" s="79"/>
      <c r="E1704" s="79"/>
      <c r="F1704" s="79"/>
      <c r="G1704" s="79"/>
      <c r="H1704" s="79"/>
      <c r="I1704" s="79"/>
      <c r="J1704" s="79"/>
      <c r="K1704" s="79"/>
      <c r="L1704" s="79"/>
      <c r="M1704" s="79"/>
      <c r="N1704" s="79"/>
      <c r="O1704" s="79"/>
      <c r="P1704" s="79"/>
      <c r="Q1704" s="79"/>
      <c r="R1704" s="79"/>
      <c r="S1704" s="79"/>
      <c r="T1704" s="79"/>
      <c r="U1704" s="79"/>
      <c r="V1704" s="79"/>
      <c r="W1704" s="79"/>
    </row>
    <row r="1705" spans="1:23">
      <c r="A1705" s="79"/>
      <c r="B1705" s="79"/>
      <c r="C1705" s="79"/>
      <c r="D1705" s="79"/>
      <c r="E1705" s="79"/>
      <c r="F1705" s="79"/>
      <c r="G1705" s="79"/>
      <c r="H1705" s="79"/>
      <c r="I1705" s="79"/>
      <c r="J1705" s="79"/>
      <c r="K1705" s="79"/>
      <c r="L1705" s="79"/>
      <c r="M1705" s="79"/>
      <c r="N1705" s="79"/>
      <c r="O1705" s="79"/>
      <c r="P1705" s="79"/>
      <c r="Q1705" s="79"/>
      <c r="R1705" s="79"/>
      <c r="S1705" s="79"/>
      <c r="T1705" s="79"/>
      <c r="U1705" s="79"/>
      <c r="V1705" s="79"/>
      <c r="W1705" s="79"/>
    </row>
    <row r="1706" spans="1:23">
      <c r="A1706" s="79"/>
      <c r="B1706" s="79"/>
      <c r="C1706" s="79"/>
      <c r="D1706" s="79"/>
      <c r="E1706" s="79"/>
      <c r="F1706" s="79"/>
      <c r="G1706" s="79"/>
      <c r="H1706" s="79"/>
      <c r="I1706" s="79"/>
      <c r="J1706" s="79"/>
      <c r="K1706" s="79"/>
      <c r="L1706" s="79"/>
      <c r="M1706" s="79"/>
      <c r="N1706" s="79"/>
      <c r="O1706" s="79"/>
      <c r="P1706" s="79"/>
      <c r="Q1706" s="79"/>
      <c r="R1706" s="79"/>
      <c r="S1706" s="79"/>
      <c r="T1706" s="79"/>
      <c r="U1706" s="79"/>
      <c r="V1706" s="79"/>
      <c r="W1706" s="79"/>
    </row>
    <row r="1707" spans="1:23">
      <c r="A1707" s="79"/>
      <c r="B1707" s="79"/>
      <c r="C1707" s="79"/>
      <c r="D1707" s="79"/>
      <c r="E1707" s="79"/>
      <c r="F1707" s="79"/>
      <c r="G1707" s="79"/>
      <c r="H1707" s="79"/>
      <c r="I1707" s="79"/>
      <c r="J1707" s="79"/>
      <c r="K1707" s="79"/>
      <c r="L1707" s="79"/>
      <c r="M1707" s="79"/>
      <c r="N1707" s="79"/>
      <c r="O1707" s="79"/>
      <c r="P1707" s="79"/>
      <c r="Q1707" s="79"/>
      <c r="R1707" s="79"/>
      <c r="S1707" s="79"/>
      <c r="T1707" s="79"/>
      <c r="U1707" s="79"/>
      <c r="V1707" s="79"/>
      <c r="W1707" s="79"/>
    </row>
    <row r="1708" spans="1:23">
      <c r="A1708" s="79"/>
      <c r="B1708" s="79"/>
      <c r="C1708" s="79"/>
      <c r="D1708" s="79"/>
      <c r="E1708" s="79"/>
      <c r="F1708" s="79"/>
      <c r="G1708" s="79"/>
      <c r="H1708" s="79"/>
      <c r="I1708" s="79"/>
      <c r="J1708" s="79"/>
      <c r="K1708" s="79"/>
      <c r="L1708" s="79"/>
      <c r="M1708" s="79"/>
      <c r="N1708" s="79"/>
      <c r="O1708" s="79"/>
      <c r="P1708" s="79"/>
      <c r="Q1708" s="79"/>
      <c r="R1708" s="79"/>
      <c r="S1708" s="79"/>
      <c r="T1708" s="79"/>
      <c r="U1708" s="79"/>
      <c r="V1708" s="79"/>
      <c r="W1708" s="79"/>
    </row>
    <row r="1709" spans="1:23">
      <c r="A1709" s="79"/>
      <c r="B1709" s="79"/>
      <c r="C1709" s="79"/>
      <c r="D1709" s="79"/>
      <c r="E1709" s="79"/>
      <c r="F1709" s="79"/>
      <c r="G1709" s="79"/>
      <c r="H1709" s="79"/>
      <c r="I1709" s="79"/>
      <c r="J1709" s="79"/>
      <c r="K1709" s="79"/>
      <c r="L1709" s="79"/>
      <c r="M1709" s="79"/>
      <c r="N1709" s="79"/>
      <c r="O1709" s="79"/>
      <c r="P1709" s="79"/>
      <c r="Q1709" s="79"/>
      <c r="R1709" s="79"/>
      <c r="S1709" s="79"/>
      <c r="T1709" s="79"/>
      <c r="U1709" s="79"/>
      <c r="V1709" s="79"/>
      <c r="W1709" s="79"/>
    </row>
    <row r="1710" spans="1:23">
      <c r="A1710" s="79"/>
      <c r="B1710" s="79"/>
      <c r="C1710" s="79"/>
      <c r="D1710" s="79"/>
      <c r="E1710" s="79"/>
      <c r="F1710" s="79"/>
      <c r="G1710" s="79"/>
      <c r="H1710" s="79"/>
      <c r="I1710" s="79"/>
      <c r="J1710" s="79"/>
      <c r="K1710" s="79"/>
      <c r="L1710" s="79"/>
      <c r="M1710" s="79"/>
      <c r="N1710" s="79"/>
      <c r="O1710" s="79"/>
      <c r="P1710" s="79"/>
      <c r="Q1710" s="79"/>
      <c r="R1710" s="79"/>
      <c r="S1710" s="79"/>
      <c r="T1710" s="79"/>
      <c r="U1710" s="79"/>
      <c r="V1710" s="79"/>
      <c r="W1710" s="79"/>
    </row>
    <row r="1711" spans="1:23">
      <c r="A1711" s="79"/>
      <c r="B1711" s="79"/>
      <c r="C1711" s="79"/>
      <c r="D1711" s="79"/>
      <c r="E1711" s="79"/>
      <c r="F1711" s="79"/>
      <c r="G1711" s="79"/>
      <c r="H1711" s="79"/>
      <c r="I1711" s="79"/>
      <c r="J1711" s="79"/>
      <c r="K1711" s="79"/>
      <c r="L1711" s="79"/>
      <c r="M1711" s="79"/>
      <c r="N1711" s="79"/>
      <c r="O1711" s="79"/>
      <c r="P1711" s="79"/>
      <c r="Q1711" s="79"/>
      <c r="R1711" s="79"/>
      <c r="S1711" s="79"/>
      <c r="T1711" s="79"/>
      <c r="U1711" s="79"/>
      <c r="V1711" s="79"/>
      <c r="W1711" s="79"/>
    </row>
    <row r="1712" spans="1:23">
      <c r="A1712" s="79"/>
      <c r="B1712" s="79"/>
      <c r="C1712" s="79"/>
      <c r="D1712" s="79"/>
      <c r="E1712" s="79"/>
      <c r="F1712" s="79"/>
      <c r="G1712" s="79"/>
      <c r="H1712" s="79"/>
      <c r="I1712" s="79"/>
      <c r="J1712" s="79"/>
      <c r="K1712" s="79"/>
      <c r="L1712" s="79"/>
      <c r="M1712" s="79"/>
      <c r="N1712" s="79"/>
      <c r="O1712" s="79"/>
      <c r="P1712" s="79"/>
      <c r="Q1712" s="79"/>
      <c r="R1712" s="79"/>
      <c r="S1712" s="79"/>
      <c r="T1712" s="79"/>
      <c r="U1712" s="79"/>
      <c r="V1712" s="79"/>
      <c r="W1712" s="79"/>
    </row>
    <row r="1713" spans="1:23">
      <c r="A1713" s="79"/>
      <c r="B1713" s="79"/>
      <c r="C1713" s="79"/>
      <c r="D1713" s="79"/>
      <c r="E1713" s="79"/>
      <c r="F1713" s="79"/>
      <c r="G1713" s="79"/>
      <c r="H1713" s="79"/>
      <c r="I1713" s="79"/>
      <c r="J1713" s="79"/>
      <c r="K1713" s="79"/>
      <c r="L1713" s="79"/>
      <c r="M1713" s="79"/>
      <c r="N1713" s="79"/>
      <c r="O1713" s="79"/>
      <c r="P1713" s="79"/>
      <c r="Q1713" s="79"/>
      <c r="R1713" s="79"/>
      <c r="S1713" s="79"/>
      <c r="T1713" s="79"/>
      <c r="U1713" s="79"/>
      <c r="V1713" s="79"/>
      <c r="W1713" s="79"/>
    </row>
    <row r="1714" spans="1:23">
      <c r="A1714" s="79"/>
      <c r="B1714" s="79"/>
      <c r="C1714" s="79"/>
      <c r="D1714" s="79"/>
      <c r="E1714" s="79"/>
      <c r="F1714" s="79"/>
      <c r="G1714" s="79"/>
      <c r="H1714" s="79"/>
      <c r="I1714" s="79"/>
      <c r="J1714" s="79"/>
      <c r="K1714" s="79"/>
      <c r="L1714" s="79"/>
      <c r="M1714" s="79"/>
      <c r="N1714" s="79"/>
      <c r="O1714" s="79"/>
      <c r="P1714" s="79"/>
      <c r="Q1714" s="79"/>
      <c r="R1714" s="79"/>
      <c r="S1714" s="79"/>
      <c r="T1714" s="79"/>
      <c r="U1714" s="79"/>
      <c r="V1714" s="79"/>
      <c r="W1714" s="79"/>
    </row>
    <row r="1715" spans="1:23">
      <c r="A1715" s="79"/>
      <c r="B1715" s="79"/>
      <c r="C1715" s="79"/>
      <c r="D1715" s="79"/>
      <c r="E1715" s="79"/>
      <c r="F1715" s="79"/>
      <c r="G1715" s="79"/>
      <c r="H1715" s="79"/>
      <c r="I1715" s="79"/>
      <c r="J1715" s="79"/>
      <c r="K1715" s="79"/>
      <c r="L1715" s="79"/>
      <c r="M1715" s="79"/>
      <c r="N1715" s="79"/>
      <c r="O1715" s="79"/>
      <c r="P1715" s="79"/>
      <c r="Q1715" s="79"/>
      <c r="R1715" s="79"/>
      <c r="S1715" s="79"/>
      <c r="T1715" s="79"/>
      <c r="U1715" s="79"/>
      <c r="V1715" s="79"/>
      <c r="W1715" s="79"/>
    </row>
    <row r="1716" spans="1:23">
      <c r="A1716" s="79"/>
      <c r="B1716" s="79"/>
      <c r="C1716" s="79"/>
      <c r="D1716" s="79"/>
      <c r="E1716" s="79"/>
      <c r="F1716" s="79"/>
      <c r="G1716" s="79"/>
      <c r="H1716" s="79"/>
      <c r="I1716" s="79"/>
      <c r="J1716" s="79"/>
      <c r="K1716" s="79"/>
      <c r="L1716" s="79"/>
      <c r="M1716" s="79"/>
      <c r="N1716" s="79"/>
      <c r="O1716" s="79"/>
      <c r="P1716" s="79"/>
      <c r="Q1716" s="79"/>
      <c r="R1716" s="79"/>
      <c r="S1716" s="79"/>
      <c r="T1716" s="79"/>
      <c r="U1716" s="79"/>
      <c r="V1716" s="79"/>
      <c r="W1716" s="79"/>
    </row>
    <row r="1717" spans="1:23">
      <c r="A1717" s="79"/>
      <c r="B1717" s="79"/>
      <c r="C1717" s="79"/>
      <c r="D1717" s="79"/>
      <c r="E1717" s="79"/>
      <c r="F1717" s="79"/>
      <c r="G1717" s="79"/>
      <c r="H1717" s="79"/>
      <c r="I1717" s="79"/>
      <c r="J1717" s="79"/>
      <c r="K1717" s="79"/>
      <c r="L1717" s="79"/>
      <c r="M1717" s="79"/>
      <c r="N1717" s="79"/>
      <c r="O1717" s="79"/>
      <c r="P1717" s="79"/>
      <c r="Q1717" s="79"/>
      <c r="R1717" s="79"/>
      <c r="S1717" s="79"/>
      <c r="T1717" s="79"/>
      <c r="U1717" s="79"/>
      <c r="V1717" s="79"/>
      <c r="W1717" s="79"/>
    </row>
    <row r="1718" spans="1:23">
      <c r="A1718" s="79"/>
      <c r="B1718" s="79"/>
      <c r="C1718" s="79"/>
      <c r="D1718" s="79"/>
      <c r="E1718" s="79"/>
      <c r="F1718" s="79"/>
      <c r="G1718" s="79"/>
      <c r="H1718" s="79"/>
      <c r="I1718" s="79"/>
      <c r="J1718" s="79"/>
      <c r="K1718" s="79"/>
      <c r="L1718" s="79"/>
      <c r="M1718" s="79"/>
      <c r="N1718" s="79"/>
      <c r="O1718" s="79"/>
      <c r="P1718" s="79"/>
      <c r="Q1718" s="79"/>
      <c r="R1718" s="79"/>
      <c r="S1718" s="79"/>
      <c r="T1718" s="79"/>
      <c r="U1718" s="79"/>
      <c r="V1718" s="79"/>
      <c r="W1718" s="79"/>
    </row>
    <row r="1719" spans="1:23">
      <c r="A1719" s="79"/>
      <c r="B1719" s="79"/>
      <c r="C1719" s="79"/>
      <c r="D1719" s="79"/>
      <c r="E1719" s="79"/>
      <c r="F1719" s="79"/>
      <c r="G1719" s="79"/>
      <c r="H1719" s="79"/>
      <c r="I1719" s="79"/>
      <c r="J1719" s="79"/>
      <c r="K1719" s="79"/>
      <c r="L1719" s="79"/>
      <c r="M1719" s="79"/>
      <c r="N1719" s="79"/>
      <c r="O1719" s="79"/>
      <c r="P1719" s="79"/>
      <c r="Q1719" s="79"/>
      <c r="R1719" s="79"/>
      <c r="S1719" s="79"/>
      <c r="T1719" s="79"/>
      <c r="U1719" s="79"/>
      <c r="V1719" s="79"/>
      <c r="W1719" s="79"/>
    </row>
    <row r="1720" spans="1:23">
      <c r="A1720" s="79"/>
      <c r="B1720" s="79"/>
      <c r="C1720" s="79"/>
      <c r="D1720" s="79"/>
      <c r="E1720" s="79"/>
      <c r="F1720" s="79"/>
      <c r="G1720" s="79"/>
      <c r="H1720" s="79"/>
      <c r="I1720" s="79"/>
      <c r="J1720" s="79"/>
      <c r="K1720" s="79"/>
      <c r="L1720" s="79"/>
      <c r="M1720" s="79"/>
      <c r="N1720" s="79"/>
      <c r="O1720" s="79"/>
      <c r="P1720" s="79"/>
      <c r="Q1720" s="79"/>
      <c r="R1720" s="79"/>
      <c r="S1720" s="79"/>
      <c r="T1720" s="79"/>
      <c r="U1720" s="79"/>
      <c r="V1720" s="79"/>
      <c r="W1720" s="79"/>
    </row>
    <row r="1721" spans="1:23">
      <c r="A1721" s="79"/>
      <c r="B1721" s="79"/>
      <c r="C1721" s="79"/>
      <c r="D1721" s="79"/>
      <c r="E1721" s="79"/>
      <c r="F1721" s="79"/>
      <c r="G1721" s="79"/>
      <c r="H1721" s="79"/>
      <c r="I1721" s="79"/>
      <c r="J1721" s="79"/>
      <c r="K1721" s="79"/>
      <c r="L1721" s="79"/>
      <c r="M1721" s="79"/>
      <c r="N1721" s="79"/>
      <c r="O1721" s="79"/>
      <c r="P1721" s="79"/>
      <c r="Q1721" s="79"/>
      <c r="R1721" s="79"/>
      <c r="S1721" s="79"/>
      <c r="T1721" s="79"/>
      <c r="U1721" s="79"/>
      <c r="V1721" s="79"/>
      <c r="W1721" s="79"/>
    </row>
    <row r="1722" spans="1:23">
      <c r="A1722" s="79"/>
      <c r="B1722" s="79"/>
      <c r="C1722" s="79"/>
      <c r="D1722" s="79"/>
      <c r="E1722" s="79"/>
      <c r="F1722" s="79"/>
      <c r="G1722" s="79"/>
      <c r="H1722" s="79"/>
      <c r="I1722" s="79"/>
      <c r="J1722" s="79"/>
      <c r="K1722" s="79"/>
      <c r="L1722" s="79"/>
      <c r="M1722" s="79"/>
      <c r="N1722" s="79"/>
      <c r="O1722" s="79"/>
      <c r="P1722" s="79"/>
      <c r="Q1722" s="79"/>
      <c r="R1722" s="79"/>
      <c r="S1722" s="79"/>
      <c r="T1722" s="79"/>
      <c r="U1722" s="79"/>
      <c r="V1722" s="79"/>
      <c r="W1722" s="79"/>
    </row>
    <row r="1723" spans="1:23">
      <c r="A1723" s="79"/>
      <c r="B1723" s="79"/>
      <c r="C1723" s="79"/>
      <c r="D1723" s="79"/>
      <c r="E1723" s="79"/>
      <c r="F1723" s="79"/>
      <c r="G1723" s="79"/>
      <c r="H1723" s="79"/>
      <c r="I1723" s="79"/>
      <c r="J1723" s="79"/>
      <c r="K1723" s="79"/>
      <c r="L1723" s="79"/>
      <c r="M1723" s="79"/>
      <c r="N1723" s="79"/>
      <c r="O1723" s="79"/>
      <c r="P1723" s="79"/>
      <c r="Q1723" s="79"/>
      <c r="R1723" s="79"/>
      <c r="S1723" s="79"/>
      <c r="T1723" s="79"/>
      <c r="U1723" s="79"/>
      <c r="V1723" s="79"/>
      <c r="W1723" s="79"/>
    </row>
    <row r="1724" spans="1:23">
      <c r="A1724" s="79"/>
      <c r="B1724" s="79"/>
      <c r="C1724" s="79"/>
      <c r="D1724" s="79"/>
      <c r="E1724" s="79"/>
      <c r="F1724" s="79"/>
      <c r="G1724" s="79"/>
      <c r="H1724" s="79"/>
      <c r="I1724" s="79"/>
      <c r="J1724" s="79"/>
      <c r="K1724" s="79"/>
      <c r="L1724" s="79"/>
      <c r="M1724" s="79"/>
      <c r="N1724" s="79"/>
      <c r="O1724" s="79"/>
      <c r="P1724" s="79"/>
      <c r="Q1724" s="79"/>
      <c r="R1724" s="79"/>
      <c r="S1724" s="79"/>
      <c r="T1724" s="79"/>
      <c r="U1724" s="79"/>
      <c r="V1724" s="79"/>
      <c r="W1724" s="79"/>
    </row>
    <row r="1725" spans="1:23">
      <c r="A1725" s="79"/>
      <c r="B1725" s="79"/>
      <c r="C1725" s="79"/>
      <c r="D1725" s="79"/>
      <c r="E1725" s="79"/>
      <c r="F1725" s="79"/>
      <c r="G1725" s="79"/>
      <c r="H1725" s="79"/>
      <c r="I1725" s="79"/>
      <c r="J1725" s="79"/>
      <c r="K1725" s="79"/>
      <c r="L1725" s="79"/>
      <c r="M1725" s="79"/>
      <c r="N1725" s="79"/>
      <c r="O1725" s="79"/>
      <c r="P1725" s="79"/>
      <c r="Q1725" s="79"/>
      <c r="R1725" s="79"/>
      <c r="S1725" s="79"/>
      <c r="T1725" s="79"/>
      <c r="U1725" s="79"/>
      <c r="V1725" s="79"/>
      <c r="W1725" s="79"/>
    </row>
    <row r="1726" spans="1:23">
      <c r="A1726" s="79"/>
      <c r="B1726" s="79"/>
      <c r="C1726" s="79"/>
      <c r="D1726" s="79"/>
      <c r="E1726" s="79"/>
      <c r="F1726" s="79"/>
      <c r="G1726" s="79"/>
      <c r="H1726" s="79"/>
      <c r="I1726" s="79"/>
      <c r="J1726" s="79"/>
      <c r="K1726" s="79"/>
      <c r="L1726" s="79"/>
      <c r="M1726" s="79"/>
      <c r="N1726" s="79"/>
      <c r="O1726" s="79"/>
      <c r="P1726" s="79"/>
      <c r="Q1726" s="79"/>
      <c r="R1726" s="79"/>
      <c r="S1726" s="79"/>
      <c r="T1726" s="79"/>
      <c r="U1726" s="79"/>
      <c r="V1726" s="79"/>
      <c r="W1726" s="79"/>
    </row>
    <row r="1727" spans="1:23">
      <c r="A1727" s="79"/>
      <c r="B1727" s="79"/>
      <c r="C1727" s="79"/>
      <c r="D1727" s="79"/>
      <c r="E1727" s="79"/>
      <c r="F1727" s="79"/>
      <c r="G1727" s="79"/>
      <c r="H1727" s="79"/>
      <c r="I1727" s="79"/>
      <c r="J1727" s="79"/>
      <c r="K1727" s="79"/>
      <c r="L1727" s="79"/>
      <c r="M1727" s="79"/>
      <c r="N1727" s="79"/>
      <c r="O1727" s="79"/>
      <c r="P1727" s="79"/>
      <c r="Q1727" s="79"/>
      <c r="R1727" s="79"/>
      <c r="S1727" s="79"/>
      <c r="T1727" s="79"/>
      <c r="U1727" s="79"/>
      <c r="V1727" s="79"/>
      <c r="W1727" s="79"/>
    </row>
    <row r="1728" spans="1:23">
      <c r="A1728" s="79"/>
      <c r="B1728" s="79"/>
      <c r="C1728" s="79"/>
      <c r="D1728" s="79"/>
      <c r="E1728" s="79"/>
      <c r="F1728" s="79"/>
      <c r="G1728" s="79"/>
      <c r="H1728" s="79"/>
      <c r="I1728" s="79"/>
      <c r="J1728" s="79"/>
      <c r="K1728" s="79"/>
      <c r="L1728" s="79"/>
      <c r="M1728" s="79"/>
      <c r="N1728" s="79"/>
      <c r="O1728" s="79"/>
      <c r="P1728" s="79"/>
      <c r="Q1728" s="79"/>
      <c r="R1728" s="79"/>
      <c r="S1728" s="79"/>
      <c r="T1728" s="79"/>
      <c r="U1728" s="79"/>
      <c r="V1728" s="79"/>
      <c r="W1728" s="79"/>
    </row>
    <row r="1729" spans="1:23">
      <c r="A1729" s="79"/>
      <c r="B1729" s="79"/>
      <c r="C1729" s="79"/>
      <c r="D1729" s="79"/>
      <c r="E1729" s="79"/>
      <c r="F1729" s="79"/>
      <c r="G1729" s="79"/>
      <c r="H1729" s="79"/>
      <c r="I1729" s="79"/>
      <c r="J1729" s="79"/>
      <c r="K1729" s="79"/>
      <c r="L1729" s="79"/>
      <c r="M1729" s="79"/>
      <c r="N1729" s="79"/>
      <c r="O1729" s="79"/>
      <c r="P1729" s="79"/>
      <c r="Q1729" s="79"/>
      <c r="R1729" s="79"/>
      <c r="S1729" s="79"/>
      <c r="T1729" s="79"/>
      <c r="U1729" s="79"/>
      <c r="V1729" s="79"/>
      <c r="W1729" s="79"/>
    </row>
    <row r="1730" spans="1:23">
      <c r="A1730" s="79"/>
      <c r="B1730" s="79"/>
      <c r="C1730" s="79"/>
      <c r="D1730" s="79"/>
      <c r="E1730" s="79"/>
      <c r="F1730" s="79"/>
      <c r="G1730" s="79"/>
      <c r="H1730" s="79"/>
      <c r="I1730" s="79"/>
      <c r="J1730" s="79"/>
      <c r="K1730" s="79"/>
      <c r="L1730" s="79"/>
      <c r="M1730" s="79"/>
      <c r="N1730" s="79"/>
      <c r="O1730" s="79"/>
      <c r="P1730" s="79"/>
      <c r="Q1730" s="79"/>
      <c r="R1730" s="79"/>
      <c r="S1730" s="79"/>
      <c r="T1730" s="79"/>
      <c r="U1730" s="79"/>
      <c r="V1730" s="79"/>
      <c r="W1730" s="79"/>
    </row>
    <row r="1731" spans="1:23">
      <c r="A1731" s="79"/>
      <c r="B1731" s="79"/>
      <c r="C1731" s="79"/>
      <c r="D1731" s="79"/>
      <c r="E1731" s="79"/>
      <c r="F1731" s="79"/>
      <c r="G1731" s="79"/>
      <c r="H1731" s="79"/>
      <c r="I1731" s="79"/>
      <c r="J1731" s="79"/>
      <c r="K1731" s="79"/>
      <c r="L1731" s="79"/>
      <c r="M1731" s="79"/>
      <c r="N1731" s="79"/>
      <c r="O1731" s="79"/>
      <c r="P1731" s="79"/>
      <c r="Q1731" s="79"/>
      <c r="R1731" s="79"/>
      <c r="S1731" s="79"/>
      <c r="T1731" s="79"/>
      <c r="U1731" s="79"/>
      <c r="V1731" s="79"/>
      <c r="W1731" s="79"/>
    </row>
    <row r="1732" spans="1:23">
      <c r="A1732" s="79"/>
      <c r="B1732" s="79"/>
      <c r="C1732" s="79"/>
      <c r="D1732" s="79"/>
      <c r="E1732" s="79"/>
      <c r="F1732" s="79"/>
      <c r="G1732" s="79"/>
      <c r="H1732" s="79"/>
      <c r="I1732" s="79"/>
      <c r="J1732" s="79"/>
      <c r="K1732" s="79"/>
      <c r="L1732" s="79"/>
      <c r="M1732" s="79"/>
      <c r="N1732" s="79"/>
      <c r="O1732" s="79"/>
      <c r="P1732" s="79"/>
      <c r="Q1732" s="79"/>
      <c r="R1732" s="79"/>
      <c r="S1732" s="79"/>
      <c r="T1732" s="79"/>
      <c r="U1732" s="79"/>
      <c r="V1732" s="79"/>
      <c r="W1732" s="79"/>
    </row>
    <row r="1733" spans="1:23">
      <c r="A1733" s="79"/>
      <c r="B1733" s="79"/>
      <c r="C1733" s="79"/>
      <c r="D1733" s="79"/>
      <c r="E1733" s="79"/>
      <c r="F1733" s="79"/>
      <c r="G1733" s="79"/>
      <c r="H1733" s="79"/>
      <c r="I1733" s="79"/>
      <c r="J1733" s="79"/>
      <c r="K1733" s="79"/>
      <c r="L1733" s="79"/>
      <c r="M1733" s="79"/>
      <c r="N1733" s="79"/>
      <c r="O1733" s="79"/>
      <c r="P1733" s="79"/>
      <c r="Q1733" s="79"/>
      <c r="R1733" s="79"/>
      <c r="S1733" s="79"/>
      <c r="T1733" s="79"/>
      <c r="U1733" s="79"/>
      <c r="V1733" s="79"/>
      <c r="W1733" s="79"/>
    </row>
    <row r="1734" spans="1:23">
      <c r="A1734" s="79"/>
      <c r="B1734" s="79"/>
      <c r="C1734" s="79"/>
      <c r="D1734" s="79"/>
      <c r="E1734" s="79"/>
      <c r="F1734" s="79"/>
      <c r="G1734" s="79"/>
      <c r="H1734" s="79"/>
      <c r="I1734" s="79"/>
      <c r="J1734" s="79"/>
      <c r="K1734" s="79"/>
      <c r="L1734" s="79"/>
      <c r="M1734" s="79"/>
      <c r="N1734" s="79"/>
      <c r="O1734" s="79"/>
      <c r="P1734" s="79"/>
      <c r="Q1734" s="79"/>
      <c r="R1734" s="79"/>
      <c r="S1734" s="79"/>
      <c r="T1734" s="79"/>
      <c r="U1734" s="79"/>
      <c r="V1734" s="79"/>
      <c r="W1734" s="79"/>
    </row>
    <row r="1735" spans="1:23">
      <c r="A1735" s="79"/>
      <c r="B1735" s="79"/>
      <c r="C1735" s="79"/>
      <c r="D1735" s="79"/>
      <c r="E1735" s="79"/>
      <c r="F1735" s="79"/>
      <c r="G1735" s="79"/>
      <c r="H1735" s="79"/>
      <c r="I1735" s="79"/>
      <c r="J1735" s="79"/>
      <c r="K1735" s="79"/>
      <c r="L1735" s="79"/>
      <c r="M1735" s="79"/>
      <c r="N1735" s="79"/>
      <c r="O1735" s="79"/>
      <c r="P1735" s="79"/>
      <c r="Q1735" s="79"/>
      <c r="R1735" s="79"/>
      <c r="S1735" s="79"/>
      <c r="T1735" s="79"/>
      <c r="U1735" s="79"/>
      <c r="V1735" s="79"/>
      <c r="W1735" s="79"/>
    </row>
    <row r="1736" spans="1:23">
      <c r="A1736" s="79"/>
      <c r="B1736" s="79"/>
      <c r="C1736" s="79"/>
      <c r="D1736" s="79"/>
      <c r="E1736" s="79"/>
      <c r="F1736" s="79"/>
      <c r="G1736" s="79"/>
      <c r="H1736" s="79"/>
      <c r="I1736" s="79"/>
      <c r="J1736" s="79"/>
      <c r="K1736" s="79"/>
      <c r="L1736" s="79"/>
      <c r="M1736" s="79"/>
      <c r="N1736" s="79"/>
      <c r="O1736" s="79"/>
      <c r="P1736" s="79"/>
      <c r="Q1736" s="79"/>
      <c r="R1736" s="79"/>
      <c r="S1736" s="79"/>
      <c r="T1736" s="79"/>
      <c r="U1736" s="79"/>
      <c r="V1736" s="79"/>
      <c r="W1736" s="79"/>
    </row>
    <row r="1737" spans="1:23">
      <c r="A1737" s="79"/>
      <c r="B1737" s="79"/>
      <c r="C1737" s="79"/>
      <c r="D1737" s="79"/>
      <c r="E1737" s="79"/>
      <c r="F1737" s="79"/>
      <c r="G1737" s="79"/>
      <c r="H1737" s="79"/>
      <c r="I1737" s="79"/>
      <c r="J1737" s="79"/>
      <c r="K1737" s="79"/>
      <c r="L1737" s="79"/>
      <c r="M1737" s="79"/>
      <c r="N1737" s="79"/>
      <c r="O1737" s="79"/>
      <c r="P1737" s="79"/>
      <c r="Q1737" s="79"/>
      <c r="R1737" s="79"/>
      <c r="S1737" s="79"/>
      <c r="T1737" s="79"/>
      <c r="U1737" s="79"/>
      <c r="V1737" s="79"/>
      <c r="W1737" s="79"/>
    </row>
    <row r="1738" spans="1:23">
      <c r="A1738" s="79"/>
      <c r="B1738" s="79"/>
      <c r="C1738" s="79"/>
      <c r="D1738" s="79"/>
      <c r="E1738" s="79"/>
      <c r="F1738" s="79"/>
      <c r="G1738" s="79"/>
      <c r="H1738" s="79"/>
      <c r="I1738" s="79"/>
      <c r="J1738" s="79"/>
      <c r="K1738" s="79"/>
      <c r="L1738" s="79"/>
      <c r="M1738" s="79"/>
      <c r="N1738" s="79"/>
      <c r="O1738" s="79"/>
      <c r="P1738" s="79"/>
      <c r="Q1738" s="79"/>
      <c r="R1738" s="79"/>
      <c r="S1738" s="79"/>
      <c r="T1738" s="79"/>
      <c r="U1738" s="79"/>
      <c r="V1738" s="79"/>
      <c r="W1738" s="79"/>
    </row>
    <row r="1739" spans="1:23">
      <c r="A1739" s="79"/>
      <c r="B1739" s="79"/>
      <c r="C1739" s="79"/>
      <c r="D1739" s="79"/>
      <c r="E1739" s="79"/>
      <c r="F1739" s="79"/>
      <c r="G1739" s="79"/>
      <c r="H1739" s="79"/>
      <c r="I1739" s="79"/>
      <c r="J1739" s="79"/>
      <c r="K1739" s="79"/>
      <c r="L1739" s="79"/>
      <c r="M1739" s="79"/>
      <c r="N1739" s="79"/>
      <c r="O1739" s="79"/>
      <c r="P1739" s="79"/>
      <c r="Q1739" s="79"/>
      <c r="R1739" s="79"/>
      <c r="S1739" s="79"/>
      <c r="T1739" s="79"/>
      <c r="U1739" s="79"/>
      <c r="V1739" s="79"/>
      <c r="W1739" s="79"/>
    </row>
    <row r="1740" spans="1:23">
      <c r="A1740" s="79"/>
      <c r="B1740" s="79"/>
      <c r="C1740" s="79"/>
      <c r="D1740" s="79"/>
      <c r="E1740" s="79"/>
      <c r="F1740" s="79"/>
      <c r="G1740" s="79"/>
      <c r="H1740" s="79"/>
      <c r="I1740" s="79"/>
      <c r="J1740" s="79"/>
      <c r="K1740" s="79"/>
      <c r="L1740" s="79"/>
      <c r="M1740" s="79"/>
      <c r="N1740" s="79"/>
      <c r="O1740" s="79"/>
      <c r="P1740" s="79"/>
      <c r="Q1740" s="79"/>
      <c r="R1740" s="79"/>
      <c r="S1740" s="79"/>
      <c r="T1740" s="79"/>
      <c r="U1740" s="79"/>
      <c r="V1740" s="79"/>
      <c r="W1740" s="79"/>
    </row>
    <row r="1741" spans="1:23">
      <c r="A1741" s="79"/>
      <c r="B1741" s="79"/>
      <c r="C1741" s="79"/>
      <c r="D1741" s="79"/>
      <c r="E1741" s="79"/>
      <c r="F1741" s="79"/>
      <c r="G1741" s="79"/>
      <c r="H1741" s="79"/>
      <c r="I1741" s="79"/>
      <c r="J1741" s="79"/>
      <c r="K1741" s="79"/>
      <c r="L1741" s="79"/>
      <c r="M1741" s="79"/>
      <c r="N1741" s="79"/>
      <c r="O1741" s="79"/>
      <c r="P1741" s="79"/>
      <c r="Q1741" s="79"/>
      <c r="R1741" s="79"/>
      <c r="S1741" s="79"/>
      <c r="T1741" s="79"/>
      <c r="U1741" s="79"/>
      <c r="V1741" s="79"/>
      <c r="W1741" s="79"/>
    </row>
    <row r="1742" spans="1:23">
      <c r="A1742" s="79"/>
      <c r="B1742" s="79"/>
      <c r="C1742" s="79"/>
      <c r="D1742" s="79"/>
      <c r="E1742" s="79"/>
      <c r="F1742" s="79"/>
      <c r="G1742" s="79"/>
      <c r="H1742" s="79"/>
      <c r="I1742" s="79"/>
      <c r="J1742" s="79"/>
      <c r="K1742" s="79"/>
      <c r="L1742" s="79"/>
      <c r="M1742" s="79"/>
      <c r="N1742" s="79"/>
      <c r="O1742" s="79"/>
      <c r="P1742" s="79"/>
      <c r="Q1742" s="79"/>
      <c r="R1742" s="79"/>
      <c r="S1742" s="79"/>
      <c r="T1742" s="79"/>
      <c r="U1742" s="79"/>
      <c r="V1742" s="79"/>
      <c r="W1742" s="79"/>
    </row>
    <row r="1743" spans="1:23">
      <c r="A1743" s="79"/>
      <c r="B1743" s="79"/>
      <c r="C1743" s="79"/>
      <c r="D1743" s="79"/>
      <c r="E1743" s="79"/>
      <c r="F1743" s="79"/>
      <c r="G1743" s="79"/>
      <c r="H1743" s="79"/>
      <c r="I1743" s="79"/>
      <c r="J1743" s="79"/>
      <c r="K1743" s="79"/>
      <c r="L1743" s="79"/>
      <c r="M1743" s="79"/>
      <c r="N1743" s="79"/>
      <c r="O1743" s="79"/>
      <c r="P1743" s="79"/>
      <c r="Q1743" s="79"/>
      <c r="R1743" s="79"/>
      <c r="S1743" s="79"/>
      <c r="T1743" s="79"/>
      <c r="U1743" s="79"/>
      <c r="V1743" s="79"/>
      <c r="W1743" s="79"/>
    </row>
    <row r="1744" spans="1:23">
      <c r="A1744" s="79"/>
      <c r="B1744" s="79"/>
      <c r="C1744" s="79"/>
      <c r="D1744" s="79"/>
      <c r="E1744" s="79"/>
      <c r="F1744" s="79"/>
      <c r="G1744" s="79"/>
      <c r="H1744" s="79"/>
      <c r="I1744" s="79"/>
      <c r="J1744" s="79"/>
      <c r="K1744" s="79"/>
      <c r="L1744" s="79"/>
      <c r="M1744" s="79"/>
      <c r="N1744" s="79"/>
      <c r="O1744" s="79"/>
      <c r="P1744" s="79"/>
      <c r="Q1744" s="79"/>
      <c r="R1744" s="79"/>
      <c r="S1744" s="79"/>
      <c r="T1744" s="79"/>
      <c r="U1744" s="79"/>
      <c r="V1744" s="79"/>
      <c r="W1744" s="79"/>
    </row>
    <row r="1745" spans="1:23">
      <c r="A1745" s="79"/>
      <c r="B1745" s="79"/>
      <c r="C1745" s="79"/>
      <c r="D1745" s="79"/>
      <c r="E1745" s="79"/>
      <c r="F1745" s="79"/>
      <c r="G1745" s="79"/>
      <c r="H1745" s="79"/>
      <c r="I1745" s="79"/>
      <c r="J1745" s="79"/>
      <c r="K1745" s="79"/>
      <c r="L1745" s="79"/>
      <c r="M1745" s="79"/>
      <c r="N1745" s="79"/>
      <c r="O1745" s="79"/>
      <c r="P1745" s="79"/>
      <c r="Q1745" s="79"/>
      <c r="R1745" s="79"/>
      <c r="S1745" s="79"/>
      <c r="T1745" s="79"/>
      <c r="U1745" s="79"/>
      <c r="V1745" s="79"/>
      <c r="W1745" s="79"/>
    </row>
    <row r="1746" spans="1:23">
      <c r="A1746" s="79"/>
      <c r="B1746" s="79"/>
      <c r="C1746" s="79"/>
      <c r="D1746" s="79"/>
      <c r="E1746" s="79"/>
      <c r="F1746" s="79"/>
      <c r="G1746" s="79"/>
      <c r="H1746" s="79"/>
      <c r="I1746" s="79"/>
      <c r="J1746" s="79"/>
      <c r="K1746" s="79"/>
      <c r="L1746" s="79"/>
      <c r="M1746" s="79"/>
      <c r="N1746" s="79"/>
      <c r="O1746" s="79"/>
      <c r="P1746" s="79"/>
      <c r="Q1746" s="79"/>
      <c r="R1746" s="79"/>
      <c r="S1746" s="79"/>
      <c r="T1746" s="79"/>
      <c r="U1746" s="79"/>
      <c r="V1746" s="79"/>
      <c r="W1746" s="79"/>
    </row>
    <row r="1747" spans="1:23">
      <c r="A1747" s="79"/>
      <c r="B1747" s="79"/>
      <c r="C1747" s="79"/>
      <c r="D1747" s="79"/>
      <c r="E1747" s="79"/>
      <c r="F1747" s="79"/>
      <c r="G1747" s="79"/>
      <c r="H1747" s="79"/>
      <c r="I1747" s="79"/>
      <c r="J1747" s="79"/>
      <c r="K1747" s="79"/>
      <c r="L1747" s="79"/>
      <c r="M1747" s="79"/>
      <c r="N1747" s="79"/>
      <c r="O1747" s="79"/>
      <c r="P1747" s="79"/>
      <c r="Q1747" s="79"/>
      <c r="R1747" s="79"/>
      <c r="S1747" s="79"/>
      <c r="T1747" s="79"/>
      <c r="U1747" s="79"/>
      <c r="V1747" s="79"/>
      <c r="W1747" s="79"/>
    </row>
    <row r="1748" spans="1:23">
      <c r="A1748" s="79"/>
      <c r="B1748" s="79"/>
      <c r="C1748" s="79"/>
      <c r="D1748" s="79"/>
      <c r="E1748" s="79"/>
      <c r="F1748" s="79"/>
      <c r="G1748" s="79"/>
      <c r="H1748" s="79"/>
      <c r="I1748" s="79"/>
      <c r="J1748" s="79"/>
      <c r="K1748" s="79"/>
      <c r="L1748" s="79"/>
      <c r="M1748" s="79"/>
      <c r="N1748" s="79"/>
      <c r="O1748" s="79"/>
      <c r="P1748" s="79"/>
      <c r="Q1748" s="79"/>
      <c r="R1748" s="79"/>
      <c r="S1748" s="79"/>
      <c r="T1748" s="79"/>
      <c r="U1748" s="79"/>
      <c r="V1748" s="79"/>
      <c r="W1748" s="79"/>
    </row>
    <row r="1749" spans="1:23">
      <c r="A1749" s="79"/>
      <c r="B1749" s="79"/>
      <c r="C1749" s="79"/>
      <c r="D1749" s="79"/>
      <c r="E1749" s="79"/>
      <c r="F1749" s="79"/>
      <c r="G1749" s="79"/>
      <c r="H1749" s="79"/>
      <c r="I1749" s="79"/>
      <c r="J1749" s="79"/>
      <c r="K1749" s="79"/>
      <c r="L1749" s="79"/>
      <c r="M1749" s="79"/>
      <c r="N1749" s="79"/>
      <c r="O1749" s="79"/>
      <c r="P1749" s="79"/>
      <c r="Q1749" s="79"/>
      <c r="R1749" s="79"/>
      <c r="S1749" s="79"/>
      <c r="T1749" s="79"/>
      <c r="U1749" s="79"/>
      <c r="V1749" s="79"/>
      <c r="W1749" s="79"/>
    </row>
    <row r="1750" spans="1:23">
      <c r="A1750" s="79"/>
      <c r="B1750" s="79"/>
      <c r="C1750" s="79"/>
      <c r="D1750" s="79"/>
      <c r="E1750" s="79"/>
      <c r="F1750" s="79"/>
      <c r="G1750" s="79"/>
      <c r="H1750" s="79"/>
      <c r="I1750" s="79"/>
      <c r="J1750" s="79"/>
      <c r="K1750" s="79"/>
      <c r="L1750" s="79"/>
      <c r="M1750" s="79"/>
      <c r="N1750" s="79"/>
      <c r="O1750" s="79"/>
      <c r="P1750" s="79"/>
      <c r="Q1750" s="79"/>
      <c r="R1750" s="79"/>
      <c r="S1750" s="79"/>
      <c r="T1750" s="79"/>
      <c r="U1750" s="79"/>
      <c r="V1750" s="79"/>
      <c r="W1750" s="79"/>
    </row>
    <row r="1751" spans="1:23">
      <c r="A1751" s="79"/>
      <c r="B1751" s="79"/>
      <c r="C1751" s="79"/>
      <c r="D1751" s="79"/>
      <c r="E1751" s="79"/>
      <c r="F1751" s="79"/>
      <c r="G1751" s="79"/>
      <c r="H1751" s="79"/>
      <c r="I1751" s="79"/>
      <c r="J1751" s="79"/>
      <c r="K1751" s="79"/>
      <c r="L1751" s="79"/>
      <c r="M1751" s="79"/>
      <c r="N1751" s="79"/>
      <c r="O1751" s="79"/>
      <c r="P1751" s="79"/>
      <c r="Q1751" s="79"/>
      <c r="R1751" s="79"/>
      <c r="S1751" s="79"/>
      <c r="T1751" s="79"/>
      <c r="U1751" s="79"/>
      <c r="V1751" s="79"/>
      <c r="W1751" s="79"/>
    </row>
    <row r="1752" spans="1:23">
      <c r="A1752" s="79"/>
      <c r="B1752" s="79"/>
      <c r="C1752" s="79"/>
      <c r="D1752" s="79"/>
      <c r="E1752" s="79"/>
      <c r="F1752" s="79"/>
      <c r="G1752" s="79"/>
      <c r="H1752" s="79"/>
      <c r="I1752" s="79"/>
      <c r="J1752" s="79"/>
      <c r="K1752" s="79"/>
      <c r="L1752" s="79"/>
      <c r="M1752" s="79"/>
      <c r="N1752" s="79"/>
      <c r="O1752" s="79"/>
      <c r="P1752" s="79"/>
      <c r="Q1752" s="79"/>
      <c r="R1752" s="79"/>
      <c r="S1752" s="79"/>
      <c r="T1752" s="79"/>
      <c r="U1752" s="79"/>
      <c r="V1752" s="79"/>
      <c r="W1752" s="79"/>
    </row>
    <row r="1753" spans="1:23">
      <c r="A1753" s="79"/>
      <c r="B1753" s="79"/>
      <c r="C1753" s="79"/>
      <c r="D1753" s="79"/>
      <c r="E1753" s="79"/>
      <c r="F1753" s="79"/>
      <c r="G1753" s="79"/>
      <c r="H1753" s="79"/>
      <c r="I1753" s="79"/>
      <c r="J1753" s="79"/>
      <c r="K1753" s="79"/>
      <c r="L1753" s="79"/>
      <c r="M1753" s="79"/>
      <c r="N1753" s="79"/>
      <c r="O1753" s="79"/>
      <c r="P1753" s="79"/>
      <c r="Q1753" s="79"/>
      <c r="R1753" s="79"/>
      <c r="S1753" s="79"/>
      <c r="T1753" s="79"/>
      <c r="U1753" s="79"/>
      <c r="V1753" s="79"/>
      <c r="W1753" s="79"/>
    </row>
    <row r="1754" spans="1:23">
      <c r="A1754" s="79"/>
      <c r="B1754" s="79"/>
      <c r="C1754" s="79"/>
      <c r="D1754" s="79"/>
      <c r="E1754" s="79"/>
      <c r="F1754" s="79"/>
      <c r="G1754" s="79"/>
      <c r="H1754" s="79"/>
      <c r="I1754" s="79"/>
      <c r="J1754" s="79"/>
      <c r="K1754" s="79"/>
      <c r="L1754" s="79"/>
      <c r="M1754" s="79"/>
      <c r="N1754" s="79"/>
      <c r="O1754" s="79"/>
      <c r="P1754" s="79"/>
      <c r="Q1754" s="79"/>
      <c r="R1754" s="79"/>
      <c r="S1754" s="79"/>
      <c r="T1754" s="79"/>
      <c r="U1754" s="79"/>
      <c r="V1754" s="79"/>
      <c r="W1754" s="79"/>
    </row>
    <row r="1755" spans="1:23">
      <c r="A1755" s="79"/>
      <c r="B1755" s="79"/>
      <c r="C1755" s="79"/>
      <c r="D1755" s="79"/>
      <c r="E1755" s="79"/>
      <c r="F1755" s="79"/>
      <c r="G1755" s="79"/>
      <c r="H1755" s="79"/>
      <c r="I1755" s="79"/>
      <c r="J1755" s="79"/>
      <c r="K1755" s="79"/>
      <c r="L1755" s="79"/>
      <c r="M1755" s="79"/>
      <c r="N1755" s="79"/>
      <c r="O1755" s="79"/>
      <c r="P1755" s="79"/>
      <c r="Q1755" s="79"/>
      <c r="R1755" s="79"/>
      <c r="S1755" s="79"/>
      <c r="T1755" s="79"/>
      <c r="U1755" s="79"/>
      <c r="V1755" s="79"/>
      <c r="W1755" s="79"/>
    </row>
    <row r="1756" spans="1:23">
      <c r="A1756" s="79"/>
      <c r="B1756" s="79"/>
      <c r="C1756" s="79"/>
      <c r="D1756" s="79"/>
      <c r="E1756" s="79"/>
      <c r="F1756" s="79"/>
      <c r="G1756" s="79"/>
      <c r="H1756" s="79"/>
      <c r="I1756" s="79"/>
      <c r="J1756" s="79"/>
      <c r="K1756" s="79"/>
      <c r="L1756" s="79"/>
      <c r="M1756" s="79"/>
      <c r="N1756" s="79"/>
      <c r="O1756" s="79"/>
      <c r="P1756" s="79"/>
      <c r="Q1756" s="79"/>
      <c r="R1756" s="79"/>
      <c r="S1756" s="79"/>
      <c r="T1756" s="79"/>
      <c r="U1756" s="79"/>
      <c r="V1756" s="79"/>
      <c r="W1756" s="79"/>
    </row>
    <row r="1757" spans="1:23">
      <c r="A1757" s="79"/>
      <c r="B1757" s="79"/>
      <c r="C1757" s="79"/>
      <c r="D1757" s="79"/>
      <c r="E1757" s="79"/>
      <c r="F1757" s="79"/>
      <c r="G1757" s="79"/>
      <c r="H1757" s="79"/>
      <c r="I1757" s="79"/>
      <c r="J1757" s="79"/>
      <c r="K1757" s="79"/>
      <c r="L1757" s="79"/>
      <c r="M1757" s="79"/>
      <c r="N1757" s="79"/>
      <c r="O1757" s="79"/>
      <c r="P1757" s="79"/>
      <c r="Q1757" s="79"/>
      <c r="R1757" s="79"/>
      <c r="S1757" s="79"/>
      <c r="T1757" s="79"/>
      <c r="U1757" s="79"/>
      <c r="V1757" s="79"/>
      <c r="W1757" s="79"/>
    </row>
    <row r="1758" spans="1:23">
      <c r="A1758" s="79"/>
      <c r="B1758" s="79"/>
      <c r="C1758" s="79"/>
      <c r="D1758" s="79"/>
      <c r="E1758" s="79"/>
      <c r="F1758" s="79"/>
      <c r="G1758" s="79"/>
      <c r="H1758" s="79"/>
      <c r="I1758" s="79"/>
      <c r="J1758" s="79"/>
      <c r="K1758" s="79"/>
      <c r="L1758" s="79"/>
      <c r="M1758" s="79"/>
      <c r="N1758" s="79"/>
      <c r="O1758" s="79"/>
      <c r="P1758" s="79"/>
      <c r="Q1758" s="79"/>
      <c r="R1758" s="79"/>
      <c r="S1758" s="79"/>
      <c r="T1758" s="79"/>
      <c r="U1758" s="79"/>
      <c r="V1758" s="79"/>
      <c r="W1758" s="79"/>
    </row>
    <row r="1759" spans="1:23">
      <c r="A1759" s="79"/>
      <c r="B1759" s="79"/>
      <c r="C1759" s="79"/>
      <c r="D1759" s="79"/>
      <c r="E1759" s="79"/>
      <c r="F1759" s="79"/>
      <c r="G1759" s="79"/>
      <c r="H1759" s="79"/>
      <c r="I1759" s="79"/>
      <c r="J1759" s="79"/>
      <c r="K1759" s="79"/>
      <c r="L1759" s="79"/>
      <c r="M1759" s="79"/>
      <c r="N1759" s="79"/>
      <c r="O1759" s="79"/>
      <c r="P1759" s="79"/>
      <c r="Q1759" s="79"/>
      <c r="R1759" s="79"/>
      <c r="S1759" s="79"/>
      <c r="T1759" s="79"/>
      <c r="U1759" s="79"/>
      <c r="V1759" s="79"/>
      <c r="W1759" s="79"/>
    </row>
    <row r="1760" spans="1:23">
      <c r="A1760" s="79"/>
      <c r="B1760" s="79"/>
      <c r="C1760" s="79"/>
      <c r="D1760" s="79"/>
      <c r="E1760" s="79"/>
      <c r="F1760" s="79"/>
      <c r="G1760" s="79"/>
      <c r="H1760" s="79"/>
      <c r="I1760" s="79"/>
      <c r="J1760" s="79"/>
      <c r="K1760" s="79"/>
      <c r="L1760" s="79"/>
      <c r="M1760" s="79"/>
      <c r="N1760" s="79"/>
      <c r="O1760" s="79"/>
      <c r="P1760" s="79"/>
      <c r="Q1760" s="79"/>
      <c r="R1760" s="79"/>
      <c r="S1760" s="79"/>
      <c r="T1760" s="79"/>
      <c r="U1760" s="79"/>
      <c r="V1760" s="79"/>
      <c r="W1760" s="79"/>
    </row>
    <row r="1761" spans="1:23">
      <c r="A1761" s="79"/>
      <c r="B1761" s="79"/>
      <c r="C1761" s="79"/>
      <c r="D1761" s="79"/>
      <c r="E1761" s="79"/>
      <c r="F1761" s="79"/>
      <c r="G1761" s="79"/>
      <c r="H1761" s="79"/>
      <c r="I1761" s="79"/>
      <c r="J1761" s="79"/>
      <c r="K1761" s="79"/>
      <c r="L1761" s="79"/>
      <c r="M1761" s="79"/>
      <c r="N1761" s="79"/>
      <c r="O1761" s="79"/>
      <c r="P1761" s="79"/>
      <c r="Q1761" s="79"/>
      <c r="R1761" s="79"/>
      <c r="S1761" s="79"/>
      <c r="T1761" s="79"/>
      <c r="U1761" s="79"/>
      <c r="V1761" s="79"/>
      <c r="W1761" s="79"/>
    </row>
    <row r="1762" spans="1:23">
      <c r="A1762" s="79"/>
      <c r="B1762" s="79"/>
      <c r="C1762" s="79"/>
      <c r="D1762" s="79"/>
      <c r="E1762" s="79"/>
      <c r="F1762" s="79"/>
      <c r="G1762" s="79"/>
      <c r="H1762" s="79"/>
      <c r="I1762" s="79"/>
      <c r="J1762" s="79"/>
      <c r="K1762" s="79"/>
      <c r="L1762" s="79"/>
      <c r="M1762" s="79"/>
      <c r="N1762" s="79"/>
      <c r="O1762" s="79"/>
      <c r="P1762" s="79"/>
      <c r="Q1762" s="79"/>
      <c r="R1762" s="79"/>
      <c r="S1762" s="79"/>
      <c r="T1762" s="79"/>
      <c r="U1762" s="79"/>
      <c r="V1762" s="79"/>
      <c r="W1762" s="79"/>
    </row>
    <row r="1763" spans="1:23">
      <c r="A1763" s="79"/>
      <c r="B1763" s="79"/>
      <c r="C1763" s="79"/>
      <c r="D1763" s="79"/>
      <c r="E1763" s="79"/>
      <c r="F1763" s="79"/>
      <c r="G1763" s="79"/>
      <c r="H1763" s="79"/>
      <c r="I1763" s="79"/>
      <c r="J1763" s="79"/>
      <c r="K1763" s="79"/>
      <c r="L1763" s="79"/>
      <c r="M1763" s="79"/>
      <c r="N1763" s="79"/>
      <c r="O1763" s="79"/>
      <c r="P1763" s="79"/>
      <c r="Q1763" s="79"/>
      <c r="R1763" s="79"/>
      <c r="S1763" s="79"/>
      <c r="T1763" s="79"/>
      <c r="U1763" s="79"/>
      <c r="V1763" s="79"/>
      <c r="W1763" s="79"/>
    </row>
    <row r="1764" spans="1:23">
      <c r="A1764" s="79"/>
      <c r="B1764" s="79"/>
      <c r="C1764" s="79"/>
      <c r="D1764" s="79"/>
      <c r="E1764" s="79"/>
      <c r="F1764" s="79"/>
      <c r="G1764" s="79"/>
      <c r="H1764" s="79"/>
      <c r="I1764" s="79"/>
      <c r="J1764" s="79"/>
      <c r="K1764" s="79"/>
      <c r="L1764" s="79"/>
      <c r="M1764" s="79"/>
      <c r="N1764" s="79"/>
      <c r="O1764" s="79"/>
      <c r="P1764" s="79"/>
      <c r="Q1764" s="79"/>
      <c r="R1764" s="79"/>
      <c r="S1764" s="79"/>
      <c r="T1764" s="79"/>
      <c r="U1764" s="79"/>
      <c r="V1764" s="79"/>
      <c r="W1764" s="79"/>
    </row>
    <row r="1765" spans="1:23">
      <c r="A1765" s="79"/>
      <c r="B1765" s="79"/>
      <c r="C1765" s="79"/>
      <c r="D1765" s="79"/>
      <c r="E1765" s="79"/>
      <c r="F1765" s="79"/>
      <c r="G1765" s="79"/>
      <c r="H1765" s="79"/>
      <c r="I1765" s="79"/>
      <c r="J1765" s="79"/>
      <c r="K1765" s="79"/>
      <c r="L1765" s="79"/>
      <c r="M1765" s="79"/>
      <c r="N1765" s="79"/>
      <c r="O1765" s="79"/>
      <c r="P1765" s="79"/>
      <c r="Q1765" s="79"/>
      <c r="R1765" s="79"/>
      <c r="S1765" s="79"/>
      <c r="T1765" s="79"/>
      <c r="U1765" s="79"/>
      <c r="V1765" s="79"/>
      <c r="W1765" s="79"/>
    </row>
    <row r="1766" spans="1:23">
      <c r="A1766" s="79"/>
      <c r="B1766" s="79"/>
      <c r="C1766" s="79"/>
      <c r="D1766" s="79"/>
      <c r="E1766" s="79"/>
      <c r="F1766" s="79"/>
      <c r="G1766" s="79"/>
      <c r="H1766" s="79"/>
      <c r="I1766" s="79"/>
      <c r="J1766" s="79"/>
      <c r="K1766" s="79"/>
      <c r="L1766" s="79"/>
      <c r="M1766" s="79"/>
      <c r="N1766" s="79"/>
      <c r="O1766" s="79"/>
      <c r="P1766" s="79"/>
      <c r="Q1766" s="79"/>
      <c r="R1766" s="79"/>
      <c r="S1766" s="79"/>
      <c r="T1766" s="79"/>
      <c r="U1766" s="79"/>
      <c r="V1766" s="79"/>
      <c r="W1766" s="79"/>
    </row>
    <row r="1767" spans="1:23">
      <c r="A1767" s="79"/>
      <c r="B1767" s="79"/>
      <c r="C1767" s="79"/>
      <c r="D1767" s="79"/>
      <c r="E1767" s="79"/>
      <c r="F1767" s="79"/>
      <c r="G1767" s="79"/>
      <c r="H1767" s="79"/>
      <c r="I1767" s="79"/>
      <c r="J1767" s="79"/>
      <c r="K1767" s="79"/>
      <c r="L1767" s="79"/>
      <c r="M1767" s="79"/>
      <c r="N1767" s="79"/>
      <c r="O1767" s="79"/>
      <c r="P1767" s="79"/>
      <c r="Q1767" s="79"/>
      <c r="R1767" s="79"/>
      <c r="S1767" s="79"/>
      <c r="T1767" s="79"/>
      <c r="U1767" s="79"/>
      <c r="V1767" s="79"/>
      <c r="W1767" s="79"/>
    </row>
    <row r="1768" spans="1:23">
      <c r="A1768" s="79"/>
      <c r="B1768" s="79"/>
      <c r="C1768" s="79"/>
      <c r="D1768" s="79"/>
      <c r="E1768" s="79"/>
      <c r="F1768" s="79"/>
      <c r="G1768" s="79"/>
      <c r="H1768" s="79"/>
      <c r="I1768" s="79"/>
      <c r="J1768" s="79"/>
      <c r="K1768" s="79"/>
      <c r="L1768" s="79"/>
      <c r="M1768" s="79"/>
      <c r="N1768" s="79"/>
      <c r="O1768" s="79"/>
      <c r="P1768" s="79"/>
      <c r="Q1768" s="79"/>
      <c r="R1768" s="79"/>
      <c r="S1768" s="79"/>
      <c r="T1768" s="79"/>
      <c r="U1768" s="79"/>
      <c r="V1768" s="79"/>
      <c r="W1768" s="79"/>
    </row>
    <row r="1769" spans="1:23">
      <c r="A1769" s="79"/>
      <c r="B1769" s="79"/>
      <c r="C1769" s="79"/>
      <c r="D1769" s="79"/>
      <c r="E1769" s="79"/>
      <c r="F1769" s="79"/>
      <c r="G1769" s="79"/>
      <c r="H1769" s="79"/>
      <c r="I1769" s="79"/>
      <c r="J1769" s="79"/>
      <c r="K1769" s="79"/>
      <c r="L1769" s="79"/>
      <c r="M1769" s="79"/>
      <c r="N1769" s="79"/>
      <c r="O1769" s="79"/>
      <c r="P1769" s="79"/>
      <c r="Q1769" s="79"/>
      <c r="R1769" s="79"/>
      <c r="S1769" s="79"/>
      <c r="T1769" s="79"/>
      <c r="U1769" s="79"/>
      <c r="V1769" s="79"/>
      <c r="W1769" s="79"/>
    </row>
    <row r="1770" spans="1:23">
      <c r="A1770" s="79"/>
      <c r="B1770" s="79"/>
      <c r="C1770" s="79"/>
      <c r="D1770" s="79"/>
      <c r="E1770" s="79"/>
      <c r="F1770" s="79"/>
      <c r="G1770" s="79"/>
      <c r="H1770" s="79"/>
      <c r="I1770" s="79"/>
      <c r="J1770" s="79"/>
      <c r="K1770" s="79"/>
      <c r="L1770" s="79"/>
      <c r="M1770" s="79"/>
      <c r="N1770" s="79"/>
      <c r="O1770" s="79"/>
      <c r="P1770" s="79"/>
      <c r="Q1770" s="79"/>
      <c r="R1770" s="79"/>
      <c r="S1770" s="79"/>
      <c r="T1770" s="79"/>
      <c r="U1770" s="79"/>
      <c r="V1770" s="79"/>
      <c r="W1770" s="79"/>
    </row>
    <row r="1771" spans="1:23">
      <c r="A1771" s="79"/>
      <c r="B1771" s="79"/>
      <c r="C1771" s="79"/>
      <c r="D1771" s="79"/>
      <c r="E1771" s="79"/>
      <c r="F1771" s="79"/>
      <c r="G1771" s="79"/>
      <c r="H1771" s="79"/>
      <c r="I1771" s="79"/>
      <c r="J1771" s="79"/>
      <c r="K1771" s="79"/>
      <c r="L1771" s="79"/>
      <c r="M1771" s="79"/>
      <c r="N1771" s="79"/>
      <c r="O1771" s="79"/>
      <c r="P1771" s="79"/>
      <c r="Q1771" s="79"/>
      <c r="R1771" s="79"/>
      <c r="S1771" s="79"/>
      <c r="T1771" s="79"/>
      <c r="U1771" s="79"/>
      <c r="V1771" s="79"/>
      <c r="W1771" s="79"/>
    </row>
    <row r="1772" spans="1:23">
      <c r="A1772" s="79"/>
      <c r="B1772" s="79"/>
      <c r="C1772" s="79"/>
      <c r="D1772" s="79"/>
      <c r="E1772" s="79"/>
      <c r="F1772" s="79"/>
      <c r="G1772" s="79"/>
      <c r="H1772" s="79"/>
      <c r="I1772" s="79"/>
      <c r="J1772" s="79"/>
      <c r="K1772" s="79"/>
      <c r="L1772" s="79"/>
      <c r="M1772" s="79"/>
      <c r="N1772" s="79"/>
      <c r="O1772" s="79"/>
      <c r="P1772" s="79"/>
      <c r="Q1772" s="79"/>
      <c r="R1772" s="79"/>
      <c r="S1772" s="79"/>
      <c r="T1772" s="79"/>
      <c r="U1772" s="79"/>
      <c r="V1772" s="79"/>
      <c r="W1772" s="79"/>
    </row>
    <row r="1773" spans="1:23">
      <c r="A1773" s="79"/>
      <c r="B1773" s="79"/>
      <c r="C1773" s="79"/>
      <c r="D1773" s="79"/>
      <c r="E1773" s="79"/>
      <c r="F1773" s="79"/>
      <c r="G1773" s="79"/>
      <c r="H1773" s="79"/>
      <c r="I1773" s="79"/>
      <c r="J1773" s="79"/>
      <c r="K1773" s="79"/>
      <c r="L1773" s="79"/>
      <c r="M1773" s="79"/>
      <c r="N1773" s="79"/>
      <c r="O1773" s="79"/>
      <c r="P1773" s="79"/>
      <c r="Q1773" s="79"/>
      <c r="R1773" s="79"/>
      <c r="S1773" s="79"/>
      <c r="T1773" s="79"/>
      <c r="U1773" s="79"/>
      <c r="V1773" s="79"/>
      <c r="W1773" s="79"/>
    </row>
    <row r="1774" spans="1:23">
      <c r="A1774" s="79"/>
      <c r="B1774" s="79"/>
      <c r="C1774" s="79"/>
      <c r="D1774" s="79"/>
      <c r="E1774" s="79"/>
      <c r="F1774" s="79"/>
      <c r="G1774" s="79"/>
      <c r="H1774" s="79"/>
      <c r="I1774" s="79"/>
      <c r="J1774" s="79"/>
      <c r="K1774" s="79"/>
      <c r="L1774" s="79"/>
      <c r="M1774" s="79"/>
      <c r="N1774" s="79"/>
      <c r="O1774" s="79"/>
      <c r="P1774" s="79"/>
      <c r="Q1774" s="79"/>
      <c r="R1774" s="79"/>
      <c r="S1774" s="79"/>
      <c r="T1774" s="79"/>
      <c r="U1774" s="79"/>
      <c r="V1774" s="79"/>
      <c r="W1774" s="79"/>
    </row>
    <row r="1775" spans="1:23">
      <c r="A1775" s="79"/>
      <c r="B1775" s="79"/>
      <c r="C1775" s="79"/>
      <c r="D1775" s="79"/>
      <c r="E1775" s="79"/>
      <c r="F1775" s="79"/>
      <c r="G1775" s="79"/>
      <c r="H1775" s="79"/>
      <c r="I1775" s="79"/>
      <c r="J1775" s="79"/>
      <c r="K1775" s="79"/>
      <c r="L1775" s="79"/>
      <c r="M1775" s="79"/>
      <c r="N1775" s="79"/>
      <c r="O1775" s="79"/>
      <c r="P1775" s="79"/>
      <c r="Q1775" s="79"/>
      <c r="R1775" s="79"/>
      <c r="S1775" s="79"/>
      <c r="T1775" s="79"/>
      <c r="U1775" s="79"/>
      <c r="V1775" s="79"/>
      <c r="W1775" s="79"/>
    </row>
    <row r="1776" spans="1:23">
      <c r="A1776" s="79"/>
      <c r="B1776" s="79"/>
      <c r="C1776" s="79"/>
      <c r="D1776" s="79"/>
      <c r="E1776" s="79"/>
      <c r="F1776" s="79"/>
      <c r="G1776" s="79"/>
      <c r="H1776" s="79"/>
      <c r="I1776" s="79"/>
      <c r="J1776" s="79"/>
      <c r="K1776" s="79"/>
      <c r="L1776" s="79"/>
      <c r="M1776" s="79"/>
      <c r="N1776" s="79"/>
      <c r="O1776" s="79"/>
      <c r="P1776" s="79"/>
      <c r="Q1776" s="79"/>
      <c r="R1776" s="79"/>
      <c r="S1776" s="79"/>
      <c r="T1776" s="79"/>
      <c r="U1776" s="79"/>
      <c r="V1776" s="79"/>
      <c r="W1776" s="79"/>
    </row>
    <row r="1777" spans="1:23">
      <c r="A1777" s="79"/>
      <c r="B1777" s="79"/>
      <c r="C1777" s="79"/>
      <c r="D1777" s="79"/>
      <c r="E1777" s="79"/>
      <c r="F1777" s="79"/>
      <c r="G1777" s="79"/>
      <c r="H1777" s="79"/>
      <c r="I1777" s="79"/>
      <c r="J1777" s="79"/>
      <c r="K1777" s="79"/>
      <c r="L1777" s="79"/>
      <c r="M1777" s="79"/>
      <c r="N1777" s="79"/>
      <c r="O1777" s="79"/>
      <c r="P1777" s="79"/>
      <c r="Q1777" s="79"/>
      <c r="R1777" s="79"/>
      <c r="S1777" s="79"/>
      <c r="T1777" s="79"/>
      <c r="U1777" s="79"/>
      <c r="V1777" s="79"/>
      <c r="W1777" s="79"/>
    </row>
    <row r="1778" spans="1:23">
      <c r="A1778" s="79"/>
      <c r="B1778" s="79"/>
      <c r="C1778" s="79"/>
      <c r="D1778" s="79"/>
      <c r="E1778" s="79"/>
      <c r="F1778" s="79"/>
      <c r="G1778" s="79"/>
      <c r="H1778" s="79"/>
      <c r="I1778" s="79"/>
      <c r="J1778" s="79"/>
      <c r="K1778" s="79"/>
      <c r="L1778" s="79"/>
      <c r="M1778" s="79"/>
      <c r="N1778" s="79"/>
      <c r="O1778" s="79"/>
      <c r="P1778" s="79"/>
      <c r="Q1778" s="79"/>
      <c r="R1778" s="79"/>
      <c r="S1778" s="79"/>
      <c r="T1778" s="79"/>
      <c r="U1778" s="79"/>
      <c r="V1778" s="79"/>
      <c r="W1778" s="79"/>
    </row>
    <row r="1779" spans="1:23">
      <c r="A1779" s="79"/>
      <c r="B1779" s="79"/>
      <c r="C1779" s="79"/>
      <c r="D1779" s="79"/>
      <c r="E1779" s="79"/>
      <c r="F1779" s="79"/>
      <c r="G1779" s="79"/>
      <c r="H1779" s="79"/>
      <c r="I1779" s="79"/>
      <c r="J1779" s="79"/>
      <c r="K1779" s="79"/>
      <c r="L1779" s="79"/>
      <c r="M1779" s="79"/>
      <c r="N1779" s="79"/>
      <c r="O1779" s="79"/>
      <c r="P1779" s="79"/>
      <c r="Q1779" s="79"/>
      <c r="R1779" s="79"/>
      <c r="S1779" s="79"/>
      <c r="T1779" s="79"/>
      <c r="U1779" s="79"/>
      <c r="V1779" s="79"/>
      <c r="W1779" s="79"/>
    </row>
    <row r="1780" spans="1:23">
      <c r="A1780" s="79"/>
      <c r="B1780" s="79"/>
      <c r="C1780" s="79"/>
      <c r="D1780" s="79"/>
      <c r="E1780" s="79"/>
      <c r="F1780" s="79"/>
      <c r="G1780" s="79"/>
      <c r="H1780" s="79"/>
      <c r="I1780" s="79"/>
      <c r="J1780" s="79"/>
      <c r="K1780" s="79"/>
      <c r="L1780" s="79"/>
      <c r="M1780" s="79"/>
      <c r="N1780" s="79"/>
      <c r="O1780" s="79"/>
      <c r="P1780" s="79"/>
      <c r="Q1780" s="79"/>
      <c r="R1780" s="79"/>
      <c r="S1780" s="79"/>
      <c r="T1780" s="79"/>
      <c r="U1780" s="79"/>
      <c r="V1780" s="79"/>
      <c r="W1780" s="79"/>
    </row>
    <row r="1781" spans="1:23">
      <c r="A1781" s="79"/>
      <c r="B1781" s="79"/>
      <c r="C1781" s="79"/>
      <c r="D1781" s="79"/>
      <c r="E1781" s="79"/>
      <c r="F1781" s="79"/>
      <c r="G1781" s="79"/>
      <c r="H1781" s="79"/>
      <c r="I1781" s="79"/>
      <c r="J1781" s="79"/>
      <c r="K1781" s="79"/>
      <c r="L1781" s="79"/>
      <c r="M1781" s="79"/>
      <c r="N1781" s="79"/>
      <c r="O1781" s="79"/>
      <c r="P1781" s="79"/>
      <c r="Q1781" s="79"/>
      <c r="R1781" s="79"/>
      <c r="S1781" s="79"/>
      <c r="T1781" s="79"/>
      <c r="U1781" s="79"/>
      <c r="V1781" s="79"/>
      <c r="W1781" s="79"/>
    </row>
    <row r="1782" spans="1:23">
      <c r="A1782" s="79"/>
      <c r="B1782" s="79"/>
      <c r="C1782" s="79"/>
      <c r="D1782" s="79"/>
      <c r="E1782" s="79"/>
      <c r="F1782" s="79"/>
      <c r="G1782" s="79"/>
      <c r="H1782" s="79"/>
      <c r="I1782" s="79"/>
      <c r="J1782" s="79"/>
      <c r="K1782" s="79"/>
      <c r="L1782" s="79"/>
      <c r="M1782" s="79"/>
      <c r="N1782" s="79"/>
      <c r="O1782" s="79"/>
      <c r="P1782" s="79"/>
      <c r="Q1782" s="79"/>
      <c r="R1782" s="79"/>
      <c r="S1782" s="79"/>
      <c r="T1782" s="79"/>
      <c r="U1782" s="79"/>
      <c r="V1782" s="79"/>
      <c r="W1782" s="79"/>
    </row>
    <row r="1783" spans="1:23">
      <c r="A1783" s="79"/>
      <c r="B1783" s="79"/>
      <c r="C1783" s="79"/>
      <c r="D1783" s="79"/>
      <c r="E1783" s="79"/>
      <c r="F1783" s="79"/>
      <c r="G1783" s="79"/>
      <c r="H1783" s="79"/>
      <c r="I1783" s="79"/>
      <c r="J1783" s="79"/>
      <c r="K1783" s="79"/>
      <c r="L1783" s="79"/>
      <c r="M1783" s="79"/>
      <c r="N1783" s="79"/>
      <c r="O1783" s="79"/>
      <c r="P1783" s="79"/>
      <c r="Q1783" s="79"/>
      <c r="R1783" s="79"/>
      <c r="S1783" s="79"/>
      <c r="T1783" s="79"/>
      <c r="U1783" s="79"/>
      <c r="V1783" s="79"/>
      <c r="W1783" s="79"/>
    </row>
    <row r="1784" spans="1:23">
      <c r="A1784" s="79"/>
      <c r="B1784" s="79"/>
      <c r="C1784" s="79"/>
      <c r="D1784" s="79"/>
      <c r="E1784" s="79"/>
      <c r="F1784" s="79"/>
      <c r="G1784" s="79"/>
      <c r="H1784" s="79"/>
      <c r="I1784" s="79"/>
      <c r="J1784" s="79"/>
      <c r="K1784" s="79"/>
      <c r="L1784" s="79"/>
      <c r="M1784" s="79"/>
      <c r="N1784" s="79"/>
      <c r="O1784" s="79"/>
      <c r="P1784" s="79"/>
      <c r="Q1784" s="79"/>
      <c r="R1784" s="79"/>
      <c r="S1784" s="79"/>
      <c r="T1784" s="79"/>
      <c r="U1784" s="79"/>
      <c r="V1784" s="79"/>
      <c r="W1784" s="79"/>
    </row>
    <row r="1785" spans="1:23">
      <c r="A1785" s="79"/>
      <c r="B1785" s="79"/>
      <c r="C1785" s="79"/>
      <c r="D1785" s="79"/>
      <c r="E1785" s="79"/>
      <c r="F1785" s="79"/>
      <c r="G1785" s="79"/>
      <c r="H1785" s="79"/>
      <c r="I1785" s="79"/>
      <c r="J1785" s="79"/>
      <c r="K1785" s="79"/>
      <c r="L1785" s="79"/>
      <c r="M1785" s="79"/>
      <c r="N1785" s="79"/>
      <c r="O1785" s="79"/>
      <c r="P1785" s="79"/>
      <c r="Q1785" s="79"/>
      <c r="R1785" s="79"/>
      <c r="S1785" s="79"/>
      <c r="T1785" s="79"/>
      <c r="U1785" s="79"/>
      <c r="V1785" s="79"/>
      <c r="W1785" s="79"/>
    </row>
    <row r="1786" spans="1:23">
      <c r="A1786" s="79"/>
      <c r="B1786" s="79"/>
      <c r="C1786" s="79"/>
      <c r="D1786" s="79"/>
      <c r="E1786" s="79"/>
      <c r="F1786" s="79"/>
      <c r="G1786" s="79"/>
      <c r="H1786" s="79"/>
      <c r="I1786" s="79"/>
      <c r="J1786" s="79"/>
      <c r="K1786" s="79"/>
      <c r="L1786" s="79"/>
      <c r="M1786" s="79"/>
      <c r="N1786" s="79"/>
      <c r="O1786" s="79"/>
      <c r="P1786" s="79"/>
      <c r="Q1786" s="79"/>
      <c r="R1786" s="79"/>
      <c r="S1786" s="79"/>
      <c r="T1786" s="79"/>
      <c r="U1786" s="79"/>
      <c r="V1786" s="79"/>
      <c r="W1786" s="79"/>
    </row>
    <row r="1787" spans="1:23">
      <c r="A1787" s="79"/>
      <c r="B1787" s="79"/>
      <c r="C1787" s="79"/>
      <c r="D1787" s="79"/>
      <c r="E1787" s="79"/>
      <c r="F1787" s="79"/>
      <c r="G1787" s="79"/>
      <c r="H1787" s="79"/>
      <c r="I1787" s="79"/>
      <c r="J1787" s="79"/>
      <c r="K1787" s="79"/>
      <c r="L1787" s="79"/>
      <c r="M1787" s="79"/>
      <c r="N1787" s="79"/>
      <c r="O1787" s="79"/>
      <c r="P1787" s="79"/>
      <c r="Q1787" s="79"/>
      <c r="R1787" s="79"/>
      <c r="S1787" s="79"/>
      <c r="T1787" s="79"/>
      <c r="U1787" s="79"/>
      <c r="V1787" s="79"/>
      <c r="W1787" s="79"/>
    </row>
    <row r="1788" spans="1:23">
      <c r="A1788" s="79"/>
      <c r="B1788" s="79"/>
      <c r="C1788" s="79"/>
      <c r="D1788" s="79"/>
      <c r="E1788" s="79"/>
      <c r="F1788" s="79"/>
      <c r="G1788" s="79"/>
      <c r="H1788" s="79"/>
      <c r="I1788" s="79"/>
      <c r="J1788" s="79"/>
      <c r="K1788" s="79"/>
      <c r="L1788" s="79"/>
      <c r="M1788" s="79"/>
      <c r="N1788" s="79"/>
      <c r="O1788" s="79"/>
      <c r="P1788" s="79"/>
      <c r="Q1788" s="79"/>
      <c r="R1788" s="79"/>
      <c r="S1788" s="79"/>
      <c r="T1788" s="79"/>
      <c r="U1788" s="79"/>
      <c r="V1788" s="79"/>
      <c r="W1788" s="79"/>
    </row>
    <row r="1789" spans="1:23">
      <c r="A1789" s="79"/>
      <c r="B1789" s="79"/>
      <c r="C1789" s="79"/>
      <c r="D1789" s="79"/>
      <c r="E1789" s="79"/>
      <c r="F1789" s="79"/>
      <c r="G1789" s="79"/>
      <c r="H1789" s="79"/>
      <c r="I1789" s="79"/>
      <c r="J1789" s="79"/>
      <c r="K1789" s="79"/>
      <c r="L1789" s="79"/>
      <c r="M1789" s="79"/>
      <c r="N1789" s="79"/>
      <c r="O1789" s="79"/>
      <c r="P1789" s="79"/>
      <c r="Q1789" s="79"/>
      <c r="R1789" s="79"/>
      <c r="S1789" s="79"/>
      <c r="T1789" s="79"/>
      <c r="U1789" s="79"/>
      <c r="V1789" s="79"/>
      <c r="W1789" s="79"/>
    </row>
    <row r="1790" spans="1:23">
      <c r="A1790" s="79"/>
      <c r="B1790" s="79"/>
      <c r="C1790" s="79"/>
      <c r="D1790" s="79"/>
      <c r="E1790" s="79"/>
      <c r="F1790" s="79"/>
      <c r="G1790" s="79"/>
      <c r="H1790" s="79"/>
      <c r="I1790" s="79"/>
      <c r="J1790" s="79"/>
      <c r="K1790" s="79"/>
      <c r="L1790" s="79"/>
      <c r="M1790" s="79"/>
      <c r="N1790" s="79"/>
      <c r="O1790" s="79"/>
      <c r="P1790" s="79"/>
      <c r="Q1790" s="79"/>
      <c r="R1790" s="79"/>
      <c r="S1790" s="79"/>
      <c r="T1790" s="79"/>
      <c r="U1790" s="79"/>
      <c r="V1790" s="79"/>
      <c r="W1790" s="79"/>
    </row>
    <row r="1791" spans="1:23">
      <c r="A1791" s="79"/>
      <c r="B1791" s="79"/>
      <c r="C1791" s="79"/>
      <c r="D1791" s="79"/>
      <c r="E1791" s="79"/>
      <c r="F1791" s="79"/>
      <c r="G1791" s="79"/>
      <c r="H1791" s="79"/>
      <c r="I1791" s="79"/>
      <c r="J1791" s="79"/>
      <c r="K1791" s="79"/>
      <c r="L1791" s="79"/>
      <c r="M1791" s="79"/>
      <c r="N1791" s="79"/>
      <c r="O1791" s="79"/>
      <c r="P1791" s="79"/>
      <c r="Q1791" s="79"/>
      <c r="R1791" s="79"/>
      <c r="S1791" s="79"/>
      <c r="T1791" s="79"/>
      <c r="U1791" s="79"/>
      <c r="V1791" s="79"/>
      <c r="W1791" s="79"/>
    </row>
    <row r="1792" spans="1:23">
      <c r="A1792" s="79"/>
      <c r="B1792" s="79"/>
      <c r="C1792" s="79"/>
      <c r="D1792" s="79"/>
      <c r="E1792" s="79"/>
      <c r="F1792" s="79"/>
      <c r="G1792" s="79"/>
      <c r="H1792" s="79"/>
      <c r="I1792" s="79"/>
      <c r="J1792" s="79"/>
      <c r="K1792" s="79"/>
      <c r="L1792" s="79"/>
      <c r="M1792" s="79"/>
      <c r="N1792" s="79"/>
      <c r="O1792" s="79"/>
      <c r="P1792" s="79"/>
      <c r="Q1792" s="79"/>
      <c r="R1792" s="79"/>
      <c r="S1792" s="79"/>
      <c r="T1792" s="79"/>
      <c r="U1792" s="79"/>
      <c r="V1792" s="79"/>
      <c r="W1792" s="79"/>
    </row>
    <row r="1793" spans="1:23">
      <c r="A1793" s="79"/>
      <c r="B1793" s="79"/>
      <c r="C1793" s="79"/>
      <c r="D1793" s="79"/>
      <c r="E1793" s="79"/>
      <c r="F1793" s="79"/>
      <c r="G1793" s="79"/>
      <c r="H1793" s="79"/>
      <c r="I1793" s="79"/>
      <c r="J1793" s="79"/>
      <c r="K1793" s="79"/>
      <c r="L1793" s="79"/>
      <c r="M1793" s="79"/>
      <c r="N1793" s="79"/>
      <c r="O1793" s="79"/>
      <c r="P1793" s="79"/>
      <c r="Q1793" s="79"/>
      <c r="R1793" s="79"/>
      <c r="S1793" s="79"/>
      <c r="T1793" s="79"/>
      <c r="U1793" s="79"/>
      <c r="V1793" s="79"/>
      <c r="W1793" s="79"/>
    </row>
    <row r="1794" spans="1:23">
      <c r="A1794" s="79"/>
      <c r="B1794" s="79"/>
      <c r="C1794" s="79"/>
      <c r="D1794" s="79"/>
      <c r="E1794" s="79"/>
      <c r="F1794" s="79"/>
      <c r="G1794" s="79"/>
      <c r="H1794" s="79"/>
      <c r="I1794" s="79"/>
      <c r="J1794" s="79"/>
      <c r="K1794" s="79"/>
      <c r="L1794" s="79"/>
      <c r="M1794" s="79"/>
      <c r="N1794" s="79"/>
      <c r="O1794" s="79"/>
      <c r="P1794" s="79"/>
      <c r="Q1794" s="79"/>
      <c r="R1794" s="79"/>
      <c r="S1794" s="79"/>
      <c r="T1794" s="79"/>
      <c r="U1794" s="79"/>
      <c r="V1794" s="79"/>
      <c r="W1794" s="79"/>
    </row>
    <row r="1795" spans="1:23">
      <c r="A1795" s="79"/>
      <c r="B1795" s="79"/>
      <c r="C1795" s="79"/>
      <c r="D1795" s="79"/>
      <c r="E1795" s="79"/>
      <c r="F1795" s="79"/>
      <c r="G1795" s="79"/>
      <c r="H1795" s="79"/>
      <c r="I1795" s="79"/>
      <c r="J1795" s="79"/>
      <c r="K1795" s="79"/>
      <c r="L1795" s="79"/>
      <c r="M1795" s="79"/>
      <c r="N1795" s="79"/>
      <c r="O1795" s="79"/>
      <c r="P1795" s="79"/>
      <c r="Q1795" s="79"/>
      <c r="R1795" s="79"/>
      <c r="S1795" s="79"/>
      <c r="T1795" s="79"/>
      <c r="U1795" s="79"/>
      <c r="V1795" s="79"/>
      <c r="W1795" s="79"/>
    </row>
    <row r="1796" spans="1:23">
      <c r="A1796" s="79"/>
      <c r="B1796" s="79"/>
      <c r="C1796" s="79"/>
      <c r="D1796" s="79"/>
      <c r="E1796" s="79"/>
      <c r="F1796" s="79"/>
      <c r="G1796" s="79"/>
      <c r="H1796" s="79"/>
      <c r="I1796" s="79"/>
      <c r="J1796" s="79"/>
      <c r="K1796" s="79"/>
      <c r="L1796" s="79"/>
      <c r="M1796" s="79"/>
      <c r="N1796" s="79"/>
      <c r="O1796" s="79"/>
      <c r="P1796" s="79"/>
      <c r="Q1796" s="79"/>
      <c r="R1796" s="79"/>
      <c r="S1796" s="79"/>
      <c r="T1796" s="79"/>
      <c r="U1796" s="79"/>
      <c r="V1796" s="79"/>
      <c r="W1796" s="79"/>
    </row>
    <row r="1797" spans="1:23">
      <c r="A1797" s="79"/>
      <c r="B1797" s="79"/>
      <c r="C1797" s="79"/>
      <c r="D1797" s="79"/>
      <c r="E1797" s="79"/>
      <c r="F1797" s="79"/>
      <c r="G1797" s="79"/>
      <c r="H1797" s="79"/>
      <c r="I1797" s="79"/>
      <c r="J1797" s="79"/>
      <c r="K1797" s="79"/>
      <c r="L1797" s="79"/>
      <c r="M1797" s="79"/>
      <c r="N1797" s="79"/>
      <c r="O1797" s="79"/>
      <c r="P1797" s="79"/>
      <c r="Q1797" s="79"/>
      <c r="R1797" s="79"/>
      <c r="S1797" s="79"/>
      <c r="T1797" s="79"/>
      <c r="U1797" s="79"/>
      <c r="V1797" s="79"/>
      <c r="W1797" s="79"/>
    </row>
    <row r="1798" spans="1:23">
      <c r="A1798" s="79"/>
      <c r="B1798" s="79"/>
      <c r="C1798" s="79"/>
      <c r="D1798" s="79"/>
      <c r="E1798" s="79"/>
      <c r="F1798" s="79"/>
      <c r="G1798" s="79"/>
      <c r="H1798" s="79"/>
      <c r="I1798" s="79"/>
      <c r="J1798" s="79"/>
      <c r="K1798" s="79"/>
      <c r="L1798" s="79"/>
      <c r="M1798" s="79"/>
      <c r="N1798" s="79"/>
      <c r="O1798" s="79"/>
      <c r="P1798" s="79"/>
      <c r="Q1798" s="79"/>
      <c r="R1798" s="79"/>
      <c r="S1798" s="79"/>
      <c r="T1798" s="79"/>
      <c r="U1798" s="79"/>
      <c r="V1798" s="79"/>
      <c r="W1798" s="79"/>
    </row>
    <row r="1799" spans="1:23">
      <c r="A1799" s="79"/>
      <c r="B1799" s="79"/>
      <c r="C1799" s="79"/>
      <c r="D1799" s="79"/>
      <c r="E1799" s="79"/>
      <c r="F1799" s="79"/>
      <c r="G1799" s="79"/>
      <c r="H1799" s="79"/>
      <c r="I1799" s="79"/>
      <c r="J1799" s="79"/>
      <c r="K1799" s="79"/>
      <c r="L1799" s="79"/>
      <c r="M1799" s="79"/>
      <c r="N1799" s="79"/>
      <c r="O1799" s="79"/>
      <c r="P1799" s="79"/>
      <c r="Q1799" s="79"/>
      <c r="R1799" s="79"/>
      <c r="S1799" s="79"/>
      <c r="T1799" s="79"/>
      <c r="U1799" s="79"/>
      <c r="V1799" s="79"/>
      <c r="W1799" s="79"/>
    </row>
    <row r="1800" spans="1:23">
      <c r="A1800" s="79"/>
      <c r="B1800" s="79"/>
      <c r="C1800" s="79"/>
      <c r="D1800" s="79"/>
      <c r="E1800" s="79"/>
      <c r="F1800" s="79"/>
      <c r="G1800" s="79"/>
      <c r="H1800" s="79"/>
      <c r="I1800" s="79"/>
      <c r="J1800" s="79"/>
      <c r="K1800" s="79"/>
      <c r="L1800" s="79"/>
      <c r="M1800" s="79"/>
      <c r="N1800" s="79"/>
      <c r="O1800" s="79"/>
      <c r="P1800" s="79"/>
      <c r="Q1800" s="79"/>
      <c r="R1800" s="79"/>
      <c r="S1800" s="79"/>
      <c r="T1800" s="79"/>
      <c r="U1800" s="79"/>
      <c r="V1800" s="79"/>
      <c r="W1800" s="79"/>
    </row>
    <row r="1801" spans="1:23">
      <c r="A1801" s="79"/>
      <c r="B1801" s="79"/>
      <c r="C1801" s="79"/>
      <c r="D1801" s="79"/>
      <c r="E1801" s="79"/>
      <c r="F1801" s="79"/>
      <c r="G1801" s="79"/>
      <c r="H1801" s="79"/>
      <c r="I1801" s="79"/>
      <c r="J1801" s="79"/>
      <c r="K1801" s="79"/>
      <c r="L1801" s="79"/>
      <c r="M1801" s="79"/>
      <c r="N1801" s="79"/>
      <c r="O1801" s="79"/>
      <c r="P1801" s="79"/>
      <c r="Q1801" s="79"/>
      <c r="R1801" s="79"/>
      <c r="S1801" s="79"/>
      <c r="T1801" s="79"/>
      <c r="U1801" s="79"/>
      <c r="V1801" s="79"/>
      <c r="W1801" s="79"/>
    </row>
    <row r="1802" spans="1:23">
      <c r="A1802" s="79"/>
      <c r="B1802" s="79"/>
      <c r="C1802" s="79"/>
      <c r="D1802" s="79"/>
      <c r="E1802" s="79"/>
      <c r="F1802" s="79"/>
      <c r="G1802" s="79"/>
      <c r="H1802" s="79"/>
      <c r="I1802" s="79"/>
      <c r="J1802" s="79"/>
      <c r="K1802" s="79"/>
      <c r="L1802" s="79"/>
      <c r="M1802" s="79"/>
      <c r="N1802" s="79"/>
      <c r="O1802" s="79"/>
      <c r="P1802" s="79"/>
      <c r="Q1802" s="79"/>
      <c r="R1802" s="79"/>
      <c r="S1802" s="79"/>
      <c r="T1802" s="79"/>
      <c r="U1802" s="79"/>
      <c r="V1802" s="79"/>
      <c r="W1802" s="79"/>
    </row>
    <row r="1803" spans="1:23">
      <c r="A1803" s="79"/>
      <c r="B1803" s="79"/>
      <c r="C1803" s="79"/>
      <c r="D1803" s="79"/>
      <c r="E1803" s="79"/>
      <c r="F1803" s="79"/>
      <c r="G1803" s="79"/>
      <c r="H1803" s="79"/>
      <c r="I1803" s="79"/>
      <c r="J1803" s="79"/>
      <c r="K1803" s="79"/>
      <c r="L1803" s="79"/>
      <c r="M1803" s="79"/>
      <c r="N1803" s="79"/>
      <c r="O1803" s="79"/>
      <c r="P1803" s="79"/>
      <c r="Q1803" s="79"/>
      <c r="R1803" s="79"/>
      <c r="S1803" s="79"/>
      <c r="T1803" s="79"/>
      <c r="U1803" s="79"/>
      <c r="V1803" s="79"/>
      <c r="W1803" s="79"/>
    </row>
    <row r="1804" spans="1:23">
      <c r="A1804" s="79"/>
      <c r="B1804" s="79"/>
      <c r="C1804" s="79"/>
      <c r="D1804" s="79"/>
      <c r="E1804" s="79"/>
      <c r="F1804" s="79"/>
      <c r="G1804" s="79"/>
      <c r="H1804" s="79"/>
      <c r="I1804" s="79"/>
      <c r="J1804" s="79"/>
      <c r="K1804" s="79"/>
      <c r="L1804" s="79"/>
      <c r="M1804" s="79"/>
      <c r="N1804" s="79"/>
      <c r="O1804" s="79"/>
      <c r="P1804" s="79"/>
      <c r="Q1804" s="79"/>
      <c r="R1804" s="79"/>
      <c r="S1804" s="79"/>
      <c r="T1804" s="79"/>
      <c r="U1804" s="79"/>
      <c r="V1804" s="79"/>
      <c r="W1804" s="79"/>
    </row>
    <row r="1805" spans="1:23">
      <c r="A1805" s="79"/>
      <c r="B1805" s="79"/>
      <c r="C1805" s="79"/>
      <c r="D1805" s="79"/>
      <c r="E1805" s="79"/>
      <c r="F1805" s="79"/>
      <c r="G1805" s="79"/>
      <c r="H1805" s="79"/>
      <c r="I1805" s="79"/>
      <c r="J1805" s="79"/>
      <c r="K1805" s="79"/>
      <c r="L1805" s="79"/>
      <c r="M1805" s="79"/>
      <c r="N1805" s="79"/>
      <c r="O1805" s="79"/>
      <c r="P1805" s="79"/>
      <c r="Q1805" s="79"/>
      <c r="R1805" s="79"/>
      <c r="S1805" s="79"/>
      <c r="T1805" s="79"/>
      <c r="U1805" s="79"/>
      <c r="V1805" s="79"/>
      <c r="W1805" s="79"/>
    </row>
    <row r="1806" spans="1:23">
      <c r="A1806" s="79"/>
      <c r="B1806" s="79"/>
      <c r="C1806" s="79"/>
      <c r="D1806" s="79"/>
      <c r="E1806" s="79"/>
      <c r="F1806" s="79"/>
      <c r="G1806" s="79"/>
      <c r="H1806" s="79"/>
      <c r="I1806" s="79"/>
      <c r="J1806" s="79"/>
      <c r="K1806" s="79"/>
      <c r="L1806" s="79"/>
      <c r="M1806" s="79"/>
      <c r="N1806" s="79"/>
      <c r="O1806" s="79"/>
      <c r="P1806" s="79"/>
      <c r="Q1806" s="79"/>
      <c r="R1806" s="79"/>
      <c r="S1806" s="79"/>
      <c r="T1806" s="79"/>
      <c r="U1806" s="79"/>
      <c r="V1806" s="79"/>
      <c r="W1806" s="79"/>
    </row>
    <row r="1807" spans="1:23">
      <c r="A1807" s="79"/>
      <c r="B1807" s="79"/>
      <c r="C1807" s="79"/>
      <c r="D1807" s="79"/>
      <c r="E1807" s="79"/>
      <c r="F1807" s="79"/>
      <c r="G1807" s="79"/>
      <c r="H1807" s="79"/>
      <c r="I1807" s="79"/>
      <c r="J1807" s="79"/>
      <c r="K1807" s="79"/>
      <c r="L1807" s="79"/>
      <c r="M1807" s="79"/>
      <c r="N1807" s="79"/>
      <c r="O1807" s="79"/>
      <c r="P1807" s="79"/>
      <c r="Q1807" s="79"/>
      <c r="R1807" s="79"/>
      <c r="S1807" s="79"/>
      <c r="T1807" s="79"/>
      <c r="U1807" s="79"/>
      <c r="V1807" s="79"/>
      <c r="W1807" s="79"/>
    </row>
    <row r="1808" spans="1:23">
      <c r="A1808" s="79"/>
      <c r="B1808" s="79"/>
      <c r="C1808" s="79"/>
      <c r="D1808" s="79"/>
      <c r="E1808" s="79"/>
      <c r="F1808" s="79"/>
      <c r="G1808" s="79"/>
      <c r="H1808" s="79"/>
      <c r="I1808" s="79"/>
      <c r="J1808" s="79"/>
      <c r="K1808" s="79"/>
      <c r="L1808" s="79"/>
      <c r="M1808" s="79"/>
      <c r="N1808" s="79"/>
      <c r="O1808" s="79"/>
      <c r="P1808" s="79"/>
      <c r="Q1808" s="79"/>
      <c r="R1808" s="79"/>
      <c r="S1808" s="79"/>
      <c r="T1808" s="79"/>
      <c r="U1808" s="79"/>
      <c r="V1808" s="79"/>
      <c r="W1808" s="79"/>
    </row>
    <row r="1809" spans="1:23">
      <c r="A1809" s="79"/>
      <c r="B1809" s="79"/>
      <c r="C1809" s="79"/>
      <c r="D1809" s="79"/>
      <c r="E1809" s="79"/>
      <c r="F1809" s="79"/>
      <c r="G1809" s="79"/>
      <c r="H1809" s="79"/>
      <c r="I1809" s="79"/>
      <c r="J1809" s="79"/>
      <c r="K1809" s="79"/>
      <c r="L1809" s="79"/>
      <c r="M1809" s="79"/>
      <c r="N1809" s="79"/>
      <c r="O1809" s="79"/>
      <c r="P1809" s="79"/>
      <c r="Q1809" s="79"/>
      <c r="R1809" s="79"/>
      <c r="S1809" s="79"/>
      <c r="T1809" s="79"/>
      <c r="U1809" s="79"/>
      <c r="V1809" s="79"/>
      <c r="W1809" s="79"/>
    </row>
    <row r="1810" spans="1:23">
      <c r="A1810" s="79"/>
      <c r="B1810" s="79"/>
      <c r="C1810" s="79"/>
      <c r="D1810" s="79"/>
      <c r="E1810" s="79"/>
      <c r="F1810" s="79"/>
      <c r="G1810" s="79"/>
      <c r="H1810" s="79"/>
      <c r="I1810" s="79"/>
      <c r="J1810" s="79"/>
      <c r="K1810" s="79"/>
      <c r="L1810" s="79"/>
      <c r="M1810" s="79"/>
      <c r="N1810" s="79"/>
      <c r="O1810" s="79"/>
      <c r="P1810" s="79"/>
      <c r="Q1810" s="79"/>
      <c r="R1810" s="79"/>
      <c r="S1810" s="79"/>
      <c r="T1810" s="79"/>
      <c r="U1810" s="79"/>
      <c r="V1810" s="79"/>
      <c r="W1810" s="79"/>
    </row>
    <row r="1811" spans="1:23">
      <c r="A1811" s="79"/>
      <c r="B1811" s="79"/>
      <c r="C1811" s="79"/>
      <c r="D1811" s="79"/>
      <c r="E1811" s="79"/>
      <c r="F1811" s="79"/>
      <c r="G1811" s="79"/>
      <c r="H1811" s="79"/>
      <c r="I1811" s="79"/>
      <c r="J1811" s="79"/>
      <c r="K1811" s="79"/>
      <c r="L1811" s="79"/>
      <c r="M1811" s="79"/>
      <c r="N1811" s="79"/>
      <c r="O1811" s="79"/>
      <c r="P1811" s="79"/>
      <c r="Q1811" s="79"/>
      <c r="R1811" s="79"/>
      <c r="S1811" s="79"/>
      <c r="T1811" s="79"/>
      <c r="U1811" s="79"/>
      <c r="V1811" s="79"/>
      <c r="W1811" s="79"/>
    </row>
    <row r="1812" spans="1:23">
      <c r="A1812" s="79"/>
      <c r="B1812" s="79"/>
      <c r="C1812" s="79"/>
      <c r="D1812" s="79"/>
      <c r="E1812" s="79"/>
      <c r="F1812" s="79"/>
      <c r="G1812" s="79"/>
      <c r="H1812" s="79"/>
      <c r="I1812" s="79"/>
      <c r="J1812" s="79"/>
      <c r="K1812" s="79"/>
      <c r="L1812" s="79"/>
      <c r="M1812" s="79"/>
      <c r="N1812" s="79"/>
      <c r="O1812" s="79"/>
      <c r="P1812" s="79"/>
      <c r="Q1812" s="79"/>
      <c r="R1812" s="79"/>
      <c r="S1812" s="79"/>
      <c r="T1812" s="79"/>
      <c r="U1812" s="79"/>
      <c r="V1812" s="79"/>
      <c r="W1812" s="79"/>
    </row>
    <row r="1813" spans="1:23">
      <c r="A1813" s="79"/>
      <c r="B1813" s="79"/>
      <c r="C1813" s="79"/>
      <c r="D1813" s="79"/>
      <c r="E1813" s="79"/>
      <c r="F1813" s="79"/>
      <c r="G1813" s="79"/>
      <c r="H1813" s="79"/>
      <c r="I1813" s="79"/>
      <c r="J1813" s="79"/>
      <c r="K1813" s="79"/>
      <c r="L1813" s="79"/>
      <c r="M1813" s="79"/>
      <c r="N1813" s="79"/>
      <c r="O1813" s="79"/>
      <c r="P1813" s="79"/>
      <c r="Q1813" s="79"/>
      <c r="R1813" s="79"/>
      <c r="S1813" s="79"/>
      <c r="T1813" s="79"/>
      <c r="U1813" s="79"/>
      <c r="V1813" s="79"/>
      <c r="W1813" s="79"/>
    </row>
    <row r="1814" spans="1:23">
      <c r="A1814" s="79"/>
      <c r="B1814" s="79"/>
      <c r="C1814" s="79"/>
      <c r="D1814" s="79"/>
      <c r="E1814" s="79"/>
      <c r="F1814" s="79"/>
      <c r="G1814" s="79"/>
      <c r="H1814" s="79"/>
      <c r="I1814" s="79"/>
      <c r="J1814" s="79"/>
      <c r="K1814" s="79"/>
      <c r="L1814" s="79"/>
      <c r="M1814" s="79"/>
      <c r="N1814" s="79"/>
      <c r="O1814" s="79"/>
      <c r="P1814" s="79"/>
      <c r="Q1814" s="79"/>
      <c r="R1814" s="79"/>
      <c r="S1814" s="79"/>
      <c r="T1814" s="79"/>
      <c r="U1814" s="79"/>
      <c r="V1814" s="79"/>
      <c r="W1814" s="79"/>
    </row>
    <row r="1815" spans="1:23">
      <c r="A1815" s="79"/>
      <c r="B1815" s="79"/>
      <c r="C1815" s="79"/>
      <c r="D1815" s="79"/>
      <c r="E1815" s="79"/>
      <c r="F1815" s="79"/>
      <c r="G1815" s="79"/>
      <c r="H1815" s="79"/>
      <c r="I1815" s="79"/>
      <c r="J1815" s="79"/>
      <c r="K1815" s="79"/>
      <c r="L1815" s="79"/>
      <c r="M1815" s="79"/>
      <c r="N1815" s="79"/>
      <c r="O1815" s="79"/>
      <c r="P1815" s="79"/>
      <c r="Q1815" s="79"/>
      <c r="R1815" s="79"/>
      <c r="S1815" s="79"/>
      <c r="T1815" s="79"/>
      <c r="U1815" s="79"/>
      <c r="V1815" s="79"/>
      <c r="W1815" s="79"/>
    </row>
    <row r="1816" spans="1:23">
      <c r="A1816" s="79"/>
      <c r="B1816" s="79"/>
      <c r="C1816" s="79"/>
      <c r="D1816" s="79"/>
      <c r="E1816" s="79"/>
      <c r="F1816" s="79"/>
      <c r="G1816" s="79"/>
      <c r="H1816" s="79"/>
      <c r="I1816" s="79"/>
      <c r="J1816" s="79"/>
      <c r="K1816" s="79"/>
      <c r="L1816" s="79"/>
      <c r="M1816" s="79"/>
      <c r="N1816" s="79"/>
      <c r="O1816" s="79"/>
      <c r="P1816" s="79"/>
      <c r="Q1816" s="79"/>
      <c r="R1816" s="79"/>
      <c r="S1816" s="79"/>
      <c r="T1816" s="79"/>
      <c r="U1816" s="79"/>
      <c r="V1816" s="79"/>
      <c r="W1816" s="79"/>
    </row>
    <row r="1817" spans="1:23">
      <c r="A1817" s="79"/>
      <c r="B1817" s="79"/>
      <c r="C1817" s="79"/>
      <c r="D1817" s="79"/>
      <c r="E1817" s="79"/>
      <c r="F1817" s="79"/>
      <c r="G1817" s="79"/>
      <c r="H1817" s="79"/>
      <c r="I1817" s="79"/>
      <c r="J1817" s="79"/>
      <c r="K1817" s="79"/>
      <c r="L1817" s="79"/>
      <c r="M1817" s="79"/>
      <c r="N1817" s="79"/>
      <c r="O1817" s="79"/>
      <c r="P1817" s="79"/>
      <c r="Q1817" s="79"/>
      <c r="R1817" s="79"/>
      <c r="S1817" s="79"/>
      <c r="T1817" s="79"/>
      <c r="U1817" s="79"/>
      <c r="V1817" s="79"/>
      <c r="W1817" s="79"/>
    </row>
    <row r="1818" spans="1:23">
      <c r="A1818" s="79"/>
      <c r="B1818" s="79"/>
      <c r="C1818" s="79"/>
      <c r="D1818" s="79"/>
      <c r="E1818" s="79"/>
      <c r="F1818" s="79"/>
      <c r="G1818" s="79"/>
      <c r="H1818" s="79"/>
      <c r="I1818" s="79"/>
      <c r="J1818" s="79"/>
      <c r="K1818" s="79"/>
      <c r="L1818" s="79"/>
      <c r="M1818" s="79"/>
      <c r="N1818" s="79"/>
      <c r="O1818" s="79"/>
      <c r="P1818" s="79"/>
      <c r="Q1818" s="79"/>
      <c r="R1818" s="79"/>
      <c r="S1818" s="79"/>
      <c r="T1818" s="79"/>
      <c r="U1818" s="79"/>
      <c r="V1818" s="79"/>
      <c r="W1818" s="79"/>
    </row>
    <row r="1819" spans="1:23">
      <c r="A1819" s="79"/>
      <c r="B1819" s="79"/>
      <c r="C1819" s="79"/>
      <c r="D1819" s="79"/>
      <c r="E1819" s="79"/>
      <c r="F1819" s="79"/>
      <c r="G1819" s="79"/>
      <c r="H1819" s="79"/>
      <c r="I1819" s="79"/>
      <c r="J1819" s="79"/>
      <c r="K1819" s="79"/>
      <c r="L1819" s="79"/>
      <c r="M1819" s="79"/>
      <c r="N1819" s="79"/>
      <c r="O1819" s="79"/>
      <c r="P1819" s="79"/>
      <c r="Q1819" s="79"/>
      <c r="R1819" s="79"/>
      <c r="S1819" s="79"/>
      <c r="T1819" s="79"/>
      <c r="U1819" s="79"/>
      <c r="V1819" s="79"/>
      <c r="W1819" s="79"/>
    </row>
    <row r="1820" spans="1:23">
      <c r="A1820" s="79"/>
      <c r="B1820" s="79"/>
      <c r="C1820" s="79"/>
      <c r="D1820" s="79"/>
      <c r="E1820" s="79"/>
      <c r="F1820" s="79"/>
      <c r="G1820" s="79"/>
      <c r="H1820" s="79"/>
      <c r="I1820" s="79"/>
      <c r="J1820" s="79"/>
      <c r="K1820" s="79"/>
      <c r="L1820" s="79"/>
      <c r="M1820" s="79"/>
      <c r="N1820" s="79"/>
      <c r="O1820" s="79"/>
      <c r="P1820" s="79"/>
      <c r="Q1820" s="79"/>
      <c r="R1820" s="79"/>
      <c r="S1820" s="79"/>
      <c r="T1820" s="79"/>
      <c r="U1820" s="79"/>
      <c r="V1820" s="79"/>
      <c r="W1820" s="79"/>
    </row>
    <row r="1821" spans="1:23">
      <c r="A1821" s="79"/>
      <c r="B1821" s="79"/>
      <c r="C1821" s="79"/>
      <c r="D1821" s="79"/>
      <c r="E1821" s="79"/>
      <c r="F1821" s="79"/>
      <c r="G1821" s="79"/>
      <c r="H1821" s="79"/>
      <c r="I1821" s="79"/>
      <c r="J1821" s="79"/>
      <c r="K1821" s="79"/>
      <c r="L1821" s="79"/>
      <c r="M1821" s="79"/>
      <c r="N1821" s="79"/>
      <c r="O1821" s="79"/>
      <c r="P1821" s="79"/>
      <c r="Q1821" s="79"/>
      <c r="R1821" s="79"/>
      <c r="S1821" s="79"/>
      <c r="T1821" s="79"/>
      <c r="U1821" s="79"/>
      <c r="V1821" s="79"/>
      <c r="W1821" s="79"/>
    </row>
    <row r="1822" spans="1:23">
      <c r="A1822" s="79"/>
      <c r="B1822" s="79"/>
      <c r="C1822" s="79"/>
      <c r="D1822" s="79"/>
      <c r="E1822" s="79"/>
      <c r="F1822" s="79"/>
      <c r="G1822" s="79"/>
      <c r="H1822" s="79"/>
      <c r="I1822" s="79"/>
      <c r="J1822" s="79"/>
      <c r="K1822" s="79"/>
      <c r="L1822" s="79"/>
      <c r="M1822" s="79"/>
      <c r="N1822" s="79"/>
      <c r="O1822" s="79"/>
      <c r="P1822" s="79"/>
      <c r="Q1822" s="79"/>
      <c r="R1822" s="79"/>
      <c r="S1822" s="79"/>
      <c r="T1822" s="79"/>
      <c r="U1822" s="79"/>
      <c r="V1822" s="79"/>
      <c r="W1822" s="79"/>
    </row>
    <row r="1823" spans="1:23">
      <c r="A1823" s="79"/>
      <c r="B1823" s="79"/>
      <c r="C1823" s="79"/>
      <c r="D1823" s="79"/>
      <c r="E1823" s="79"/>
      <c r="F1823" s="79"/>
      <c r="G1823" s="79"/>
      <c r="H1823" s="79"/>
      <c r="I1823" s="79"/>
      <c r="J1823" s="79"/>
      <c r="K1823" s="79"/>
      <c r="L1823" s="79"/>
      <c r="M1823" s="79"/>
      <c r="N1823" s="79"/>
      <c r="O1823" s="79"/>
      <c r="P1823" s="79"/>
      <c r="Q1823" s="79"/>
      <c r="R1823" s="79"/>
      <c r="S1823" s="79"/>
      <c r="T1823" s="79"/>
      <c r="U1823" s="79"/>
      <c r="V1823" s="79"/>
      <c r="W1823" s="79"/>
    </row>
    <row r="1824" spans="1:23">
      <c r="A1824" s="79"/>
      <c r="B1824" s="79"/>
      <c r="C1824" s="79"/>
      <c r="D1824" s="79"/>
      <c r="E1824" s="79"/>
      <c r="F1824" s="79"/>
      <c r="G1824" s="79"/>
      <c r="H1824" s="79"/>
      <c r="I1824" s="79"/>
      <c r="J1824" s="79"/>
      <c r="K1824" s="79"/>
      <c r="L1824" s="79"/>
      <c r="M1824" s="79"/>
      <c r="N1824" s="79"/>
      <c r="O1824" s="79"/>
      <c r="P1824" s="79"/>
      <c r="Q1824" s="79"/>
      <c r="R1824" s="79"/>
      <c r="S1824" s="79"/>
      <c r="T1824" s="79"/>
      <c r="U1824" s="79"/>
      <c r="V1824" s="79"/>
      <c r="W1824" s="79"/>
    </row>
    <row r="1825" spans="1:23">
      <c r="A1825" s="79"/>
      <c r="B1825" s="79"/>
      <c r="C1825" s="79"/>
      <c r="D1825" s="79"/>
      <c r="E1825" s="79"/>
      <c r="F1825" s="79"/>
      <c r="G1825" s="79"/>
      <c r="H1825" s="79"/>
      <c r="I1825" s="79"/>
      <c r="J1825" s="79"/>
      <c r="K1825" s="79"/>
      <c r="L1825" s="79"/>
      <c r="M1825" s="79"/>
      <c r="N1825" s="79"/>
      <c r="O1825" s="79"/>
      <c r="P1825" s="79"/>
      <c r="Q1825" s="79"/>
      <c r="R1825" s="79"/>
      <c r="S1825" s="79"/>
      <c r="T1825" s="79"/>
      <c r="U1825" s="79"/>
      <c r="V1825" s="79"/>
      <c r="W1825" s="79"/>
    </row>
    <row r="1826" spans="1:23">
      <c r="A1826" s="79"/>
      <c r="B1826" s="79"/>
      <c r="C1826" s="79"/>
      <c r="D1826" s="79"/>
      <c r="E1826" s="79"/>
      <c r="F1826" s="79"/>
      <c r="G1826" s="79"/>
      <c r="H1826" s="79"/>
      <c r="I1826" s="79"/>
      <c r="J1826" s="79"/>
      <c r="K1826" s="79"/>
      <c r="L1826" s="79"/>
      <c r="M1826" s="79"/>
      <c r="N1826" s="79"/>
      <c r="O1826" s="79"/>
      <c r="P1826" s="79"/>
      <c r="Q1826" s="79"/>
      <c r="R1826" s="79"/>
      <c r="S1826" s="79"/>
      <c r="T1826" s="79"/>
      <c r="U1826" s="79"/>
      <c r="V1826" s="79"/>
      <c r="W1826" s="79"/>
    </row>
    <row r="1827" spans="1:23">
      <c r="A1827" s="79"/>
      <c r="B1827" s="79"/>
      <c r="C1827" s="79"/>
      <c r="D1827" s="79"/>
      <c r="E1827" s="79"/>
      <c r="F1827" s="79"/>
      <c r="G1827" s="79"/>
      <c r="H1827" s="79"/>
      <c r="I1827" s="79"/>
      <c r="J1827" s="79"/>
      <c r="K1827" s="79"/>
      <c r="L1827" s="79"/>
      <c r="M1827" s="79"/>
      <c r="N1827" s="79"/>
      <c r="O1827" s="79"/>
      <c r="P1827" s="79"/>
      <c r="Q1827" s="79"/>
      <c r="R1827" s="79"/>
      <c r="S1827" s="79"/>
      <c r="T1827" s="79"/>
      <c r="U1827" s="79"/>
      <c r="V1827" s="79"/>
      <c r="W1827" s="79"/>
    </row>
    <row r="1828" spans="1:23">
      <c r="A1828" s="79"/>
      <c r="B1828" s="79"/>
      <c r="C1828" s="79"/>
      <c r="D1828" s="79"/>
      <c r="E1828" s="79"/>
      <c r="F1828" s="79"/>
      <c r="G1828" s="79"/>
      <c r="H1828" s="79"/>
      <c r="I1828" s="79"/>
      <c r="J1828" s="79"/>
      <c r="K1828" s="79"/>
      <c r="L1828" s="79"/>
      <c r="M1828" s="79"/>
      <c r="N1828" s="79"/>
      <c r="O1828" s="79"/>
      <c r="P1828" s="79"/>
      <c r="Q1828" s="79"/>
      <c r="R1828" s="79"/>
      <c r="S1828" s="79"/>
      <c r="T1828" s="79"/>
      <c r="U1828" s="79"/>
      <c r="V1828" s="79"/>
      <c r="W1828" s="79"/>
    </row>
    <row r="1829" spans="1:23">
      <c r="A1829" s="79"/>
      <c r="B1829" s="79"/>
      <c r="C1829" s="79"/>
      <c r="D1829" s="79"/>
      <c r="E1829" s="79"/>
      <c r="F1829" s="79"/>
      <c r="G1829" s="79"/>
      <c r="H1829" s="79"/>
      <c r="I1829" s="79"/>
      <c r="J1829" s="79"/>
      <c r="K1829" s="79"/>
      <c r="L1829" s="79"/>
      <c r="M1829" s="79"/>
      <c r="N1829" s="79"/>
      <c r="O1829" s="79"/>
      <c r="P1829" s="79"/>
      <c r="Q1829" s="79"/>
      <c r="R1829" s="79"/>
      <c r="S1829" s="79"/>
      <c r="T1829" s="79"/>
      <c r="U1829" s="79"/>
      <c r="V1829" s="79"/>
      <c r="W1829" s="79"/>
    </row>
    <row r="1830" spans="1:23">
      <c r="A1830" s="79"/>
      <c r="B1830" s="79"/>
      <c r="C1830" s="79"/>
      <c r="D1830" s="79"/>
      <c r="E1830" s="79"/>
      <c r="F1830" s="79"/>
      <c r="G1830" s="79"/>
      <c r="H1830" s="79"/>
      <c r="I1830" s="79"/>
      <c r="J1830" s="79"/>
      <c r="K1830" s="79"/>
      <c r="L1830" s="79"/>
      <c r="M1830" s="79"/>
      <c r="N1830" s="79"/>
      <c r="O1830" s="79"/>
      <c r="P1830" s="79"/>
      <c r="Q1830" s="79"/>
      <c r="R1830" s="79"/>
      <c r="S1830" s="79"/>
      <c r="T1830" s="79"/>
      <c r="U1830" s="79"/>
      <c r="V1830" s="79"/>
      <c r="W1830" s="79"/>
    </row>
    <row r="1831" spans="1:23">
      <c r="A1831" s="79"/>
      <c r="B1831" s="79"/>
      <c r="C1831" s="79"/>
      <c r="D1831" s="79"/>
      <c r="E1831" s="79"/>
      <c r="F1831" s="79"/>
      <c r="G1831" s="79"/>
      <c r="H1831" s="79"/>
      <c r="I1831" s="79"/>
      <c r="J1831" s="79"/>
      <c r="K1831" s="79"/>
      <c r="L1831" s="79"/>
      <c r="M1831" s="79"/>
      <c r="N1831" s="79"/>
      <c r="O1831" s="79"/>
      <c r="P1831" s="79"/>
      <c r="Q1831" s="79"/>
      <c r="R1831" s="79"/>
      <c r="S1831" s="79"/>
      <c r="T1831" s="79"/>
      <c r="U1831" s="79"/>
      <c r="V1831" s="79"/>
      <c r="W1831" s="79"/>
    </row>
    <row r="1832" spans="1:23">
      <c r="A1832" s="79"/>
      <c r="B1832" s="79"/>
      <c r="C1832" s="79"/>
      <c r="D1832" s="79"/>
      <c r="E1832" s="79"/>
      <c r="F1832" s="79"/>
      <c r="G1832" s="79"/>
      <c r="H1832" s="79"/>
      <c r="I1832" s="79"/>
      <c r="J1832" s="79"/>
      <c r="K1832" s="79"/>
      <c r="L1832" s="79"/>
      <c r="M1832" s="79"/>
      <c r="N1832" s="79"/>
      <c r="O1832" s="79"/>
      <c r="P1832" s="79"/>
      <c r="Q1832" s="79"/>
      <c r="R1832" s="79"/>
      <c r="S1832" s="79"/>
      <c r="T1832" s="79"/>
      <c r="U1832" s="79"/>
      <c r="V1832" s="79"/>
      <c r="W1832" s="79"/>
    </row>
    <row r="1833" spans="1:23">
      <c r="A1833" s="79"/>
      <c r="B1833" s="79"/>
      <c r="C1833" s="79"/>
      <c r="D1833" s="79"/>
      <c r="E1833" s="79"/>
      <c r="F1833" s="79"/>
      <c r="G1833" s="79"/>
      <c r="H1833" s="79"/>
      <c r="I1833" s="79"/>
      <c r="J1833" s="79"/>
      <c r="K1833" s="79"/>
      <c r="L1833" s="79"/>
      <c r="M1833" s="79"/>
      <c r="N1833" s="79"/>
      <c r="O1833" s="79"/>
      <c r="P1833" s="79"/>
      <c r="Q1833" s="79"/>
      <c r="R1833" s="79"/>
      <c r="S1833" s="79"/>
      <c r="T1833" s="79"/>
      <c r="U1833" s="79"/>
      <c r="V1833" s="79"/>
      <c r="W1833" s="79"/>
    </row>
    <row r="1834" spans="1:23">
      <c r="A1834" s="79"/>
      <c r="B1834" s="79"/>
      <c r="C1834" s="79"/>
      <c r="D1834" s="79"/>
      <c r="E1834" s="79"/>
      <c r="F1834" s="79"/>
      <c r="G1834" s="79"/>
      <c r="H1834" s="79"/>
      <c r="I1834" s="79"/>
      <c r="J1834" s="79"/>
      <c r="K1834" s="79"/>
      <c r="L1834" s="79"/>
      <c r="M1834" s="79"/>
      <c r="N1834" s="79"/>
      <c r="O1834" s="79"/>
      <c r="P1834" s="79"/>
      <c r="Q1834" s="79"/>
      <c r="R1834" s="79"/>
      <c r="S1834" s="79"/>
      <c r="T1834" s="79"/>
      <c r="U1834" s="79"/>
      <c r="V1834" s="79"/>
      <c r="W1834" s="79"/>
    </row>
    <row r="1835" spans="1:23">
      <c r="A1835" s="79"/>
      <c r="B1835" s="79"/>
      <c r="C1835" s="79"/>
      <c r="D1835" s="79"/>
      <c r="E1835" s="79"/>
      <c r="F1835" s="79"/>
      <c r="G1835" s="79"/>
      <c r="H1835" s="79"/>
      <c r="I1835" s="79"/>
      <c r="J1835" s="79"/>
      <c r="K1835" s="79"/>
      <c r="L1835" s="79"/>
      <c r="M1835" s="79"/>
      <c r="N1835" s="79"/>
      <c r="O1835" s="79"/>
      <c r="P1835" s="79"/>
      <c r="Q1835" s="79"/>
      <c r="R1835" s="79"/>
      <c r="S1835" s="79"/>
      <c r="T1835" s="79"/>
      <c r="U1835" s="79"/>
      <c r="V1835" s="79"/>
      <c r="W1835" s="79"/>
    </row>
    <row r="1836" spans="1:23">
      <c r="A1836" s="79"/>
      <c r="B1836" s="79"/>
      <c r="C1836" s="79"/>
      <c r="D1836" s="79"/>
      <c r="E1836" s="79"/>
      <c r="F1836" s="79"/>
      <c r="G1836" s="79"/>
      <c r="H1836" s="79"/>
      <c r="I1836" s="79"/>
      <c r="J1836" s="79"/>
      <c r="K1836" s="79"/>
      <c r="L1836" s="79"/>
      <c r="M1836" s="79"/>
      <c r="N1836" s="79"/>
      <c r="O1836" s="79"/>
      <c r="P1836" s="79"/>
      <c r="Q1836" s="79"/>
      <c r="R1836" s="79"/>
      <c r="S1836" s="79"/>
      <c r="T1836" s="79"/>
      <c r="U1836" s="79"/>
      <c r="V1836" s="79"/>
      <c r="W1836" s="79"/>
    </row>
    <row r="1837" spans="1:23">
      <c r="A1837" s="79"/>
      <c r="B1837" s="79"/>
      <c r="C1837" s="79"/>
      <c r="D1837" s="79"/>
      <c r="E1837" s="79"/>
      <c r="F1837" s="79"/>
      <c r="G1837" s="79"/>
      <c r="H1837" s="79"/>
      <c r="I1837" s="79"/>
      <c r="J1837" s="79"/>
      <c r="K1837" s="79"/>
      <c r="L1837" s="79"/>
      <c r="M1837" s="79"/>
      <c r="N1837" s="79"/>
      <c r="O1837" s="79"/>
      <c r="P1837" s="79"/>
      <c r="Q1837" s="79"/>
      <c r="R1837" s="79"/>
      <c r="S1837" s="79"/>
      <c r="T1837" s="79"/>
      <c r="U1837" s="79"/>
      <c r="V1837" s="79"/>
      <c r="W1837" s="79"/>
    </row>
    <row r="1838" spans="1:23">
      <c r="A1838" s="79"/>
      <c r="B1838" s="79"/>
      <c r="C1838" s="79"/>
      <c r="D1838" s="79"/>
      <c r="E1838" s="79"/>
      <c r="F1838" s="79"/>
      <c r="G1838" s="79"/>
      <c r="H1838" s="79"/>
      <c r="I1838" s="79"/>
      <c r="J1838" s="79"/>
      <c r="K1838" s="79"/>
      <c r="L1838" s="79"/>
      <c r="M1838" s="79"/>
      <c r="N1838" s="79"/>
      <c r="O1838" s="79"/>
      <c r="P1838" s="79"/>
      <c r="Q1838" s="79"/>
      <c r="R1838" s="79"/>
      <c r="S1838" s="79"/>
      <c r="T1838" s="79"/>
      <c r="U1838" s="79"/>
      <c r="V1838" s="79"/>
      <c r="W1838" s="79"/>
    </row>
    <row r="1839" spans="1:23">
      <c r="A1839" s="79"/>
      <c r="B1839" s="79"/>
      <c r="C1839" s="79"/>
      <c r="D1839" s="79"/>
      <c r="E1839" s="79"/>
      <c r="F1839" s="79"/>
      <c r="G1839" s="79"/>
      <c r="H1839" s="79"/>
      <c r="I1839" s="79"/>
      <c r="J1839" s="79"/>
      <c r="K1839" s="79"/>
      <c r="L1839" s="79"/>
      <c r="M1839" s="79"/>
      <c r="N1839" s="79"/>
      <c r="O1839" s="79"/>
      <c r="P1839" s="79"/>
      <c r="Q1839" s="79"/>
      <c r="R1839" s="79"/>
      <c r="S1839" s="79"/>
      <c r="T1839" s="79"/>
      <c r="U1839" s="79"/>
      <c r="V1839" s="79"/>
      <c r="W1839" s="79"/>
    </row>
    <row r="1840" spans="1:23">
      <c r="A1840" s="79"/>
      <c r="B1840" s="79"/>
      <c r="C1840" s="79"/>
      <c r="D1840" s="79"/>
      <c r="E1840" s="79"/>
      <c r="F1840" s="79"/>
      <c r="G1840" s="79"/>
      <c r="H1840" s="79"/>
      <c r="I1840" s="79"/>
      <c r="J1840" s="79"/>
      <c r="K1840" s="79"/>
      <c r="L1840" s="79"/>
      <c r="M1840" s="79"/>
      <c r="N1840" s="79"/>
      <c r="O1840" s="79"/>
      <c r="P1840" s="79"/>
      <c r="Q1840" s="79"/>
      <c r="R1840" s="79"/>
      <c r="S1840" s="79"/>
      <c r="T1840" s="79"/>
      <c r="U1840" s="79"/>
      <c r="V1840" s="79"/>
      <c r="W1840" s="79"/>
    </row>
    <row r="1841" spans="1:23">
      <c r="A1841" s="79"/>
      <c r="B1841" s="79"/>
      <c r="C1841" s="79"/>
      <c r="D1841" s="79"/>
      <c r="E1841" s="79"/>
      <c r="F1841" s="79"/>
      <c r="G1841" s="79"/>
      <c r="H1841" s="79"/>
      <c r="I1841" s="79"/>
      <c r="J1841" s="79"/>
      <c r="K1841" s="79"/>
      <c r="L1841" s="79"/>
      <c r="M1841" s="79"/>
      <c r="N1841" s="79"/>
      <c r="O1841" s="79"/>
      <c r="P1841" s="79"/>
      <c r="Q1841" s="79"/>
      <c r="R1841" s="79"/>
      <c r="S1841" s="79"/>
      <c r="T1841" s="79"/>
      <c r="U1841" s="79"/>
      <c r="V1841" s="79"/>
      <c r="W1841" s="79"/>
    </row>
    <row r="1842" spans="1:23">
      <c r="A1842" s="79"/>
      <c r="B1842" s="79"/>
      <c r="C1842" s="79"/>
      <c r="D1842" s="79"/>
      <c r="E1842" s="79"/>
      <c r="F1842" s="79"/>
      <c r="G1842" s="79"/>
      <c r="H1842" s="79"/>
      <c r="I1842" s="79"/>
      <c r="J1842" s="79"/>
      <c r="K1842" s="79"/>
      <c r="L1842" s="79"/>
      <c r="M1842" s="79"/>
      <c r="N1842" s="79"/>
      <c r="O1842" s="79"/>
      <c r="P1842" s="79"/>
      <c r="Q1842" s="79"/>
      <c r="R1842" s="79"/>
      <c r="S1842" s="79"/>
      <c r="T1842" s="79"/>
      <c r="U1842" s="79"/>
      <c r="V1842" s="79"/>
      <c r="W1842" s="79"/>
    </row>
    <row r="1843" spans="1:23">
      <c r="A1843" s="79"/>
      <c r="B1843" s="79"/>
      <c r="C1843" s="79"/>
      <c r="D1843" s="79"/>
      <c r="E1843" s="79"/>
      <c r="F1843" s="79"/>
      <c r="G1843" s="79"/>
      <c r="H1843" s="79"/>
      <c r="I1843" s="79"/>
      <c r="J1843" s="79"/>
      <c r="K1843" s="79"/>
      <c r="L1843" s="79"/>
      <c r="M1843" s="79"/>
      <c r="N1843" s="79"/>
      <c r="O1843" s="79"/>
      <c r="P1843" s="79"/>
      <c r="Q1843" s="79"/>
      <c r="R1843" s="79"/>
      <c r="S1843" s="79"/>
      <c r="T1843" s="79"/>
      <c r="U1843" s="79"/>
      <c r="V1843" s="79"/>
      <c r="W1843" s="79"/>
    </row>
    <row r="1844" spans="1:23">
      <c r="A1844" s="79"/>
      <c r="B1844" s="79"/>
      <c r="C1844" s="79"/>
      <c r="D1844" s="79"/>
      <c r="E1844" s="79"/>
      <c r="F1844" s="79"/>
      <c r="G1844" s="79"/>
      <c r="H1844" s="79"/>
      <c r="I1844" s="79"/>
      <c r="J1844" s="79"/>
      <c r="K1844" s="79"/>
      <c r="L1844" s="79"/>
      <c r="M1844" s="79"/>
      <c r="N1844" s="79"/>
      <c r="O1844" s="79"/>
      <c r="P1844" s="79"/>
      <c r="Q1844" s="79"/>
      <c r="R1844" s="79"/>
      <c r="S1844" s="79"/>
      <c r="T1844" s="79"/>
      <c r="U1844" s="79"/>
      <c r="V1844" s="79"/>
      <c r="W1844" s="79"/>
    </row>
    <row r="1845" spans="1:23">
      <c r="A1845" s="79"/>
      <c r="B1845" s="79"/>
      <c r="C1845" s="79"/>
      <c r="D1845" s="79"/>
      <c r="E1845" s="79"/>
      <c r="F1845" s="79"/>
      <c r="G1845" s="79"/>
      <c r="H1845" s="79"/>
      <c r="I1845" s="79"/>
      <c r="J1845" s="79"/>
      <c r="K1845" s="79"/>
      <c r="L1845" s="79"/>
      <c r="M1845" s="79"/>
      <c r="N1845" s="79"/>
      <c r="O1845" s="79"/>
      <c r="P1845" s="79"/>
      <c r="Q1845" s="79"/>
      <c r="R1845" s="79"/>
      <c r="S1845" s="79"/>
      <c r="T1845" s="79"/>
      <c r="U1845" s="79"/>
      <c r="V1845" s="79"/>
      <c r="W1845" s="79"/>
    </row>
    <row r="1846" spans="1:23">
      <c r="A1846" s="79"/>
      <c r="B1846" s="79"/>
      <c r="C1846" s="79"/>
      <c r="D1846" s="79"/>
      <c r="E1846" s="79"/>
      <c r="F1846" s="79"/>
      <c r="G1846" s="79"/>
      <c r="H1846" s="79"/>
      <c r="I1846" s="79"/>
      <c r="J1846" s="79"/>
      <c r="K1846" s="79"/>
      <c r="L1846" s="79"/>
      <c r="M1846" s="79"/>
      <c r="N1846" s="79"/>
      <c r="O1846" s="79"/>
      <c r="P1846" s="79"/>
      <c r="Q1846" s="79"/>
      <c r="R1846" s="79"/>
      <c r="S1846" s="79"/>
      <c r="T1846" s="79"/>
      <c r="U1846" s="79"/>
      <c r="V1846" s="79"/>
      <c r="W1846" s="79"/>
    </row>
    <row r="1847" spans="1:23">
      <c r="A1847" s="79"/>
      <c r="B1847" s="79"/>
      <c r="C1847" s="79"/>
      <c r="D1847" s="79"/>
      <c r="E1847" s="79"/>
      <c r="F1847" s="79"/>
      <c r="G1847" s="79"/>
      <c r="H1847" s="79"/>
      <c r="I1847" s="79"/>
      <c r="J1847" s="79"/>
      <c r="K1847" s="79"/>
      <c r="L1847" s="79"/>
      <c r="M1847" s="79"/>
      <c r="N1847" s="79"/>
      <c r="O1847" s="79"/>
      <c r="P1847" s="79"/>
      <c r="Q1847" s="79"/>
      <c r="R1847" s="79"/>
      <c r="S1847" s="79"/>
      <c r="T1847" s="79"/>
      <c r="U1847" s="79"/>
      <c r="V1847" s="79"/>
      <c r="W1847" s="79"/>
    </row>
    <row r="1848" spans="1:23">
      <c r="A1848" s="79"/>
      <c r="B1848" s="79"/>
      <c r="C1848" s="79"/>
      <c r="D1848" s="79"/>
      <c r="E1848" s="79"/>
      <c r="F1848" s="79"/>
      <c r="G1848" s="79"/>
      <c r="H1848" s="79"/>
      <c r="I1848" s="79"/>
      <c r="J1848" s="79"/>
      <c r="K1848" s="79"/>
      <c r="L1848" s="79"/>
      <c r="M1848" s="79"/>
      <c r="N1848" s="79"/>
      <c r="O1848" s="79"/>
      <c r="P1848" s="79"/>
      <c r="Q1848" s="79"/>
      <c r="R1848" s="79"/>
      <c r="S1848" s="79"/>
      <c r="T1848" s="79"/>
      <c r="U1848" s="79"/>
      <c r="V1848" s="79"/>
      <c r="W1848" s="79"/>
    </row>
    <row r="1849" spans="1:23">
      <c r="A1849" s="79"/>
      <c r="B1849" s="79"/>
      <c r="C1849" s="79"/>
      <c r="D1849" s="79"/>
      <c r="E1849" s="79"/>
      <c r="F1849" s="79"/>
      <c r="G1849" s="79"/>
      <c r="H1849" s="79"/>
      <c r="I1849" s="79"/>
      <c r="J1849" s="79"/>
      <c r="K1849" s="79"/>
      <c r="L1849" s="79"/>
      <c r="M1849" s="79"/>
      <c r="N1849" s="79"/>
      <c r="O1849" s="79"/>
      <c r="P1849" s="79"/>
      <c r="Q1849" s="79"/>
      <c r="R1849" s="79"/>
      <c r="S1849" s="79"/>
      <c r="T1849" s="79"/>
      <c r="U1849" s="79"/>
      <c r="V1849" s="79"/>
      <c r="W1849" s="79"/>
    </row>
    <row r="1850" spans="1:23">
      <c r="A1850" s="79"/>
      <c r="B1850" s="79"/>
      <c r="C1850" s="79"/>
      <c r="D1850" s="79"/>
      <c r="E1850" s="79"/>
      <c r="F1850" s="79"/>
      <c r="G1850" s="79"/>
      <c r="H1850" s="79"/>
      <c r="I1850" s="79"/>
      <c r="J1850" s="79"/>
      <c r="K1850" s="79"/>
      <c r="L1850" s="79"/>
      <c r="M1850" s="79"/>
      <c r="N1850" s="79"/>
      <c r="O1850" s="79"/>
      <c r="P1850" s="79"/>
      <c r="Q1850" s="79"/>
      <c r="R1850" s="79"/>
      <c r="S1850" s="79"/>
      <c r="T1850" s="79"/>
      <c r="U1850" s="79"/>
      <c r="V1850" s="79"/>
      <c r="W1850" s="79"/>
    </row>
    <row r="1851" spans="1:23">
      <c r="A1851" s="79"/>
      <c r="B1851" s="79"/>
      <c r="C1851" s="79"/>
      <c r="D1851" s="79"/>
      <c r="E1851" s="79"/>
      <c r="F1851" s="79"/>
      <c r="G1851" s="79"/>
      <c r="H1851" s="79"/>
      <c r="I1851" s="79"/>
      <c r="J1851" s="79"/>
      <c r="K1851" s="79"/>
      <c r="L1851" s="79"/>
      <c r="M1851" s="79"/>
      <c r="N1851" s="79"/>
      <c r="O1851" s="79"/>
      <c r="P1851" s="79"/>
      <c r="Q1851" s="79"/>
      <c r="R1851" s="79"/>
      <c r="S1851" s="79"/>
      <c r="T1851" s="79"/>
      <c r="U1851" s="79"/>
      <c r="V1851" s="79"/>
      <c r="W1851" s="79"/>
    </row>
    <row r="1852" spans="1:23">
      <c r="A1852" s="79"/>
      <c r="B1852" s="79"/>
      <c r="C1852" s="79"/>
      <c r="D1852" s="79"/>
      <c r="E1852" s="79"/>
      <c r="F1852" s="79"/>
      <c r="G1852" s="79"/>
      <c r="H1852" s="79"/>
      <c r="I1852" s="79"/>
      <c r="J1852" s="79"/>
      <c r="K1852" s="79"/>
      <c r="L1852" s="79"/>
      <c r="M1852" s="79"/>
      <c r="N1852" s="79"/>
      <c r="O1852" s="79"/>
      <c r="P1852" s="79"/>
      <c r="Q1852" s="79"/>
      <c r="R1852" s="79"/>
      <c r="S1852" s="79"/>
      <c r="T1852" s="79"/>
      <c r="U1852" s="79"/>
      <c r="V1852" s="79"/>
      <c r="W1852" s="79"/>
    </row>
    <row r="1853" spans="1:23">
      <c r="A1853" s="79"/>
      <c r="B1853" s="79"/>
      <c r="C1853" s="79"/>
      <c r="D1853" s="79"/>
      <c r="E1853" s="79"/>
      <c r="F1853" s="79"/>
      <c r="G1853" s="79"/>
      <c r="H1853" s="79"/>
      <c r="I1853" s="79"/>
      <c r="J1853" s="79"/>
      <c r="K1853" s="79"/>
      <c r="L1853" s="79"/>
      <c r="M1853" s="79"/>
      <c r="N1853" s="79"/>
      <c r="O1853" s="79"/>
      <c r="P1853" s="79"/>
      <c r="Q1853" s="79"/>
      <c r="R1853" s="79"/>
      <c r="S1853" s="79"/>
      <c r="T1853" s="79"/>
      <c r="U1853" s="79"/>
      <c r="V1853" s="79"/>
      <c r="W1853" s="79"/>
    </row>
    <row r="1854" spans="1:23">
      <c r="A1854" s="79"/>
      <c r="B1854" s="79"/>
      <c r="C1854" s="79"/>
      <c r="D1854" s="79"/>
      <c r="E1854" s="79"/>
      <c r="F1854" s="79"/>
      <c r="G1854" s="79"/>
      <c r="H1854" s="79"/>
      <c r="I1854" s="79"/>
      <c r="J1854" s="79"/>
      <c r="K1854" s="79"/>
      <c r="L1854" s="79"/>
      <c r="M1854" s="79"/>
      <c r="N1854" s="79"/>
      <c r="O1854" s="79"/>
      <c r="P1854" s="79"/>
      <c r="Q1854" s="79"/>
      <c r="R1854" s="79"/>
      <c r="S1854" s="79"/>
      <c r="T1854" s="79"/>
      <c r="U1854" s="79"/>
      <c r="V1854" s="79"/>
      <c r="W1854" s="79"/>
    </row>
    <row r="1855" spans="1:23">
      <c r="A1855" s="79"/>
      <c r="B1855" s="79"/>
      <c r="C1855" s="79"/>
      <c r="D1855" s="79"/>
      <c r="E1855" s="79"/>
      <c r="F1855" s="79"/>
      <c r="G1855" s="79"/>
      <c r="H1855" s="79"/>
      <c r="I1855" s="79"/>
      <c r="J1855" s="79"/>
      <c r="K1855" s="79"/>
      <c r="L1855" s="79"/>
      <c r="M1855" s="79"/>
      <c r="N1855" s="79"/>
      <c r="O1855" s="79"/>
      <c r="P1855" s="79"/>
      <c r="Q1855" s="79"/>
      <c r="R1855" s="79"/>
      <c r="S1855" s="79"/>
      <c r="T1855" s="79"/>
      <c r="U1855" s="79"/>
      <c r="V1855" s="79"/>
      <c r="W1855" s="79"/>
    </row>
    <row r="1856" spans="1:23">
      <c r="A1856" s="79"/>
      <c r="B1856" s="79"/>
      <c r="C1856" s="79"/>
      <c r="D1856" s="79"/>
      <c r="E1856" s="79"/>
      <c r="F1856" s="79"/>
      <c r="G1856" s="79"/>
      <c r="H1856" s="79"/>
      <c r="I1856" s="79"/>
      <c r="J1856" s="79"/>
      <c r="K1856" s="79"/>
      <c r="L1856" s="79"/>
      <c r="M1856" s="79"/>
      <c r="N1856" s="79"/>
      <c r="O1856" s="79"/>
      <c r="P1856" s="79"/>
      <c r="Q1856" s="79"/>
      <c r="R1856" s="79"/>
      <c r="S1856" s="79"/>
      <c r="T1856" s="79"/>
      <c r="U1856" s="79"/>
      <c r="V1856" s="79"/>
      <c r="W1856" s="79"/>
    </row>
    <row r="1857" spans="1:23">
      <c r="A1857" s="79"/>
      <c r="B1857" s="79"/>
      <c r="C1857" s="79"/>
      <c r="D1857" s="79"/>
      <c r="E1857" s="79"/>
      <c r="F1857" s="79"/>
      <c r="G1857" s="79"/>
      <c r="H1857" s="79"/>
      <c r="I1857" s="79"/>
      <c r="J1857" s="79"/>
      <c r="K1857" s="79"/>
      <c r="L1857" s="79"/>
      <c r="M1857" s="79"/>
      <c r="N1857" s="79"/>
      <c r="O1857" s="79"/>
      <c r="P1857" s="79"/>
      <c r="Q1857" s="79"/>
      <c r="R1857" s="79"/>
      <c r="S1857" s="79"/>
      <c r="T1857" s="79"/>
      <c r="U1857" s="79"/>
      <c r="V1857" s="79"/>
      <c r="W1857" s="79"/>
    </row>
    <row r="1858" spans="1:23">
      <c r="A1858" s="79"/>
      <c r="B1858" s="79"/>
      <c r="C1858" s="79"/>
      <c r="D1858" s="79"/>
      <c r="E1858" s="79"/>
      <c r="F1858" s="79"/>
      <c r="G1858" s="79"/>
      <c r="H1858" s="79"/>
      <c r="I1858" s="79"/>
      <c r="J1858" s="79"/>
      <c r="K1858" s="79"/>
      <c r="L1858" s="79"/>
      <c r="M1858" s="79"/>
      <c r="N1858" s="79"/>
      <c r="O1858" s="79"/>
      <c r="P1858" s="79"/>
      <c r="Q1858" s="79"/>
      <c r="R1858" s="79"/>
      <c r="S1858" s="79"/>
      <c r="T1858" s="79"/>
      <c r="U1858" s="79"/>
      <c r="V1858" s="79"/>
      <c r="W1858" s="79"/>
    </row>
    <row r="1859" spans="1:23">
      <c r="A1859" s="79"/>
      <c r="B1859" s="79"/>
      <c r="C1859" s="79"/>
      <c r="D1859" s="79"/>
      <c r="E1859" s="79"/>
      <c r="F1859" s="79"/>
      <c r="G1859" s="79"/>
      <c r="H1859" s="79"/>
      <c r="I1859" s="79"/>
      <c r="J1859" s="79"/>
      <c r="K1859" s="79"/>
      <c r="L1859" s="79"/>
      <c r="M1859" s="79"/>
      <c r="N1859" s="79"/>
      <c r="O1859" s="79"/>
      <c r="P1859" s="79"/>
      <c r="Q1859" s="79"/>
      <c r="R1859" s="79"/>
      <c r="S1859" s="79"/>
      <c r="T1859" s="79"/>
      <c r="U1859" s="79"/>
      <c r="V1859" s="79"/>
      <c r="W1859" s="79"/>
    </row>
    <row r="1860" spans="1:23">
      <c r="A1860" s="79"/>
      <c r="B1860" s="79"/>
      <c r="C1860" s="79"/>
      <c r="D1860" s="79"/>
      <c r="E1860" s="79"/>
      <c r="F1860" s="79"/>
      <c r="G1860" s="79"/>
      <c r="H1860" s="79"/>
      <c r="I1860" s="79"/>
      <c r="J1860" s="79"/>
      <c r="K1860" s="79"/>
      <c r="L1860" s="79"/>
      <c r="M1860" s="79"/>
      <c r="N1860" s="79"/>
      <c r="O1860" s="79"/>
      <c r="P1860" s="79"/>
      <c r="Q1860" s="79"/>
      <c r="R1860" s="79"/>
      <c r="S1860" s="79"/>
      <c r="T1860" s="79"/>
      <c r="U1860" s="79"/>
      <c r="V1860" s="79"/>
      <c r="W1860" s="79"/>
    </row>
    <row r="1861" spans="1:23">
      <c r="A1861" s="79"/>
      <c r="B1861" s="79"/>
      <c r="C1861" s="79"/>
      <c r="D1861" s="79"/>
      <c r="E1861" s="79"/>
      <c r="F1861" s="79"/>
      <c r="G1861" s="79"/>
      <c r="H1861" s="79"/>
      <c r="I1861" s="79"/>
      <c r="J1861" s="79"/>
      <c r="K1861" s="79"/>
      <c r="L1861" s="79"/>
      <c r="M1861" s="79"/>
      <c r="N1861" s="79"/>
      <c r="O1861" s="79"/>
      <c r="P1861" s="79"/>
      <c r="Q1861" s="79"/>
      <c r="R1861" s="79"/>
      <c r="S1861" s="79"/>
      <c r="T1861" s="79"/>
      <c r="U1861" s="79"/>
      <c r="V1861" s="79"/>
      <c r="W1861" s="79"/>
    </row>
    <row r="1862" spans="1:23">
      <c r="A1862" s="79"/>
      <c r="B1862" s="79"/>
      <c r="C1862" s="79"/>
      <c r="D1862" s="79"/>
      <c r="E1862" s="79"/>
      <c r="F1862" s="79"/>
      <c r="G1862" s="79"/>
      <c r="H1862" s="79"/>
      <c r="I1862" s="79"/>
      <c r="J1862" s="79"/>
      <c r="K1862" s="79"/>
      <c r="L1862" s="79"/>
      <c r="M1862" s="79"/>
      <c r="N1862" s="79"/>
      <c r="O1862" s="79"/>
      <c r="P1862" s="79"/>
      <c r="Q1862" s="79"/>
      <c r="R1862" s="79"/>
      <c r="S1862" s="79"/>
      <c r="T1862" s="79"/>
      <c r="U1862" s="79"/>
      <c r="V1862" s="79"/>
      <c r="W1862" s="79"/>
    </row>
    <row r="1863" spans="1:23">
      <c r="A1863" s="79"/>
      <c r="B1863" s="79"/>
      <c r="C1863" s="79"/>
      <c r="D1863" s="79"/>
      <c r="E1863" s="79"/>
      <c r="F1863" s="79"/>
      <c r="G1863" s="79"/>
      <c r="H1863" s="79"/>
      <c r="I1863" s="79"/>
      <c r="J1863" s="79"/>
      <c r="K1863" s="79"/>
      <c r="L1863" s="79"/>
      <c r="M1863" s="79"/>
      <c r="N1863" s="79"/>
      <c r="O1863" s="79"/>
      <c r="P1863" s="79"/>
      <c r="Q1863" s="79"/>
      <c r="R1863" s="79"/>
      <c r="S1863" s="79"/>
      <c r="T1863" s="79"/>
      <c r="U1863" s="79"/>
      <c r="V1863" s="79"/>
      <c r="W1863" s="79"/>
    </row>
    <row r="1864" spans="1:23">
      <c r="A1864" s="79"/>
      <c r="B1864" s="79"/>
      <c r="C1864" s="79"/>
      <c r="D1864" s="79"/>
      <c r="E1864" s="79"/>
      <c r="F1864" s="79"/>
      <c r="G1864" s="79"/>
      <c r="H1864" s="79"/>
      <c r="I1864" s="79"/>
      <c r="J1864" s="79"/>
      <c r="K1864" s="79"/>
      <c r="L1864" s="79"/>
      <c r="M1864" s="79"/>
      <c r="N1864" s="79"/>
      <c r="O1864" s="79"/>
      <c r="P1864" s="79"/>
      <c r="Q1864" s="79"/>
      <c r="R1864" s="79"/>
      <c r="S1864" s="79"/>
      <c r="T1864" s="79"/>
      <c r="U1864" s="79"/>
      <c r="V1864" s="79"/>
      <c r="W1864" s="79"/>
    </row>
    <row r="1865" spans="1:23">
      <c r="A1865" s="79"/>
      <c r="B1865" s="79"/>
      <c r="C1865" s="79"/>
      <c r="D1865" s="79"/>
      <c r="E1865" s="79"/>
      <c r="F1865" s="79"/>
      <c r="G1865" s="79"/>
      <c r="H1865" s="79"/>
      <c r="I1865" s="79"/>
      <c r="J1865" s="79"/>
      <c r="K1865" s="79"/>
      <c r="L1865" s="79"/>
      <c r="M1865" s="79"/>
      <c r="N1865" s="79"/>
      <c r="O1865" s="79"/>
      <c r="P1865" s="79"/>
      <c r="Q1865" s="79"/>
      <c r="R1865" s="79"/>
      <c r="S1865" s="79"/>
      <c r="T1865" s="79"/>
      <c r="U1865" s="79"/>
      <c r="V1865" s="79"/>
      <c r="W1865" s="79"/>
    </row>
    <row r="1866" spans="1:23">
      <c r="A1866" s="79"/>
      <c r="B1866" s="79"/>
      <c r="C1866" s="79"/>
      <c r="D1866" s="79"/>
      <c r="E1866" s="79"/>
      <c r="F1866" s="79"/>
      <c r="G1866" s="79"/>
      <c r="H1866" s="79"/>
      <c r="I1866" s="79"/>
      <c r="J1866" s="79"/>
      <c r="K1866" s="79"/>
      <c r="L1866" s="79"/>
      <c r="M1866" s="79"/>
      <c r="N1866" s="79"/>
      <c r="O1866" s="79"/>
      <c r="P1866" s="79"/>
      <c r="Q1866" s="79"/>
      <c r="R1866" s="79"/>
      <c r="S1866" s="79"/>
      <c r="T1866" s="79"/>
      <c r="U1866" s="79"/>
      <c r="V1866" s="79"/>
      <c r="W1866" s="79"/>
    </row>
    <row r="1867" spans="1:23">
      <c r="A1867" s="79"/>
      <c r="B1867" s="79"/>
      <c r="C1867" s="79"/>
      <c r="D1867" s="79"/>
      <c r="E1867" s="79"/>
      <c r="F1867" s="79"/>
      <c r="G1867" s="79"/>
      <c r="H1867" s="79"/>
      <c r="I1867" s="79"/>
      <c r="J1867" s="79"/>
      <c r="K1867" s="79"/>
      <c r="L1867" s="79"/>
      <c r="M1867" s="79"/>
      <c r="N1867" s="79"/>
      <c r="O1867" s="79"/>
      <c r="P1867" s="79"/>
      <c r="Q1867" s="79"/>
      <c r="R1867" s="79"/>
      <c r="S1867" s="79"/>
      <c r="T1867" s="79"/>
      <c r="U1867" s="79"/>
      <c r="V1867" s="79"/>
      <c r="W1867" s="79"/>
    </row>
    <row r="1868" spans="1:23">
      <c r="A1868" s="79"/>
      <c r="B1868" s="79"/>
      <c r="C1868" s="79"/>
      <c r="D1868" s="79"/>
      <c r="E1868" s="79"/>
      <c r="F1868" s="79"/>
      <c r="G1868" s="79"/>
      <c r="H1868" s="79"/>
      <c r="I1868" s="79"/>
      <c r="J1868" s="79"/>
      <c r="K1868" s="79"/>
      <c r="L1868" s="79"/>
      <c r="M1868" s="79"/>
      <c r="N1868" s="79"/>
      <c r="O1868" s="79"/>
      <c r="P1868" s="79"/>
      <c r="Q1868" s="79"/>
      <c r="R1868" s="79"/>
      <c r="S1868" s="79"/>
      <c r="T1868" s="79"/>
      <c r="U1868" s="79"/>
      <c r="V1868" s="79"/>
      <c r="W1868" s="79"/>
    </row>
    <row r="1869" spans="1:23">
      <c r="A1869" s="79"/>
      <c r="B1869" s="79"/>
      <c r="C1869" s="79"/>
      <c r="D1869" s="79"/>
      <c r="E1869" s="79"/>
      <c r="F1869" s="79"/>
      <c r="G1869" s="79"/>
      <c r="H1869" s="79"/>
      <c r="I1869" s="79"/>
      <c r="J1869" s="79"/>
      <c r="K1869" s="79"/>
      <c r="L1869" s="79"/>
      <c r="M1869" s="79"/>
      <c r="N1869" s="79"/>
      <c r="O1869" s="79"/>
      <c r="P1869" s="79"/>
      <c r="Q1869" s="79"/>
      <c r="R1869" s="79"/>
      <c r="S1869" s="79"/>
      <c r="T1869" s="79"/>
      <c r="U1869" s="79"/>
      <c r="V1869" s="79"/>
      <c r="W1869" s="79"/>
    </row>
    <row r="1870" spans="1:23">
      <c r="A1870" s="79"/>
      <c r="B1870" s="79"/>
      <c r="C1870" s="79"/>
      <c r="D1870" s="79"/>
      <c r="E1870" s="79"/>
      <c r="F1870" s="79"/>
      <c r="G1870" s="79"/>
      <c r="H1870" s="79"/>
      <c r="I1870" s="79"/>
      <c r="J1870" s="79"/>
      <c r="K1870" s="79"/>
      <c r="L1870" s="79"/>
      <c r="M1870" s="79"/>
      <c r="N1870" s="79"/>
      <c r="O1870" s="79"/>
      <c r="P1870" s="79"/>
      <c r="Q1870" s="79"/>
      <c r="R1870" s="79"/>
      <c r="S1870" s="79"/>
      <c r="T1870" s="79"/>
      <c r="U1870" s="79"/>
      <c r="V1870" s="79"/>
      <c r="W1870" s="79"/>
    </row>
    <row r="1871" spans="1:23">
      <c r="A1871" s="79"/>
      <c r="B1871" s="79"/>
      <c r="C1871" s="79"/>
      <c r="D1871" s="79"/>
      <c r="E1871" s="79"/>
      <c r="F1871" s="79"/>
      <c r="G1871" s="79"/>
      <c r="H1871" s="79"/>
      <c r="I1871" s="79"/>
      <c r="J1871" s="79"/>
      <c r="K1871" s="79"/>
      <c r="L1871" s="79"/>
      <c r="M1871" s="79"/>
      <c r="N1871" s="79"/>
      <c r="O1871" s="79"/>
      <c r="P1871" s="79"/>
      <c r="Q1871" s="79"/>
      <c r="R1871" s="79"/>
      <c r="S1871" s="79"/>
      <c r="T1871" s="79"/>
      <c r="U1871" s="79"/>
      <c r="V1871" s="79"/>
      <c r="W1871" s="79"/>
    </row>
    <row r="1872" spans="1:23">
      <c r="A1872" s="79"/>
      <c r="B1872" s="79"/>
      <c r="C1872" s="79"/>
      <c r="D1872" s="79"/>
      <c r="E1872" s="79"/>
      <c r="F1872" s="79"/>
      <c r="G1872" s="79"/>
      <c r="H1872" s="79"/>
      <c r="I1872" s="79"/>
      <c r="J1872" s="79"/>
      <c r="K1872" s="79"/>
      <c r="L1872" s="79"/>
      <c r="M1872" s="79"/>
      <c r="N1872" s="79"/>
      <c r="O1872" s="79"/>
      <c r="P1872" s="79"/>
      <c r="Q1872" s="79"/>
      <c r="R1872" s="79"/>
      <c r="S1872" s="79"/>
      <c r="T1872" s="79"/>
      <c r="U1872" s="79"/>
      <c r="V1872" s="79"/>
      <c r="W1872" s="79"/>
    </row>
    <row r="1873" spans="1:23">
      <c r="A1873" s="79"/>
      <c r="B1873" s="79"/>
      <c r="C1873" s="79"/>
      <c r="D1873" s="79"/>
      <c r="E1873" s="79"/>
      <c r="F1873" s="79"/>
      <c r="G1873" s="79"/>
      <c r="H1873" s="79"/>
      <c r="I1873" s="79"/>
      <c r="J1873" s="79"/>
      <c r="K1873" s="79"/>
      <c r="L1873" s="79"/>
      <c r="M1873" s="79"/>
      <c r="N1873" s="79"/>
      <c r="O1873" s="79"/>
      <c r="P1873" s="79"/>
      <c r="Q1873" s="79"/>
      <c r="R1873" s="79"/>
      <c r="S1873" s="79"/>
      <c r="T1873" s="79"/>
      <c r="U1873" s="79"/>
      <c r="V1873" s="79"/>
      <c r="W1873" s="79"/>
    </row>
    <row r="1874" spans="1:23">
      <c r="A1874" s="79"/>
      <c r="B1874" s="79"/>
      <c r="C1874" s="79"/>
      <c r="D1874" s="79"/>
      <c r="E1874" s="79"/>
      <c r="F1874" s="79"/>
      <c r="G1874" s="79"/>
      <c r="H1874" s="79"/>
      <c r="I1874" s="79"/>
      <c r="J1874" s="79"/>
      <c r="K1874" s="79"/>
      <c r="L1874" s="79"/>
      <c r="M1874" s="79"/>
      <c r="N1874" s="79"/>
      <c r="O1874" s="79"/>
      <c r="P1874" s="79"/>
      <c r="Q1874" s="79"/>
      <c r="R1874" s="79"/>
      <c r="S1874" s="79"/>
      <c r="T1874" s="79"/>
      <c r="U1874" s="79"/>
      <c r="V1874" s="79"/>
      <c r="W1874" s="79"/>
    </row>
    <row r="1875" spans="1:23">
      <c r="A1875" s="79"/>
      <c r="B1875" s="79"/>
      <c r="C1875" s="79"/>
      <c r="D1875" s="79"/>
      <c r="E1875" s="79"/>
      <c r="F1875" s="79"/>
      <c r="G1875" s="79"/>
      <c r="H1875" s="79"/>
      <c r="I1875" s="79"/>
      <c r="J1875" s="79"/>
      <c r="K1875" s="79"/>
      <c r="L1875" s="79"/>
      <c r="M1875" s="79"/>
      <c r="N1875" s="79"/>
      <c r="O1875" s="79"/>
      <c r="P1875" s="79"/>
      <c r="Q1875" s="79"/>
      <c r="R1875" s="79"/>
      <c r="S1875" s="79"/>
      <c r="T1875" s="79"/>
      <c r="U1875" s="79"/>
      <c r="V1875" s="79"/>
      <c r="W1875" s="79"/>
    </row>
    <row r="1876" spans="1:23">
      <c r="A1876" s="79"/>
      <c r="B1876" s="79"/>
      <c r="C1876" s="79"/>
      <c r="D1876" s="79"/>
      <c r="E1876" s="79"/>
      <c r="F1876" s="79"/>
      <c r="G1876" s="79"/>
      <c r="H1876" s="79"/>
      <c r="I1876" s="79"/>
      <c r="J1876" s="79"/>
      <c r="K1876" s="79"/>
      <c r="L1876" s="79"/>
      <c r="M1876" s="79"/>
      <c r="N1876" s="79"/>
      <c r="O1876" s="79"/>
      <c r="P1876" s="79"/>
      <c r="Q1876" s="79"/>
      <c r="R1876" s="79"/>
      <c r="S1876" s="79"/>
      <c r="T1876" s="79"/>
      <c r="U1876" s="79"/>
      <c r="V1876" s="79"/>
      <c r="W1876" s="79"/>
    </row>
    <row r="1877" spans="1:23">
      <c r="A1877" s="79"/>
      <c r="B1877" s="79"/>
      <c r="C1877" s="79"/>
      <c r="D1877" s="79"/>
      <c r="E1877" s="79"/>
      <c r="F1877" s="79"/>
      <c r="G1877" s="79"/>
      <c r="H1877" s="79"/>
      <c r="I1877" s="79"/>
      <c r="J1877" s="79"/>
      <c r="K1877" s="79"/>
      <c r="L1877" s="79"/>
      <c r="M1877" s="79"/>
      <c r="N1877" s="79"/>
      <c r="O1877" s="79"/>
      <c r="P1877" s="79"/>
      <c r="Q1877" s="79"/>
      <c r="R1877" s="79"/>
      <c r="S1877" s="79"/>
      <c r="T1877" s="79"/>
      <c r="U1877" s="79"/>
      <c r="V1877" s="79"/>
      <c r="W1877" s="79"/>
    </row>
    <row r="1878" spans="1:23">
      <c r="A1878" s="79"/>
      <c r="B1878" s="79"/>
      <c r="C1878" s="79"/>
      <c r="D1878" s="79"/>
      <c r="E1878" s="79"/>
      <c r="F1878" s="79"/>
      <c r="G1878" s="79"/>
      <c r="H1878" s="79"/>
      <c r="I1878" s="79"/>
      <c r="J1878" s="79"/>
      <c r="K1878" s="79"/>
      <c r="L1878" s="79"/>
      <c r="M1878" s="79"/>
      <c r="N1878" s="79"/>
      <c r="O1878" s="79"/>
      <c r="P1878" s="79"/>
      <c r="Q1878" s="79"/>
      <c r="R1878" s="79"/>
      <c r="S1878" s="79"/>
      <c r="T1878" s="79"/>
      <c r="U1878" s="79"/>
      <c r="V1878" s="79"/>
      <c r="W1878" s="79"/>
    </row>
    <row r="1879" spans="1:23">
      <c r="A1879" s="79"/>
      <c r="B1879" s="79"/>
      <c r="C1879" s="79"/>
      <c r="D1879" s="79"/>
      <c r="E1879" s="79"/>
      <c r="F1879" s="79"/>
      <c r="G1879" s="79"/>
      <c r="H1879" s="79"/>
      <c r="I1879" s="79"/>
      <c r="J1879" s="79"/>
      <c r="K1879" s="79"/>
      <c r="L1879" s="79"/>
      <c r="M1879" s="79"/>
      <c r="N1879" s="79"/>
      <c r="O1879" s="79"/>
      <c r="P1879" s="79"/>
      <c r="Q1879" s="79"/>
      <c r="R1879" s="79"/>
      <c r="S1879" s="79"/>
      <c r="T1879" s="79"/>
      <c r="U1879" s="79"/>
      <c r="V1879" s="79"/>
      <c r="W1879" s="79"/>
    </row>
    <row r="1880" spans="1:23">
      <c r="A1880" s="79"/>
      <c r="B1880" s="79"/>
      <c r="C1880" s="79"/>
      <c r="D1880" s="79"/>
      <c r="E1880" s="79"/>
      <c r="F1880" s="79"/>
      <c r="G1880" s="79"/>
      <c r="H1880" s="79"/>
      <c r="I1880" s="79"/>
      <c r="J1880" s="79"/>
      <c r="K1880" s="79"/>
      <c r="L1880" s="79"/>
      <c r="M1880" s="79"/>
      <c r="N1880" s="79"/>
      <c r="O1880" s="79"/>
      <c r="P1880" s="79"/>
      <c r="Q1880" s="79"/>
      <c r="R1880" s="79"/>
      <c r="S1880" s="79"/>
      <c r="T1880" s="79"/>
      <c r="U1880" s="79"/>
      <c r="V1880" s="79"/>
      <c r="W1880" s="79"/>
    </row>
    <row r="1881" spans="1:23">
      <c r="A1881" s="79"/>
      <c r="B1881" s="79"/>
      <c r="C1881" s="79"/>
      <c r="D1881" s="79"/>
      <c r="E1881" s="79"/>
      <c r="F1881" s="79"/>
      <c r="G1881" s="79"/>
      <c r="H1881" s="79"/>
      <c r="I1881" s="79"/>
      <c r="J1881" s="79"/>
      <c r="K1881" s="79"/>
      <c r="L1881" s="79"/>
      <c r="M1881" s="79"/>
      <c r="N1881" s="79"/>
      <c r="O1881" s="79"/>
      <c r="P1881" s="79"/>
      <c r="Q1881" s="79"/>
      <c r="R1881" s="79"/>
      <c r="S1881" s="79"/>
      <c r="T1881" s="79"/>
      <c r="U1881" s="79"/>
      <c r="V1881" s="79"/>
      <c r="W1881" s="79"/>
    </row>
    <row r="1882" spans="1:23">
      <c r="A1882" s="79"/>
      <c r="B1882" s="79"/>
      <c r="C1882" s="79"/>
      <c r="D1882" s="79"/>
      <c r="E1882" s="79"/>
      <c r="F1882" s="79"/>
      <c r="G1882" s="79"/>
      <c r="H1882" s="79"/>
      <c r="I1882" s="79"/>
      <c r="J1882" s="79"/>
      <c r="K1882" s="79"/>
      <c r="L1882" s="79"/>
      <c r="M1882" s="79"/>
      <c r="N1882" s="79"/>
      <c r="O1882" s="79"/>
      <c r="P1882" s="79"/>
      <c r="Q1882" s="79"/>
      <c r="R1882" s="79"/>
      <c r="S1882" s="79"/>
      <c r="T1882" s="79"/>
      <c r="U1882" s="79"/>
      <c r="V1882" s="79"/>
      <c r="W1882" s="79"/>
    </row>
    <row r="1883" spans="1:23">
      <c r="A1883" s="79"/>
      <c r="B1883" s="79"/>
      <c r="C1883" s="79"/>
      <c r="D1883" s="79"/>
      <c r="E1883" s="79"/>
      <c r="F1883" s="79"/>
      <c r="G1883" s="79"/>
      <c r="H1883" s="79"/>
      <c r="I1883" s="79"/>
      <c r="J1883" s="79"/>
      <c r="K1883" s="79"/>
      <c r="L1883" s="79"/>
      <c r="M1883" s="79"/>
      <c r="N1883" s="79"/>
      <c r="O1883" s="79"/>
      <c r="P1883" s="79"/>
      <c r="Q1883" s="79"/>
      <c r="R1883" s="79"/>
      <c r="S1883" s="79"/>
      <c r="T1883" s="79"/>
      <c r="U1883" s="79"/>
      <c r="V1883" s="79"/>
      <c r="W1883" s="79"/>
    </row>
    <row r="1884" spans="1:23">
      <c r="A1884" s="79"/>
      <c r="B1884" s="79"/>
      <c r="C1884" s="79"/>
      <c r="D1884" s="79"/>
      <c r="E1884" s="79"/>
      <c r="F1884" s="79"/>
      <c r="G1884" s="79"/>
      <c r="H1884" s="79"/>
      <c r="I1884" s="79"/>
      <c r="J1884" s="79"/>
      <c r="K1884" s="79"/>
      <c r="L1884" s="79"/>
      <c r="M1884" s="79"/>
      <c r="N1884" s="79"/>
      <c r="O1884" s="79"/>
      <c r="P1884" s="79"/>
      <c r="Q1884" s="79"/>
      <c r="R1884" s="79"/>
      <c r="S1884" s="79"/>
      <c r="T1884" s="79"/>
      <c r="U1884" s="79"/>
      <c r="V1884" s="79"/>
      <c r="W1884" s="79"/>
    </row>
    <row r="1885" spans="1:23">
      <c r="A1885" s="79"/>
      <c r="B1885" s="79"/>
      <c r="C1885" s="79"/>
      <c r="D1885" s="79"/>
      <c r="E1885" s="79"/>
      <c r="F1885" s="79"/>
      <c r="G1885" s="79"/>
      <c r="H1885" s="79"/>
      <c r="I1885" s="79"/>
      <c r="J1885" s="79"/>
      <c r="K1885" s="79"/>
      <c r="L1885" s="79"/>
      <c r="M1885" s="79"/>
      <c r="N1885" s="79"/>
      <c r="O1885" s="79"/>
      <c r="P1885" s="79"/>
      <c r="Q1885" s="79"/>
      <c r="R1885" s="79"/>
      <c r="S1885" s="79"/>
      <c r="T1885" s="79"/>
      <c r="U1885" s="79"/>
      <c r="V1885" s="79"/>
      <c r="W1885" s="79"/>
    </row>
    <row r="1886" spans="1:23">
      <c r="A1886" s="79"/>
      <c r="B1886" s="79"/>
      <c r="C1886" s="79"/>
      <c r="D1886" s="79"/>
      <c r="E1886" s="79"/>
      <c r="F1886" s="79"/>
      <c r="G1886" s="79"/>
      <c r="H1886" s="79"/>
      <c r="I1886" s="79"/>
      <c r="J1886" s="79"/>
      <c r="K1886" s="79"/>
      <c r="L1886" s="79"/>
      <c r="M1886" s="79"/>
      <c r="N1886" s="79"/>
      <c r="O1886" s="79"/>
      <c r="P1886" s="79"/>
      <c r="Q1886" s="79"/>
      <c r="R1886" s="79"/>
      <c r="S1886" s="79"/>
      <c r="T1886" s="79"/>
      <c r="U1886" s="79"/>
      <c r="V1886" s="79"/>
      <c r="W1886" s="79"/>
    </row>
    <row r="1887" spans="1:23">
      <c r="A1887" s="79"/>
      <c r="B1887" s="79"/>
      <c r="C1887" s="79"/>
      <c r="D1887" s="79"/>
      <c r="E1887" s="79"/>
      <c r="F1887" s="79"/>
      <c r="G1887" s="79"/>
      <c r="H1887" s="79"/>
      <c r="I1887" s="79"/>
      <c r="J1887" s="79"/>
      <c r="K1887" s="79"/>
      <c r="L1887" s="79"/>
      <c r="M1887" s="79"/>
      <c r="N1887" s="79"/>
      <c r="O1887" s="79"/>
      <c r="P1887" s="79"/>
      <c r="Q1887" s="79"/>
      <c r="R1887" s="79"/>
      <c r="S1887" s="79"/>
      <c r="T1887" s="79"/>
      <c r="U1887" s="79"/>
      <c r="V1887" s="79"/>
      <c r="W1887" s="79"/>
    </row>
    <row r="1888" spans="1:23">
      <c r="A1888" s="79"/>
      <c r="B1888" s="79"/>
      <c r="C1888" s="79"/>
      <c r="D1888" s="79"/>
      <c r="E1888" s="79"/>
      <c r="F1888" s="79"/>
      <c r="G1888" s="79"/>
      <c r="H1888" s="79"/>
      <c r="I1888" s="79"/>
      <c r="J1888" s="79"/>
      <c r="K1888" s="79"/>
      <c r="L1888" s="79"/>
      <c r="M1888" s="79"/>
      <c r="N1888" s="79"/>
      <c r="O1888" s="79"/>
      <c r="P1888" s="79"/>
      <c r="Q1888" s="79"/>
      <c r="R1888" s="79"/>
      <c r="S1888" s="79"/>
      <c r="T1888" s="79"/>
      <c r="U1888" s="79"/>
      <c r="V1888" s="79"/>
      <c r="W1888" s="79"/>
    </row>
    <row r="1889" spans="1:23">
      <c r="A1889" s="79"/>
      <c r="B1889" s="79"/>
      <c r="C1889" s="79"/>
      <c r="D1889" s="79"/>
      <c r="E1889" s="79"/>
      <c r="F1889" s="79"/>
      <c r="G1889" s="79"/>
      <c r="H1889" s="79"/>
      <c r="I1889" s="79"/>
      <c r="J1889" s="79"/>
      <c r="K1889" s="79"/>
      <c r="L1889" s="79"/>
      <c r="M1889" s="79"/>
      <c r="N1889" s="79"/>
      <c r="O1889" s="79"/>
      <c r="P1889" s="79"/>
      <c r="Q1889" s="79"/>
      <c r="R1889" s="79"/>
      <c r="S1889" s="79"/>
      <c r="T1889" s="79"/>
      <c r="U1889" s="79"/>
      <c r="V1889" s="79"/>
      <c r="W1889" s="79"/>
    </row>
    <row r="1890" spans="1:23">
      <c r="A1890" s="79"/>
      <c r="B1890" s="79"/>
      <c r="C1890" s="79"/>
      <c r="D1890" s="79"/>
      <c r="E1890" s="79"/>
      <c r="F1890" s="79"/>
      <c r="G1890" s="79"/>
      <c r="H1890" s="79"/>
      <c r="I1890" s="79"/>
      <c r="J1890" s="79"/>
      <c r="K1890" s="79"/>
      <c r="L1890" s="79"/>
      <c r="M1890" s="79"/>
      <c r="N1890" s="79"/>
      <c r="O1890" s="79"/>
      <c r="P1890" s="79"/>
      <c r="Q1890" s="79"/>
      <c r="R1890" s="79"/>
      <c r="S1890" s="79"/>
      <c r="T1890" s="79"/>
      <c r="U1890" s="79"/>
      <c r="V1890" s="79"/>
      <c r="W1890" s="79"/>
    </row>
    <row r="1891" spans="1:23">
      <c r="A1891" s="79"/>
      <c r="B1891" s="79"/>
      <c r="C1891" s="79"/>
      <c r="D1891" s="79"/>
      <c r="E1891" s="79"/>
      <c r="F1891" s="79"/>
      <c r="G1891" s="79"/>
      <c r="H1891" s="79"/>
      <c r="I1891" s="79"/>
      <c r="J1891" s="79"/>
      <c r="K1891" s="79"/>
      <c r="L1891" s="79"/>
      <c r="M1891" s="79"/>
      <c r="N1891" s="79"/>
      <c r="O1891" s="79"/>
      <c r="P1891" s="79"/>
      <c r="Q1891" s="79"/>
      <c r="R1891" s="79"/>
      <c r="S1891" s="79"/>
      <c r="T1891" s="79"/>
      <c r="U1891" s="79"/>
      <c r="V1891" s="79"/>
      <c r="W1891" s="79"/>
    </row>
    <row r="1892" spans="1:23">
      <c r="A1892" s="79"/>
      <c r="B1892" s="79"/>
      <c r="C1892" s="79"/>
      <c r="D1892" s="79"/>
      <c r="E1892" s="79"/>
      <c r="F1892" s="79"/>
      <c r="G1892" s="79"/>
      <c r="H1892" s="79"/>
      <c r="I1892" s="79"/>
      <c r="J1892" s="79"/>
      <c r="K1892" s="79"/>
      <c r="L1892" s="79"/>
      <c r="M1892" s="79"/>
      <c r="N1892" s="79"/>
      <c r="O1892" s="79"/>
      <c r="P1892" s="79"/>
      <c r="Q1892" s="79"/>
      <c r="R1892" s="79"/>
      <c r="S1892" s="79"/>
      <c r="T1892" s="79"/>
      <c r="U1892" s="79"/>
      <c r="V1892" s="79"/>
      <c r="W1892" s="79"/>
    </row>
    <row r="1893" spans="1:23">
      <c r="A1893" s="79"/>
      <c r="B1893" s="79"/>
      <c r="C1893" s="79"/>
      <c r="D1893" s="79"/>
      <c r="E1893" s="79"/>
      <c r="F1893" s="79"/>
      <c r="G1893" s="79"/>
      <c r="H1893" s="79"/>
      <c r="I1893" s="79"/>
      <c r="J1893" s="79"/>
      <c r="K1893" s="79"/>
      <c r="L1893" s="79"/>
      <c r="M1893" s="79"/>
      <c r="N1893" s="79"/>
      <c r="O1893" s="79"/>
      <c r="P1893" s="79"/>
      <c r="Q1893" s="79"/>
      <c r="R1893" s="79"/>
      <c r="S1893" s="79"/>
      <c r="T1893" s="79"/>
      <c r="U1893" s="79"/>
      <c r="V1893" s="79"/>
      <c r="W1893" s="79"/>
    </row>
    <row r="1894" spans="1:23">
      <c r="A1894" s="79"/>
      <c r="B1894" s="79"/>
      <c r="C1894" s="79"/>
      <c r="D1894" s="79"/>
      <c r="E1894" s="79"/>
      <c r="F1894" s="79"/>
      <c r="G1894" s="79"/>
      <c r="H1894" s="79"/>
      <c r="I1894" s="79"/>
      <c r="J1894" s="79"/>
      <c r="K1894" s="79"/>
      <c r="L1894" s="79"/>
      <c r="M1894" s="79"/>
      <c r="N1894" s="79"/>
      <c r="O1894" s="79"/>
      <c r="P1894" s="79"/>
      <c r="Q1894" s="79"/>
      <c r="R1894" s="79"/>
      <c r="S1894" s="79"/>
      <c r="T1894" s="79"/>
      <c r="U1894" s="79"/>
      <c r="V1894" s="79"/>
      <c r="W1894" s="79"/>
    </row>
    <row r="1895" spans="1:23">
      <c r="A1895" s="79"/>
      <c r="B1895" s="79"/>
      <c r="C1895" s="79"/>
      <c r="D1895" s="79"/>
      <c r="E1895" s="79"/>
      <c r="F1895" s="79"/>
      <c r="G1895" s="79"/>
      <c r="H1895" s="79"/>
      <c r="I1895" s="79"/>
      <c r="J1895" s="79"/>
      <c r="K1895" s="79"/>
      <c r="L1895" s="79"/>
      <c r="M1895" s="79"/>
      <c r="N1895" s="79"/>
      <c r="O1895" s="79"/>
      <c r="P1895" s="79"/>
      <c r="Q1895" s="79"/>
      <c r="R1895" s="79"/>
      <c r="S1895" s="79"/>
      <c r="T1895" s="79"/>
      <c r="U1895" s="79"/>
      <c r="V1895" s="79"/>
      <c r="W1895" s="79"/>
    </row>
    <row r="1896" spans="1:23">
      <c r="A1896" s="79"/>
      <c r="B1896" s="79"/>
      <c r="C1896" s="79"/>
      <c r="D1896" s="79"/>
      <c r="E1896" s="79"/>
      <c r="F1896" s="79"/>
      <c r="G1896" s="79"/>
      <c r="H1896" s="79"/>
      <c r="I1896" s="79"/>
      <c r="J1896" s="79"/>
      <c r="K1896" s="79"/>
      <c r="L1896" s="79"/>
      <c r="M1896" s="79"/>
      <c r="N1896" s="79"/>
      <c r="O1896" s="79"/>
      <c r="P1896" s="79"/>
      <c r="Q1896" s="79"/>
      <c r="R1896" s="79"/>
      <c r="S1896" s="79"/>
      <c r="T1896" s="79"/>
      <c r="U1896" s="79"/>
      <c r="V1896" s="79"/>
      <c r="W1896" s="79"/>
    </row>
    <row r="1897" spans="1:23">
      <c r="A1897" s="79"/>
      <c r="B1897" s="79"/>
      <c r="C1897" s="79"/>
      <c r="D1897" s="79"/>
      <c r="E1897" s="79"/>
      <c r="F1897" s="79"/>
      <c r="G1897" s="79"/>
      <c r="H1897" s="79"/>
      <c r="I1897" s="79"/>
      <c r="J1897" s="79"/>
      <c r="K1897" s="79"/>
      <c r="L1897" s="79"/>
      <c r="M1897" s="79"/>
      <c r="N1897" s="79"/>
      <c r="O1897" s="79"/>
      <c r="P1897" s="79"/>
      <c r="Q1897" s="79"/>
      <c r="R1897" s="79"/>
      <c r="S1897" s="79"/>
      <c r="T1897" s="79"/>
      <c r="U1897" s="79"/>
      <c r="V1897" s="79"/>
      <c r="W1897" s="79"/>
    </row>
    <row r="1898" spans="1:23">
      <c r="A1898" s="79"/>
      <c r="B1898" s="79"/>
      <c r="C1898" s="79"/>
      <c r="D1898" s="79"/>
      <c r="E1898" s="79"/>
      <c r="F1898" s="79"/>
      <c r="G1898" s="79"/>
      <c r="H1898" s="79"/>
      <c r="I1898" s="79"/>
      <c r="J1898" s="79"/>
      <c r="K1898" s="79"/>
      <c r="L1898" s="79"/>
      <c r="M1898" s="79"/>
      <c r="N1898" s="79"/>
      <c r="O1898" s="79"/>
      <c r="P1898" s="79"/>
      <c r="Q1898" s="79"/>
      <c r="R1898" s="79"/>
      <c r="S1898" s="79"/>
      <c r="T1898" s="79"/>
      <c r="U1898" s="79"/>
      <c r="V1898" s="79"/>
      <c r="W1898" s="79"/>
    </row>
    <row r="1899" spans="1:23">
      <c r="A1899" s="79"/>
      <c r="B1899" s="79"/>
      <c r="C1899" s="79"/>
      <c r="D1899" s="79"/>
      <c r="E1899" s="79"/>
      <c r="F1899" s="79"/>
      <c r="G1899" s="79"/>
      <c r="H1899" s="79"/>
      <c r="I1899" s="79"/>
      <c r="J1899" s="79"/>
      <c r="K1899" s="79"/>
      <c r="L1899" s="79"/>
      <c r="M1899" s="79"/>
      <c r="N1899" s="79"/>
      <c r="O1899" s="79"/>
      <c r="P1899" s="79"/>
      <c r="Q1899" s="79"/>
      <c r="R1899" s="79"/>
      <c r="S1899" s="79"/>
      <c r="T1899" s="79"/>
      <c r="U1899" s="79"/>
      <c r="V1899" s="79"/>
      <c r="W1899" s="79"/>
    </row>
    <row r="1900" spans="1:23">
      <c r="A1900" s="79"/>
      <c r="B1900" s="79"/>
      <c r="C1900" s="79"/>
      <c r="D1900" s="79"/>
      <c r="E1900" s="79"/>
      <c r="F1900" s="79"/>
      <c r="G1900" s="79"/>
      <c r="H1900" s="79"/>
      <c r="I1900" s="79"/>
      <c r="J1900" s="79"/>
      <c r="K1900" s="79"/>
      <c r="L1900" s="79"/>
      <c r="M1900" s="79"/>
      <c r="N1900" s="79"/>
      <c r="O1900" s="79"/>
      <c r="P1900" s="79"/>
      <c r="Q1900" s="79"/>
      <c r="R1900" s="79"/>
      <c r="S1900" s="79"/>
      <c r="T1900" s="79"/>
      <c r="U1900" s="79"/>
      <c r="V1900" s="79"/>
      <c r="W1900" s="79"/>
    </row>
    <row r="1901" spans="1:23">
      <c r="A1901" s="79"/>
      <c r="B1901" s="79"/>
      <c r="C1901" s="79"/>
      <c r="D1901" s="79"/>
      <c r="E1901" s="79"/>
      <c r="F1901" s="79"/>
      <c r="G1901" s="79"/>
      <c r="H1901" s="79"/>
      <c r="I1901" s="79"/>
      <c r="J1901" s="79"/>
      <c r="K1901" s="79"/>
      <c r="L1901" s="79"/>
      <c r="M1901" s="79"/>
      <c r="N1901" s="79"/>
      <c r="O1901" s="79"/>
      <c r="P1901" s="79"/>
      <c r="Q1901" s="79"/>
      <c r="R1901" s="79"/>
      <c r="S1901" s="79"/>
      <c r="T1901" s="79"/>
      <c r="U1901" s="79"/>
      <c r="V1901" s="79"/>
      <c r="W1901" s="79"/>
    </row>
    <row r="1902" spans="1:23">
      <c r="A1902" s="79"/>
      <c r="B1902" s="79"/>
      <c r="C1902" s="79"/>
      <c r="D1902" s="79"/>
      <c r="E1902" s="79"/>
      <c r="F1902" s="79"/>
      <c r="G1902" s="79"/>
      <c r="H1902" s="79"/>
      <c r="I1902" s="79"/>
      <c r="J1902" s="79"/>
      <c r="K1902" s="79"/>
      <c r="L1902" s="79"/>
      <c r="M1902" s="79"/>
      <c r="N1902" s="79"/>
      <c r="O1902" s="79"/>
      <c r="P1902" s="79"/>
      <c r="Q1902" s="79"/>
      <c r="R1902" s="79"/>
      <c r="S1902" s="79"/>
      <c r="T1902" s="79"/>
      <c r="U1902" s="79"/>
      <c r="V1902" s="79"/>
      <c r="W1902" s="79"/>
    </row>
    <row r="1903" spans="1:23">
      <c r="A1903" s="79"/>
      <c r="B1903" s="79"/>
      <c r="C1903" s="79"/>
      <c r="D1903" s="79"/>
      <c r="E1903" s="79"/>
      <c r="F1903" s="79"/>
      <c r="G1903" s="79"/>
      <c r="H1903" s="79"/>
      <c r="I1903" s="79"/>
      <c r="J1903" s="79"/>
      <c r="K1903" s="79"/>
      <c r="L1903" s="79"/>
      <c r="M1903" s="79"/>
      <c r="N1903" s="79"/>
      <c r="O1903" s="79"/>
      <c r="P1903" s="79"/>
      <c r="Q1903" s="79"/>
      <c r="R1903" s="79"/>
      <c r="S1903" s="79"/>
      <c r="T1903" s="79"/>
      <c r="U1903" s="79"/>
      <c r="V1903" s="79"/>
      <c r="W1903" s="79"/>
    </row>
    <row r="1904" spans="1:23">
      <c r="A1904" s="79"/>
      <c r="B1904" s="79"/>
      <c r="C1904" s="79"/>
      <c r="D1904" s="79"/>
      <c r="E1904" s="79"/>
      <c r="F1904" s="79"/>
      <c r="G1904" s="79"/>
      <c r="H1904" s="79"/>
      <c r="I1904" s="79"/>
      <c r="J1904" s="79"/>
      <c r="K1904" s="79"/>
      <c r="L1904" s="79"/>
      <c r="M1904" s="79"/>
      <c r="N1904" s="79"/>
      <c r="O1904" s="79"/>
      <c r="P1904" s="79"/>
      <c r="Q1904" s="79"/>
      <c r="R1904" s="79"/>
      <c r="S1904" s="79"/>
      <c r="T1904" s="79"/>
      <c r="U1904" s="79"/>
      <c r="V1904" s="79"/>
      <c r="W1904" s="79"/>
    </row>
    <row r="1905" spans="1:23">
      <c r="A1905" s="79"/>
      <c r="B1905" s="79"/>
      <c r="C1905" s="79"/>
      <c r="D1905" s="79"/>
      <c r="E1905" s="79"/>
      <c r="F1905" s="79"/>
      <c r="G1905" s="79"/>
      <c r="H1905" s="79"/>
      <c r="I1905" s="79"/>
      <c r="J1905" s="79"/>
      <c r="K1905" s="79"/>
      <c r="L1905" s="79"/>
      <c r="M1905" s="79"/>
      <c r="N1905" s="79"/>
      <c r="O1905" s="79"/>
      <c r="P1905" s="79"/>
      <c r="Q1905" s="79"/>
      <c r="R1905" s="79"/>
      <c r="S1905" s="79"/>
      <c r="T1905" s="79"/>
      <c r="U1905" s="79"/>
      <c r="V1905" s="79"/>
      <c r="W1905" s="79"/>
    </row>
    <row r="1906" spans="1:23">
      <c r="A1906" s="79"/>
      <c r="B1906" s="79"/>
      <c r="C1906" s="79"/>
      <c r="D1906" s="79"/>
      <c r="E1906" s="79"/>
      <c r="F1906" s="79"/>
      <c r="G1906" s="79"/>
      <c r="H1906" s="79"/>
      <c r="I1906" s="79"/>
      <c r="J1906" s="79"/>
      <c r="K1906" s="79"/>
      <c r="L1906" s="79"/>
      <c r="M1906" s="79"/>
      <c r="N1906" s="79"/>
      <c r="O1906" s="79"/>
      <c r="P1906" s="79"/>
      <c r="Q1906" s="79"/>
      <c r="R1906" s="79"/>
      <c r="S1906" s="79"/>
      <c r="T1906" s="79"/>
      <c r="U1906" s="79"/>
      <c r="V1906" s="79"/>
      <c r="W1906" s="79"/>
    </row>
    <row r="1907" spans="1:23">
      <c r="A1907" s="79"/>
      <c r="B1907" s="79"/>
      <c r="C1907" s="79"/>
      <c r="D1907" s="79"/>
      <c r="E1907" s="79"/>
      <c r="F1907" s="79"/>
      <c r="G1907" s="79"/>
      <c r="H1907" s="79"/>
      <c r="I1907" s="79"/>
      <c r="J1907" s="79"/>
      <c r="K1907" s="79"/>
      <c r="L1907" s="79"/>
      <c r="M1907" s="79"/>
      <c r="N1907" s="79"/>
      <c r="O1907" s="79"/>
      <c r="P1907" s="79"/>
      <c r="Q1907" s="79"/>
      <c r="R1907" s="79"/>
      <c r="S1907" s="79"/>
      <c r="T1907" s="79"/>
      <c r="U1907" s="79"/>
      <c r="V1907" s="79"/>
      <c r="W1907" s="79"/>
    </row>
    <row r="1908" spans="1:23">
      <c r="A1908" s="79"/>
      <c r="B1908" s="79"/>
      <c r="C1908" s="79"/>
      <c r="D1908" s="79"/>
      <c r="E1908" s="79"/>
      <c r="F1908" s="79"/>
      <c r="G1908" s="79"/>
      <c r="H1908" s="79"/>
      <c r="I1908" s="79"/>
      <c r="J1908" s="79"/>
      <c r="K1908" s="79"/>
      <c r="L1908" s="79"/>
      <c r="M1908" s="79"/>
      <c r="N1908" s="79"/>
      <c r="O1908" s="79"/>
      <c r="P1908" s="79"/>
      <c r="Q1908" s="79"/>
      <c r="R1908" s="79"/>
      <c r="S1908" s="79"/>
      <c r="T1908" s="79"/>
      <c r="U1908" s="79"/>
      <c r="V1908" s="79"/>
      <c r="W1908" s="79"/>
    </row>
    <row r="1909" spans="1:23">
      <c r="A1909" s="79"/>
      <c r="B1909" s="79"/>
      <c r="C1909" s="79"/>
      <c r="D1909" s="79"/>
      <c r="E1909" s="79"/>
      <c r="F1909" s="79"/>
      <c r="G1909" s="79"/>
      <c r="H1909" s="79"/>
      <c r="I1909" s="79"/>
      <c r="J1909" s="79"/>
      <c r="K1909" s="79"/>
      <c r="L1909" s="79"/>
      <c r="M1909" s="79"/>
      <c r="N1909" s="79"/>
      <c r="O1909" s="79"/>
      <c r="P1909" s="79"/>
      <c r="Q1909" s="79"/>
      <c r="R1909" s="79"/>
      <c r="S1909" s="79"/>
      <c r="T1909" s="79"/>
      <c r="U1909" s="79"/>
      <c r="V1909" s="79"/>
      <c r="W1909" s="79"/>
    </row>
    <row r="1910" spans="1:23">
      <c r="A1910" s="79"/>
      <c r="B1910" s="79"/>
      <c r="C1910" s="79"/>
      <c r="D1910" s="79"/>
      <c r="E1910" s="79"/>
      <c r="F1910" s="79"/>
      <c r="G1910" s="79"/>
      <c r="H1910" s="79"/>
      <c r="I1910" s="79"/>
      <c r="J1910" s="79"/>
      <c r="K1910" s="79"/>
      <c r="L1910" s="79"/>
      <c r="M1910" s="79"/>
      <c r="N1910" s="79"/>
      <c r="O1910" s="79"/>
      <c r="P1910" s="79"/>
      <c r="Q1910" s="79"/>
      <c r="R1910" s="79"/>
      <c r="S1910" s="79"/>
      <c r="T1910" s="79"/>
      <c r="U1910" s="79"/>
      <c r="V1910" s="79"/>
      <c r="W1910" s="79"/>
    </row>
    <row r="1911" spans="1:23">
      <c r="A1911" s="79"/>
      <c r="B1911" s="79"/>
      <c r="C1911" s="79"/>
      <c r="D1911" s="79"/>
      <c r="E1911" s="79"/>
      <c r="F1911" s="79"/>
      <c r="G1911" s="79"/>
      <c r="H1911" s="79"/>
      <c r="I1911" s="79"/>
      <c r="J1911" s="79"/>
      <c r="K1911" s="79"/>
      <c r="L1911" s="79"/>
      <c r="M1911" s="79"/>
      <c r="N1911" s="79"/>
      <c r="O1911" s="79"/>
      <c r="P1911" s="79"/>
      <c r="Q1911" s="79"/>
      <c r="R1911" s="79"/>
      <c r="S1911" s="79"/>
      <c r="T1911" s="79"/>
      <c r="U1911" s="79"/>
      <c r="V1911" s="79"/>
      <c r="W1911" s="79"/>
    </row>
    <row r="1912" spans="1:23">
      <c r="A1912" s="79"/>
      <c r="B1912" s="79"/>
      <c r="C1912" s="79"/>
      <c r="D1912" s="79"/>
      <c r="E1912" s="79"/>
      <c r="F1912" s="79"/>
      <c r="G1912" s="79"/>
      <c r="H1912" s="79"/>
      <c r="I1912" s="79"/>
      <c r="J1912" s="79"/>
      <c r="K1912" s="79"/>
      <c r="L1912" s="79"/>
      <c r="M1912" s="79"/>
      <c r="N1912" s="79"/>
      <c r="O1912" s="79"/>
      <c r="P1912" s="79"/>
      <c r="Q1912" s="79"/>
      <c r="R1912" s="79"/>
      <c r="S1912" s="79"/>
      <c r="T1912" s="79"/>
      <c r="U1912" s="79"/>
      <c r="V1912" s="79"/>
      <c r="W1912" s="79"/>
    </row>
    <row r="1913" spans="1:23">
      <c r="A1913" s="79"/>
      <c r="B1913" s="79"/>
      <c r="C1913" s="79"/>
      <c r="D1913" s="79"/>
      <c r="E1913" s="79"/>
      <c r="F1913" s="79"/>
      <c r="G1913" s="79"/>
      <c r="H1913" s="79"/>
      <c r="I1913" s="79"/>
      <c r="J1913" s="79"/>
      <c r="K1913" s="79"/>
      <c r="L1913" s="79"/>
      <c r="M1913" s="79"/>
      <c r="N1913" s="79"/>
      <c r="O1913" s="79"/>
      <c r="P1913" s="79"/>
      <c r="Q1913" s="79"/>
      <c r="R1913" s="79"/>
      <c r="S1913" s="79"/>
      <c r="T1913" s="79"/>
      <c r="U1913" s="79"/>
      <c r="V1913" s="79"/>
      <c r="W1913" s="79"/>
    </row>
    <row r="1914" spans="1:23">
      <c r="A1914" s="79"/>
      <c r="B1914" s="79"/>
      <c r="C1914" s="79"/>
      <c r="D1914" s="79"/>
      <c r="E1914" s="79"/>
      <c r="F1914" s="79"/>
      <c r="G1914" s="79"/>
      <c r="H1914" s="79"/>
      <c r="I1914" s="79"/>
      <c r="J1914" s="79"/>
      <c r="K1914" s="79"/>
      <c r="L1914" s="79"/>
      <c r="M1914" s="79"/>
      <c r="N1914" s="79"/>
      <c r="O1914" s="79"/>
      <c r="P1914" s="79"/>
      <c r="Q1914" s="79"/>
      <c r="R1914" s="79"/>
      <c r="S1914" s="79"/>
      <c r="T1914" s="79"/>
      <c r="U1914" s="79"/>
      <c r="V1914" s="79"/>
      <c r="W1914" s="79"/>
    </row>
    <row r="1915" spans="1:23">
      <c r="A1915" s="79"/>
      <c r="B1915" s="79"/>
      <c r="C1915" s="79"/>
      <c r="D1915" s="79"/>
      <c r="E1915" s="79"/>
      <c r="F1915" s="79"/>
      <c r="G1915" s="79"/>
      <c r="H1915" s="79"/>
      <c r="I1915" s="79"/>
      <c r="J1915" s="79"/>
      <c r="K1915" s="79"/>
      <c r="L1915" s="79"/>
      <c r="M1915" s="79"/>
      <c r="N1915" s="79"/>
      <c r="O1915" s="79"/>
      <c r="P1915" s="79"/>
      <c r="Q1915" s="79"/>
      <c r="R1915" s="79"/>
      <c r="S1915" s="79"/>
      <c r="T1915" s="79"/>
      <c r="U1915" s="79"/>
      <c r="V1915" s="79"/>
      <c r="W1915" s="79"/>
    </row>
    <row r="1916" spans="1:23">
      <c r="A1916" s="79"/>
      <c r="B1916" s="79"/>
      <c r="C1916" s="79"/>
      <c r="D1916" s="79"/>
      <c r="E1916" s="79"/>
      <c r="F1916" s="79"/>
      <c r="G1916" s="79"/>
      <c r="H1916" s="79"/>
      <c r="I1916" s="79"/>
      <c r="J1916" s="79"/>
      <c r="K1916" s="79"/>
      <c r="L1916" s="79"/>
      <c r="M1916" s="79"/>
      <c r="N1916" s="79"/>
      <c r="O1916" s="79"/>
      <c r="P1916" s="79"/>
      <c r="Q1916" s="79"/>
      <c r="R1916" s="79"/>
      <c r="S1916" s="79"/>
      <c r="T1916" s="79"/>
      <c r="U1916" s="79"/>
      <c r="V1916" s="79"/>
      <c r="W1916" s="79"/>
    </row>
    <row r="1917" spans="1:23">
      <c r="A1917" s="79"/>
      <c r="B1917" s="79"/>
      <c r="C1917" s="79"/>
      <c r="D1917" s="79"/>
      <c r="E1917" s="79"/>
      <c r="F1917" s="79"/>
      <c r="G1917" s="79"/>
      <c r="H1917" s="79"/>
      <c r="I1917" s="79"/>
      <c r="J1917" s="79"/>
      <c r="K1917" s="79"/>
      <c r="L1917" s="79"/>
      <c r="M1917" s="79"/>
      <c r="N1917" s="79"/>
      <c r="O1917" s="79"/>
      <c r="P1917" s="79"/>
      <c r="Q1917" s="79"/>
      <c r="R1917" s="79"/>
      <c r="S1917" s="79"/>
      <c r="T1917" s="79"/>
      <c r="U1917" s="79"/>
      <c r="V1917" s="79"/>
      <c r="W1917" s="79"/>
    </row>
    <row r="1918" spans="1:23">
      <c r="A1918" s="79"/>
      <c r="B1918" s="79"/>
      <c r="C1918" s="79"/>
      <c r="D1918" s="79"/>
      <c r="E1918" s="79"/>
      <c r="F1918" s="79"/>
      <c r="G1918" s="79"/>
      <c r="H1918" s="79"/>
      <c r="I1918" s="79"/>
      <c r="J1918" s="79"/>
      <c r="K1918" s="79"/>
      <c r="L1918" s="79"/>
      <c r="M1918" s="79"/>
      <c r="N1918" s="79"/>
      <c r="O1918" s="79"/>
      <c r="P1918" s="79"/>
      <c r="Q1918" s="79"/>
      <c r="R1918" s="79"/>
      <c r="S1918" s="79"/>
      <c r="T1918" s="79"/>
      <c r="U1918" s="79"/>
      <c r="V1918" s="79"/>
      <c r="W1918" s="79"/>
    </row>
    <row r="1919" spans="1:23">
      <c r="A1919" s="79"/>
      <c r="B1919" s="79"/>
      <c r="C1919" s="79"/>
      <c r="D1919" s="79"/>
      <c r="E1919" s="79"/>
      <c r="F1919" s="79"/>
      <c r="G1919" s="79"/>
      <c r="H1919" s="79"/>
      <c r="I1919" s="79"/>
      <c r="J1919" s="79"/>
      <c r="K1919" s="79"/>
      <c r="L1919" s="79"/>
      <c r="M1919" s="79"/>
      <c r="N1919" s="79"/>
      <c r="O1919" s="79"/>
      <c r="P1919" s="79"/>
      <c r="Q1919" s="79"/>
      <c r="R1919" s="79"/>
      <c r="S1919" s="79"/>
      <c r="T1919" s="79"/>
      <c r="U1919" s="79"/>
      <c r="V1919" s="79"/>
      <c r="W1919" s="79"/>
    </row>
    <row r="1920" spans="1:23">
      <c r="A1920" s="79"/>
      <c r="B1920" s="79"/>
      <c r="C1920" s="79"/>
      <c r="D1920" s="79"/>
      <c r="E1920" s="79"/>
      <c r="F1920" s="79"/>
      <c r="G1920" s="79"/>
      <c r="H1920" s="79"/>
      <c r="I1920" s="79"/>
      <c r="J1920" s="79"/>
      <c r="K1920" s="79"/>
      <c r="L1920" s="79"/>
      <c r="M1920" s="79"/>
      <c r="N1920" s="79"/>
      <c r="O1920" s="79"/>
      <c r="P1920" s="79"/>
      <c r="Q1920" s="79"/>
      <c r="R1920" s="79"/>
      <c r="S1920" s="79"/>
      <c r="T1920" s="79"/>
      <c r="U1920" s="79"/>
      <c r="V1920" s="79"/>
      <c r="W1920" s="79"/>
    </row>
    <row r="1921" spans="1:23">
      <c r="A1921" s="79"/>
      <c r="B1921" s="79"/>
      <c r="C1921" s="79"/>
      <c r="D1921" s="79"/>
      <c r="E1921" s="79"/>
      <c r="F1921" s="79"/>
      <c r="G1921" s="79"/>
      <c r="H1921" s="79"/>
      <c r="I1921" s="79"/>
      <c r="J1921" s="79"/>
      <c r="K1921" s="79"/>
      <c r="L1921" s="79"/>
      <c r="M1921" s="79"/>
      <c r="N1921" s="79"/>
      <c r="O1921" s="79"/>
      <c r="P1921" s="79"/>
      <c r="Q1921" s="79"/>
      <c r="R1921" s="79"/>
      <c r="S1921" s="79"/>
      <c r="T1921" s="79"/>
      <c r="U1921" s="79"/>
      <c r="V1921" s="79"/>
      <c r="W1921" s="79"/>
    </row>
    <row r="1922" spans="1:23">
      <c r="A1922" s="79"/>
      <c r="B1922" s="79"/>
      <c r="C1922" s="79"/>
      <c r="D1922" s="79"/>
      <c r="E1922" s="79"/>
      <c r="F1922" s="79"/>
      <c r="G1922" s="79"/>
      <c r="H1922" s="79"/>
      <c r="I1922" s="79"/>
      <c r="J1922" s="79"/>
      <c r="K1922" s="79"/>
      <c r="L1922" s="79"/>
      <c r="M1922" s="79"/>
      <c r="N1922" s="79"/>
      <c r="O1922" s="79"/>
      <c r="P1922" s="79"/>
      <c r="Q1922" s="79"/>
      <c r="R1922" s="79"/>
      <c r="S1922" s="79"/>
      <c r="T1922" s="79"/>
      <c r="U1922" s="79"/>
      <c r="V1922" s="79"/>
      <c r="W1922" s="79"/>
    </row>
    <row r="1923" spans="1:23">
      <c r="A1923" s="79"/>
      <c r="B1923" s="79"/>
      <c r="C1923" s="79"/>
      <c r="D1923" s="79"/>
      <c r="E1923" s="79"/>
      <c r="F1923" s="79"/>
      <c r="G1923" s="79"/>
      <c r="H1923" s="79"/>
      <c r="I1923" s="79"/>
      <c r="J1923" s="79"/>
      <c r="K1923" s="79"/>
      <c r="L1923" s="79"/>
      <c r="M1923" s="79"/>
      <c r="N1923" s="79"/>
      <c r="O1923" s="79"/>
      <c r="P1923" s="79"/>
      <c r="Q1923" s="79"/>
      <c r="R1923" s="79"/>
      <c r="S1923" s="79"/>
      <c r="T1923" s="79"/>
      <c r="U1923" s="79"/>
      <c r="V1923" s="79"/>
      <c r="W1923" s="79"/>
    </row>
    <row r="1924" spans="1:23">
      <c r="A1924" s="79"/>
      <c r="B1924" s="79"/>
      <c r="C1924" s="79"/>
      <c r="D1924" s="79"/>
      <c r="E1924" s="79"/>
      <c r="F1924" s="79"/>
      <c r="G1924" s="79"/>
      <c r="H1924" s="79"/>
      <c r="I1924" s="79"/>
      <c r="J1924" s="79"/>
      <c r="K1924" s="79"/>
      <c r="L1924" s="79"/>
      <c r="M1924" s="79"/>
      <c r="N1924" s="79"/>
      <c r="O1924" s="79"/>
      <c r="P1924" s="79"/>
      <c r="Q1924" s="79"/>
      <c r="R1924" s="79"/>
      <c r="S1924" s="79"/>
      <c r="T1924" s="79"/>
      <c r="U1924" s="79"/>
      <c r="V1924" s="79"/>
      <c r="W1924" s="79"/>
    </row>
    <row r="1925" spans="1:23">
      <c r="A1925" s="79"/>
      <c r="B1925" s="79"/>
      <c r="C1925" s="79"/>
      <c r="D1925" s="79"/>
      <c r="E1925" s="79"/>
      <c r="F1925" s="79"/>
      <c r="G1925" s="79"/>
      <c r="H1925" s="79"/>
      <c r="I1925" s="79"/>
      <c r="J1925" s="79"/>
      <c r="K1925" s="79"/>
      <c r="L1925" s="79"/>
      <c r="M1925" s="79"/>
      <c r="N1925" s="79"/>
      <c r="O1925" s="79"/>
      <c r="P1925" s="79"/>
      <c r="Q1925" s="79"/>
      <c r="R1925" s="79"/>
      <c r="S1925" s="79"/>
      <c r="T1925" s="79"/>
      <c r="U1925" s="79"/>
      <c r="V1925" s="79"/>
      <c r="W1925" s="79"/>
    </row>
    <row r="1926" spans="1:23">
      <c r="A1926" s="79"/>
      <c r="B1926" s="79"/>
      <c r="C1926" s="79"/>
      <c r="D1926" s="79"/>
      <c r="E1926" s="79"/>
      <c r="F1926" s="79"/>
      <c r="G1926" s="79"/>
      <c r="H1926" s="79"/>
      <c r="I1926" s="79"/>
      <c r="J1926" s="79"/>
      <c r="K1926" s="79"/>
      <c r="L1926" s="79"/>
      <c r="M1926" s="79"/>
      <c r="N1926" s="79"/>
      <c r="O1926" s="79"/>
      <c r="P1926" s="79"/>
      <c r="Q1926" s="79"/>
      <c r="R1926" s="79"/>
      <c r="S1926" s="79"/>
      <c r="T1926" s="79"/>
      <c r="U1926" s="79"/>
      <c r="V1926" s="79"/>
      <c r="W1926" s="79"/>
    </row>
    <row r="1927" spans="1:23">
      <c r="A1927" s="79"/>
      <c r="B1927" s="79"/>
      <c r="C1927" s="79"/>
      <c r="D1927" s="79"/>
      <c r="E1927" s="79"/>
      <c r="F1927" s="79"/>
      <c r="G1927" s="79"/>
      <c r="H1927" s="79"/>
      <c r="I1927" s="79"/>
      <c r="J1927" s="79"/>
      <c r="K1927" s="79"/>
      <c r="L1927" s="79"/>
      <c r="M1927" s="79"/>
      <c r="N1927" s="79"/>
      <c r="O1927" s="79"/>
      <c r="P1927" s="79"/>
      <c r="Q1927" s="79"/>
      <c r="R1927" s="79"/>
      <c r="S1927" s="79"/>
      <c r="T1927" s="79"/>
      <c r="U1927" s="79"/>
      <c r="V1927" s="79"/>
      <c r="W1927" s="79"/>
    </row>
    <row r="1928" spans="1:23">
      <c r="A1928" s="79"/>
      <c r="B1928" s="79"/>
      <c r="C1928" s="79"/>
      <c r="D1928" s="79"/>
      <c r="E1928" s="79"/>
      <c r="F1928" s="79"/>
      <c r="G1928" s="79"/>
      <c r="H1928" s="79"/>
      <c r="I1928" s="79"/>
      <c r="J1928" s="79"/>
      <c r="K1928" s="79"/>
      <c r="L1928" s="79"/>
      <c r="M1928" s="79"/>
      <c r="N1928" s="79"/>
      <c r="O1928" s="79"/>
      <c r="P1928" s="79"/>
      <c r="Q1928" s="79"/>
      <c r="R1928" s="79"/>
      <c r="S1928" s="79"/>
      <c r="T1928" s="79"/>
      <c r="U1928" s="79"/>
      <c r="V1928" s="79"/>
      <c r="W1928" s="79"/>
    </row>
    <row r="1929" spans="1:23">
      <c r="A1929" s="79"/>
      <c r="B1929" s="79"/>
      <c r="C1929" s="79"/>
      <c r="D1929" s="79"/>
      <c r="E1929" s="79"/>
      <c r="F1929" s="79"/>
      <c r="G1929" s="79"/>
      <c r="H1929" s="79"/>
      <c r="I1929" s="79"/>
      <c r="J1929" s="79"/>
      <c r="K1929" s="79"/>
      <c r="L1929" s="79"/>
      <c r="M1929" s="79"/>
      <c r="N1929" s="79"/>
      <c r="O1929" s="79"/>
      <c r="P1929" s="79"/>
      <c r="Q1929" s="79"/>
      <c r="R1929" s="79"/>
      <c r="S1929" s="79"/>
      <c r="T1929" s="79"/>
      <c r="U1929" s="79"/>
      <c r="V1929" s="79"/>
      <c r="W1929" s="79"/>
    </row>
    <row r="1930" spans="1:23">
      <c r="A1930" s="79"/>
      <c r="B1930" s="79"/>
      <c r="C1930" s="79"/>
      <c r="D1930" s="79"/>
      <c r="E1930" s="79"/>
      <c r="F1930" s="79"/>
      <c r="G1930" s="79"/>
      <c r="H1930" s="79"/>
      <c r="I1930" s="79"/>
      <c r="J1930" s="79"/>
      <c r="K1930" s="79"/>
      <c r="L1930" s="79"/>
      <c r="M1930" s="79"/>
      <c r="N1930" s="79"/>
      <c r="O1930" s="79"/>
      <c r="P1930" s="79"/>
      <c r="Q1930" s="79"/>
      <c r="R1930" s="79"/>
      <c r="S1930" s="79"/>
      <c r="T1930" s="79"/>
      <c r="U1930" s="79"/>
      <c r="V1930" s="79"/>
      <c r="W1930" s="79"/>
    </row>
    <row r="1931" spans="1:23">
      <c r="A1931" s="79"/>
      <c r="B1931" s="79"/>
      <c r="C1931" s="79"/>
      <c r="D1931" s="79"/>
      <c r="E1931" s="79"/>
      <c r="F1931" s="79"/>
      <c r="G1931" s="79"/>
      <c r="H1931" s="79"/>
      <c r="I1931" s="79"/>
      <c r="J1931" s="79"/>
      <c r="K1931" s="79"/>
      <c r="L1931" s="79"/>
      <c r="M1931" s="79"/>
      <c r="N1931" s="79"/>
      <c r="O1931" s="79"/>
      <c r="P1931" s="79"/>
      <c r="Q1931" s="79"/>
      <c r="R1931" s="79"/>
      <c r="S1931" s="79"/>
      <c r="T1931" s="79"/>
      <c r="U1931" s="79"/>
      <c r="V1931" s="79"/>
      <c r="W1931" s="79"/>
    </row>
    <row r="1932" spans="1:23">
      <c r="A1932" s="79"/>
      <c r="B1932" s="79"/>
      <c r="C1932" s="79"/>
      <c r="D1932" s="79"/>
      <c r="E1932" s="79"/>
      <c r="F1932" s="79"/>
      <c r="G1932" s="79"/>
      <c r="H1932" s="79"/>
      <c r="I1932" s="79"/>
      <c r="J1932" s="79"/>
      <c r="K1932" s="79"/>
      <c r="L1932" s="79"/>
      <c r="M1932" s="79"/>
      <c r="N1932" s="79"/>
      <c r="O1932" s="79"/>
      <c r="P1932" s="79"/>
      <c r="Q1932" s="79"/>
      <c r="R1932" s="79"/>
      <c r="S1932" s="79"/>
      <c r="T1932" s="79"/>
      <c r="U1932" s="79"/>
      <c r="V1932" s="79"/>
      <c r="W1932" s="79"/>
    </row>
    <row r="1933" spans="1:23">
      <c r="A1933" s="79"/>
      <c r="B1933" s="79"/>
      <c r="C1933" s="79"/>
      <c r="D1933" s="79"/>
      <c r="E1933" s="79"/>
      <c r="F1933" s="79"/>
      <c r="G1933" s="79"/>
      <c r="H1933" s="79"/>
      <c r="I1933" s="79"/>
      <c r="J1933" s="79"/>
      <c r="K1933" s="79"/>
      <c r="L1933" s="79"/>
      <c r="M1933" s="79"/>
      <c r="N1933" s="79"/>
      <c r="O1933" s="79"/>
      <c r="P1933" s="79"/>
      <c r="Q1933" s="79"/>
      <c r="R1933" s="79"/>
      <c r="S1933" s="79"/>
      <c r="T1933" s="79"/>
      <c r="U1933" s="79"/>
      <c r="V1933" s="79"/>
      <c r="W1933" s="79"/>
    </row>
    <row r="1934" spans="1:23">
      <c r="A1934" s="79"/>
      <c r="B1934" s="79"/>
      <c r="C1934" s="79"/>
      <c r="D1934" s="79"/>
      <c r="E1934" s="79"/>
      <c r="F1934" s="79"/>
      <c r="G1934" s="79"/>
      <c r="H1934" s="79"/>
      <c r="I1934" s="79"/>
      <c r="J1934" s="79"/>
      <c r="K1934" s="79"/>
      <c r="L1934" s="79"/>
      <c r="M1934" s="79"/>
      <c r="N1934" s="79"/>
      <c r="O1934" s="79"/>
      <c r="P1934" s="79"/>
      <c r="Q1934" s="79"/>
      <c r="R1934" s="79"/>
      <c r="S1934" s="79"/>
      <c r="T1934" s="79"/>
      <c r="U1934" s="79"/>
      <c r="V1934" s="79"/>
      <c r="W1934" s="79"/>
    </row>
    <row r="1935" spans="1:23">
      <c r="A1935" s="79"/>
      <c r="B1935" s="79"/>
      <c r="C1935" s="79"/>
      <c r="D1935" s="79"/>
      <c r="E1935" s="79"/>
      <c r="F1935" s="79"/>
      <c r="G1935" s="79"/>
      <c r="H1935" s="79"/>
      <c r="I1935" s="79"/>
      <c r="J1935" s="79"/>
      <c r="K1935" s="79"/>
      <c r="L1935" s="79"/>
      <c r="M1935" s="79"/>
      <c r="N1935" s="79"/>
      <c r="O1935" s="79"/>
      <c r="P1935" s="79"/>
      <c r="Q1935" s="79"/>
      <c r="R1935" s="79"/>
      <c r="S1935" s="79"/>
      <c r="T1935" s="79"/>
      <c r="U1935" s="79"/>
      <c r="V1935" s="79"/>
      <c r="W1935" s="79"/>
    </row>
    <row r="1936" spans="1:23">
      <c r="A1936" s="79"/>
      <c r="B1936" s="79"/>
      <c r="C1936" s="79"/>
      <c r="D1936" s="79"/>
      <c r="E1936" s="79"/>
      <c r="F1936" s="79"/>
      <c r="G1936" s="79"/>
      <c r="H1936" s="79"/>
      <c r="I1936" s="79"/>
      <c r="J1936" s="79"/>
      <c r="K1936" s="79"/>
      <c r="L1936" s="79"/>
      <c r="M1936" s="79"/>
      <c r="N1936" s="79"/>
      <c r="O1936" s="79"/>
      <c r="P1936" s="79"/>
      <c r="Q1936" s="79"/>
      <c r="R1936" s="79"/>
      <c r="S1936" s="79"/>
      <c r="T1936" s="79"/>
      <c r="U1936" s="79"/>
      <c r="V1936" s="79"/>
      <c r="W1936" s="79"/>
    </row>
    <row r="1937" spans="1:23">
      <c r="A1937" s="79"/>
      <c r="B1937" s="79"/>
      <c r="C1937" s="79"/>
      <c r="D1937" s="79"/>
      <c r="E1937" s="79"/>
      <c r="F1937" s="79"/>
      <c r="G1937" s="79"/>
      <c r="H1937" s="79"/>
      <c r="I1937" s="79"/>
      <c r="J1937" s="79"/>
      <c r="K1937" s="79"/>
      <c r="L1937" s="79"/>
      <c r="M1937" s="79"/>
      <c r="N1937" s="79"/>
      <c r="O1937" s="79"/>
      <c r="P1937" s="79"/>
      <c r="Q1937" s="79"/>
      <c r="R1937" s="79"/>
      <c r="S1937" s="79"/>
      <c r="T1937" s="79"/>
      <c r="U1937" s="79"/>
      <c r="V1937" s="79"/>
      <c r="W1937" s="79"/>
    </row>
    <row r="1938" spans="1:23">
      <c r="A1938" s="79"/>
      <c r="B1938" s="79"/>
      <c r="C1938" s="79"/>
      <c r="D1938" s="79"/>
      <c r="E1938" s="79"/>
      <c r="F1938" s="79"/>
      <c r="G1938" s="79"/>
      <c r="H1938" s="79"/>
      <c r="I1938" s="79"/>
      <c r="J1938" s="79"/>
      <c r="K1938" s="79"/>
      <c r="L1938" s="79"/>
      <c r="M1938" s="79"/>
      <c r="N1938" s="79"/>
      <c r="O1938" s="79"/>
      <c r="P1938" s="79"/>
      <c r="Q1938" s="79"/>
      <c r="R1938" s="79"/>
      <c r="S1938" s="79"/>
      <c r="T1938" s="79"/>
      <c r="U1938" s="79"/>
      <c r="V1938" s="79"/>
      <c r="W1938" s="79"/>
    </row>
    <row r="1939" spans="1:23">
      <c r="A1939" s="79"/>
      <c r="B1939" s="79"/>
      <c r="C1939" s="79"/>
      <c r="D1939" s="79"/>
      <c r="E1939" s="79"/>
      <c r="F1939" s="79"/>
      <c r="G1939" s="79"/>
      <c r="H1939" s="79"/>
      <c r="I1939" s="79"/>
      <c r="J1939" s="79"/>
      <c r="K1939" s="79"/>
      <c r="L1939" s="79"/>
      <c r="M1939" s="79"/>
      <c r="N1939" s="79"/>
      <c r="O1939" s="79"/>
      <c r="P1939" s="79"/>
      <c r="Q1939" s="79"/>
      <c r="R1939" s="79"/>
      <c r="S1939" s="79"/>
      <c r="T1939" s="79"/>
      <c r="U1939" s="79"/>
      <c r="V1939" s="79"/>
      <c r="W1939" s="79"/>
    </row>
    <row r="1940" spans="1:23">
      <c r="A1940" s="79"/>
      <c r="B1940" s="79"/>
      <c r="C1940" s="79"/>
      <c r="D1940" s="79"/>
      <c r="E1940" s="79"/>
      <c r="F1940" s="79"/>
      <c r="G1940" s="79"/>
      <c r="H1940" s="79"/>
      <c r="I1940" s="79"/>
      <c r="J1940" s="79"/>
      <c r="K1940" s="79"/>
      <c r="L1940" s="79"/>
      <c r="M1940" s="79"/>
      <c r="N1940" s="79"/>
      <c r="O1940" s="79"/>
      <c r="P1940" s="79"/>
      <c r="Q1940" s="79"/>
      <c r="R1940" s="79"/>
      <c r="S1940" s="79"/>
      <c r="T1940" s="79"/>
      <c r="U1940" s="79"/>
      <c r="V1940" s="79"/>
      <c r="W1940" s="79"/>
    </row>
    <row r="1941" spans="1:23">
      <c r="A1941" s="79"/>
      <c r="B1941" s="79"/>
      <c r="C1941" s="79"/>
      <c r="D1941" s="79"/>
      <c r="E1941" s="79"/>
      <c r="F1941" s="79"/>
      <c r="G1941" s="79"/>
      <c r="H1941" s="79"/>
      <c r="I1941" s="79"/>
      <c r="J1941" s="79"/>
      <c r="K1941" s="79"/>
      <c r="L1941" s="79"/>
      <c r="M1941" s="79"/>
      <c r="N1941" s="79"/>
      <c r="O1941" s="79"/>
      <c r="P1941" s="79"/>
      <c r="Q1941" s="79"/>
      <c r="R1941" s="79"/>
      <c r="S1941" s="79"/>
      <c r="T1941" s="79"/>
      <c r="U1941" s="79"/>
      <c r="V1941" s="79"/>
      <c r="W1941" s="79"/>
    </row>
    <row r="1942" spans="1:23">
      <c r="A1942" s="79"/>
      <c r="B1942" s="79"/>
      <c r="C1942" s="79"/>
      <c r="D1942" s="79"/>
      <c r="E1942" s="79"/>
      <c r="F1942" s="79"/>
      <c r="G1942" s="79"/>
      <c r="H1942" s="79"/>
      <c r="I1942" s="79"/>
      <c r="J1942" s="79"/>
      <c r="K1942" s="79"/>
      <c r="L1942" s="79"/>
      <c r="M1942" s="79"/>
      <c r="N1942" s="79"/>
      <c r="O1942" s="79"/>
      <c r="P1942" s="79"/>
      <c r="Q1942" s="79"/>
      <c r="R1942" s="79"/>
      <c r="S1942" s="79"/>
      <c r="T1942" s="79"/>
      <c r="U1942" s="79"/>
      <c r="V1942" s="79"/>
      <c r="W1942" s="79"/>
    </row>
    <row r="1943" spans="1:23">
      <c r="A1943" s="79"/>
      <c r="B1943" s="79"/>
      <c r="C1943" s="79"/>
      <c r="D1943" s="79"/>
      <c r="E1943" s="79"/>
      <c r="F1943" s="79"/>
      <c r="G1943" s="79"/>
      <c r="H1943" s="79"/>
      <c r="I1943" s="79"/>
      <c r="J1943" s="79"/>
      <c r="K1943" s="79"/>
      <c r="L1943" s="79"/>
      <c r="M1943" s="79"/>
      <c r="N1943" s="79"/>
      <c r="O1943" s="79"/>
      <c r="P1943" s="79"/>
      <c r="Q1943" s="79"/>
      <c r="R1943" s="79"/>
      <c r="S1943" s="79"/>
      <c r="T1943" s="79"/>
      <c r="U1943" s="79"/>
      <c r="V1943" s="79"/>
      <c r="W1943" s="79"/>
    </row>
    <row r="1944" spans="1:23">
      <c r="A1944" s="79"/>
      <c r="B1944" s="79"/>
      <c r="C1944" s="79"/>
      <c r="D1944" s="79"/>
      <c r="E1944" s="79"/>
      <c r="F1944" s="79"/>
      <c r="G1944" s="79"/>
      <c r="H1944" s="79"/>
      <c r="I1944" s="79"/>
      <c r="J1944" s="79"/>
      <c r="K1944" s="79"/>
      <c r="L1944" s="79"/>
      <c r="M1944" s="79"/>
      <c r="N1944" s="79"/>
      <c r="O1944" s="79"/>
      <c r="P1944" s="79"/>
      <c r="Q1944" s="79"/>
      <c r="R1944" s="79"/>
      <c r="S1944" s="79"/>
      <c r="T1944" s="79"/>
      <c r="U1944" s="79"/>
      <c r="V1944" s="79"/>
      <c r="W1944" s="79"/>
    </row>
    <row r="1945" spans="1:23">
      <c r="A1945" s="79"/>
      <c r="B1945" s="79"/>
      <c r="C1945" s="79"/>
      <c r="D1945" s="79"/>
      <c r="E1945" s="79"/>
      <c r="F1945" s="79"/>
      <c r="G1945" s="79"/>
      <c r="H1945" s="79"/>
      <c r="I1945" s="79"/>
      <c r="J1945" s="79"/>
      <c r="K1945" s="79"/>
      <c r="L1945" s="79"/>
      <c r="M1945" s="79"/>
      <c r="N1945" s="79"/>
      <c r="O1945" s="79"/>
      <c r="P1945" s="79"/>
      <c r="Q1945" s="79"/>
      <c r="R1945" s="79"/>
      <c r="S1945" s="79"/>
      <c r="T1945" s="79"/>
      <c r="U1945" s="79"/>
      <c r="V1945" s="79"/>
      <c r="W1945" s="79"/>
    </row>
    <row r="1946" spans="1:23">
      <c r="A1946" s="79"/>
      <c r="B1946" s="79"/>
      <c r="C1946" s="79"/>
      <c r="D1946" s="79"/>
      <c r="E1946" s="79"/>
      <c r="F1946" s="79"/>
      <c r="G1946" s="79"/>
      <c r="H1946" s="79"/>
      <c r="I1946" s="79"/>
      <c r="J1946" s="79"/>
      <c r="K1946" s="79"/>
      <c r="L1946" s="79"/>
      <c r="M1946" s="79"/>
      <c r="N1946" s="79"/>
      <c r="O1946" s="79"/>
      <c r="P1946" s="79"/>
      <c r="Q1946" s="79"/>
      <c r="R1946" s="79"/>
      <c r="S1946" s="79"/>
      <c r="T1946" s="79"/>
      <c r="U1946" s="79"/>
      <c r="V1946" s="79"/>
      <c r="W1946" s="79"/>
    </row>
    <row r="1947" spans="1:23">
      <c r="A1947" s="79"/>
      <c r="B1947" s="79"/>
      <c r="C1947" s="79"/>
      <c r="D1947" s="79"/>
      <c r="E1947" s="79"/>
      <c r="F1947" s="79"/>
      <c r="G1947" s="79"/>
      <c r="H1947" s="79"/>
      <c r="I1947" s="79"/>
      <c r="J1947" s="79"/>
      <c r="K1947" s="79"/>
      <c r="L1947" s="79"/>
      <c r="M1947" s="79"/>
      <c r="N1947" s="79"/>
      <c r="O1947" s="79"/>
      <c r="P1947" s="79"/>
      <c r="Q1947" s="79"/>
      <c r="R1947" s="79"/>
      <c r="S1947" s="79"/>
      <c r="T1947" s="79"/>
      <c r="U1947" s="79"/>
      <c r="V1947" s="79"/>
      <c r="W1947" s="79"/>
    </row>
    <row r="1948" spans="1:23">
      <c r="A1948" s="79"/>
      <c r="B1948" s="79"/>
      <c r="C1948" s="79"/>
      <c r="D1948" s="79"/>
      <c r="E1948" s="79"/>
      <c r="F1948" s="79"/>
      <c r="G1948" s="79"/>
      <c r="H1948" s="79"/>
      <c r="I1948" s="79"/>
      <c r="J1948" s="79"/>
      <c r="K1948" s="79"/>
      <c r="L1948" s="79"/>
      <c r="M1948" s="79"/>
      <c r="N1948" s="79"/>
      <c r="O1948" s="79"/>
      <c r="P1948" s="79"/>
      <c r="Q1948" s="79"/>
      <c r="R1948" s="79"/>
      <c r="S1948" s="79"/>
      <c r="T1948" s="79"/>
      <c r="U1948" s="79"/>
      <c r="V1948" s="79"/>
      <c r="W1948" s="79"/>
    </row>
    <row r="1949" spans="1:23">
      <c r="A1949" s="79"/>
      <c r="B1949" s="79"/>
      <c r="C1949" s="79"/>
      <c r="D1949" s="79"/>
      <c r="E1949" s="79"/>
      <c r="F1949" s="79"/>
      <c r="G1949" s="79"/>
      <c r="H1949" s="79"/>
      <c r="I1949" s="79"/>
      <c r="J1949" s="79"/>
      <c r="K1949" s="79"/>
      <c r="L1949" s="79"/>
      <c r="M1949" s="79"/>
      <c r="N1949" s="79"/>
      <c r="O1949" s="79"/>
      <c r="P1949" s="79"/>
      <c r="Q1949" s="79"/>
      <c r="R1949" s="79"/>
      <c r="S1949" s="79"/>
      <c r="T1949" s="79"/>
      <c r="U1949" s="79"/>
      <c r="V1949" s="79"/>
      <c r="W1949" s="79"/>
    </row>
    <row r="1950" spans="1:23">
      <c r="A1950" s="79"/>
      <c r="B1950" s="79"/>
      <c r="C1950" s="79"/>
      <c r="D1950" s="79"/>
      <c r="E1950" s="79"/>
      <c r="F1950" s="79"/>
      <c r="G1950" s="79"/>
      <c r="H1950" s="79"/>
      <c r="I1950" s="79"/>
      <c r="J1950" s="79"/>
      <c r="K1950" s="79"/>
      <c r="L1950" s="79"/>
      <c r="M1950" s="79"/>
      <c r="N1950" s="79"/>
      <c r="O1950" s="79"/>
      <c r="P1950" s="79"/>
      <c r="Q1950" s="79"/>
      <c r="R1950" s="79"/>
      <c r="S1950" s="79"/>
      <c r="T1950" s="79"/>
      <c r="U1950" s="79"/>
      <c r="V1950" s="79"/>
      <c r="W1950" s="79"/>
    </row>
    <row r="1951" spans="1:23">
      <c r="A1951" s="79"/>
      <c r="B1951" s="79"/>
      <c r="C1951" s="79"/>
      <c r="D1951" s="79"/>
      <c r="E1951" s="79"/>
      <c r="F1951" s="79"/>
      <c r="G1951" s="79"/>
      <c r="H1951" s="79"/>
      <c r="I1951" s="79"/>
      <c r="J1951" s="79"/>
      <c r="K1951" s="79"/>
      <c r="L1951" s="79"/>
      <c r="M1951" s="79"/>
      <c r="N1951" s="79"/>
      <c r="O1951" s="79"/>
      <c r="P1951" s="79"/>
      <c r="Q1951" s="79"/>
      <c r="R1951" s="79"/>
      <c r="S1951" s="79"/>
      <c r="T1951" s="79"/>
      <c r="U1951" s="79"/>
      <c r="V1951" s="79"/>
      <c r="W1951" s="79"/>
    </row>
    <row r="1952" spans="1:23">
      <c r="A1952" s="79"/>
      <c r="B1952" s="79"/>
      <c r="C1952" s="79"/>
      <c r="D1952" s="79"/>
      <c r="E1952" s="79"/>
      <c r="F1952" s="79"/>
      <c r="G1952" s="79"/>
      <c r="H1952" s="79"/>
      <c r="I1952" s="79"/>
      <c r="J1952" s="79"/>
      <c r="K1952" s="79"/>
      <c r="L1952" s="79"/>
      <c r="M1952" s="79"/>
      <c r="N1952" s="79"/>
      <c r="O1952" s="79"/>
      <c r="P1952" s="79"/>
      <c r="Q1952" s="79"/>
      <c r="R1952" s="79"/>
      <c r="S1952" s="79"/>
      <c r="T1952" s="79"/>
      <c r="U1952" s="79"/>
      <c r="V1952" s="79"/>
      <c r="W1952" s="79"/>
    </row>
    <row r="1953" spans="1:23">
      <c r="A1953" s="79"/>
      <c r="B1953" s="79"/>
      <c r="C1953" s="79"/>
      <c r="D1953" s="79"/>
      <c r="E1953" s="79"/>
      <c r="F1953" s="79"/>
      <c r="G1953" s="79"/>
      <c r="H1953" s="79"/>
      <c r="I1953" s="79"/>
      <c r="J1953" s="79"/>
      <c r="K1953" s="79"/>
      <c r="L1953" s="79"/>
      <c r="M1953" s="79"/>
      <c r="N1953" s="79"/>
      <c r="O1953" s="79"/>
      <c r="P1953" s="79"/>
      <c r="Q1953" s="79"/>
      <c r="R1953" s="79"/>
      <c r="S1953" s="79"/>
      <c r="T1953" s="79"/>
      <c r="U1953" s="79"/>
      <c r="V1953" s="79"/>
      <c r="W1953" s="79"/>
    </row>
    <row r="1954" spans="1:23">
      <c r="A1954" s="79"/>
      <c r="B1954" s="79"/>
      <c r="C1954" s="79"/>
      <c r="D1954" s="79"/>
      <c r="E1954" s="79"/>
      <c r="F1954" s="79"/>
      <c r="G1954" s="79"/>
      <c r="H1954" s="79"/>
      <c r="I1954" s="79"/>
      <c r="J1954" s="79"/>
      <c r="K1954" s="79"/>
      <c r="L1954" s="79"/>
      <c r="M1954" s="79"/>
      <c r="N1954" s="79"/>
      <c r="O1954" s="79"/>
      <c r="P1954" s="79"/>
      <c r="Q1954" s="79"/>
      <c r="R1954" s="79"/>
      <c r="S1954" s="79"/>
      <c r="T1954" s="79"/>
      <c r="U1954" s="79"/>
      <c r="V1954" s="79"/>
      <c r="W1954" s="79"/>
    </row>
    <row r="1955" spans="1:23">
      <c r="A1955" s="79"/>
      <c r="B1955" s="79"/>
      <c r="C1955" s="79"/>
      <c r="D1955" s="79"/>
      <c r="E1955" s="79"/>
      <c r="F1955" s="79"/>
      <c r="G1955" s="79"/>
      <c r="H1955" s="79"/>
      <c r="I1955" s="79"/>
      <c r="J1955" s="79"/>
      <c r="K1955" s="79"/>
      <c r="L1955" s="79"/>
      <c r="M1955" s="79"/>
      <c r="N1955" s="79"/>
      <c r="O1955" s="79"/>
      <c r="P1955" s="79"/>
      <c r="Q1955" s="79"/>
      <c r="R1955" s="79"/>
      <c r="S1955" s="79"/>
      <c r="T1955" s="79"/>
      <c r="U1955" s="79"/>
      <c r="V1955" s="79"/>
      <c r="W1955" s="79"/>
    </row>
    <row r="1956" spans="1:23">
      <c r="A1956" s="79"/>
      <c r="B1956" s="79"/>
      <c r="C1956" s="79"/>
      <c r="D1956" s="79"/>
      <c r="E1956" s="79"/>
      <c r="F1956" s="79"/>
      <c r="G1956" s="79"/>
      <c r="H1956" s="79"/>
      <c r="I1956" s="79"/>
      <c r="J1956" s="79"/>
      <c r="K1956" s="79"/>
      <c r="L1956" s="79"/>
      <c r="M1956" s="79"/>
      <c r="N1956" s="79"/>
      <c r="O1956" s="79"/>
      <c r="P1956" s="79"/>
      <c r="Q1956" s="79"/>
      <c r="R1956" s="79"/>
      <c r="S1956" s="79"/>
      <c r="T1956" s="79"/>
      <c r="U1956" s="79"/>
      <c r="V1956" s="79"/>
      <c r="W1956" s="79"/>
    </row>
    <row r="1957" spans="1:23">
      <c r="A1957" s="79"/>
      <c r="B1957" s="79"/>
      <c r="C1957" s="79"/>
      <c r="D1957" s="79"/>
      <c r="E1957" s="79"/>
      <c r="F1957" s="79"/>
      <c r="G1957" s="79"/>
      <c r="H1957" s="79"/>
      <c r="I1957" s="79"/>
      <c r="J1957" s="79"/>
      <c r="K1957" s="79"/>
      <c r="L1957" s="79"/>
      <c r="M1957" s="79"/>
      <c r="N1957" s="79"/>
      <c r="O1957" s="79"/>
      <c r="P1957" s="79"/>
      <c r="Q1957" s="79"/>
      <c r="R1957" s="79"/>
      <c r="S1957" s="79"/>
      <c r="T1957" s="79"/>
      <c r="U1957" s="79"/>
      <c r="V1957" s="79"/>
      <c r="W1957" s="79"/>
    </row>
    <row r="1958" spans="1:23">
      <c r="A1958" s="79"/>
      <c r="B1958" s="79"/>
      <c r="C1958" s="79"/>
      <c r="D1958" s="79"/>
      <c r="E1958" s="79"/>
      <c r="F1958" s="79"/>
      <c r="G1958" s="79"/>
      <c r="H1958" s="79"/>
      <c r="I1958" s="79"/>
      <c r="J1958" s="79"/>
      <c r="K1958" s="79"/>
      <c r="L1958" s="79"/>
      <c r="M1958" s="79"/>
      <c r="N1958" s="79"/>
      <c r="O1958" s="79"/>
      <c r="P1958" s="79"/>
      <c r="Q1958" s="79"/>
      <c r="R1958" s="79"/>
      <c r="S1958" s="79"/>
      <c r="T1958" s="79"/>
      <c r="U1958" s="79"/>
      <c r="V1958" s="79"/>
      <c r="W1958" s="79"/>
    </row>
    <row r="1959" spans="1:23">
      <c r="A1959" s="79"/>
      <c r="B1959" s="79"/>
      <c r="C1959" s="79"/>
      <c r="D1959" s="79"/>
      <c r="E1959" s="79"/>
      <c r="F1959" s="79"/>
      <c r="G1959" s="79"/>
      <c r="H1959" s="79"/>
      <c r="I1959" s="79"/>
      <c r="J1959" s="79"/>
      <c r="K1959" s="79"/>
      <c r="L1959" s="79"/>
      <c r="M1959" s="79"/>
      <c r="N1959" s="79"/>
      <c r="O1959" s="79"/>
      <c r="P1959" s="79"/>
      <c r="Q1959" s="79"/>
      <c r="R1959" s="79"/>
      <c r="S1959" s="79"/>
      <c r="T1959" s="79"/>
      <c r="U1959" s="79"/>
      <c r="V1959" s="79"/>
      <c r="W1959" s="79"/>
    </row>
    <row r="1960" spans="1:23">
      <c r="A1960" s="79"/>
      <c r="B1960" s="79"/>
      <c r="C1960" s="79"/>
      <c r="D1960" s="79"/>
      <c r="E1960" s="79"/>
      <c r="F1960" s="79"/>
      <c r="G1960" s="79"/>
      <c r="H1960" s="79"/>
      <c r="I1960" s="79"/>
      <c r="J1960" s="79"/>
      <c r="K1960" s="79"/>
      <c r="L1960" s="79"/>
      <c r="M1960" s="79"/>
      <c r="N1960" s="79"/>
      <c r="O1960" s="79"/>
      <c r="P1960" s="79"/>
      <c r="Q1960" s="79"/>
      <c r="R1960" s="79"/>
      <c r="S1960" s="79"/>
      <c r="T1960" s="79"/>
      <c r="U1960" s="79"/>
      <c r="V1960" s="79"/>
      <c r="W1960" s="79"/>
    </row>
    <row r="1961" spans="1:23">
      <c r="A1961" s="79"/>
      <c r="B1961" s="79"/>
      <c r="C1961" s="79"/>
      <c r="D1961" s="79"/>
      <c r="E1961" s="79"/>
      <c r="F1961" s="79"/>
      <c r="G1961" s="79"/>
      <c r="H1961" s="79"/>
      <c r="I1961" s="79"/>
      <c r="J1961" s="79"/>
      <c r="K1961" s="79"/>
      <c r="L1961" s="79"/>
      <c r="M1961" s="79"/>
      <c r="N1961" s="79"/>
      <c r="O1961" s="79"/>
      <c r="P1961" s="79"/>
      <c r="Q1961" s="79"/>
      <c r="R1961" s="79"/>
      <c r="S1961" s="79"/>
      <c r="T1961" s="79"/>
      <c r="U1961" s="79"/>
      <c r="V1961" s="79"/>
      <c r="W1961" s="79"/>
    </row>
    <row r="1962" spans="1:23">
      <c r="A1962" s="79"/>
      <c r="B1962" s="79"/>
      <c r="C1962" s="79"/>
      <c r="D1962" s="79"/>
      <c r="E1962" s="79"/>
      <c r="F1962" s="79"/>
      <c r="G1962" s="79"/>
      <c r="H1962" s="79"/>
      <c r="I1962" s="79"/>
      <c r="J1962" s="79"/>
      <c r="K1962" s="79"/>
      <c r="L1962" s="79"/>
      <c r="M1962" s="79"/>
      <c r="N1962" s="79"/>
      <c r="O1962" s="79"/>
      <c r="P1962" s="79"/>
      <c r="Q1962" s="79"/>
      <c r="R1962" s="79"/>
      <c r="S1962" s="79"/>
      <c r="T1962" s="79"/>
      <c r="U1962" s="79"/>
      <c r="V1962" s="79"/>
      <c r="W1962" s="79"/>
    </row>
    <row r="1963" spans="1:23">
      <c r="A1963" s="79"/>
      <c r="B1963" s="79"/>
      <c r="C1963" s="79"/>
      <c r="D1963" s="79"/>
      <c r="E1963" s="79"/>
      <c r="F1963" s="79"/>
      <c r="G1963" s="79"/>
      <c r="H1963" s="79"/>
      <c r="I1963" s="79"/>
      <c r="J1963" s="79"/>
      <c r="K1963" s="79"/>
      <c r="L1963" s="79"/>
      <c r="M1963" s="79"/>
      <c r="N1963" s="79"/>
      <c r="O1963" s="79"/>
      <c r="P1963" s="79"/>
      <c r="Q1963" s="79"/>
      <c r="R1963" s="79"/>
      <c r="S1963" s="79"/>
      <c r="T1963" s="79"/>
      <c r="U1963" s="79"/>
      <c r="V1963" s="79"/>
      <c r="W1963" s="79"/>
    </row>
    <row r="1964" spans="1:23">
      <c r="A1964" s="79"/>
      <c r="B1964" s="79"/>
      <c r="C1964" s="79"/>
      <c r="D1964" s="79"/>
      <c r="E1964" s="79"/>
      <c r="F1964" s="79"/>
      <c r="G1964" s="79"/>
      <c r="H1964" s="79"/>
      <c r="I1964" s="79"/>
      <c r="J1964" s="79"/>
      <c r="K1964" s="79"/>
      <c r="L1964" s="79"/>
      <c r="M1964" s="79"/>
      <c r="N1964" s="79"/>
      <c r="O1964" s="79"/>
      <c r="P1964" s="79"/>
      <c r="Q1964" s="79"/>
      <c r="R1964" s="79"/>
      <c r="S1964" s="79"/>
      <c r="T1964" s="79"/>
      <c r="U1964" s="79"/>
      <c r="V1964" s="79"/>
      <c r="W1964" s="79"/>
    </row>
    <row r="1965" spans="1:23">
      <c r="A1965" s="79"/>
      <c r="B1965" s="79"/>
      <c r="C1965" s="79"/>
      <c r="D1965" s="79"/>
      <c r="E1965" s="79"/>
      <c r="F1965" s="79"/>
      <c r="G1965" s="79"/>
      <c r="H1965" s="79"/>
      <c r="I1965" s="79"/>
      <c r="J1965" s="79"/>
      <c r="K1965" s="79"/>
      <c r="L1965" s="79"/>
      <c r="M1965" s="79"/>
      <c r="N1965" s="79"/>
      <c r="O1965" s="79"/>
      <c r="P1965" s="79"/>
      <c r="Q1965" s="79"/>
      <c r="R1965" s="79"/>
      <c r="S1965" s="79"/>
      <c r="T1965" s="79"/>
      <c r="U1965" s="79"/>
      <c r="V1965" s="79"/>
      <c r="W1965" s="79"/>
    </row>
    <row r="1966" spans="1:23">
      <c r="A1966" s="79"/>
      <c r="B1966" s="79"/>
      <c r="C1966" s="79"/>
      <c r="D1966" s="79"/>
      <c r="E1966" s="79"/>
      <c r="F1966" s="79"/>
      <c r="G1966" s="79"/>
      <c r="H1966" s="79"/>
      <c r="I1966" s="79"/>
      <c r="J1966" s="79"/>
      <c r="K1966" s="79"/>
      <c r="L1966" s="79"/>
      <c r="M1966" s="79"/>
      <c r="N1966" s="79"/>
      <c r="O1966" s="79"/>
      <c r="P1966" s="79"/>
      <c r="Q1966" s="79"/>
      <c r="R1966" s="79"/>
      <c r="S1966" s="79"/>
      <c r="T1966" s="79"/>
      <c r="U1966" s="79"/>
      <c r="V1966" s="79"/>
      <c r="W1966" s="79"/>
    </row>
    <row r="1967" spans="1:23">
      <c r="A1967" s="79"/>
      <c r="B1967" s="79"/>
      <c r="C1967" s="79"/>
      <c r="D1967" s="79"/>
      <c r="E1967" s="79"/>
      <c r="F1967" s="79"/>
      <c r="G1967" s="79"/>
      <c r="H1967" s="79"/>
      <c r="I1967" s="79"/>
      <c r="J1967" s="79"/>
      <c r="K1967" s="79"/>
      <c r="L1967" s="79"/>
      <c r="M1967" s="79"/>
      <c r="N1967" s="79"/>
      <c r="O1967" s="79"/>
      <c r="P1967" s="79"/>
      <c r="Q1967" s="79"/>
      <c r="R1967" s="79"/>
      <c r="S1967" s="79"/>
      <c r="T1967" s="79"/>
      <c r="U1967" s="79"/>
      <c r="V1967" s="79"/>
      <c r="W1967" s="79"/>
    </row>
    <row r="1968" spans="1:23">
      <c r="A1968" s="79"/>
      <c r="B1968" s="79"/>
      <c r="C1968" s="79"/>
      <c r="D1968" s="79"/>
      <c r="E1968" s="79"/>
      <c r="F1968" s="79"/>
      <c r="G1968" s="79"/>
      <c r="H1968" s="79"/>
      <c r="I1968" s="79"/>
      <c r="J1968" s="79"/>
      <c r="K1968" s="79"/>
      <c r="L1968" s="79"/>
      <c r="M1968" s="79"/>
      <c r="N1968" s="79"/>
      <c r="O1968" s="79"/>
      <c r="P1968" s="79"/>
      <c r="Q1968" s="79"/>
      <c r="R1968" s="79"/>
      <c r="S1968" s="79"/>
      <c r="T1968" s="79"/>
      <c r="U1968" s="79"/>
      <c r="V1968" s="79"/>
      <c r="W1968" s="79"/>
    </row>
    <row r="1969" spans="1:23">
      <c r="A1969" s="79"/>
      <c r="B1969" s="79"/>
      <c r="C1969" s="79"/>
      <c r="D1969" s="79"/>
      <c r="E1969" s="79"/>
      <c r="F1969" s="79"/>
      <c r="G1969" s="79"/>
      <c r="H1969" s="79"/>
      <c r="I1969" s="79"/>
      <c r="J1969" s="79"/>
      <c r="K1969" s="79"/>
      <c r="L1969" s="79"/>
      <c r="M1969" s="79"/>
      <c r="N1969" s="79"/>
      <c r="O1969" s="79"/>
      <c r="P1969" s="79"/>
      <c r="Q1969" s="79"/>
      <c r="R1969" s="79"/>
      <c r="S1969" s="79"/>
      <c r="T1969" s="79"/>
      <c r="U1969" s="79"/>
      <c r="V1969" s="79"/>
      <c r="W1969" s="79"/>
    </row>
    <row r="1970" spans="1:23">
      <c r="A1970" s="79"/>
      <c r="B1970" s="79"/>
      <c r="C1970" s="79"/>
      <c r="D1970" s="79"/>
      <c r="E1970" s="79"/>
      <c r="F1970" s="79"/>
      <c r="G1970" s="79"/>
      <c r="H1970" s="79"/>
      <c r="I1970" s="79"/>
      <c r="J1970" s="79"/>
      <c r="K1970" s="79"/>
      <c r="L1970" s="79"/>
      <c r="M1970" s="79"/>
      <c r="N1970" s="79"/>
      <c r="O1970" s="79"/>
      <c r="P1970" s="79"/>
      <c r="Q1970" s="79"/>
      <c r="R1970" s="79"/>
      <c r="S1970" s="79"/>
      <c r="T1970" s="79"/>
      <c r="U1970" s="79"/>
      <c r="V1970" s="79"/>
      <c r="W1970" s="79"/>
    </row>
    <row r="1971" spans="1:23">
      <c r="A1971" s="79"/>
      <c r="B1971" s="79"/>
      <c r="C1971" s="79"/>
      <c r="D1971" s="79"/>
      <c r="E1971" s="79"/>
      <c r="F1971" s="79"/>
      <c r="G1971" s="79"/>
      <c r="H1971" s="79"/>
      <c r="I1971" s="79"/>
      <c r="J1971" s="79"/>
      <c r="K1971" s="79"/>
      <c r="L1971" s="79"/>
      <c r="M1971" s="79"/>
      <c r="N1971" s="79"/>
      <c r="O1971" s="79"/>
      <c r="P1971" s="79"/>
      <c r="Q1971" s="79"/>
      <c r="R1971" s="79"/>
      <c r="S1971" s="79"/>
      <c r="T1971" s="79"/>
      <c r="U1971" s="79"/>
      <c r="V1971" s="79"/>
      <c r="W1971" s="79"/>
    </row>
    <row r="1972" spans="1:23">
      <c r="A1972" s="79"/>
      <c r="B1972" s="79"/>
      <c r="C1972" s="79"/>
      <c r="D1972" s="79"/>
      <c r="E1972" s="79"/>
      <c r="F1972" s="79"/>
      <c r="G1972" s="79"/>
      <c r="H1972" s="79"/>
      <c r="I1972" s="79"/>
      <c r="J1972" s="79"/>
      <c r="K1972" s="79"/>
      <c r="L1972" s="79"/>
      <c r="M1972" s="79"/>
      <c r="N1972" s="79"/>
      <c r="O1972" s="79"/>
      <c r="P1972" s="79"/>
      <c r="Q1972" s="79"/>
      <c r="R1972" s="79"/>
      <c r="S1972" s="79"/>
      <c r="T1972" s="79"/>
      <c r="U1972" s="79"/>
      <c r="V1972" s="79"/>
      <c r="W1972" s="79"/>
    </row>
    <row r="1973" spans="1:23">
      <c r="A1973" s="79"/>
      <c r="B1973" s="79"/>
      <c r="C1973" s="79"/>
      <c r="D1973" s="79"/>
      <c r="E1973" s="79"/>
      <c r="F1973" s="79"/>
      <c r="G1973" s="79"/>
      <c r="H1973" s="79"/>
      <c r="I1973" s="79"/>
      <c r="J1973" s="79"/>
      <c r="K1973" s="79"/>
      <c r="L1973" s="79"/>
      <c r="M1973" s="79"/>
      <c r="N1973" s="79"/>
      <c r="O1973" s="79"/>
      <c r="P1973" s="79"/>
      <c r="Q1973" s="79"/>
      <c r="R1973" s="79"/>
      <c r="S1973" s="79"/>
      <c r="T1973" s="79"/>
      <c r="U1973" s="79"/>
      <c r="V1973" s="79"/>
      <c r="W1973" s="79"/>
    </row>
    <row r="1974" spans="1:23">
      <c r="A1974" s="79"/>
      <c r="B1974" s="79"/>
      <c r="C1974" s="79"/>
      <c r="D1974" s="79"/>
      <c r="E1974" s="79"/>
      <c r="F1974" s="79"/>
      <c r="G1974" s="79"/>
      <c r="H1974" s="79"/>
      <c r="I1974" s="79"/>
      <c r="J1974" s="79"/>
      <c r="K1974" s="79"/>
      <c r="L1974" s="79"/>
      <c r="M1974" s="79"/>
      <c r="N1974" s="79"/>
      <c r="O1974" s="79"/>
      <c r="P1974" s="79"/>
      <c r="Q1974" s="79"/>
      <c r="R1974" s="79"/>
      <c r="S1974" s="79"/>
      <c r="T1974" s="79"/>
      <c r="U1974" s="79"/>
      <c r="V1974" s="79"/>
      <c r="W1974" s="79"/>
    </row>
    <row r="1975" spans="1:23">
      <c r="A1975" s="79"/>
      <c r="B1975" s="79"/>
      <c r="C1975" s="79"/>
      <c r="D1975" s="79"/>
      <c r="E1975" s="79"/>
      <c r="F1975" s="79"/>
      <c r="G1975" s="79"/>
      <c r="H1975" s="79"/>
      <c r="I1975" s="79"/>
      <c r="J1975" s="79"/>
      <c r="K1975" s="79"/>
      <c r="L1975" s="79"/>
      <c r="M1975" s="79"/>
      <c r="N1975" s="79"/>
      <c r="O1975" s="79"/>
      <c r="P1975" s="79"/>
      <c r="Q1975" s="79"/>
      <c r="R1975" s="79"/>
      <c r="S1975" s="79"/>
      <c r="T1975" s="79"/>
      <c r="U1975" s="79"/>
      <c r="V1975" s="79"/>
      <c r="W1975" s="79"/>
    </row>
    <row r="1976" spans="1:23">
      <c r="A1976" s="79"/>
      <c r="B1976" s="79"/>
      <c r="C1976" s="79"/>
      <c r="D1976" s="79"/>
      <c r="E1976" s="79"/>
      <c r="F1976" s="79"/>
      <c r="G1976" s="79"/>
      <c r="H1976" s="79"/>
      <c r="I1976" s="79"/>
      <c r="J1976" s="79"/>
      <c r="K1976" s="79"/>
      <c r="L1976" s="79"/>
      <c r="M1976" s="79"/>
      <c r="N1976" s="79"/>
      <c r="O1976" s="79"/>
      <c r="P1976" s="79"/>
      <c r="Q1976" s="79"/>
      <c r="R1976" s="79"/>
      <c r="S1976" s="79"/>
      <c r="T1976" s="79"/>
      <c r="U1976" s="79"/>
      <c r="V1976" s="79"/>
      <c r="W1976" s="79"/>
    </row>
    <row r="1977" spans="1:23">
      <c r="A1977" s="79"/>
      <c r="B1977" s="79"/>
      <c r="C1977" s="79"/>
      <c r="D1977" s="79"/>
      <c r="E1977" s="79"/>
      <c r="F1977" s="79"/>
      <c r="G1977" s="79"/>
      <c r="H1977" s="79"/>
      <c r="I1977" s="79"/>
      <c r="J1977" s="79"/>
      <c r="K1977" s="79"/>
      <c r="L1977" s="79"/>
      <c r="M1977" s="79"/>
      <c r="N1977" s="79"/>
      <c r="O1977" s="79"/>
      <c r="P1977" s="79"/>
      <c r="Q1977" s="79"/>
      <c r="R1977" s="79"/>
      <c r="S1977" s="79"/>
      <c r="T1977" s="79"/>
      <c r="U1977" s="79"/>
      <c r="V1977" s="79"/>
      <c r="W1977" s="79"/>
    </row>
    <row r="1978" spans="1:23">
      <c r="A1978" s="79"/>
      <c r="B1978" s="79"/>
      <c r="C1978" s="79"/>
      <c r="D1978" s="79"/>
      <c r="E1978" s="79"/>
      <c r="F1978" s="79"/>
      <c r="G1978" s="79"/>
      <c r="H1978" s="79"/>
      <c r="I1978" s="79"/>
      <c r="J1978" s="79"/>
      <c r="K1978" s="79"/>
      <c r="L1978" s="79"/>
      <c r="M1978" s="79"/>
      <c r="N1978" s="79"/>
      <c r="O1978" s="79"/>
      <c r="P1978" s="79"/>
      <c r="Q1978" s="79"/>
      <c r="R1978" s="79"/>
      <c r="S1978" s="79"/>
      <c r="T1978" s="79"/>
      <c r="U1978" s="79"/>
      <c r="V1978" s="79"/>
      <c r="W1978" s="79"/>
    </row>
    <row r="1979" spans="1:23">
      <c r="A1979" s="79"/>
      <c r="B1979" s="79"/>
      <c r="C1979" s="79"/>
      <c r="D1979" s="79"/>
      <c r="E1979" s="79"/>
      <c r="F1979" s="79"/>
      <c r="G1979" s="79"/>
      <c r="H1979" s="79"/>
      <c r="I1979" s="79"/>
      <c r="J1979" s="79"/>
      <c r="K1979" s="79"/>
      <c r="L1979" s="79"/>
      <c r="M1979" s="79"/>
      <c r="N1979" s="79"/>
      <c r="O1979" s="79"/>
      <c r="P1979" s="79"/>
      <c r="Q1979" s="79"/>
      <c r="R1979" s="79"/>
      <c r="S1979" s="79"/>
      <c r="T1979" s="79"/>
      <c r="U1979" s="79"/>
      <c r="V1979" s="79"/>
      <c r="W1979" s="79"/>
    </row>
    <row r="1980" spans="1:23">
      <c r="A1980" s="79"/>
      <c r="B1980" s="79"/>
      <c r="C1980" s="79"/>
      <c r="D1980" s="79"/>
      <c r="E1980" s="79"/>
      <c r="F1980" s="79"/>
      <c r="G1980" s="79"/>
      <c r="H1980" s="79"/>
      <c r="I1980" s="79"/>
      <c r="J1980" s="79"/>
      <c r="K1980" s="79"/>
      <c r="L1980" s="79"/>
      <c r="M1980" s="79"/>
      <c r="N1980" s="79"/>
      <c r="O1980" s="79"/>
      <c r="P1980" s="79"/>
      <c r="Q1980" s="79"/>
      <c r="R1980" s="79"/>
      <c r="S1980" s="79"/>
      <c r="T1980" s="79"/>
      <c r="U1980" s="79"/>
      <c r="V1980" s="79"/>
      <c r="W1980" s="79"/>
    </row>
    <row r="1981" spans="1:23">
      <c r="A1981" s="79"/>
      <c r="B1981" s="79"/>
      <c r="C1981" s="79"/>
      <c r="D1981" s="79"/>
      <c r="E1981" s="79"/>
      <c r="F1981" s="79"/>
      <c r="G1981" s="79"/>
      <c r="H1981" s="79"/>
      <c r="I1981" s="79"/>
      <c r="J1981" s="79"/>
      <c r="K1981" s="79"/>
      <c r="L1981" s="79"/>
      <c r="M1981" s="79"/>
      <c r="N1981" s="79"/>
      <c r="O1981" s="79"/>
      <c r="P1981" s="79"/>
      <c r="Q1981" s="79"/>
      <c r="R1981" s="79"/>
      <c r="S1981" s="79"/>
      <c r="T1981" s="79"/>
      <c r="U1981" s="79"/>
      <c r="V1981" s="79"/>
      <c r="W1981" s="79"/>
    </row>
    <row r="1982" spans="1:23">
      <c r="A1982" s="79"/>
      <c r="B1982" s="79"/>
      <c r="C1982" s="79"/>
      <c r="D1982" s="79"/>
      <c r="E1982" s="79"/>
      <c r="F1982" s="79"/>
      <c r="G1982" s="79"/>
      <c r="H1982" s="79"/>
      <c r="I1982" s="79"/>
      <c r="J1982" s="79"/>
      <c r="K1982" s="79"/>
      <c r="L1982" s="79"/>
      <c r="M1982" s="79"/>
      <c r="N1982" s="79"/>
      <c r="O1982" s="79"/>
      <c r="P1982" s="79"/>
      <c r="Q1982" s="79"/>
      <c r="R1982" s="79"/>
      <c r="S1982" s="79"/>
      <c r="T1982" s="79"/>
      <c r="U1982" s="79"/>
      <c r="V1982" s="79"/>
      <c r="W1982" s="79"/>
    </row>
    <row r="1983" spans="1:23">
      <c r="A1983" s="79"/>
      <c r="B1983" s="79"/>
      <c r="C1983" s="79"/>
      <c r="D1983" s="79"/>
      <c r="E1983" s="79"/>
      <c r="F1983" s="79"/>
      <c r="G1983" s="79"/>
      <c r="H1983" s="79"/>
      <c r="I1983" s="79"/>
      <c r="J1983" s="79"/>
      <c r="K1983" s="79"/>
      <c r="L1983" s="79"/>
      <c r="M1983" s="79"/>
      <c r="N1983" s="79"/>
      <c r="O1983" s="79"/>
      <c r="P1983" s="79"/>
      <c r="Q1983" s="79"/>
      <c r="R1983" s="79"/>
      <c r="S1983" s="79"/>
      <c r="T1983" s="79"/>
      <c r="U1983" s="79"/>
      <c r="V1983" s="79"/>
      <c r="W1983" s="79"/>
    </row>
    <row r="1984" spans="1:23">
      <c r="A1984" s="79"/>
      <c r="B1984" s="79"/>
      <c r="C1984" s="79"/>
      <c r="D1984" s="79"/>
      <c r="E1984" s="79"/>
      <c r="F1984" s="79"/>
      <c r="G1984" s="79"/>
      <c r="H1984" s="79"/>
      <c r="I1984" s="79"/>
      <c r="J1984" s="79"/>
      <c r="K1984" s="79"/>
      <c r="L1984" s="79"/>
      <c r="M1984" s="79"/>
      <c r="N1984" s="79"/>
      <c r="O1984" s="79"/>
      <c r="P1984" s="79"/>
      <c r="Q1984" s="79"/>
      <c r="R1984" s="79"/>
      <c r="S1984" s="79"/>
      <c r="T1984" s="79"/>
      <c r="U1984" s="79"/>
      <c r="V1984" s="79"/>
      <c r="W1984" s="79"/>
    </row>
    <row r="1985" spans="1:23">
      <c r="A1985" s="79"/>
      <c r="B1985" s="79"/>
      <c r="C1985" s="79"/>
      <c r="D1985" s="79"/>
      <c r="E1985" s="79"/>
      <c r="F1985" s="79"/>
      <c r="G1985" s="79"/>
      <c r="H1985" s="79"/>
      <c r="I1985" s="79"/>
      <c r="J1985" s="79"/>
      <c r="K1985" s="79"/>
      <c r="L1985" s="79"/>
      <c r="M1985" s="79"/>
      <c r="N1985" s="79"/>
      <c r="O1985" s="79"/>
      <c r="P1985" s="79"/>
      <c r="Q1985" s="79"/>
      <c r="R1985" s="79"/>
      <c r="S1985" s="79"/>
      <c r="T1985" s="79"/>
      <c r="U1985" s="79"/>
      <c r="V1985" s="79"/>
      <c r="W1985" s="79"/>
    </row>
    <row r="1986" spans="1:23">
      <c r="A1986" s="79"/>
      <c r="B1986" s="79"/>
      <c r="C1986" s="79"/>
      <c r="D1986" s="79"/>
      <c r="E1986" s="79"/>
      <c r="F1986" s="79"/>
      <c r="G1986" s="79"/>
      <c r="H1986" s="79"/>
      <c r="I1986" s="79"/>
      <c r="J1986" s="79"/>
      <c r="K1986" s="79"/>
      <c r="L1986" s="79"/>
      <c r="M1986" s="79"/>
      <c r="N1986" s="79"/>
      <c r="O1986" s="79"/>
      <c r="P1986" s="79"/>
      <c r="Q1986" s="79"/>
      <c r="R1986" s="79"/>
      <c r="S1986" s="79"/>
      <c r="T1986" s="79"/>
      <c r="U1986" s="79"/>
      <c r="V1986" s="79"/>
      <c r="W1986" s="79"/>
    </row>
    <row r="1987" spans="1:23">
      <c r="A1987" s="79"/>
      <c r="B1987" s="79"/>
      <c r="C1987" s="79"/>
      <c r="D1987" s="79"/>
      <c r="E1987" s="79"/>
      <c r="F1987" s="79"/>
      <c r="G1987" s="79"/>
      <c r="H1987" s="79"/>
      <c r="I1987" s="79"/>
      <c r="J1987" s="79"/>
      <c r="K1987" s="79"/>
      <c r="L1987" s="79"/>
      <c r="M1987" s="79"/>
      <c r="N1987" s="79"/>
      <c r="O1987" s="79"/>
      <c r="P1987" s="79"/>
      <c r="Q1987" s="79"/>
      <c r="R1987" s="79"/>
      <c r="S1987" s="79"/>
      <c r="T1987" s="79"/>
      <c r="U1987" s="79"/>
      <c r="V1987" s="79"/>
      <c r="W1987" s="79"/>
    </row>
    <row r="1988" spans="1:23">
      <c r="A1988" s="79"/>
      <c r="B1988" s="79"/>
      <c r="C1988" s="79"/>
      <c r="D1988" s="79"/>
      <c r="E1988" s="79"/>
      <c r="F1988" s="79"/>
      <c r="G1988" s="79"/>
      <c r="H1988" s="79"/>
      <c r="I1988" s="79"/>
      <c r="J1988" s="79"/>
      <c r="K1988" s="79"/>
      <c r="L1988" s="79"/>
      <c r="M1988" s="79"/>
      <c r="N1988" s="79"/>
      <c r="O1988" s="79"/>
      <c r="P1988" s="79"/>
      <c r="Q1988" s="79"/>
      <c r="R1988" s="79"/>
      <c r="S1988" s="79"/>
      <c r="T1988" s="79"/>
      <c r="U1988" s="79"/>
      <c r="V1988" s="79"/>
      <c r="W1988" s="79"/>
    </row>
    <row r="1989" spans="1:23">
      <c r="A1989" s="79"/>
      <c r="B1989" s="79"/>
      <c r="C1989" s="79"/>
      <c r="D1989" s="79"/>
      <c r="E1989" s="79"/>
      <c r="F1989" s="79"/>
      <c r="G1989" s="79"/>
      <c r="H1989" s="79"/>
      <c r="I1989" s="79"/>
      <c r="J1989" s="79"/>
      <c r="K1989" s="79"/>
      <c r="L1989" s="79"/>
      <c r="M1989" s="79"/>
      <c r="N1989" s="79"/>
      <c r="O1989" s="79"/>
      <c r="P1989" s="79"/>
      <c r="Q1989" s="79"/>
      <c r="R1989" s="79"/>
      <c r="S1989" s="79"/>
      <c r="T1989" s="79"/>
      <c r="U1989" s="79"/>
      <c r="V1989" s="79"/>
      <c r="W1989" s="79"/>
    </row>
    <row r="1990" spans="1:23">
      <c r="A1990" s="79"/>
      <c r="B1990" s="79"/>
      <c r="C1990" s="79"/>
      <c r="D1990" s="79"/>
      <c r="E1990" s="79"/>
      <c r="F1990" s="79"/>
      <c r="G1990" s="79"/>
      <c r="H1990" s="79"/>
      <c r="I1990" s="79"/>
      <c r="J1990" s="79"/>
      <c r="K1990" s="79"/>
      <c r="L1990" s="79"/>
      <c r="M1990" s="79"/>
      <c r="N1990" s="79"/>
      <c r="O1990" s="79"/>
      <c r="P1990" s="79"/>
      <c r="Q1990" s="79"/>
      <c r="R1990" s="79"/>
      <c r="S1990" s="79"/>
      <c r="T1990" s="79"/>
      <c r="U1990" s="79"/>
      <c r="V1990" s="79"/>
      <c r="W1990" s="79"/>
    </row>
    <row r="1991" spans="1:23">
      <c r="A1991" s="79"/>
      <c r="B1991" s="79"/>
      <c r="C1991" s="79"/>
      <c r="D1991" s="79"/>
      <c r="E1991" s="79"/>
      <c r="F1991" s="79"/>
      <c r="G1991" s="79"/>
      <c r="H1991" s="79"/>
      <c r="I1991" s="79"/>
      <c r="J1991" s="79"/>
      <c r="K1991" s="79"/>
      <c r="L1991" s="79"/>
      <c r="M1991" s="79"/>
      <c r="N1991" s="79"/>
      <c r="O1991" s="79"/>
      <c r="P1991" s="79"/>
      <c r="Q1991" s="79"/>
      <c r="R1991" s="79"/>
      <c r="S1991" s="79"/>
      <c r="T1991" s="79"/>
      <c r="U1991" s="79"/>
      <c r="V1991" s="79"/>
      <c r="W1991" s="79"/>
    </row>
    <row r="1992" spans="1:23">
      <c r="A1992" s="79"/>
      <c r="B1992" s="79"/>
      <c r="C1992" s="79"/>
      <c r="D1992" s="79"/>
      <c r="E1992" s="79"/>
      <c r="F1992" s="79"/>
      <c r="G1992" s="79"/>
      <c r="H1992" s="79"/>
      <c r="I1992" s="79"/>
      <c r="J1992" s="79"/>
      <c r="K1992" s="79"/>
      <c r="L1992" s="79"/>
      <c r="M1992" s="79"/>
      <c r="N1992" s="79"/>
      <c r="O1992" s="79"/>
      <c r="P1992" s="79"/>
      <c r="Q1992" s="79"/>
      <c r="R1992" s="79"/>
      <c r="S1992" s="79"/>
      <c r="T1992" s="79"/>
      <c r="U1992" s="79"/>
      <c r="V1992" s="79"/>
      <c r="W1992" s="79"/>
    </row>
    <row r="1993" spans="1:23">
      <c r="A1993" s="79"/>
      <c r="B1993" s="79"/>
      <c r="C1993" s="79"/>
      <c r="D1993" s="79"/>
      <c r="E1993" s="79"/>
      <c r="F1993" s="79"/>
      <c r="G1993" s="79"/>
      <c r="H1993" s="79"/>
      <c r="I1993" s="79"/>
      <c r="J1993" s="79"/>
      <c r="K1993" s="79"/>
      <c r="L1993" s="79"/>
      <c r="M1993" s="79"/>
      <c r="N1993" s="79"/>
      <c r="O1993" s="79"/>
      <c r="P1993" s="79"/>
      <c r="Q1993" s="79"/>
      <c r="R1993" s="79"/>
      <c r="S1993" s="79"/>
      <c r="T1993" s="79"/>
      <c r="U1993" s="79"/>
      <c r="V1993" s="79"/>
      <c r="W1993" s="79"/>
    </row>
    <row r="1994" spans="1:23">
      <c r="A1994" s="79"/>
      <c r="B1994" s="79"/>
      <c r="C1994" s="79"/>
      <c r="D1994" s="79"/>
      <c r="E1994" s="79"/>
      <c r="F1994" s="79"/>
      <c r="G1994" s="79"/>
      <c r="H1994" s="79"/>
      <c r="I1994" s="79"/>
      <c r="J1994" s="79"/>
      <c r="K1994" s="79"/>
      <c r="L1994" s="79"/>
      <c r="M1994" s="79"/>
      <c r="N1994" s="79"/>
      <c r="O1994" s="79"/>
      <c r="P1994" s="79"/>
      <c r="Q1994" s="79"/>
      <c r="R1994" s="79"/>
      <c r="S1994" s="79"/>
      <c r="T1994" s="79"/>
      <c r="U1994" s="79"/>
      <c r="V1994" s="79"/>
      <c r="W1994" s="79"/>
    </row>
    <row r="1995" spans="1:23">
      <c r="A1995" s="79"/>
      <c r="B1995" s="79"/>
      <c r="C1995" s="79"/>
      <c r="D1995" s="79"/>
      <c r="E1995" s="79"/>
      <c r="F1995" s="79"/>
      <c r="G1995" s="79"/>
      <c r="H1995" s="79"/>
      <c r="I1995" s="79"/>
      <c r="J1995" s="79"/>
      <c r="K1995" s="79"/>
      <c r="L1995" s="79"/>
      <c r="M1995" s="79"/>
      <c r="N1995" s="79"/>
      <c r="O1995" s="79"/>
      <c r="P1995" s="79"/>
      <c r="Q1995" s="79"/>
      <c r="R1995" s="79"/>
      <c r="S1995" s="79"/>
      <c r="T1995" s="79"/>
      <c r="U1995" s="79"/>
      <c r="V1995" s="79"/>
      <c r="W1995" s="79"/>
    </row>
    <row r="1996" spans="1:23">
      <c r="A1996" s="79"/>
      <c r="B1996" s="79"/>
      <c r="C1996" s="79"/>
      <c r="D1996" s="79"/>
      <c r="E1996" s="79"/>
      <c r="F1996" s="79"/>
      <c r="G1996" s="79"/>
      <c r="H1996" s="79"/>
      <c r="I1996" s="79"/>
      <c r="J1996" s="79"/>
      <c r="K1996" s="79"/>
      <c r="L1996" s="79"/>
      <c r="M1996" s="79"/>
      <c r="N1996" s="79"/>
      <c r="O1996" s="79"/>
      <c r="P1996" s="79"/>
      <c r="Q1996" s="79"/>
      <c r="R1996" s="79"/>
      <c r="S1996" s="79"/>
      <c r="T1996" s="79"/>
      <c r="U1996" s="79"/>
      <c r="V1996" s="79"/>
      <c r="W1996" s="79"/>
    </row>
    <row r="1997" spans="1:23">
      <c r="A1997" s="79"/>
      <c r="B1997" s="79"/>
      <c r="C1997" s="79"/>
      <c r="D1997" s="79"/>
      <c r="E1997" s="79"/>
      <c r="F1997" s="79"/>
      <c r="G1997" s="79"/>
      <c r="H1997" s="79"/>
      <c r="I1997" s="79"/>
      <c r="J1997" s="79"/>
      <c r="K1997" s="79"/>
      <c r="L1997" s="79"/>
      <c r="M1997" s="79"/>
      <c r="N1997" s="79"/>
      <c r="O1997" s="79"/>
      <c r="P1997" s="79"/>
      <c r="Q1997" s="79"/>
      <c r="R1997" s="79"/>
      <c r="S1997" s="79"/>
      <c r="T1997" s="79"/>
      <c r="U1997" s="79"/>
      <c r="V1997" s="79"/>
      <c r="W1997" s="79"/>
    </row>
    <row r="1998" spans="1:23">
      <c r="A1998" s="79"/>
      <c r="B1998" s="79"/>
      <c r="C1998" s="79"/>
      <c r="D1998" s="79"/>
      <c r="E1998" s="79"/>
      <c r="F1998" s="79"/>
      <c r="G1998" s="79"/>
      <c r="H1998" s="79"/>
      <c r="I1998" s="79"/>
      <c r="J1998" s="79"/>
      <c r="K1998" s="79"/>
      <c r="L1998" s="79"/>
      <c r="M1998" s="79"/>
      <c r="N1998" s="79"/>
      <c r="O1998" s="79"/>
      <c r="P1998" s="79"/>
      <c r="Q1998" s="79"/>
      <c r="R1998" s="79"/>
      <c r="S1998" s="79"/>
      <c r="T1998" s="79"/>
      <c r="U1998" s="79"/>
      <c r="V1998" s="79"/>
      <c r="W1998" s="79"/>
    </row>
    <row r="1999" spans="1:23">
      <c r="A1999" s="79"/>
      <c r="B1999" s="79"/>
      <c r="C1999" s="79"/>
      <c r="D1999" s="79"/>
      <c r="E1999" s="79"/>
      <c r="F1999" s="79"/>
      <c r="G1999" s="79"/>
      <c r="H1999" s="79"/>
      <c r="I1999" s="79"/>
      <c r="J1999" s="79"/>
      <c r="K1999" s="79"/>
      <c r="L1999" s="79"/>
      <c r="M1999" s="79"/>
      <c r="N1999" s="79"/>
      <c r="O1999" s="79"/>
      <c r="P1999" s="79"/>
      <c r="Q1999" s="79"/>
      <c r="R1999" s="79"/>
      <c r="S1999" s="79"/>
      <c r="T1999" s="79"/>
      <c r="U1999" s="79"/>
      <c r="V1999" s="79"/>
      <c r="W1999" s="79"/>
    </row>
    <row r="2000" spans="1:23">
      <c r="A2000" s="79"/>
      <c r="B2000" s="79"/>
      <c r="C2000" s="79"/>
      <c r="D2000" s="79"/>
      <c r="E2000" s="79"/>
      <c r="F2000" s="79"/>
      <c r="G2000" s="79"/>
      <c r="H2000" s="79"/>
      <c r="I2000" s="79"/>
      <c r="J2000" s="79"/>
      <c r="K2000" s="79"/>
      <c r="L2000" s="79"/>
      <c r="M2000" s="79"/>
      <c r="N2000" s="79"/>
      <c r="O2000" s="79"/>
      <c r="P2000" s="79"/>
      <c r="Q2000" s="79"/>
      <c r="R2000" s="79"/>
      <c r="S2000" s="79"/>
      <c r="T2000" s="79"/>
      <c r="U2000" s="79"/>
      <c r="V2000" s="79"/>
      <c r="W2000" s="79"/>
    </row>
    <row r="2001" spans="1:23">
      <c r="A2001" s="79"/>
      <c r="B2001" s="79"/>
      <c r="C2001" s="79"/>
      <c r="D2001" s="79"/>
      <c r="E2001" s="79"/>
      <c r="F2001" s="79"/>
      <c r="G2001" s="79"/>
      <c r="H2001" s="79"/>
      <c r="I2001" s="79"/>
      <c r="J2001" s="79"/>
      <c r="K2001" s="79"/>
      <c r="L2001" s="79"/>
      <c r="M2001" s="79"/>
      <c r="N2001" s="79"/>
      <c r="O2001" s="79"/>
      <c r="P2001" s="79"/>
      <c r="Q2001" s="79"/>
      <c r="R2001" s="79"/>
      <c r="S2001" s="79"/>
      <c r="T2001" s="79"/>
      <c r="U2001" s="79"/>
      <c r="V2001" s="79"/>
      <c r="W2001" s="79"/>
    </row>
    <row r="2002" spans="1:23">
      <c r="A2002" s="79"/>
      <c r="B2002" s="79"/>
      <c r="C2002" s="79"/>
      <c r="D2002" s="79"/>
      <c r="E2002" s="79"/>
      <c r="F2002" s="79"/>
      <c r="G2002" s="79"/>
      <c r="H2002" s="79"/>
      <c r="I2002" s="79"/>
      <c r="J2002" s="79"/>
      <c r="K2002" s="79"/>
      <c r="L2002" s="79"/>
      <c r="M2002" s="79"/>
      <c r="N2002" s="79"/>
      <c r="O2002" s="79"/>
      <c r="P2002" s="79"/>
      <c r="Q2002" s="79"/>
      <c r="R2002" s="79"/>
      <c r="S2002" s="79"/>
      <c r="T2002" s="79"/>
      <c r="U2002" s="79"/>
      <c r="V2002" s="79"/>
      <c r="W2002" s="79"/>
    </row>
    <row r="2003" spans="1:23">
      <c r="A2003" s="79"/>
      <c r="B2003" s="79"/>
      <c r="C2003" s="79"/>
      <c r="D2003" s="79"/>
      <c r="E2003" s="79"/>
      <c r="F2003" s="79"/>
      <c r="G2003" s="79"/>
      <c r="H2003" s="79"/>
      <c r="I2003" s="79"/>
      <c r="J2003" s="79"/>
      <c r="K2003" s="79"/>
      <c r="L2003" s="79"/>
      <c r="M2003" s="79"/>
      <c r="N2003" s="79"/>
      <c r="O2003" s="79"/>
      <c r="P2003" s="79"/>
      <c r="Q2003" s="79"/>
      <c r="R2003" s="79"/>
      <c r="S2003" s="79"/>
      <c r="T2003" s="79"/>
      <c r="U2003" s="79"/>
      <c r="V2003" s="79"/>
      <c r="W2003" s="79"/>
    </row>
    <row r="2004" spans="1:23">
      <c r="A2004" s="79"/>
      <c r="B2004" s="79"/>
      <c r="C2004" s="79"/>
      <c r="D2004" s="79"/>
      <c r="E2004" s="79"/>
      <c r="F2004" s="79"/>
      <c r="G2004" s="79"/>
      <c r="H2004" s="79"/>
      <c r="I2004" s="79"/>
      <c r="J2004" s="79"/>
      <c r="K2004" s="79"/>
      <c r="L2004" s="79"/>
      <c r="M2004" s="79"/>
      <c r="N2004" s="79"/>
      <c r="O2004" s="79"/>
      <c r="P2004" s="79"/>
      <c r="Q2004" s="79"/>
      <c r="R2004" s="79"/>
      <c r="S2004" s="79"/>
      <c r="T2004" s="79"/>
      <c r="U2004" s="79"/>
      <c r="V2004" s="79"/>
      <c r="W2004" s="79"/>
    </row>
    <row r="2005" spans="1:23">
      <c r="A2005" s="79"/>
      <c r="B2005" s="79"/>
      <c r="C2005" s="79"/>
      <c r="D2005" s="79"/>
      <c r="E2005" s="79"/>
      <c r="F2005" s="79"/>
      <c r="G2005" s="79"/>
      <c r="H2005" s="79"/>
      <c r="I2005" s="79"/>
      <c r="J2005" s="79"/>
      <c r="K2005" s="79"/>
      <c r="L2005" s="79"/>
      <c r="M2005" s="79"/>
      <c r="N2005" s="79"/>
      <c r="O2005" s="79"/>
      <c r="P2005" s="79"/>
      <c r="Q2005" s="79"/>
      <c r="R2005" s="79"/>
      <c r="S2005" s="79"/>
      <c r="T2005" s="79"/>
      <c r="U2005" s="79"/>
      <c r="V2005" s="79"/>
      <c r="W2005" s="79"/>
    </row>
    <row r="2006" spans="1:23">
      <c r="A2006" s="79"/>
      <c r="B2006" s="79"/>
      <c r="C2006" s="79"/>
      <c r="D2006" s="79"/>
      <c r="E2006" s="79"/>
      <c r="F2006" s="79"/>
      <c r="G2006" s="79"/>
      <c r="H2006" s="79"/>
      <c r="I2006" s="79"/>
      <c r="J2006" s="79"/>
      <c r="K2006" s="79"/>
      <c r="L2006" s="79"/>
      <c r="M2006" s="79"/>
      <c r="N2006" s="79"/>
      <c r="O2006" s="79"/>
      <c r="P2006" s="79"/>
      <c r="Q2006" s="79"/>
      <c r="R2006" s="79"/>
      <c r="S2006" s="79"/>
      <c r="T2006" s="79"/>
      <c r="U2006" s="79"/>
      <c r="V2006" s="79"/>
      <c r="W2006" s="79"/>
    </row>
    <row r="2007" spans="1:23">
      <c r="A2007" s="79"/>
      <c r="B2007" s="79"/>
      <c r="C2007" s="79"/>
      <c r="D2007" s="79"/>
      <c r="E2007" s="79"/>
      <c r="F2007" s="79"/>
      <c r="G2007" s="79"/>
      <c r="H2007" s="79"/>
      <c r="I2007" s="79"/>
      <c r="J2007" s="79"/>
      <c r="K2007" s="79"/>
      <c r="L2007" s="79"/>
      <c r="M2007" s="79"/>
      <c r="N2007" s="79"/>
      <c r="O2007" s="79"/>
      <c r="P2007" s="79"/>
      <c r="Q2007" s="79"/>
      <c r="R2007" s="79"/>
      <c r="S2007" s="79"/>
      <c r="T2007" s="79"/>
      <c r="U2007" s="79"/>
      <c r="V2007" s="79"/>
      <c r="W2007" s="79"/>
    </row>
    <row r="2008" spans="1:23">
      <c r="A2008" s="79"/>
      <c r="B2008" s="79"/>
      <c r="C2008" s="79"/>
      <c r="D2008" s="79"/>
      <c r="E2008" s="79"/>
      <c r="F2008" s="79"/>
      <c r="G2008" s="79"/>
      <c r="H2008" s="79"/>
      <c r="I2008" s="79"/>
      <c r="J2008" s="79"/>
      <c r="K2008" s="79"/>
      <c r="L2008" s="79"/>
      <c r="M2008" s="79"/>
      <c r="N2008" s="79"/>
      <c r="O2008" s="79"/>
      <c r="P2008" s="79"/>
      <c r="Q2008" s="79"/>
      <c r="R2008" s="79"/>
      <c r="S2008" s="79"/>
      <c r="T2008" s="79"/>
      <c r="U2008" s="79"/>
      <c r="V2008" s="79"/>
      <c r="W2008" s="79"/>
    </row>
    <row r="2009" spans="1:23">
      <c r="A2009" s="79"/>
      <c r="B2009" s="79"/>
      <c r="C2009" s="79"/>
      <c r="D2009" s="79"/>
      <c r="E2009" s="79"/>
      <c r="F2009" s="79"/>
      <c r="G2009" s="79"/>
      <c r="H2009" s="79"/>
      <c r="I2009" s="79"/>
      <c r="J2009" s="79"/>
      <c r="K2009" s="79"/>
      <c r="L2009" s="79"/>
      <c r="M2009" s="79"/>
      <c r="N2009" s="79"/>
      <c r="O2009" s="79"/>
      <c r="P2009" s="79"/>
      <c r="Q2009" s="79"/>
      <c r="R2009" s="79"/>
      <c r="S2009" s="79"/>
      <c r="T2009" s="79"/>
      <c r="U2009" s="79"/>
      <c r="V2009" s="79"/>
      <c r="W2009" s="79"/>
    </row>
    <row r="2010" spans="1:23">
      <c r="A2010" s="79"/>
      <c r="B2010" s="79"/>
      <c r="C2010" s="79"/>
      <c r="D2010" s="79"/>
      <c r="E2010" s="79"/>
      <c r="F2010" s="79"/>
      <c r="G2010" s="79"/>
      <c r="H2010" s="79"/>
      <c r="I2010" s="79"/>
      <c r="J2010" s="79"/>
      <c r="K2010" s="79"/>
      <c r="L2010" s="79"/>
      <c r="M2010" s="79"/>
      <c r="N2010" s="79"/>
      <c r="O2010" s="79"/>
      <c r="P2010" s="79"/>
      <c r="Q2010" s="79"/>
      <c r="R2010" s="79"/>
      <c r="S2010" s="79"/>
      <c r="T2010" s="79"/>
      <c r="U2010" s="79"/>
      <c r="V2010" s="79"/>
      <c r="W2010" s="79"/>
    </row>
    <row r="2011" spans="1:23">
      <c r="A2011" s="79"/>
      <c r="B2011" s="79"/>
      <c r="C2011" s="79"/>
      <c r="D2011" s="79"/>
      <c r="E2011" s="79"/>
      <c r="F2011" s="79"/>
      <c r="G2011" s="79"/>
      <c r="H2011" s="79"/>
      <c r="I2011" s="79"/>
      <c r="J2011" s="79"/>
      <c r="K2011" s="79"/>
      <c r="L2011" s="79"/>
      <c r="M2011" s="79"/>
      <c r="N2011" s="79"/>
      <c r="O2011" s="79"/>
      <c r="P2011" s="79"/>
      <c r="Q2011" s="79"/>
      <c r="R2011" s="79"/>
      <c r="S2011" s="79"/>
      <c r="T2011" s="79"/>
      <c r="U2011" s="79"/>
      <c r="V2011" s="79"/>
      <c r="W2011" s="79"/>
    </row>
    <row r="2012" spans="1:23">
      <c r="A2012" s="79"/>
      <c r="B2012" s="79"/>
      <c r="C2012" s="79"/>
      <c r="D2012" s="79"/>
      <c r="E2012" s="79"/>
      <c r="F2012" s="79"/>
      <c r="G2012" s="79"/>
      <c r="H2012" s="79"/>
      <c r="I2012" s="79"/>
      <c r="J2012" s="79"/>
      <c r="K2012" s="79"/>
      <c r="L2012" s="79"/>
      <c r="M2012" s="79"/>
      <c r="N2012" s="79"/>
      <c r="O2012" s="79"/>
      <c r="P2012" s="79"/>
      <c r="Q2012" s="79"/>
      <c r="R2012" s="79"/>
      <c r="S2012" s="79"/>
      <c r="T2012" s="79"/>
      <c r="U2012" s="79"/>
      <c r="V2012" s="79"/>
      <c r="W2012" s="79"/>
    </row>
    <row r="2013" spans="1:23">
      <c r="A2013" s="79"/>
      <c r="B2013" s="79"/>
      <c r="C2013" s="79"/>
      <c r="D2013" s="79"/>
      <c r="E2013" s="79"/>
      <c r="F2013" s="79"/>
      <c r="G2013" s="79"/>
      <c r="H2013" s="79"/>
      <c r="I2013" s="79"/>
      <c r="J2013" s="79"/>
      <c r="K2013" s="79"/>
      <c r="L2013" s="79"/>
      <c r="M2013" s="79"/>
      <c r="N2013" s="79"/>
      <c r="O2013" s="79"/>
      <c r="P2013" s="79"/>
      <c r="Q2013" s="79"/>
      <c r="R2013" s="79"/>
      <c r="S2013" s="79"/>
      <c r="T2013" s="79"/>
      <c r="U2013" s="79"/>
      <c r="V2013" s="79"/>
      <c r="W2013" s="79"/>
    </row>
    <row r="2014" spans="1:23">
      <c r="A2014" s="79"/>
      <c r="B2014" s="79"/>
      <c r="C2014" s="79"/>
      <c r="D2014" s="79"/>
      <c r="E2014" s="79"/>
      <c r="F2014" s="79"/>
      <c r="G2014" s="79"/>
      <c r="H2014" s="79"/>
      <c r="I2014" s="79"/>
      <c r="J2014" s="79"/>
      <c r="K2014" s="79"/>
      <c r="L2014" s="79"/>
      <c r="M2014" s="79"/>
      <c r="N2014" s="79"/>
      <c r="O2014" s="79"/>
      <c r="P2014" s="79"/>
      <c r="Q2014" s="79"/>
      <c r="R2014" s="79"/>
      <c r="S2014" s="79"/>
      <c r="T2014" s="79"/>
      <c r="U2014" s="79"/>
      <c r="V2014" s="79"/>
      <c r="W2014" s="79"/>
    </row>
    <row r="2015" spans="1:23">
      <c r="A2015" s="79"/>
      <c r="B2015" s="79"/>
      <c r="C2015" s="79"/>
      <c r="D2015" s="79"/>
      <c r="E2015" s="79"/>
      <c r="F2015" s="79"/>
      <c r="G2015" s="79"/>
      <c r="H2015" s="79"/>
      <c r="I2015" s="79"/>
      <c r="J2015" s="79"/>
      <c r="K2015" s="79"/>
      <c r="L2015" s="79"/>
      <c r="M2015" s="79"/>
      <c r="N2015" s="79"/>
      <c r="O2015" s="79"/>
      <c r="P2015" s="79"/>
      <c r="Q2015" s="79"/>
      <c r="R2015" s="79"/>
      <c r="S2015" s="79"/>
      <c r="T2015" s="79"/>
      <c r="U2015" s="79"/>
      <c r="V2015" s="79"/>
      <c r="W2015" s="79"/>
    </row>
    <row r="2016" spans="1:23">
      <c r="A2016" s="79"/>
      <c r="B2016" s="79"/>
      <c r="C2016" s="79"/>
      <c r="D2016" s="79"/>
      <c r="E2016" s="79"/>
      <c r="F2016" s="79"/>
      <c r="G2016" s="79"/>
      <c r="H2016" s="79"/>
      <c r="I2016" s="79"/>
      <c r="J2016" s="79"/>
      <c r="K2016" s="79"/>
      <c r="L2016" s="79"/>
      <c r="M2016" s="79"/>
      <c r="N2016" s="79"/>
      <c r="O2016" s="79"/>
      <c r="P2016" s="79"/>
      <c r="Q2016" s="79"/>
      <c r="R2016" s="79"/>
      <c r="S2016" s="79"/>
      <c r="T2016" s="79"/>
      <c r="U2016" s="79"/>
      <c r="V2016" s="79"/>
      <c r="W2016" s="79"/>
    </row>
    <row r="2017" spans="1:23">
      <c r="A2017" s="79"/>
      <c r="B2017" s="79"/>
      <c r="C2017" s="79"/>
      <c r="D2017" s="79"/>
      <c r="E2017" s="79"/>
      <c r="F2017" s="79"/>
      <c r="G2017" s="79"/>
      <c r="H2017" s="79"/>
      <c r="I2017" s="79"/>
      <c r="J2017" s="79"/>
      <c r="K2017" s="79"/>
      <c r="L2017" s="79"/>
      <c r="M2017" s="79"/>
      <c r="N2017" s="79"/>
      <c r="O2017" s="79"/>
      <c r="P2017" s="79"/>
      <c r="Q2017" s="79"/>
      <c r="R2017" s="79"/>
      <c r="S2017" s="79"/>
      <c r="T2017" s="79"/>
      <c r="U2017" s="79"/>
      <c r="V2017" s="79"/>
      <c r="W2017" s="79"/>
    </row>
    <row r="2018" spans="1:23">
      <c r="A2018" s="79"/>
      <c r="B2018" s="79"/>
      <c r="C2018" s="79"/>
      <c r="D2018" s="79"/>
      <c r="E2018" s="79"/>
      <c r="F2018" s="79"/>
      <c r="G2018" s="79"/>
      <c r="H2018" s="79"/>
      <c r="I2018" s="79"/>
      <c r="J2018" s="79"/>
      <c r="K2018" s="79"/>
      <c r="L2018" s="79"/>
      <c r="M2018" s="79"/>
      <c r="N2018" s="79"/>
      <c r="O2018" s="79"/>
      <c r="P2018" s="79"/>
      <c r="Q2018" s="79"/>
      <c r="R2018" s="79"/>
      <c r="S2018" s="79"/>
      <c r="T2018" s="79"/>
      <c r="U2018" s="79"/>
      <c r="V2018" s="79"/>
      <c r="W2018" s="79"/>
    </row>
    <row r="2019" spans="1:23">
      <c r="A2019" s="79"/>
      <c r="B2019" s="79"/>
      <c r="C2019" s="79"/>
      <c r="D2019" s="79"/>
      <c r="E2019" s="79"/>
      <c r="F2019" s="79"/>
      <c r="G2019" s="79"/>
      <c r="H2019" s="79"/>
      <c r="I2019" s="79"/>
      <c r="J2019" s="79"/>
      <c r="K2019" s="79"/>
      <c r="L2019" s="79"/>
      <c r="M2019" s="79"/>
      <c r="N2019" s="79"/>
      <c r="O2019" s="79"/>
      <c r="P2019" s="79"/>
      <c r="Q2019" s="79"/>
      <c r="R2019" s="79"/>
      <c r="S2019" s="79"/>
      <c r="T2019" s="79"/>
      <c r="U2019" s="79"/>
      <c r="V2019" s="79"/>
      <c r="W2019" s="79"/>
    </row>
    <row r="2020" spans="1:23">
      <c r="A2020" s="79"/>
      <c r="B2020" s="79"/>
      <c r="C2020" s="79"/>
      <c r="D2020" s="79"/>
      <c r="E2020" s="79"/>
      <c r="F2020" s="79"/>
      <c r="G2020" s="79"/>
      <c r="H2020" s="79"/>
      <c r="I2020" s="79"/>
      <c r="J2020" s="79"/>
      <c r="K2020" s="79"/>
      <c r="L2020" s="79"/>
      <c r="M2020" s="79"/>
      <c r="N2020" s="79"/>
      <c r="O2020" s="79"/>
      <c r="P2020" s="79"/>
      <c r="Q2020" s="79"/>
      <c r="R2020" s="79"/>
      <c r="S2020" s="79"/>
      <c r="T2020" s="79"/>
      <c r="U2020" s="79"/>
      <c r="V2020" s="79"/>
      <c r="W2020" s="79"/>
    </row>
    <row r="2021" spans="1:23">
      <c r="A2021" s="79"/>
      <c r="B2021" s="79"/>
      <c r="C2021" s="79"/>
      <c r="D2021" s="79"/>
      <c r="E2021" s="79"/>
      <c r="F2021" s="79"/>
      <c r="G2021" s="79"/>
      <c r="H2021" s="79"/>
      <c r="I2021" s="79"/>
      <c r="J2021" s="79"/>
      <c r="K2021" s="79"/>
      <c r="L2021" s="79"/>
      <c r="M2021" s="79"/>
      <c r="N2021" s="79"/>
      <c r="O2021" s="79"/>
      <c r="P2021" s="79"/>
      <c r="Q2021" s="79"/>
      <c r="R2021" s="79"/>
      <c r="S2021" s="79"/>
      <c r="T2021" s="79"/>
      <c r="U2021" s="79"/>
      <c r="V2021" s="79"/>
      <c r="W2021" s="79"/>
    </row>
    <row r="2022" spans="1:23">
      <c r="A2022" s="79"/>
      <c r="B2022" s="79"/>
      <c r="C2022" s="79"/>
      <c r="D2022" s="79"/>
      <c r="E2022" s="79"/>
      <c r="F2022" s="79"/>
      <c r="G2022" s="79"/>
      <c r="H2022" s="79"/>
      <c r="I2022" s="79"/>
      <c r="J2022" s="79"/>
      <c r="K2022" s="79"/>
      <c r="L2022" s="79"/>
      <c r="M2022" s="79"/>
      <c r="N2022" s="79"/>
      <c r="O2022" s="79"/>
      <c r="P2022" s="79"/>
      <c r="Q2022" s="79"/>
      <c r="R2022" s="79"/>
      <c r="S2022" s="79"/>
      <c r="T2022" s="79"/>
      <c r="U2022" s="79"/>
      <c r="V2022" s="79"/>
      <c r="W2022" s="79"/>
    </row>
    <row r="2023" spans="1:23">
      <c r="A2023" s="79"/>
      <c r="B2023" s="79"/>
      <c r="C2023" s="79"/>
      <c r="D2023" s="79"/>
      <c r="E2023" s="79"/>
      <c r="F2023" s="79"/>
      <c r="G2023" s="79"/>
      <c r="H2023" s="79"/>
      <c r="I2023" s="79"/>
      <c r="J2023" s="79"/>
      <c r="K2023" s="79"/>
      <c r="L2023" s="79"/>
      <c r="M2023" s="79"/>
      <c r="N2023" s="79"/>
      <c r="O2023" s="79"/>
      <c r="P2023" s="79"/>
      <c r="Q2023" s="79"/>
      <c r="R2023" s="79"/>
      <c r="S2023" s="79"/>
      <c r="T2023" s="79"/>
      <c r="U2023" s="79"/>
      <c r="V2023" s="79"/>
      <c r="W2023" s="79"/>
    </row>
    <row r="2024" spans="1:23">
      <c r="A2024" s="79"/>
      <c r="B2024" s="79"/>
      <c r="C2024" s="79"/>
      <c r="D2024" s="79"/>
      <c r="E2024" s="79"/>
      <c r="F2024" s="79"/>
      <c r="G2024" s="79"/>
      <c r="H2024" s="79"/>
      <c r="I2024" s="79"/>
      <c r="J2024" s="79"/>
      <c r="K2024" s="79"/>
      <c r="L2024" s="79"/>
      <c r="M2024" s="79"/>
      <c r="N2024" s="79"/>
      <c r="O2024" s="79"/>
      <c r="P2024" s="79"/>
      <c r="Q2024" s="79"/>
      <c r="R2024" s="79"/>
      <c r="S2024" s="79"/>
      <c r="T2024" s="79"/>
      <c r="U2024" s="79"/>
      <c r="V2024" s="79"/>
      <c r="W2024" s="79"/>
    </row>
    <row r="2025" spans="1:23">
      <c r="A2025" s="79"/>
      <c r="B2025" s="79"/>
      <c r="C2025" s="79"/>
      <c r="D2025" s="79"/>
      <c r="E2025" s="79"/>
      <c r="F2025" s="79"/>
      <c r="G2025" s="79"/>
      <c r="H2025" s="79"/>
      <c r="I2025" s="79"/>
      <c r="J2025" s="79"/>
      <c r="K2025" s="79"/>
      <c r="L2025" s="79"/>
      <c r="M2025" s="79"/>
      <c r="N2025" s="79"/>
      <c r="O2025" s="79"/>
      <c r="P2025" s="79"/>
      <c r="Q2025" s="79"/>
      <c r="R2025" s="79"/>
      <c r="S2025" s="79"/>
      <c r="T2025" s="79"/>
      <c r="U2025" s="79"/>
      <c r="V2025" s="79"/>
      <c r="W2025" s="79"/>
    </row>
    <row r="2026" spans="1:23">
      <c r="A2026" s="79"/>
      <c r="B2026" s="79"/>
      <c r="C2026" s="79"/>
      <c r="D2026" s="79"/>
      <c r="E2026" s="79"/>
      <c r="F2026" s="79"/>
      <c r="G2026" s="79"/>
      <c r="H2026" s="79"/>
      <c r="I2026" s="79"/>
      <c r="J2026" s="79"/>
      <c r="K2026" s="79"/>
      <c r="L2026" s="79"/>
      <c r="M2026" s="79"/>
      <c r="N2026" s="79"/>
      <c r="O2026" s="79"/>
      <c r="P2026" s="79"/>
      <c r="Q2026" s="79"/>
      <c r="R2026" s="79"/>
      <c r="S2026" s="79"/>
      <c r="T2026" s="79"/>
      <c r="U2026" s="79"/>
      <c r="V2026" s="79"/>
      <c r="W2026" s="79"/>
    </row>
    <row r="2027" spans="1:23">
      <c r="A2027" s="79"/>
      <c r="B2027" s="79"/>
      <c r="C2027" s="79"/>
      <c r="D2027" s="79"/>
      <c r="E2027" s="79"/>
      <c r="F2027" s="79"/>
      <c r="G2027" s="79"/>
      <c r="H2027" s="79"/>
      <c r="I2027" s="79"/>
      <c r="J2027" s="79"/>
      <c r="K2027" s="79"/>
      <c r="L2027" s="79"/>
      <c r="M2027" s="79"/>
      <c r="N2027" s="79"/>
      <c r="O2027" s="79"/>
      <c r="P2027" s="79"/>
      <c r="Q2027" s="79"/>
      <c r="R2027" s="79"/>
      <c r="S2027" s="79"/>
      <c r="T2027" s="79"/>
      <c r="U2027" s="79"/>
      <c r="V2027" s="79"/>
      <c r="W2027" s="79"/>
    </row>
    <row r="2028" spans="1:23">
      <c r="A2028" s="79"/>
      <c r="B2028" s="79"/>
      <c r="C2028" s="79"/>
      <c r="D2028" s="79"/>
      <c r="E2028" s="79"/>
      <c r="F2028" s="79"/>
      <c r="G2028" s="79"/>
      <c r="H2028" s="79"/>
      <c r="I2028" s="79"/>
      <c r="J2028" s="79"/>
      <c r="K2028" s="79"/>
      <c r="L2028" s="79"/>
      <c r="M2028" s="79"/>
      <c r="N2028" s="79"/>
      <c r="O2028" s="79"/>
      <c r="P2028" s="79"/>
      <c r="Q2028" s="79"/>
      <c r="R2028" s="79"/>
      <c r="S2028" s="79"/>
      <c r="T2028" s="79"/>
      <c r="U2028" s="79"/>
      <c r="V2028" s="79"/>
      <c r="W2028" s="79"/>
    </row>
    <row r="2029" spans="1:23">
      <c r="A2029" s="79"/>
      <c r="B2029" s="79"/>
      <c r="C2029" s="79"/>
      <c r="D2029" s="79"/>
      <c r="E2029" s="79"/>
      <c r="F2029" s="79"/>
      <c r="G2029" s="79"/>
      <c r="H2029" s="79"/>
      <c r="I2029" s="79"/>
      <c r="J2029" s="79"/>
      <c r="K2029" s="79"/>
      <c r="L2029" s="79"/>
      <c r="M2029" s="79"/>
      <c r="N2029" s="79"/>
      <c r="O2029" s="79"/>
      <c r="P2029" s="79"/>
      <c r="Q2029" s="79"/>
      <c r="R2029" s="79"/>
      <c r="S2029" s="79"/>
      <c r="T2029" s="79"/>
      <c r="U2029" s="79"/>
      <c r="V2029" s="79"/>
      <c r="W2029" s="79"/>
    </row>
    <row r="2030" spans="1:23">
      <c r="A2030" s="79"/>
      <c r="B2030" s="79"/>
      <c r="C2030" s="79"/>
      <c r="D2030" s="79"/>
      <c r="E2030" s="79"/>
      <c r="F2030" s="79"/>
      <c r="G2030" s="79"/>
      <c r="H2030" s="79"/>
      <c r="I2030" s="79"/>
      <c r="J2030" s="79"/>
      <c r="K2030" s="79"/>
      <c r="L2030" s="79"/>
      <c r="M2030" s="79"/>
      <c r="N2030" s="79"/>
      <c r="O2030" s="79"/>
      <c r="P2030" s="79"/>
      <c r="Q2030" s="79"/>
      <c r="R2030" s="79"/>
      <c r="S2030" s="79"/>
      <c r="T2030" s="79"/>
      <c r="U2030" s="79"/>
      <c r="V2030" s="79"/>
      <c r="W2030" s="79"/>
    </row>
    <row r="2031" spans="1:23">
      <c r="A2031" s="79"/>
      <c r="B2031" s="79"/>
      <c r="C2031" s="79"/>
      <c r="D2031" s="79"/>
      <c r="E2031" s="79"/>
      <c r="F2031" s="79"/>
      <c r="G2031" s="79"/>
      <c r="H2031" s="79"/>
      <c r="I2031" s="79"/>
      <c r="J2031" s="79"/>
      <c r="K2031" s="79"/>
      <c r="L2031" s="79"/>
      <c r="M2031" s="79"/>
      <c r="N2031" s="79"/>
      <c r="O2031" s="79"/>
      <c r="P2031" s="79"/>
      <c r="Q2031" s="79"/>
      <c r="R2031" s="79"/>
      <c r="S2031" s="79"/>
      <c r="T2031" s="79"/>
      <c r="U2031" s="79"/>
      <c r="V2031" s="79"/>
      <c r="W2031" s="79"/>
    </row>
    <row r="2032" spans="1:23">
      <c r="A2032" s="79"/>
      <c r="B2032" s="79"/>
      <c r="C2032" s="79"/>
      <c r="D2032" s="79"/>
      <c r="E2032" s="79"/>
      <c r="F2032" s="79"/>
      <c r="G2032" s="79"/>
      <c r="H2032" s="79"/>
      <c r="I2032" s="79"/>
      <c r="J2032" s="79"/>
      <c r="K2032" s="79"/>
      <c r="L2032" s="79"/>
      <c r="M2032" s="79"/>
      <c r="N2032" s="79"/>
      <c r="O2032" s="79"/>
      <c r="P2032" s="79"/>
      <c r="Q2032" s="79"/>
      <c r="R2032" s="79"/>
      <c r="S2032" s="79"/>
      <c r="T2032" s="79"/>
      <c r="U2032" s="79"/>
      <c r="V2032" s="79"/>
      <c r="W2032" s="79"/>
    </row>
    <row r="2033" spans="1:23">
      <c r="A2033" s="79"/>
      <c r="B2033" s="79"/>
      <c r="C2033" s="79"/>
      <c r="D2033" s="79"/>
      <c r="E2033" s="79"/>
      <c r="F2033" s="79"/>
      <c r="G2033" s="79"/>
      <c r="H2033" s="79"/>
      <c r="I2033" s="79"/>
      <c r="J2033" s="79"/>
      <c r="K2033" s="79"/>
      <c r="L2033" s="79"/>
      <c r="M2033" s="79"/>
      <c r="N2033" s="79"/>
      <c r="O2033" s="79"/>
      <c r="P2033" s="79"/>
      <c r="Q2033" s="79"/>
      <c r="R2033" s="79"/>
      <c r="S2033" s="79"/>
      <c r="T2033" s="79"/>
      <c r="U2033" s="79"/>
      <c r="V2033" s="79"/>
      <c r="W2033" s="79"/>
    </row>
    <row r="2034" spans="1:23">
      <c r="A2034" s="79"/>
      <c r="B2034" s="79"/>
      <c r="C2034" s="79"/>
      <c r="D2034" s="79"/>
      <c r="E2034" s="79"/>
      <c r="F2034" s="79"/>
      <c r="G2034" s="79"/>
      <c r="H2034" s="79"/>
      <c r="I2034" s="79"/>
      <c r="J2034" s="79"/>
      <c r="K2034" s="79"/>
      <c r="L2034" s="79"/>
      <c r="M2034" s="79"/>
      <c r="N2034" s="79"/>
      <c r="O2034" s="79"/>
      <c r="P2034" s="79"/>
      <c r="Q2034" s="79"/>
      <c r="R2034" s="79"/>
      <c r="S2034" s="79"/>
      <c r="T2034" s="79"/>
      <c r="U2034" s="79"/>
      <c r="V2034" s="79"/>
      <c r="W2034" s="79"/>
    </row>
    <row r="2035" spans="1:23">
      <c r="A2035" s="79"/>
      <c r="B2035" s="79"/>
      <c r="C2035" s="79"/>
      <c r="D2035" s="79"/>
      <c r="E2035" s="79"/>
      <c r="F2035" s="79"/>
      <c r="G2035" s="79"/>
      <c r="H2035" s="79"/>
      <c r="I2035" s="79"/>
      <c r="J2035" s="79"/>
      <c r="K2035" s="79"/>
      <c r="L2035" s="79"/>
      <c r="M2035" s="79"/>
      <c r="N2035" s="79"/>
      <c r="O2035" s="79"/>
      <c r="P2035" s="79"/>
      <c r="Q2035" s="79"/>
      <c r="R2035" s="79"/>
      <c r="S2035" s="79"/>
      <c r="T2035" s="79"/>
      <c r="U2035" s="79"/>
      <c r="V2035" s="79"/>
      <c r="W2035" s="79"/>
    </row>
    <row r="2036" spans="1:23">
      <c r="A2036" s="79"/>
      <c r="B2036" s="79"/>
      <c r="C2036" s="79"/>
      <c r="D2036" s="79"/>
      <c r="E2036" s="79"/>
      <c r="F2036" s="79"/>
      <c r="G2036" s="79"/>
      <c r="H2036" s="79"/>
      <c r="I2036" s="79"/>
      <c r="J2036" s="79"/>
      <c r="K2036" s="79"/>
      <c r="L2036" s="79"/>
      <c r="M2036" s="79"/>
      <c r="N2036" s="79"/>
      <c r="O2036" s="79"/>
      <c r="P2036" s="79"/>
      <c r="Q2036" s="79"/>
      <c r="R2036" s="79"/>
      <c r="S2036" s="79"/>
      <c r="T2036" s="79"/>
      <c r="U2036" s="79"/>
      <c r="V2036" s="79"/>
      <c r="W2036" s="79"/>
    </row>
    <row r="2037" spans="1:23">
      <c r="A2037" s="79"/>
      <c r="B2037" s="79"/>
      <c r="C2037" s="79"/>
      <c r="D2037" s="79"/>
      <c r="E2037" s="79"/>
      <c r="F2037" s="79"/>
      <c r="G2037" s="79"/>
      <c r="H2037" s="79"/>
      <c r="I2037" s="79"/>
      <c r="J2037" s="79"/>
      <c r="K2037" s="79"/>
      <c r="L2037" s="79"/>
      <c r="M2037" s="79"/>
      <c r="N2037" s="79"/>
      <c r="O2037" s="79"/>
      <c r="P2037" s="79"/>
      <c r="Q2037" s="79"/>
      <c r="R2037" s="79"/>
      <c r="S2037" s="79"/>
      <c r="T2037" s="79"/>
      <c r="U2037" s="79"/>
      <c r="V2037" s="79"/>
      <c r="W2037" s="79"/>
    </row>
    <row r="2038" spans="1:23">
      <c r="A2038" s="79"/>
      <c r="B2038" s="79"/>
      <c r="C2038" s="79"/>
      <c r="D2038" s="79"/>
      <c r="E2038" s="79"/>
      <c r="F2038" s="79"/>
      <c r="G2038" s="79"/>
      <c r="H2038" s="79"/>
      <c r="I2038" s="79"/>
      <c r="J2038" s="79"/>
      <c r="K2038" s="79"/>
      <c r="L2038" s="79"/>
      <c r="M2038" s="79"/>
      <c r="N2038" s="79"/>
      <c r="O2038" s="79"/>
      <c r="P2038" s="79"/>
      <c r="Q2038" s="79"/>
      <c r="R2038" s="79"/>
      <c r="S2038" s="79"/>
      <c r="T2038" s="79"/>
      <c r="U2038" s="79"/>
      <c r="V2038" s="79"/>
      <c r="W2038" s="79"/>
    </row>
    <row r="2039" spans="1:23">
      <c r="A2039" s="79"/>
      <c r="B2039" s="79"/>
      <c r="C2039" s="79"/>
      <c r="D2039" s="79"/>
      <c r="E2039" s="79"/>
      <c r="F2039" s="79"/>
      <c r="G2039" s="79"/>
      <c r="H2039" s="79"/>
      <c r="I2039" s="79"/>
      <c r="J2039" s="79"/>
      <c r="K2039" s="79"/>
      <c r="L2039" s="79"/>
      <c r="M2039" s="79"/>
      <c r="N2039" s="79"/>
      <c r="O2039" s="79"/>
      <c r="P2039" s="79"/>
      <c r="Q2039" s="79"/>
      <c r="R2039" s="79"/>
      <c r="S2039" s="79"/>
      <c r="T2039" s="79"/>
      <c r="U2039" s="79"/>
      <c r="V2039" s="79"/>
      <c r="W2039" s="79"/>
    </row>
    <row r="2040" spans="1:23">
      <c r="A2040" s="79"/>
      <c r="B2040" s="79"/>
      <c r="C2040" s="79"/>
      <c r="D2040" s="79"/>
      <c r="E2040" s="79"/>
      <c r="F2040" s="79"/>
      <c r="G2040" s="79"/>
      <c r="H2040" s="79"/>
      <c r="I2040" s="79"/>
      <c r="J2040" s="79"/>
      <c r="K2040" s="79"/>
      <c r="L2040" s="79"/>
      <c r="M2040" s="79"/>
      <c r="N2040" s="79"/>
      <c r="O2040" s="79"/>
      <c r="P2040" s="79"/>
      <c r="Q2040" s="79"/>
      <c r="R2040" s="79"/>
      <c r="S2040" s="79"/>
      <c r="T2040" s="79"/>
      <c r="U2040" s="79"/>
      <c r="V2040" s="79"/>
      <c r="W2040" s="79"/>
    </row>
    <row r="2041" spans="1:23">
      <c r="A2041" s="79"/>
      <c r="B2041" s="79"/>
      <c r="C2041" s="79"/>
      <c r="D2041" s="79"/>
      <c r="E2041" s="79"/>
      <c r="F2041" s="79"/>
      <c r="G2041" s="79"/>
      <c r="H2041" s="79"/>
      <c r="I2041" s="79"/>
      <c r="J2041" s="79"/>
      <c r="K2041" s="79"/>
      <c r="L2041" s="79"/>
      <c r="M2041" s="79"/>
      <c r="N2041" s="79"/>
      <c r="O2041" s="79"/>
      <c r="P2041" s="79"/>
      <c r="Q2041" s="79"/>
      <c r="R2041" s="79"/>
      <c r="S2041" s="79"/>
      <c r="T2041" s="79"/>
      <c r="U2041" s="79"/>
      <c r="V2041" s="79"/>
      <c r="W2041" s="79"/>
    </row>
    <row r="2042" spans="1:23">
      <c r="A2042" s="79"/>
      <c r="B2042" s="79"/>
      <c r="C2042" s="79"/>
      <c r="D2042" s="79"/>
      <c r="E2042" s="79"/>
      <c r="F2042" s="79"/>
      <c r="G2042" s="79"/>
      <c r="H2042" s="79"/>
      <c r="I2042" s="79"/>
      <c r="J2042" s="79"/>
      <c r="K2042" s="79"/>
      <c r="L2042" s="79"/>
      <c r="M2042" s="79"/>
      <c r="N2042" s="79"/>
      <c r="O2042" s="79"/>
      <c r="P2042" s="79"/>
      <c r="Q2042" s="79"/>
      <c r="R2042" s="79"/>
      <c r="S2042" s="79"/>
      <c r="T2042" s="79"/>
      <c r="U2042" s="79"/>
      <c r="V2042" s="79"/>
      <c r="W2042" s="79"/>
    </row>
    <row r="2043" spans="1:23">
      <c r="A2043" s="79"/>
      <c r="B2043" s="79"/>
      <c r="C2043" s="79"/>
      <c r="D2043" s="79"/>
      <c r="E2043" s="79"/>
      <c r="F2043" s="79"/>
      <c r="G2043" s="79"/>
      <c r="H2043" s="79"/>
      <c r="I2043" s="79"/>
      <c r="J2043" s="79"/>
      <c r="K2043" s="79"/>
      <c r="L2043" s="79"/>
      <c r="M2043" s="79"/>
      <c r="N2043" s="79"/>
      <c r="O2043" s="79"/>
      <c r="P2043" s="79"/>
      <c r="Q2043" s="79"/>
      <c r="R2043" s="79"/>
      <c r="S2043" s="79"/>
      <c r="T2043" s="79"/>
      <c r="U2043" s="79"/>
      <c r="V2043" s="79"/>
      <c r="W2043" s="79"/>
    </row>
    <row r="2044" spans="1:23">
      <c r="A2044" s="79"/>
      <c r="B2044" s="79"/>
      <c r="C2044" s="79"/>
      <c r="D2044" s="79"/>
      <c r="E2044" s="79"/>
      <c r="F2044" s="79"/>
      <c r="G2044" s="79"/>
      <c r="H2044" s="79"/>
      <c r="I2044" s="79"/>
      <c r="J2044" s="79"/>
      <c r="K2044" s="79"/>
      <c r="L2044" s="79"/>
      <c r="M2044" s="79"/>
      <c r="N2044" s="79"/>
      <c r="O2044" s="79"/>
      <c r="P2044" s="79"/>
      <c r="Q2044" s="79"/>
      <c r="R2044" s="79"/>
      <c r="S2044" s="79"/>
      <c r="T2044" s="79"/>
      <c r="U2044" s="79"/>
      <c r="V2044" s="79"/>
      <c r="W2044" s="79"/>
    </row>
    <row r="2045" spans="1:23">
      <c r="A2045" s="79"/>
      <c r="B2045" s="79"/>
      <c r="C2045" s="79"/>
      <c r="D2045" s="79"/>
      <c r="E2045" s="79"/>
      <c r="F2045" s="79"/>
      <c r="G2045" s="79"/>
      <c r="H2045" s="79"/>
      <c r="I2045" s="79"/>
      <c r="J2045" s="79"/>
      <c r="K2045" s="79"/>
      <c r="L2045" s="79"/>
      <c r="M2045" s="79"/>
      <c r="N2045" s="79"/>
      <c r="O2045" s="79"/>
      <c r="P2045" s="79"/>
      <c r="Q2045" s="79"/>
      <c r="R2045" s="79"/>
      <c r="S2045" s="79"/>
      <c r="T2045" s="79"/>
      <c r="U2045" s="79"/>
      <c r="V2045" s="79"/>
      <c r="W2045" s="79"/>
    </row>
    <row r="2046" spans="1:23">
      <c r="A2046" s="79"/>
      <c r="B2046" s="79"/>
      <c r="C2046" s="79"/>
      <c r="D2046" s="79"/>
      <c r="E2046" s="79"/>
      <c r="F2046" s="79"/>
      <c r="G2046" s="79"/>
      <c r="H2046" s="79"/>
      <c r="I2046" s="79"/>
      <c r="J2046" s="79"/>
      <c r="K2046" s="79"/>
      <c r="L2046" s="79"/>
      <c r="M2046" s="79"/>
      <c r="N2046" s="79"/>
      <c r="O2046" s="79"/>
      <c r="P2046" s="79"/>
      <c r="Q2046" s="79"/>
      <c r="R2046" s="79"/>
      <c r="S2046" s="79"/>
      <c r="T2046" s="79"/>
      <c r="U2046" s="79"/>
      <c r="V2046" s="79"/>
      <c r="W2046" s="79"/>
    </row>
    <row r="2047" spans="1:23">
      <c r="A2047" s="79"/>
      <c r="B2047" s="79"/>
      <c r="C2047" s="79"/>
      <c r="D2047" s="79"/>
      <c r="E2047" s="79"/>
      <c r="F2047" s="79"/>
      <c r="G2047" s="79"/>
      <c r="H2047" s="79"/>
      <c r="I2047" s="79"/>
      <c r="J2047" s="79"/>
      <c r="K2047" s="79"/>
      <c r="L2047" s="79"/>
      <c r="M2047" s="79"/>
      <c r="N2047" s="79"/>
      <c r="O2047" s="79"/>
      <c r="P2047" s="79"/>
      <c r="Q2047" s="79"/>
      <c r="R2047" s="79"/>
      <c r="S2047" s="79"/>
      <c r="T2047" s="79"/>
      <c r="U2047" s="79"/>
      <c r="V2047" s="79"/>
      <c r="W2047" s="79"/>
    </row>
    <row r="2048" spans="1:23">
      <c r="A2048" s="79"/>
      <c r="B2048" s="79"/>
      <c r="C2048" s="79"/>
      <c r="D2048" s="79"/>
      <c r="E2048" s="79"/>
      <c r="F2048" s="79"/>
      <c r="G2048" s="79"/>
      <c r="H2048" s="79"/>
      <c r="I2048" s="79"/>
      <c r="J2048" s="79"/>
      <c r="K2048" s="79"/>
      <c r="L2048" s="79"/>
      <c r="M2048" s="79"/>
      <c r="N2048" s="79"/>
      <c r="O2048" s="79"/>
      <c r="P2048" s="79"/>
      <c r="Q2048" s="79"/>
      <c r="R2048" s="79"/>
      <c r="S2048" s="79"/>
      <c r="T2048" s="79"/>
      <c r="U2048" s="79"/>
      <c r="V2048" s="79"/>
      <c r="W2048" s="79"/>
    </row>
    <row r="2049" spans="1:23">
      <c r="A2049" s="79"/>
      <c r="B2049" s="79"/>
      <c r="C2049" s="79"/>
      <c r="D2049" s="79"/>
      <c r="E2049" s="79"/>
      <c r="F2049" s="79"/>
      <c r="G2049" s="79"/>
      <c r="H2049" s="79"/>
      <c r="I2049" s="79"/>
      <c r="J2049" s="79"/>
      <c r="K2049" s="79"/>
      <c r="L2049" s="79"/>
      <c r="M2049" s="79"/>
      <c r="N2049" s="79"/>
      <c r="O2049" s="79"/>
      <c r="P2049" s="79"/>
      <c r="Q2049" s="79"/>
      <c r="R2049" s="79"/>
      <c r="S2049" s="79"/>
      <c r="T2049" s="79"/>
      <c r="U2049" s="79"/>
      <c r="V2049" s="79"/>
      <c r="W2049" s="79"/>
    </row>
    <row r="2050" spans="1:23">
      <c r="A2050" s="79"/>
      <c r="B2050" s="79"/>
      <c r="C2050" s="79"/>
      <c r="D2050" s="79"/>
      <c r="E2050" s="79"/>
      <c r="F2050" s="79"/>
      <c r="G2050" s="79"/>
      <c r="H2050" s="79"/>
      <c r="I2050" s="79"/>
      <c r="J2050" s="79"/>
      <c r="K2050" s="79"/>
      <c r="L2050" s="79"/>
      <c r="M2050" s="79"/>
      <c r="N2050" s="79"/>
      <c r="O2050" s="79"/>
      <c r="P2050" s="79"/>
      <c r="Q2050" s="79"/>
      <c r="R2050" s="79"/>
      <c r="S2050" s="79"/>
      <c r="T2050" s="79"/>
      <c r="U2050" s="79"/>
      <c r="V2050" s="79"/>
      <c r="W2050" s="79"/>
    </row>
    <row r="2051" spans="1:23">
      <c r="A2051" s="79"/>
      <c r="B2051" s="79"/>
      <c r="C2051" s="79"/>
      <c r="D2051" s="79"/>
      <c r="E2051" s="79"/>
      <c r="F2051" s="79"/>
      <c r="G2051" s="79"/>
      <c r="H2051" s="79"/>
      <c r="I2051" s="79"/>
      <c r="J2051" s="79"/>
      <c r="K2051" s="79"/>
      <c r="L2051" s="79"/>
      <c r="M2051" s="79"/>
      <c r="N2051" s="79"/>
      <c r="O2051" s="79"/>
      <c r="P2051" s="79"/>
      <c r="Q2051" s="79"/>
      <c r="R2051" s="79"/>
      <c r="S2051" s="79"/>
      <c r="T2051" s="79"/>
      <c r="U2051" s="79"/>
      <c r="V2051" s="79"/>
      <c r="W2051" s="79"/>
    </row>
    <row r="2052" spans="1:23">
      <c r="A2052" s="79"/>
      <c r="B2052" s="79"/>
      <c r="C2052" s="79"/>
      <c r="D2052" s="79"/>
      <c r="E2052" s="79"/>
      <c r="F2052" s="79"/>
      <c r="G2052" s="79"/>
      <c r="H2052" s="79"/>
      <c r="I2052" s="79"/>
      <c r="J2052" s="79"/>
      <c r="K2052" s="79"/>
      <c r="L2052" s="79"/>
      <c r="M2052" s="79"/>
      <c r="N2052" s="79"/>
      <c r="O2052" s="79"/>
      <c r="P2052" s="79"/>
      <c r="Q2052" s="79"/>
      <c r="R2052" s="79"/>
      <c r="S2052" s="79"/>
      <c r="T2052" s="79"/>
      <c r="U2052" s="79"/>
      <c r="V2052" s="79"/>
      <c r="W2052" s="79"/>
    </row>
    <row r="2053" spans="1:23">
      <c r="A2053" s="79"/>
      <c r="B2053" s="79"/>
      <c r="C2053" s="79"/>
      <c r="D2053" s="79"/>
      <c r="E2053" s="79"/>
      <c r="F2053" s="79"/>
      <c r="G2053" s="79"/>
      <c r="H2053" s="79"/>
      <c r="I2053" s="79"/>
      <c r="J2053" s="79"/>
      <c r="K2053" s="79"/>
      <c r="L2053" s="79"/>
      <c r="M2053" s="79"/>
      <c r="N2053" s="79"/>
      <c r="O2053" s="79"/>
      <c r="P2053" s="79"/>
      <c r="Q2053" s="79"/>
      <c r="R2053" s="79"/>
      <c r="S2053" s="79"/>
      <c r="T2053" s="79"/>
      <c r="U2053" s="79"/>
      <c r="V2053" s="79"/>
      <c r="W2053" s="79"/>
    </row>
    <row r="2054" spans="1:23">
      <c r="A2054" s="79"/>
      <c r="B2054" s="79"/>
      <c r="C2054" s="79"/>
      <c r="D2054" s="79"/>
      <c r="E2054" s="79"/>
      <c r="F2054" s="79"/>
      <c r="G2054" s="79"/>
      <c r="H2054" s="79"/>
      <c r="I2054" s="79"/>
      <c r="J2054" s="79"/>
      <c r="K2054" s="79"/>
      <c r="L2054" s="79"/>
      <c r="M2054" s="79"/>
      <c r="N2054" s="79"/>
      <c r="O2054" s="79"/>
      <c r="P2054" s="79"/>
      <c r="Q2054" s="79"/>
      <c r="R2054" s="79"/>
      <c r="S2054" s="79"/>
      <c r="T2054" s="79"/>
      <c r="U2054" s="79"/>
      <c r="V2054" s="79"/>
      <c r="W2054" s="79"/>
    </row>
    <row r="2055" spans="1:23">
      <c r="A2055" s="79"/>
      <c r="B2055" s="79"/>
      <c r="C2055" s="79"/>
      <c r="D2055" s="79"/>
      <c r="E2055" s="79"/>
      <c r="F2055" s="79"/>
      <c r="G2055" s="79"/>
      <c r="H2055" s="79"/>
      <c r="I2055" s="79"/>
      <c r="J2055" s="79"/>
      <c r="K2055" s="79"/>
      <c r="L2055" s="79"/>
      <c r="M2055" s="79"/>
      <c r="N2055" s="79"/>
      <c r="O2055" s="79"/>
      <c r="P2055" s="79"/>
      <c r="Q2055" s="79"/>
      <c r="R2055" s="79"/>
      <c r="S2055" s="79"/>
      <c r="T2055" s="79"/>
      <c r="U2055" s="79"/>
      <c r="V2055" s="79"/>
      <c r="W2055" s="79"/>
    </row>
    <row r="2056" spans="1:23">
      <c r="A2056" s="79"/>
      <c r="B2056" s="79"/>
      <c r="C2056" s="79"/>
      <c r="D2056" s="79"/>
      <c r="E2056" s="79"/>
      <c r="F2056" s="79"/>
      <c r="G2056" s="79"/>
      <c r="H2056" s="79"/>
      <c r="I2056" s="79"/>
      <c r="J2056" s="79"/>
      <c r="K2056" s="79"/>
      <c r="L2056" s="79"/>
      <c r="M2056" s="79"/>
      <c r="N2056" s="79"/>
      <c r="O2056" s="79"/>
      <c r="P2056" s="79"/>
      <c r="Q2056" s="79"/>
      <c r="R2056" s="79"/>
      <c r="S2056" s="79"/>
      <c r="T2056" s="79"/>
      <c r="U2056" s="79"/>
      <c r="V2056" s="79"/>
      <c r="W2056" s="79"/>
    </row>
    <row r="2057" spans="1:23">
      <c r="A2057" s="79"/>
      <c r="B2057" s="79"/>
      <c r="C2057" s="79"/>
      <c r="D2057" s="79"/>
      <c r="E2057" s="79"/>
      <c r="F2057" s="79"/>
      <c r="G2057" s="79"/>
      <c r="H2057" s="79"/>
      <c r="I2057" s="79"/>
      <c r="J2057" s="79"/>
      <c r="K2057" s="79"/>
      <c r="L2057" s="79"/>
      <c r="M2057" s="79"/>
      <c r="N2057" s="79"/>
      <c r="O2057" s="79"/>
      <c r="P2057" s="79"/>
      <c r="Q2057" s="79"/>
      <c r="R2057" s="79"/>
      <c r="S2057" s="79"/>
      <c r="T2057" s="79"/>
      <c r="U2057" s="79"/>
      <c r="V2057" s="79"/>
      <c r="W2057" s="79"/>
    </row>
    <row r="2058" spans="1:23">
      <c r="A2058" s="79"/>
      <c r="B2058" s="79"/>
      <c r="C2058" s="79"/>
      <c r="D2058" s="79"/>
      <c r="E2058" s="79"/>
      <c r="F2058" s="79"/>
      <c r="G2058" s="79"/>
      <c r="H2058" s="79"/>
      <c r="I2058" s="79"/>
      <c r="J2058" s="79"/>
      <c r="K2058" s="79"/>
      <c r="L2058" s="79"/>
      <c r="M2058" s="79"/>
      <c r="N2058" s="79"/>
      <c r="O2058" s="79"/>
      <c r="P2058" s="79"/>
      <c r="Q2058" s="79"/>
      <c r="R2058" s="79"/>
      <c r="S2058" s="79"/>
      <c r="T2058" s="79"/>
      <c r="U2058" s="79"/>
      <c r="V2058" s="79"/>
      <c r="W2058" s="79"/>
    </row>
    <row r="2059" spans="1:23">
      <c r="A2059" s="79"/>
      <c r="B2059" s="79"/>
      <c r="C2059" s="79"/>
      <c r="D2059" s="79"/>
      <c r="E2059" s="79"/>
      <c r="F2059" s="79"/>
      <c r="G2059" s="79"/>
      <c r="H2059" s="79"/>
      <c r="I2059" s="79"/>
      <c r="J2059" s="79"/>
      <c r="K2059" s="79"/>
      <c r="L2059" s="79"/>
      <c r="M2059" s="79"/>
      <c r="N2059" s="79"/>
      <c r="O2059" s="79"/>
      <c r="P2059" s="79"/>
      <c r="Q2059" s="79"/>
      <c r="R2059" s="79"/>
      <c r="S2059" s="79"/>
      <c r="T2059" s="79"/>
      <c r="U2059" s="79"/>
      <c r="V2059" s="79"/>
      <c r="W2059" s="79"/>
    </row>
    <row r="2060" spans="1:23">
      <c r="A2060" s="79"/>
      <c r="B2060" s="79"/>
      <c r="C2060" s="79"/>
      <c r="D2060" s="79"/>
      <c r="E2060" s="79"/>
      <c r="F2060" s="79"/>
      <c r="G2060" s="79"/>
      <c r="H2060" s="79"/>
      <c r="I2060" s="79"/>
      <c r="J2060" s="79"/>
      <c r="K2060" s="79"/>
      <c r="L2060" s="79"/>
      <c r="M2060" s="79"/>
      <c r="N2060" s="79"/>
      <c r="O2060" s="79"/>
      <c r="P2060" s="79"/>
      <c r="Q2060" s="79"/>
      <c r="R2060" s="79"/>
      <c r="S2060" s="79"/>
      <c r="T2060" s="79"/>
      <c r="U2060" s="79"/>
      <c r="V2060" s="79"/>
      <c r="W2060" s="79"/>
    </row>
    <row r="2061" spans="1:23">
      <c r="A2061" s="79"/>
      <c r="B2061" s="79"/>
      <c r="C2061" s="79"/>
      <c r="D2061" s="79"/>
      <c r="E2061" s="79"/>
      <c r="F2061" s="79"/>
      <c r="G2061" s="79"/>
      <c r="H2061" s="79"/>
      <c r="I2061" s="79"/>
      <c r="J2061" s="79"/>
      <c r="K2061" s="79"/>
      <c r="L2061" s="79"/>
      <c r="M2061" s="79"/>
      <c r="N2061" s="79"/>
      <c r="O2061" s="79"/>
      <c r="P2061" s="79"/>
      <c r="Q2061" s="79"/>
      <c r="R2061" s="79"/>
      <c r="S2061" s="79"/>
      <c r="T2061" s="79"/>
      <c r="U2061" s="79"/>
      <c r="V2061" s="79"/>
      <c r="W2061" s="79"/>
    </row>
    <row r="2062" spans="1:23">
      <c r="A2062" s="79"/>
      <c r="B2062" s="79"/>
      <c r="C2062" s="79"/>
      <c r="D2062" s="79"/>
      <c r="E2062" s="79"/>
      <c r="F2062" s="79"/>
      <c r="G2062" s="79"/>
      <c r="H2062" s="79"/>
      <c r="I2062" s="79"/>
      <c r="J2062" s="79"/>
      <c r="K2062" s="79"/>
      <c r="L2062" s="79"/>
      <c r="M2062" s="79"/>
      <c r="N2062" s="79"/>
      <c r="O2062" s="79"/>
      <c r="P2062" s="79"/>
      <c r="Q2062" s="79"/>
      <c r="R2062" s="79"/>
      <c r="S2062" s="79"/>
      <c r="T2062" s="79"/>
      <c r="U2062" s="79"/>
      <c r="V2062" s="79"/>
      <c r="W2062" s="79"/>
    </row>
    <row r="2063" spans="1:23">
      <c r="A2063" s="79"/>
      <c r="B2063" s="79"/>
      <c r="C2063" s="79"/>
      <c r="D2063" s="79"/>
      <c r="E2063" s="79"/>
      <c r="F2063" s="79"/>
      <c r="G2063" s="79"/>
      <c r="H2063" s="79"/>
      <c r="I2063" s="79"/>
      <c r="J2063" s="79"/>
      <c r="K2063" s="79"/>
      <c r="L2063" s="79"/>
      <c r="M2063" s="79"/>
      <c r="N2063" s="79"/>
      <c r="O2063" s="79"/>
      <c r="P2063" s="79"/>
      <c r="Q2063" s="79"/>
      <c r="R2063" s="79"/>
      <c r="S2063" s="79"/>
      <c r="T2063" s="79"/>
      <c r="U2063" s="79"/>
      <c r="V2063" s="79"/>
      <c r="W2063" s="79"/>
    </row>
    <row r="2064" spans="1:23">
      <c r="A2064" s="79"/>
      <c r="B2064" s="79"/>
      <c r="C2064" s="79"/>
      <c r="D2064" s="79"/>
      <c r="E2064" s="79"/>
      <c r="F2064" s="79"/>
      <c r="G2064" s="79"/>
      <c r="H2064" s="79"/>
      <c r="I2064" s="79"/>
      <c r="J2064" s="79"/>
      <c r="K2064" s="79"/>
      <c r="L2064" s="79"/>
      <c r="M2064" s="79"/>
      <c r="N2064" s="79"/>
      <c r="O2064" s="79"/>
      <c r="P2064" s="79"/>
      <c r="Q2064" s="79"/>
      <c r="R2064" s="79"/>
      <c r="S2064" s="79"/>
      <c r="T2064" s="79"/>
      <c r="U2064" s="79"/>
      <c r="V2064" s="79"/>
      <c r="W2064" s="79"/>
    </row>
    <row r="2065" spans="1:23">
      <c r="A2065" s="79"/>
      <c r="B2065" s="79"/>
      <c r="C2065" s="79"/>
      <c r="D2065" s="79"/>
      <c r="E2065" s="79"/>
      <c r="F2065" s="79"/>
      <c r="G2065" s="79"/>
      <c r="H2065" s="79"/>
      <c r="I2065" s="79"/>
      <c r="J2065" s="79"/>
      <c r="K2065" s="79"/>
      <c r="L2065" s="79"/>
      <c r="M2065" s="79"/>
      <c r="N2065" s="79"/>
      <c r="O2065" s="79"/>
      <c r="P2065" s="79"/>
      <c r="Q2065" s="79"/>
      <c r="R2065" s="79"/>
      <c r="S2065" s="79"/>
      <c r="T2065" s="79"/>
      <c r="U2065" s="79"/>
      <c r="V2065" s="79"/>
      <c r="W2065" s="79"/>
    </row>
    <row r="2066" spans="1:23">
      <c r="A2066" s="79"/>
      <c r="B2066" s="79"/>
      <c r="C2066" s="79"/>
      <c r="D2066" s="79"/>
      <c r="E2066" s="79"/>
      <c r="F2066" s="79"/>
      <c r="G2066" s="79"/>
      <c r="H2066" s="79"/>
      <c r="I2066" s="79"/>
      <c r="J2066" s="79"/>
      <c r="K2066" s="79"/>
      <c r="L2066" s="79"/>
      <c r="M2066" s="79"/>
      <c r="N2066" s="79"/>
      <c r="O2066" s="79"/>
      <c r="P2066" s="79"/>
      <c r="Q2066" s="79"/>
      <c r="R2066" s="79"/>
      <c r="S2066" s="79"/>
      <c r="T2066" s="79"/>
      <c r="U2066" s="79"/>
      <c r="V2066" s="79"/>
      <c r="W2066" s="79"/>
    </row>
    <row r="2067" spans="1:23">
      <c r="A2067" s="79"/>
      <c r="B2067" s="79"/>
      <c r="C2067" s="79"/>
      <c r="D2067" s="79"/>
      <c r="E2067" s="79"/>
      <c r="F2067" s="79"/>
      <c r="G2067" s="79"/>
      <c r="H2067" s="79"/>
      <c r="I2067" s="79"/>
      <c r="J2067" s="79"/>
      <c r="K2067" s="79"/>
      <c r="L2067" s="79"/>
      <c r="M2067" s="79"/>
      <c r="N2067" s="79"/>
      <c r="O2067" s="79"/>
      <c r="P2067" s="79"/>
      <c r="Q2067" s="79"/>
      <c r="R2067" s="79"/>
      <c r="S2067" s="79"/>
      <c r="T2067" s="79"/>
      <c r="U2067" s="79"/>
      <c r="V2067" s="79"/>
      <c r="W2067" s="79"/>
    </row>
    <row r="2068" spans="1:23">
      <c r="A2068" s="79"/>
      <c r="B2068" s="79"/>
      <c r="C2068" s="79"/>
      <c r="D2068" s="79"/>
      <c r="E2068" s="79"/>
      <c r="F2068" s="79"/>
      <c r="G2068" s="79"/>
      <c r="H2068" s="79"/>
      <c r="I2068" s="79"/>
      <c r="J2068" s="79"/>
      <c r="K2068" s="79"/>
      <c r="L2068" s="79"/>
      <c r="M2068" s="79"/>
      <c r="N2068" s="79"/>
      <c r="O2068" s="79"/>
      <c r="P2068" s="79"/>
      <c r="Q2068" s="79"/>
      <c r="R2068" s="79"/>
      <c r="S2068" s="79"/>
      <c r="T2068" s="79"/>
      <c r="U2068" s="79"/>
      <c r="V2068" s="79"/>
      <c r="W2068" s="79"/>
    </row>
    <row r="2069" spans="1:23">
      <c r="A2069" s="79"/>
      <c r="B2069" s="79"/>
      <c r="C2069" s="79"/>
      <c r="D2069" s="79"/>
      <c r="E2069" s="79"/>
      <c r="F2069" s="79"/>
      <c r="G2069" s="79"/>
      <c r="H2069" s="79"/>
      <c r="I2069" s="79"/>
      <c r="J2069" s="79"/>
      <c r="K2069" s="79"/>
      <c r="L2069" s="79"/>
      <c r="M2069" s="79"/>
      <c r="N2069" s="79"/>
      <c r="O2069" s="79"/>
      <c r="P2069" s="79"/>
      <c r="Q2069" s="79"/>
      <c r="R2069" s="79"/>
      <c r="S2069" s="79"/>
      <c r="T2069" s="79"/>
      <c r="U2069" s="79"/>
      <c r="V2069" s="79"/>
      <c r="W2069" s="79"/>
    </row>
    <row r="2070" spans="1:23">
      <c r="A2070" s="79"/>
      <c r="B2070" s="79"/>
      <c r="C2070" s="79"/>
      <c r="D2070" s="79"/>
      <c r="E2070" s="79"/>
      <c r="F2070" s="79"/>
      <c r="G2070" s="79"/>
      <c r="H2070" s="79"/>
      <c r="I2070" s="79"/>
      <c r="J2070" s="79"/>
      <c r="K2070" s="79"/>
      <c r="L2070" s="79"/>
      <c r="M2070" s="79"/>
      <c r="N2070" s="79"/>
      <c r="O2070" s="79"/>
      <c r="P2070" s="79"/>
      <c r="Q2070" s="79"/>
      <c r="R2070" s="79"/>
      <c r="S2070" s="79"/>
      <c r="T2070" s="79"/>
      <c r="U2070" s="79"/>
      <c r="V2070" s="79"/>
      <c r="W2070" s="79"/>
    </row>
    <row r="2071" spans="1:23">
      <c r="A2071" s="79"/>
      <c r="B2071" s="79"/>
      <c r="C2071" s="79"/>
      <c r="D2071" s="79"/>
      <c r="E2071" s="79"/>
      <c r="F2071" s="79"/>
      <c r="G2071" s="79"/>
      <c r="H2071" s="79"/>
      <c r="I2071" s="79"/>
      <c r="J2071" s="79"/>
      <c r="K2071" s="79"/>
      <c r="L2071" s="79"/>
      <c r="M2071" s="79"/>
      <c r="N2071" s="79"/>
      <c r="O2071" s="79"/>
      <c r="P2071" s="79"/>
      <c r="Q2071" s="79"/>
      <c r="R2071" s="79"/>
      <c r="S2071" s="79"/>
      <c r="T2071" s="79"/>
      <c r="U2071" s="79"/>
      <c r="V2071" s="79"/>
      <c r="W2071" s="79"/>
    </row>
    <row r="2072" spans="1:23">
      <c r="A2072" s="79"/>
      <c r="B2072" s="79"/>
      <c r="C2072" s="79"/>
      <c r="D2072" s="79"/>
      <c r="E2072" s="79"/>
      <c r="F2072" s="79"/>
      <c r="G2072" s="79"/>
      <c r="H2072" s="79"/>
      <c r="I2072" s="79"/>
      <c r="J2072" s="79"/>
      <c r="K2072" s="79"/>
      <c r="L2072" s="79"/>
      <c r="M2072" s="79"/>
      <c r="N2072" s="79"/>
      <c r="O2072" s="79"/>
      <c r="P2072" s="79"/>
      <c r="Q2072" s="79"/>
      <c r="R2072" s="79"/>
      <c r="S2072" s="79"/>
      <c r="T2072" s="79"/>
      <c r="U2072" s="79"/>
      <c r="V2072" s="79"/>
      <c r="W2072" s="79"/>
    </row>
    <row r="2073" spans="1:23">
      <c r="A2073" s="79"/>
      <c r="B2073" s="79"/>
      <c r="C2073" s="79"/>
      <c r="D2073" s="79"/>
      <c r="E2073" s="79"/>
      <c r="F2073" s="79"/>
      <c r="G2073" s="79"/>
      <c r="H2073" s="79"/>
      <c r="I2073" s="79"/>
      <c r="J2073" s="79"/>
      <c r="K2073" s="79"/>
      <c r="L2073" s="79"/>
      <c r="M2073" s="79"/>
      <c r="N2073" s="79"/>
      <c r="O2073" s="79"/>
      <c r="P2073" s="79"/>
      <c r="Q2073" s="79"/>
      <c r="R2073" s="79"/>
      <c r="S2073" s="79"/>
      <c r="T2073" s="79"/>
      <c r="U2073" s="79"/>
      <c r="V2073" s="79"/>
      <c r="W2073" s="79"/>
    </row>
    <row r="2074" spans="1:23">
      <c r="A2074" s="79"/>
      <c r="B2074" s="79"/>
      <c r="C2074" s="79"/>
      <c r="D2074" s="79"/>
      <c r="E2074" s="79"/>
      <c r="F2074" s="79"/>
      <c r="G2074" s="79"/>
      <c r="H2074" s="79"/>
      <c r="I2074" s="79"/>
      <c r="J2074" s="79"/>
      <c r="K2074" s="79"/>
      <c r="L2074" s="79"/>
      <c r="M2074" s="79"/>
      <c r="N2074" s="79"/>
      <c r="O2074" s="79"/>
      <c r="P2074" s="79"/>
      <c r="Q2074" s="79"/>
      <c r="R2074" s="79"/>
      <c r="S2074" s="79"/>
      <c r="T2074" s="79"/>
      <c r="U2074" s="79"/>
      <c r="V2074" s="79"/>
      <c r="W2074" s="79"/>
    </row>
    <row r="2075" spans="1:23">
      <c r="A2075" s="79"/>
      <c r="B2075" s="79"/>
      <c r="C2075" s="79"/>
      <c r="D2075" s="79"/>
      <c r="E2075" s="79"/>
      <c r="F2075" s="79"/>
      <c r="G2075" s="79"/>
      <c r="H2075" s="79"/>
      <c r="I2075" s="79"/>
      <c r="J2075" s="79"/>
      <c r="K2075" s="79"/>
      <c r="L2075" s="79"/>
      <c r="M2075" s="79"/>
      <c r="N2075" s="79"/>
      <c r="O2075" s="79"/>
      <c r="P2075" s="79"/>
      <c r="Q2075" s="79"/>
      <c r="R2075" s="79"/>
      <c r="S2075" s="79"/>
      <c r="T2075" s="79"/>
      <c r="U2075" s="79"/>
      <c r="V2075" s="79"/>
      <c r="W2075" s="79"/>
    </row>
    <row r="2076" spans="1:23">
      <c r="A2076" s="79"/>
      <c r="B2076" s="79"/>
      <c r="C2076" s="79"/>
      <c r="D2076" s="79"/>
      <c r="E2076" s="79"/>
      <c r="F2076" s="79"/>
      <c r="G2076" s="79"/>
      <c r="H2076" s="79"/>
      <c r="I2076" s="79"/>
      <c r="J2076" s="79"/>
      <c r="K2076" s="79"/>
      <c r="L2076" s="79"/>
      <c r="M2076" s="79"/>
      <c r="N2076" s="79"/>
      <c r="O2076" s="79"/>
      <c r="P2076" s="79"/>
      <c r="Q2076" s="79"/>
      <c r="R2076" s="79"/>
      <c r="S2076" s="79"/>
      <c r="T2076" s="79"/>
      <c r="U2076" s="79"/>
      <c r="V2076" s="79"/>
      <c r="W2076" s="79"/>
    </row>
    <row r="2077" spans="1:23">
      <c r="A2077" s="79"/>
      <c r="B2077" s="79"/>
      <c r="C2077" s="79"/>
      <c r="D2077" s="79"/>
      <c r="E2077" s="79"/>
      <c r="F2077" s="79"/>
      <c r="G2077" s="79"/>
      <c r="H2077" s="79"/>
      <c r="I2077" s="79"/>
      <c r="J2077" s="79"/>
      <c r="K2077" s="79"/>
      <c r="L2077" s="79"/>
      <c r="M2077" s="79"/>
      <c r="N2077" s="79"/>
      <c r="O2077" s="79"/>
      <c r="P2077" s="79"/>
      <c r="Q2077" s="79"/>
      <c r="R2077" s="79"/>
      <c r="S2077" s="79"/>
      <c r="T2077" s="79"/>
      <c r="U2077" s="79"/>
      <c r="V2077" s="79"/>
      <c r="W2077" s="79"/>
    </row>
    <row r="2078" spans="1:23">
      <c r="A2078" s="79"/>
      <c r="B2078" s="79"/>
      <c r="C2078" s="79"/>
      <c r="D2078" s="79"/>
      <c r="E2078" s="79"/>
      <c r="F2078" s="79"/>
      <c r="G2078" s="79"/>
      <c r="H2078" s="79"/>
      <c r="I2078" s="79"/>
      <c r="J2078" s="79"/>
      <c r="K2078" s="79"/>
      <c r="L2078" s="79"/>
      <c r="M2078" s="79"/>
      <c r="N2078" s="79"/>
      <c r="O2078" s="79"/>
      <c r="P2078" s="79"/>
      <c r="Q2078" s="79"/>
      <c r="R2078" s="79"/>
      <c r="S2078" s="79"/>
      <c r="T2078" s="79"/>
      <c r="U2078" s="79"/>
      <c r="V2078" s="79"/>
      <c r="W2078" s="79"/>
    </row>
    <row r="2079" spans="1:23">
      <c r="A2079" s="79"/>
      <c r="B2079" s="79"/>
      <c r="C2079" s="79"/>
      <c r="D2079" s="79"/>
      <c r="E2079" s="79"/>
      <c r="F2079" s="79"/>
      <c r="G2079" s="79"/>
      <c r="H2079" s="79"/>
      <c r="I2079" s="79"/>
      <c r="J2079" s="79"/>
      <c r="K2079" s="79"/>
      <c r="L2079" s="79"/>
      <c r="M2079" s="79"/>
      <c r="N2079" s="79"/>
      <c r="O2079" s="79"/>
      <c r="P2079" s="79"/>
      <c r="Q2079" s="79"/>
      <c r="R2079" s="79"/>
      <c r="S2079" s="79"/>
      <c r="T2079" s="79"/>
      <c r="U2079" s="79"/>
      <c r="V2079" s="79"/>
      <c r="W2079" s="79"/>
    </row>
    <row r="2080" spans="1:23">
      <c r="A2080" s="79"/>
      <c r="B2080" s="79"/>
      <c r="C2080" s="79"/>
      <c r="D2080" s="79"/>
      <c r="E2080" s="79"/>
      <c r="F2080" s="79"/>
      <c r="G2080" s="79"/>
      <c r="H2080" s="79"/>
      <c r="I2080" s="79"/>
      <c r="J2080" s="79"/>
      <c r="K2080" s="79"/>
      <c r="L2080" s="79"/>
      <c r="M2080" s="79"/>
      <c r="N2080" s="79"/>
      <c r="O2080" s="79"/>
      <c r="P2080" s="79"/>
      <c r="Q2080" s="79"/>
      <c r="R2080" s="79"/>
      <c r="S2080" s="79"/>
      <c r="T2080" s="79"/>
      <c r="U2080" s="79"/>
      <c r="V2080" s="79"/>
      <c r="W2080" s="79"/>
    </row>
    <row r="2081" spans="1:23">
      <c r="A2081" s="79"/>
      <c r="B2081" s="79"/>
      <c r="C2081" s="79"/>
      <c r="D2081" s="79"/>
      <c r="E2081" s="79"/>
      <c r="F2081" s="79"/>
      <c r="G2081" s="79"/>
      <c r="H2081" s="79"/>
      <c r="I2081" s="79"/>
      <c r="J2081" s="79"/>
      <c r="K2081" s="79"/>
      <c r="L2081" s="79"/>
      <c r="M2081" s="79"/>
      <c r="N2081" s="79"/>
      <c r="O2081" s="79"/>
      <c r="P2081" s="79"/>
      <c r="Q2081" s="79"/>
      <c r="R2081" s="79"/>
      <c r="S2081" s="79"/>
      <c r="T2081" s="79"/>
      <c r="U2081" s="79"/>
      <c r="V2081" s="79"/>
      <c r="W2081" s="79"/>
    </row>
    <row r="2082" spans="1:23">
      <c r="A2082" s="79"/>
      <c r="B2082" s="79"/>
      <c r="C2082" s="79"/>
      <c r="D2082" s="79"/>
      <c r="E2082" s="79"/>
      <c r="F2082" s="79"/>
      <c r="G2082" s="79"/>
      <c r="H2082" s="79"/>
      <c r="I2082" s="79"/>
      <c r="J2082" s="79"/>
      <c r="K2082" s="79"/>
      <c r="L2082" s="79"/>
      <c r="M2082" s="79"/>
      <c r="N2082" s="79"/>
      <c r="O2082" s="79"/>
      <c r="P2082" s="79"/>
      <c r="Q2082" s="79"/>
      <c r="R2082" s="79"/>
      <c r="S2082" s="79"/>
      <c r="T2082" s="79"/>
      <c r="U2082" s="79"/>
      <c r="V2082" s="79"/>
      <c r="W2082" s="79"/>
    </row>
    <row r="2083" spans="1:23">
      <c r="A2083" s="79"/>
      <c r="B2083" s="79"/>
      <c r="C2083" s="79"/>
      <c r="D2083" s="79"/>
      <c r="E2083" s="79"/>
      <c r="F2083" s="79"/>
      <c r="G2083" s="79"/>
      <c r="H2083" s="79"/>
      <c r="I2083" s="79"/>
      <c r="J2083" s="79"/>
      <c r="K2083" s="79"/>
      <c r="L2083" s="79"/>
      <c r="M2083" s="79"/>
      <c r="N2083" s="79"/>
      <c r="O2083" s="79"/>
      <c r="P2083" s="79"/>
      <c r="Q2083" s="79"/>
      <c r="R2083" s="79"/>
      <c r="S2083" s="79"/>
      <c r="T2083" s="79"/>
      <c r="U2083" s="79"/>
      <c r="V2083" s="79"/>
      <c r="W2083" s="79"/>
    </row>
    <row r="2084" spans="1:23">
      <c r="A2084" s="79"/>
      <c r="B2084" s="79"/>
      <c r="C2084" s="79"/>
      <c r="D2084" s="79"/>
      <c r="E2084" s="79"/>
      <c r="F2084" s="79"/>
      <c r="G2084" s="79"/>
      <c r="H2084" s="79"/>
      <c r="I2084" s="79"/>
      <c r="J2084" s="79"/>
      <c r="K2084" s="79"/>
      <c r="L2084" s="79"/>
      <c r="M2084" s="79"/>
      <c r="N2084" s="79"/>
      <c r="O2084" s="79"/>
      <c r="P2084" s="79"/>
      <c r="Q2084" s="79"/>
      <c r="R2084" s="79"/>
      <c r="S2084" s="79"/>
      <c r="T2084" s="79"/>
      <c r="U2084" s="79"/>
      <c r="V2084" s="79"/>
      <c r="W2084" s="79"/>
    </row>
    <row r="2085" spans="1:23">
      <c r="A2085" s="79"/>
      <c r="B2085" s="79"/>
      <c r="C2085" s="79"/>
      <c r="D2085" s="79"/>
      <c r="E2085" s="79"/>
      <c r="F2085" s="79"/>
      <c r="G2085" s="79"/>
      <c r="H2085" s="79"/>
      <c r="I2085" s="79"/>
      <c r="J2085" s="79"/>
      <c r="K2085" s="79"/>
      <c r="L2085" s="79"/>
      <c r="M2085" s="79"/>
      <c r="N2085" s="79"/>
      <c r="O2085" s="79"/>
      <c r="P2085" s="79"/>
      <c r="Q2085" s="79"/>
      <c r="R2085" s="79"/>
      <c r="S2085" s="79"/>
      <c r="T2085" s="79"/>
      <c r="U2085" s="79"/>
      <c r="V2085" s="79"/>
      <c r="W2085" s="79"/>
    </row>
    <row r="2086" spans="1:23">
      <c r="A2086" s="79"/>
      <c r="B2086" s="79"/>
      <c r="C2086" s="79"/>
      <c r="D2086" s="79"/>
      <c r="E2086" s="79"/>
      <c r="F2086" s="79"/>
      <c r="G2086" s="79"/>
      <c r="H2086" s="79"/>
      <c r="I2086" s="79"/>
      <c r="J2086" s="79"/>
      <c r="K2086" s="79"/>
      <c r="L2086" s="79"/>
      <c r="M2086" s="79"/>
      <c r="N2086" s="79"/>
      <c r="O2086" s="79"/>
      <c r="P2086" s="79"/>
      <c r="Q2086" s="79"/>
      <c r="R2086" s="79"/>
      <c r="S2086" s="79"/>
      <c r="T2086" s="79"/>
      <c r="U2086" s="79"/>
      <c r="V2086" s="79"/>
      <c r="W2086" s="79"/>
    </row>
    <row r="2087" spans="1:23">
      <c r="A2087" s="79"/>
      <c r="B2087" s="79"/>
      <c r="C2087" s="79"/>
      <c r="D2087" s="79"/>
      <c r="E2087" s="79"/>
      <c r="F2087" s="79"/>
      <c r="G2087" s="79"/>
      <c r="H2087" s="79"/>
      <c r="I2087" s="79"/>
      <c r="J2087" s="79"/>
      <c r="K2087" s="79"/>
      <c r="L2087" s="79"/>
      <c r="M2087" s="79"/>
      <c r="N2087" s="79"/>
      <c r="O2087" s="79"/>
      <c r="P2087" s="79"/>
      <c r="Q2087" s="79"/>
      <c r="R2087" s="79"/>
      <c r="S2087" s="79"/>
      <c r="T2087" s="79"/>
      <c r="U2087" s="79"/>
      <c r="V2087" s="79"/>
      <c r="W2087" s="79"/>
    </row>
    <row r="2088" spans="1:23">
      <c r="A2088" s="79"/>
      <c r="B2088" s="79"/>
      <c r="C2088" s="79"/>
      <c r="D2088" s="79"/>
      <c r="E2088" s="79"/>
      <c r="F2088" s="79"/>
      <c r="G2088" s="79"/>
      <c r="H2088" s="79"/>
      <c r="I2088" s="79"/>
      <c r="J2088" s="79"/>
      <c r="K2088" s="79"/>
      <c r="L2088" s="79"/>
      <c r="M2088" s="79"/>
      <c r="N2088" s="79"/>
      <c r="O2088" s="79"/>
      <c r="P2088" s="79"/>
      <c r="Q2088" s="79"/>
      <c r="R2088" s="79"/>
      <c r="S2088" s="79"/>
      <c r="T2088" s="79"/>
      <c r="U2088" s="79"/>
      <c r="V2088" s="79"/>
      <c r="W2088" s="79"/>
    </row>
    <row r="2089" spans="1:23">
      <c r="A2089" s="79"/>
      <c r="B2089" s="79"/>
      <c r="C2089" s="79"/>
      <c r="D2089" s="79"/>
      <c r="E2089" s="79"/>
      <c r="F2089" s="79"/>
      <c r="G2089" s="79"/>
      <c r="H2089" s="79"/>
      <c r="I2089" s="79"/>
      <c r="J2089" s="79"/>
      <c r="K2089" s="79"/>
      <c r="L2089" s="79"/>
      <c r="M2089" s="79"/>
      <c r="N2089" s="79"/>
      <c r="O2089" s="79"/>
      <c r="P2089" s="79"/>
      <c r="Q2089" s="79"/>
      <c r="R2089" s="79"/>
      <c r="S2089" s="79"/>
      <c r="T2089" s="79"/>
      <c r="U2089" s="79"/>
      <c r="V2089" s="79"/>
      <c r="W2089" s="79"/>
    </row>
    <row r="2090" spans="1:23">
      <c r="A2090" s="79"/>
      <c r="B2090" s="79"/>
      <c r="C2090" s="79"/>
      <c r="D2090" s="79"/>
      <c r="E2090" s="79"/>
      <c r="F2090" s="79"/>
      <c r="G2090" s="79"/>
      <c r="H2090" s="79"/>
      <c r="I2090" s="79"/>
      <c r="J2090" s="79"/>
      <c r="K2090" s="79"/>
      <c r="L2090" s="79"/>
      <c r="M2090" s="79"/>
      <c r="N2090" s="79"/>
      <c r="O2090" s="79"/>
      <c r="P2090" s="79"/>
      <c r="Q2090" s="79"/>
      <c r="R2090" s="79"/>
      <c r="S2090" s="79"/>
      <c r="T2090" s="79"/>
      <c r="U2090" s="79"/>
      <c r="V2090" s="79"/>
      <c r="W2090" s="79"/>
    </row>
    <row r="2091" spans="1:23">
      <c r="A2091" s="79"/>
      <c r="B2091" s="79"/>
      <c r="C2091" s="79"/>
      <c r="D2091" s="79"/>
      <c r="E2091" s="79"/>
      <c r="F2091" s="79"/>
      <c r="G2091" s="79"/>
      <c r="H2091" s="79"/>
      <c r="I2091" s="79"/>
      <c r="J2091" s="79"/>
      <c r="K2091" s="79"/>
      <c r="L2091" s="79"/>
      <c r="M2091" s="79"/>
      <c r="N2091" s="79"/>
      <c r="O2091" s="79"/>
      <c r="P2091" s="79"/>
      <c r="Q2091" s="79"/>
      <c r="R2091" s="79"/>
      <c r="S2091" s="79"/>
      <c r="T2091" s="79"/>
      <c r="U2091" s="79"/>
      <c r="V2091" s="79"/>
      <c r="W2091" s="79"/>
    </row>
    <row r="2092" spans="1:23">
      <c r="A2092" s="79"/>
      <c r="B2092" s="79"/>
      <c r="C2092" s="79"/>
      <c r="D2092" s="79"/>
      <c r="E2092" s="79"/>
      <c r="F2092" s="79"/>
      <c r="G2092" s="79"/>
      <c r="H2092" s="79"/>
      <c r="I2092" s="79"/>
      <c r="J2092" s="79"/>
      <c r="K2092" s="79"/>
      <c r="L2092" s="79"/>
      <c r="M2092" s="79"/>
      <c r="N2092" s="79"/>
      <c r="O2092" s="79"/>
      <c r="P2092" s="79"/>
      <c r="Q2092" s="79"/>
      <c r="R2092" s="79"/>
      <c r="S2092" s="79"/>
      <c r="T2092" s="79"/>
      <c r="U2092" s="79"/>
      <c r="V2092" s="79"/>
      <c r="W2092" s="79"/>
    </row>
    <row r="2093" spans="1:23">
      <c r="A2093" s="79"/>
      <c r="B2093" s="79"/>
      <c r="C2093" s="79"/>
      <c r="D2093" s="79"/>
      <c r="E2093" s="79"/>
      <c r="F2093" s="79"/>
      <c r="G2093" s="79"/>
      <c r="H2093" s="79"/>
      <c r="I2093" s="79"/>
      <c r="J2093" s="79"/>
      <c r="K2093" s="79"/>
      <c r="L2093" s="79"/>
      <c r="M2093" s="79"/>
      <c r="N2093" s="79"/>
      <c r="O2093" s="79"/>
      <c r="P2093" s="79"/>
      <c r="Q2093" s="79"/>
      <c r="R2093" s="79"/>
      <c r="S2093" s="79"/>
      <c r="T2093" s="79"/>
      <c r="U2093" s="79"/>
      <c r="V2093" s="79"/>
      <c r="W2093" s="79"/>
    </row>
    <row r="2094" spans="1:23">
      <c r="A2094" s="79"/>
      <c r="B2094" s="79"/>
      <c r="C2094" s="79"/>
      <c r="D2094" s="79"/>
      <c r="E2094" s="79"/>
      <c r="F2094" s="79"/>
      <c r="G2094" s="79"/>
      <c r="H2094" s="79"/>
      <c r="I2094" s="79"/>
      <c r="J2094" s="79"/>
      <c r="K2094" s="79"/>
      <c r="L2094" s="79"/>
      <c r="M2094" s="79"/>
      <c r="N2094" s="79"/>
      <c r="O2094" s="79"/>
      <c r="P2094" s="79"/>
      <c r="Q2094" s="79"/>
      <c r="R2094" s="79"/>
      <c r="S2094" s="79"/>
      <c r="T2094" s="79"/>
      <c r="U2094" s="79"/>
      <c r="V2094" s="79"/>
      <c r="W2094" s="79"/>
    </row>
    <row r="2095" spans="1:23">
      <c r="A2095" s="79"/>
      <c r="B2095" s="79"/>
      <c r="C2095" s="79"/>
      <c r="D2095" s="79"/>
      <c r="E2095" s="79"/>
      <c r="F2095" s="79"/>
      <c r="G2095" s="79"/>
      <c r="H2095" s="79"/>
      <c r="I2095" s="79"/>
      <c r="J2095" s="79"/>
      <c r="K2095" s="79"/>
      <c r="L2095" s="79"/>
      <c r="M2095" s="79"/>
      <c r="N2095" s="79"/>
      <c r="O2095" s="79"/>
      <c r="P2095" s="79"/>
      <c r="Q2095" s="79"/>
      <c r="R2095" s="79"/>
      <c r="S2095" s="79"/>
      <c r="T2095" s="79"/>
      <c r="U2095" s="79"/>
      <c r="V2095" s="79"/>
      <c r="W2095" s="79"/>
    </row>
    <row r="2096" spans="1:23">
      <c r="A2096" s="79"/>
      <c r="B2096" s="79"/>
      <c r="C2096" s="79"/>
      <c r="D2096" s="79"/>
      <c r="E2096" s="79"/>
      <c r="F2096" s="79"/>
      <c r="G2096" s="79"/>
      <c r="H2096" s="79"/>
      <c r="I2096" s="79"/>
      <c r="J2096" s="79"/>
      <c r="K2096" s="79"/>
      <c r="L2096" s="79"/>
      <c r="M2096" s="79"/>
      <c r="N2096" s="79"/>
      <c r="O2096" s="79"/>
      <c r="P2096" s="79"/>
      <c r="Q2096" s="79"/>
      <c r="R2096" s="79"/>
      <c r="S2096" s="79"/>
      <c r="T2096" s="79"/>
      <c r="U2096" s="79"/>
      <c r="V2096" s="79"/>
      <c r="W2096" s="79"/>
    </row>
    <row r="2097" spans="1:23">
      <c r="A2097" s="79"/>
      <c r="B2097" s="79"/>
      <c r="C2097" s="79"/>
      <c r="D2097" s="79"/>
      <c r="E2097" s="79"/>
      <c r="F2097" s="79"/>
      <c r="G2097" s="79"/>
      <c r="H2097" s="79"/>
      <c r="I2097" s="79"/>
      <c r="J2097" s="79"/>
      <c r="K2097" s="79"/>
      <c r="L2097" s="79"/>
      <c r="M2097" s="79"/>
      <c r="N2097" s="79"/>
      <c r="O2097" s="79"/>
      <c r="P2097" s="79"/>
      <c r="Q2097" s="79"/>
      <c r="R2097" s="79"/>
      <c r="S2097" s="79"/>
      <c r="T2097" s="79"/>
      <c r="U2097" s="79"/>
      <c r="V2097" s="79"/>
      <c r="W2097" s="79"/>
    </row>
    <row r="2098" spans="1:23">
      <c r="A2098" s="79"/>
      <c r="B2098" s="79"/>
      <c r="C2098" s="79"/>
      <c r="D2098" s="79"/>
      <c r="E2098" s="79"/>
      <c r="F2098" s="79"/>
      <c r="G2098" s="79"/>
      <c r="H2098" s="79"/>
      <c r="I2098" s="79"/>
      <c r="J2098" s="79"/>
      <c r="K2098" s="79"/>
      <c r="L2098" s="79"/>
      <c r="M2098" s="79"/>
      <c r="N2098" s="79"/>
      <c r="O2098" s="79"/>
      <c r="P2098" s="79"/>
      <c r="Q2098" s="79"/>
      <c r="R2098" s="79"/>
      <c r="S2098" s="79"/>
      <c r="T2098" s="79"/>
      <c r="U2098" s="79"/>
      <c r="V2098" s="79"/>
      <c r="W2098" s="79"/>
    </row>
    <row r="2099" spans="1:23">
      <c r="A2099" s="79"/>
      <c r="B2099" s="79"/>
      <c r="C2099" s="79"/>
      <c r="D2099" s="79"/>
      <c r="E2099" s="79"/>
      <c r="F2099" s="79"/>
      <c r="G2099" s="79"/>
      <c r="H2099" s="79"/>
      <c r="I2099" s="79"/>
      <c r="J2099" s="79"/>
      <c r="K2099" s="79"/>
      <c r="L2099" s="79"/>
      <c r="M2099" s="79"/>
      <c r="N2099" s="79"/>
      <c r="O2099" s="79"/>
      <c r="P2099" s="79"/>
      <c r="Q2099" s="79"/>
      <c r="R2099" s="79"/>
      <c r="S2099" s="79"/>
      <c r="T2099" s="79"/>
      <c r="U2099" s="79"/>
      <c r="V2099" s="79"/>
      <c r="W2099" s="79"/>
    </row>
    <row r="2100" spans="1:23">
      <c r="A2100" s="79"/>
      <c r="B2100" s="79"/>
      <c r="C2100" s="79"/>
      <c r="D2100" s="79"/>
      <c r="E2100" s="79"/>
      <c r="F2100" s="79"/>
      <c r="G2100" s="79"/>
      <c r="H2100" s="79"/>
      <c r="I2100" s="79"/>
      <c r="J2100" s="79"/>
      <c r="K2100" s="79"/>
      <c r="L2100" s="79"/>
      <c r="M2100" s="79"/>
      <c r="N2100" s="79"/>
      <c r="O2100" s="79"/>
      <c r="P2100" s="79"/>
      <c r="Q2100" s="79"/>
      <c r="R2100" s="79"/>
      <c r="S2100" s="79"/>
      <c r="T2100" s="79"/>
      <c r="U2100" s="79"/>
      <c r="V2100" s="79"/>
      <c r="W2100" s="79"/>
    </row>
    <row r="2101" spans="1:23">
      <c r="A2101" s="79"/>
      <c r="B2101" s="79"/>
      <c r="C2101" s="79"/>
      <c r="D2101" s="79"/>
      <c r="E2101" s="79"/>
      <c r="F2101" s="79"/>
      <c r="G2101" s="79"/>
      <c r="H2101" s="79"/>
      <c r="I2101" s="79"/>
      <c r="J2101" s="79"/>
      <c r="K2101" s="79"/>
      <c r="L2101" s="79"/>
      <c r="M2101" s="79"/>
      <c r="N2101" s="79"/>
      <c r="O2101" s="79"/>
      <c r="P2101" s="79"/>
      <c r="Q2101" s="79"/>
      <c r="R2101" s="79"/>
      <c r="S2101" s="79"/>
      <c r="T2101" s="79"/>
      <c r="U2101" s="79"/>
      <c r="V2101" s="79"/>
      <c r="W2101" s="79"/>
    </row>
    <row r="2102" spans="1:23">
      <c r="A2102" s="79"/>
      <c r="B2102" s="79"/>
      <c r="C2102" s="79"/>
      <c r="D2102" s="79"/>
      <c r="E2102" s="79"/>
      <c r="F2102" s="79"/>
      <c r="G2102" s="79"/>
      <c r="H2102" s="79"/>
      <c r="I2102" s="79"/>
      <c r="J2102" s="79"/>
      <c r="K2102" s="79"/>
      <c r="L2102" s="79"/>
      <c r="M2102" s="79"/>
      <c r="N2102" s="79"/>
      <c r="O2102" s="79"/>
      <c r="P2102" s="79"/>
      <c r="Q2102" s="79"/>
      <c r="R2102" s="79"/>
      <c r="S2102" s="79"/>
      <c r="T2102" s="79"/>
      <c r="U2102" s="79"/>
      <c r="V2102" s="79"/>
      <c r="W2102" s="79"/>
    </row>
    <row r="2103" spans="1:23">
      <c r="A2103" s="79"/>
      <c r="B2103" s="79"/>
      <c r="C2103" s="79"/>
      <c r="D2103" s="79"/>
      <c r="E2103" s="79"/>
      <c r="F2103" s="79"/>
      <c r="G2103" s="79"/>
      <c r="H2103" s="79"/>
      <c r="I2103" s="79"/>
      <c r="J2103" s="79"/>
      <c r="K2103" s="79"/>
      <c r="L2103" s="79"/>
      <c r="M2103" s="79"/>
      <c r="N2103" s="79"/>
      <c r="O2103" s="79"/>
      <c r="P2103" s="79"/>
      <c r="Q2103" s="79"/>
      <c r="R2103" s="79"/>
      <c r="S2103" s="79"/>
      <c r="T2103" s="79"/>
      <c r="U2103" s="79"/>
      <c r="V2103" s="79"/>
      <c r="W2103" s="79"/>
    </row>
    <row r="2104" spans="1:23">
      <c r="A2104" s="79"/>
      <c r="B2104" s="79"/>
      <c r="C2104" s="79"/>
      <c r="D2104" s="79"/>
      <c r="E2104" s="79"/>
      <c r="F2104" s="79"/>
      <c r="G2104" s="79"/>
      <c r="H2104" s="79"/>
      <c r="I2104" s="79"/>
      <c r="J2104" s="79"/>
      <c r="K2104" s="79"/>
      <c r="L2104" s="79"/>
      <c r="M2104" s="79"/>
      <c r="N2104" s="79"/>
      <c r="O2104" s="79"/>
      <c r="P2104" s="79"/>
      <c r="Q2104" s="79"/>
      <c r="R2104" s="79"/>
      <c r="S2104" s="79"/>
      <c r="T2104" s="79"/>
      <c r="U2104" s="79"/>
      <c r="V2104" s="79"/>
      <c r="W2104" s="79"/>
    </row>
    <row r="2105" spans="1:23">
      <c r="A2105" s="79"/>
      <c r="B2105" s="79"/>
      <c r="C2105" s="79"/>
      <c r="D2105" s="79"/>
      <c r="E2105" s="79"/>
      <c r="F2105" s="79"/>
      <c r="G2105" s="79"/>
      <c r="H2105" s="79"/>
      <c r="I2105" s="79"/>
      <c r="J2105" s="79"/>
      <c r="K2105" s="79"/>
      <c r="L2105" s="79"/>
      <c r="M2105" s="79"/>
      <c r="N2105" s="79"/>
      <c r="O2105" s="79"/>
      <c r="P2105" s="79"/>
      <c r="Q2105" s="79"/>
      <c r="R2105" s="79"/>
      <c r="S2105" s="79"/>
      <c r="T2105" s="79"/>
      <c r="U2105" s="79"/>
      <c r="V2105" s="79"/>
      <c r="W2105" s="79"/>
    </row>
    <row r="2106" spans="1:23">
      <c r="A2106" s="79"/>
      <c r="B2106" s="79"/>
      <c r="C2106" s="79"/>
      <c r="D2106" s="79"/>
      <c r="E2106" s="79"/>
      <c r="F2106" s="79"/>
      <c r="G2106" s="79"/>
      <c r="H2106" s="79"/>
      <c r="I2106" s="79"/>
      <c r="J2106" s="79"/>
      <c r="K2106" s="79"/>
      <c r="L2106" s="79"/>
      <c r="M2106" s="79"/>
      <c r="N2106" s="79"/>
      <c r="O2106" s="79"/>
      <c r="P2106" s="79"/>
      <c r="Q2106" s="79"/>
      <c r="R2106" s="79"/>
      <c r="S2106" s="79"/>
      <c r="T2106" s="79"/>
      <c r="U2106" s="79"/>
      <c r="V2106" s="79"/>
      <c r="W2106" s="79"/>
    </row>
    <row r="2107" spans="1:23">
      <c r="A2107" s="79"/>
      <c r="B2107" s="79"/>
      <c r="C2107" s="79"/>
      <c r="D2107" s="79"/>
      <c r="E2107" s="79"/>
      <c r="F2107" s="79"/>
      <c r="G2107" s="79"/>
      <c r="H2107" s="79"/>
      <c r="I2107" s="79"/>
      <c r="J2107" s="79"/>
      <c r="K2107" s="79"/>
      <c r="L2107" s="79"/>
      <c r="M2107" s="79"/>
      <c r="N2107" s="79"/>
      <c r="O2107" s="79"/>
      <c r="P2107" s="79"/>
      <c r="Q2107" s="79"/>
      <c r="R2107" s="79"/>
      <c r="S2107" s="79"/>
      <c r="T2107" s="79"/>
      <c r="U2107" s="79"/>
      <c r="V2107" s="79"/>
      <c r="W2107" s="79"/>
    </row>
    <row r="2108" spans="1:23">
      <c r="A2108" s="79"/>
      <c r="B2108" s="79"/>
      <c r="C2108" s="79"/>
      <c r="D2108" s="79"/>
      <c r="E2108" s="79"/>
      <c r="F2108" s="79"/>
      <c r="G2108" s="79"/>
      <c r="H2108" s="79"/>
      <c r="I2108" s="79"/>
      <c r="J2108" s="79"/>
      <c r="K2108" s="79"/>
      <c r="L2108" s="79"/>
      <c r="M2108" s="79"/>
      <c r="N2108" s="79"/>
      <c r="O2108" s="79"/>
      <c r="P2108" s="79"/>
      <c r="Q2108" s="79"/>
      <c r="R2108" s="79"/>
      <c r="S2108" s="79"/>
      <c r="T2108" s="79"/>
      <c r="U2108" s="79"/>
      <c r="V2108" s="79"/>
      <c r="W2108" s="79"/>
    </row>
    <row r="2109" spans="1:23">
      <c r="A2109" s="79"/>
      <c r="B2109" s="79"/>
      <c r="C2109" s="79"/>
      <c r="D2109" s="79"/>
      <c r="E2109" s="79"/>
      <c r="F2109" s="79"/>
      <c r="G2109" s="79"/>
      <c r="H2109" s="79"/>
      <c r="I2109" s="79"/>
      <c r="J2109" s="79"/>
      <c r="K2109" s="79"/>
      <c r="L2109" s="79"/>
      <c r="M2109" s="79"/>
      <c r="N2109" s="79"/>
      <c r="O2109" s="79"/>
      <c r="P2109" s="79"/>
      <c r="Q2109" s="79"/>
      <c r="R2109" s="79"/>
      <c r="S2109" s="79"/>
      <c r="T2109" s="79"/>
      <c r="U2109" s="79"/>
      <c r="V2109" s="79"/>
      <c r="W2109" s="79"/>
    </row>
    <row r="2110" spans="1:23">
      <c r="A2110" s="79"/>
      <c r="B2110" s="79"/>
      <c r="C2110" s="79"/>
      <c r="D2110" s="79"/>
      <c r="E2110" s="79"/>
      <c r="F2110" s="79"/>
      <c r="G2110" s="79"/>
      <c r="H2110" s="79"/>
      <c r="I2110" s="79"/>
      <c r="J2110" s="79"/>
      <c r="K2110" s="79"/>
      <c r="L2110" s="79"/>
      <c r="M2110" s="79"/>
      <c r="N2110" s="79"/>
      <c r="O2110" s="79"/>
      <c r="P2110" s="79"/>
      <c r="Q2110" s="79"/>
      <c r="R2110" s="79"/>
      <c r="S2110" s="79"/>
      <c r="T2110" s="79"/>
      <c r="U2110" s="79"/>
      <c r="V2110" s="79"/>
      <c r="W2110" s="79"/>
    </row>
    <row r="2111" spans="1:23">
      <c r="A2111" s="79"/>
      <c r="B2111" s="79"/>
      <c r="C2111" s="79"/>
      <c r="D2111" s="79"/>
      <c r="E2111" s="79"/>
      <c r="F2111" s="79"/>
      <c r="G2111" s="79"/>
      <c r="H2111" s="79"/>
      <c r="I2111" s="79"/>
      <c r="J2111" s="79"/>
      <c r="K2111" s="79"/>
      <c r="L2111" s="79"/>
      <c r="M2111" s="79"/>
      <c r="N2111" s="79"/>
      <c r="O2111" s="79"/>
      <c r="P2111" s="79"/>
      <c r="Q2111" s="79"/>
      <c r="R2111" s="79"/>
      <c r="S2111" s="79"/>
      <c r="T2111" s="79"/>
      <c r="U2111" s="79"/>
      <c r="V2111" s="79"/>
      <c r="W2111" s="79"/>
    </row>
    <row r="2112" spans="1:23">
      <c r="A2112" s="79"/>
      <c r="B2112" s="79"/>
      <c r="C2112" s="79"/>
      <c r="D2112" s="79"/>
      <c r="E2112" s="79"/>
      <c r="F2112" s="79"/>
      <c r="G2112" s="79"/>
      <c r="H2112" s="79"/>
      <c r="I2112" s="79"/>
      <c r="J2112" s="79"/>
      <c r="K2112" s="79"/>
      <c r="L2112" s="79"/>
      <c r="M2112" s="79"/>
      <c r="N2112" s="79"/>
      <c r="O2112" s="79"/>
      <c r="P2112" s="79"/>
      <c r="Q2112" s="79"/>
      <c r="R2112" s="79"/>
      <c r="S2112" s="79"/>
      <c r="T2112" s="79"/>
      <c r="U2112" s="79"/>
      <c r="V2112" s="79"/>
      <c r="W2112" s="79"/>
    </row>
    <row r="2113" spans="1:23">
      <c r="A2113" s="79"/>
      <c r="B2113" s="79"/>
      <c r="C2113" s="79"/>
      <c r="D2113" s="79"/>
      <c r="E2113" s="79"/>
      <c r="F2113" s="79"/>
      <c r="G2113" s="79"/>
      <c r="H2113" s="79"/>
      <c r="I2113" s="79"/>
      <c r="J2113" s="79"/>
      <c r="K2113" s="79"/>
      <c r="L2113" s="79"/>
      <c r="M2113" s="79"/>
      <c r="N2113" s="79"/>
      <c r="O2113" s="79"/>
      <c r="P2113" s="79"/>
      <c r="Q2113" s="79"/>
      <c r="R2113" s="79"/>
      <c r="S2113" s="79"/>
      <c r="T2113" s="79"/>
      <c r="U2113" s="79"/>
      <c r="V2113" s="79"/>
      <c r="W2113" s="79"/>
    </row>
    <row r="2114" spans="1:23">
      <c r="A2114" s="79"/>
      <c r="B2114" s="79"/>
      <c r="C2114" s="79"/>
      <c r="D2114" s="79"/>
      <c r="E2114" s="79"/>
      <c r="F2114" s="79"/>
      <c r="G2114" s="79"/>
      <c r="H2114" s="79"/>
      <c r="I2114" s="79"/>
      <c r="J2114" s="79"/>
      <c r="K2114" s="79"/>
      <c r="L2114" s="79"/>
      <c r="M2114" s="79"/>
      <c r="N2114" s="79"/>
      <c r="O2114" s="79"/>
      <c r="P2114" s="79"/>
      <c r="Q2114" s="79"/>
      <c r="R2114" s="79"/>
      <c r="S2114" s="79"/>
      <c r="T2114" s="79"/>
      <c r="U2114" s="79"/>
      <c r="V2114" s="79"/>
      <c r="W2114" s="79"/>
    </row>
    <row r="2115" spans="1:23">
      <c r="A2115" s="79"/>
      <c r="B2115" s="79"/>
      <c r="C2115" s="79"/>
      <c r="D2115" s="79"/>
      <c r="E2115" s="79"/>
      <c r="F2115" s="79"/>
      <c r="G2115" s="79"/>
      <c r="H2115" s="79"/>
      <c r="I2115" s="79"/>
      <c r="J2115" s="79"/>
      <c r="K2115" s="79"/>
      <c r="L2115" s="79"/>
      <c r="M2115" s="79"/>
      <c r="N2115" s="79"/>
      <c r="O2115" s="79"/>
      <c r="P2115" s="79"/>
      <c r="Q2115" s="79"/>
      <c r="R2115" s="79"/>
      <c r="S2115" s="79"/>
      <c r="T2115" s="79"/>
      <c r="U2115" s="79"/>
      <c r="V2115" s="79"/>
      <c r="W2115" s="79"/>
    </row>
    <row r="2116" spans="1:23">
      <c r="A2116" s="79"/>
      <c r="B2116" s="79"/>
      <c r="C2116" s="79"/>
      <c r="D2116" s="79"/>
      <c r="E2116" s="79"/>
      <c r="F2116" s="79"/>
      <c r="G2116" s="79"/>
      <c r="H2116" s="79"/>
      <c r="I2116" s="79"/>
      <c r="J2116" s="79"/>
      <c r="K2116" s="79"/>
      <c r="L2116" s="79"/>
      <c r="M2116" s="79"/>
      <c r="N2116" s="79"/>
      <c r="O2116" s="79"/>
      <c r="P2116" s="79"/>
      <c r="Q2116" s="79"/>
      <c r="R2116" s="79"/>
      <c r="S2116" s="79"/>
      <c r="T2116" s="79"/>
      <c r="U2116" s="79"/>
      <c r="V2116" s="79"/>
      <c r="W2116" s="79"/>
    </row>
    <row r="2117" spans="1:23">
      <c r="A2117" s="79"/>
      <c r="B2117" s="79"/>
      <c r="C2117" s="79"/>
      <c r="D2117" s="79"/>
      <c r="E2117" s="79"/>
      <c r="F2117" s="79"/>
      <c r="G2117" s="79"/>
      <c r="H2117" s="79"/>
      <c r="I2117" s="79"/>
      <c r="J2117" s="79"/>
      <c r="K2117" s="79"/>
      <c r="L2117" s="79"/>
      <c r="M2117" s="79"/>
      <c r="N2117" s="79"/>
      <c r="O2117" s="79"/>
      <c r="P2117" s="79"/>
      <c r="Q2117" s="79"/>
      <c r="R2117" s="79"/>
      <c r="S2117" s="79"/>
      <c r="T2117" s="79"/>
      <c r="U2117" s="79"/>
      <c r="V2117" s="79"/>
      <c r="W2117" s="79"/>
    </row>
    <row r="2118" spans="1:23">
      <c r="A2118" s="79"/>
      <c r="B2118" s="79"/>
      <c r="C2118" s="79"/>
      <c r="D2118" s="79"/>
      <c r="E2118" s="79"/>
      <c r="F2118" s="79"/>
      <c r="G2118" s="79"/>
      <c r="H2118" s="79"/>
      <c r="I2118" s="79"/>
      <c r="J2118" s="79"/>
      <c r="K2118" s="79"/>
      <c r="L2118" s="79"/>
      <c r="M2118" s="79"/>
      <c r="N2118" s="79"/>
      <c r="O2118" s="79"/>
      <c r="P2118" s="79"/>
      <c r="Q2118" s="79"/>
      <c r="R2118" s="79"/>
      <c r="S2118" s="79"/>
      <c r="T2118" s="79"/>
      <c r="U2118" s="79"/>
      <c r="V2118" s="79"/>
      <c r="W2118" s="79"/>
    </row>
    <row r="2119" spans="1:23">
      <c r="A2119" s="79"/>
      <c r="B2119" s="79"/>
      <c r="C2119" s="79"/>
      <c r="D2119" s="79"/>
      <c r="E2119" s="79"/>
      <c r="F2119" s="79"/>
      <c r="G2119" s="79"/>
      <c r="H2119" s="79"/>
      <c r="I2119" s="79"/>
      <c r="J2119" s="79"/>
      <c r="K2119" s="79"/>
      <c r="L2119" s="79"/>
      <c r="M2119" s="79"/>
      <c r="N2119" s="79"/>
      <c r="O2119" s="79"/>
      <c r="P2119" s="79"/>
      <c r="Q2119" s="79"/>
      <c r="R2119" s="79"/>
      <c r="S2119" s="79"/>
      <c r="T2119" s="79"/>
      <c r="U2119" s="79"/>
      <c r="V2119" s="79"/>
      <c r="W2119" s="79"/>
    </row>
    <row r="2120" spans="1:23">
      <c r="A2120" s="79"/>
      <c r="B2120" s="79"/>
      <c r="C2120" s="79"/>
      <c r="D2120" s="79"/>
      <c r="E2120" s="79"/>
      <c r="F2120" s="79"/>
      <c r="G2120" s="79"/>
      <c r="H2120" s="79"/>
      <c r="I2120" s="79"/>
      <c r="J2120" s="79"/>
      <c r="K2120" s="79"/>
      <c r="L2120" s="79"/>
      <c r="M2120" s="79"/>
      <c r="N2120" s="79"/>
      <c r="O2120" s="79"/>
      <c r="P2120" s="79"/>
      <c r="Q2120" s="79"/>
      <c r="R2120" s="79"/>
      <c r="S2120" s="79"/>
      <c r="T2120" s="79"/>
      <c r="U2120" s="79"/>
      <c r="V2120" s="79"/>
      <c r="W2120" s="79"/>
    </row>
    <row r="2121" spans="1:23">
      <c r="A2121" s="79"/>
      <c r="B2121" s="79"/>
      <c r="C2121" s="79"/>
      <c r="D2121" s="79"/>
      <c r="E2121" s="79"/>
      <c r="F2121" s="79"/>
      <c r="G2121" s="79"/>
      <c r="H2121" s="79"/>
      <c r="I2121" s="79"/>
      <c r="J2121" s="79"/>
      <c r="K2121" s="79"/>
      <c r="L2121" s="79"/>
      <c r="M2121" s="79"/>
      <c r="N2121" s="79"/>
      <c r="O2121" s="79"/>
      <c r="P2121" s="79"/>
      <c r="Q2121" s="79"/>
      <c r="R2121" s="79"/>
      <c r="S2121" s="79"/>
      <c r="T2121" s="79"/>
      <c r="U2121" s="79"/>
      <c r="V2121" s="79"/>
      <c r="W2121" s="79"/>
    </row>
    <row r="2122" spans="1:23">
      <c r="A2122" s="79"/>
      <c r="B2122" s="79"/>
      <c r="C2122" s="79"/>
      <c r="D2122" s="79"/>
      <c r="E2122" s="79"/>
      <c r="F2122" s="79"/>
      <c r="G2122" s="79"/>
      <c r="H2122" s="79"/>
      <c r="I2122" s="79"/>
      <c r="J2122" s="79"/>
      <c r="K2122" s="79"/>
      <c r="L2122" s="79"/>
      <c r="M2122" s="79"/>
      <c r="N2122" s="79"/>
      <c r="O2122" s="79"/>
      <c r="P2122" s="79"/>
      <c r="Q2122" s="79"/>
      <c r="R2122" s="79"/>
      <c r="S2122" s="79"/>
      <c r="T2122" s="79"/>
      <c r="U2122" s="79"/>
      <c r="V2122" s="79"/>
      <c r="W2122" s="79"/>
    </row>
    <row r="2123" spans="1:23">
      <c r="A2123" s="79"/>
      <c r="B2123" s="79"/>
      <c r="C2123" s="79"/>
      <c r="D2123" s="79"/>
      <c r="E2123" s="79"/>
      <c r="F2123" s="79"/>
      <c r="G2123" s="79"/>
      <c r="H2123" s="79"/>
      <c r="I2123" s="79"/>
      <c r="J2123" s="79"/>
      <c r="K2123" s="79"/>
      <c r="L2123" s="79"/>
      <c r="M2123" s="79"/>
      <c r="N2123" s="79"/>
      <c r="O2123" s="79"/>
      <c r="P2123" s="79"/>
      <c r="Q2123" s="79"/>
      <c r="R2123" s="79"/>
      <c r="S2123" s="79"/>
      <c r="T2123" s="79"/>
      <c r="U2123" s="79"/>
      <c r="V2123" s="79"/>
      <c r="W2123" s="79"/>
    </row>
    <row r="2124" spans="1:23">
      <c r="A2124" s="79"/>
      <c r="B2124" s="79"/>
      <c r="C2124" s="79"/>
      <c r="D2124" s="79"/>
      <c r="E2124" s="79"/>
      <c r="F2124" s="79"/>
      <c r="G2124" s="79"/>
      <c r="H2124" s="79"/>
      <c r="I2124" s="79"/>
      <c r="J2124" s="79"/>
      <c r="K2124" s="79"/>
      <c r="L2124" s="79"/>
      <c r="M2124" s="79"/>
      <c r="N2124" s="79"/>
      <c r="O2124" s="79"/>
      <c r="P2124" s="79"/>
      <c r="Q2124" s="79"/>
      <c r="R2124" s="79"/>
      <c r="S2124" s="79"/>
      <c r="T2124" s="79"/>
      <c r="U2124" s="79"/>
      <c r="V2124" s="79"/>
      <c r="W2124" s="79"/>
    </row>
    <row r="2125" spans="1:23">
      <c r="A2125" s="79"/>
      <c r="B2125" s="79"/>
      <c r="C2125" s="79"/>
      <c r="D2125" s="79"/>
      <c r="E2125" s="79"/>
      <c r="F2125" s="79"/>
      <c r="G2125" s="79"/>
      <c r="H2125" s="79"/>
      <c r="I2125" s="79"/>
      <c r="J2125" s="79"/>
      <c r="K2125" s="79"/>
      <c r="L2125" s="79"/>
      <c r="M2125" s="79"/>
      <c r="N2125" s="79"/>
      <c r="O2125" s="79"/>
      <c r="P2125" s="79"/>
      <c r="Q2125" s="79"/>
      <c r="R2125" s="79"/>
      <c r="S2125" s="79"/>
      <c r="T2125" s="79"/>
      <c r="U2125" s="79"/>
      <c r="V2125" s="79"/>
      <c r="W2125" s="79"/>
    </row>
    <row r="2126" spans="1:23">
      <c r="A2126" s="79"/>
      <c r="B2126" s="79"/>
      <c r="C2126" s="79"/>
      <c r="D2126" s="79"/>
      <c r="E2126" s="79"/>
      <c r="F2126" s="79"/>
      <c r="G2126" s="79"/>
      <c r="H2126" s="79"/>
      <c r="I2126" s="79"/>
      <c r="J2126" s="79"/>
      <c r="K2126" s="79"/>
      <c r="L2126" s="79"/>
      <c r="M2126" s="79"/>
      <c r="N2126" s="79"/>
      <c r="O2126" s="79"/>
      <c r="P2126" s="79"/>
      <c r="Q2126" s="79"/>
      <c r="R2126" s="79"/>
      <c r="S2126" s="79"/>
      <c r="T2126" s="79"/>
      <c r="U2126" s="79"/>
      <c r="V2126" s="79"/>
      <c r="W2126" s="79"/>
    </row>
    <row r="2127" spans="1:23">
      <c r="A2127" s="79"/>
      <c r="B2127" s="79"/>
      <c r="C2127" s="79"/>
      <c r="D2127" s="79"/>
      <c r="E2127" s="79"/>
      <c r="F2127" s="79"/>
      <c r="G2127" s="79"/>
      <c r="H2127" s="79"/>
      <c r="I2127" s="79"/>
      <c r="J2127" s="79"/>
      <c r="K2127" s="79"/>
      <c r="L2127" s="79"/>
      <c r="M2127" s="79"/>
      <c r="N2127" s="79"/>
      <c r="O2127" s="79"/>
      <c r="P2127" s="79"/>
      <c r="Q2127" s="79"/>
      <c r="R2127" s="79"/>
      <c r="S2127" s="79"/>
      <c r="T2127" s="79"/>
      <c r="U2127" s="79"/>
      <c r="V2127" s="79"/>
      <c r="W2127" s="79"/>
    </row>
    <row r="2128" spans="1:23">
      <c r="A2128" s="79"/>
      <c r="B2128" s="79"/>
      <c r="C2128" s="79"/>
      <c r="D2128" s="79"/>
      <c r="E2128" s="79"/>
      <c r="F2128" s="79"/>
      <c r="G2128" s="79"/>
      <c r="H2128" s="79"/>
      <c r="I2128" s="79"/>
      <c r="J2128" s="79"/>
      <c r="K2128" s="79"/>
      <c r="L2128" s="79"/>
      <c r="M2128" s="79"/>
      <c r="N2128" s="79"/>
      <c r="O2128" s="79"/>
      <c r="P2128" s="79"/>
      <c r="Q2128" s="79"/>
      <c r="R2128" s="79"/>
      <c r="S2128" s="79"/>
      <c r="T2128" s="79"/>
      <c r="U2128" s="79"/>
      <c r="V2128" s="79"/>
      <c r="W2128" s="79"/>
    </row>
    <row r="2129" spans="1:23">
      <c r="A2129" s="79"/>
      <c r="B2129" s="79"/>
      <c r="C2129" s="79"/>
      <c r="D2129" s="79"/>
      <c r="E2129" s="79"/>
      <c r="F2129" s="79"/>
      <c r="G2129" s="79"/>
      <c r="H2129" s="79"/>
      <c r="I2129" s="79"/>
      <c r="J2129" s="79"/>
      <c r="K2129" s="79"/>
      <c r="L2129" s="79"/>
      <c r="M2129" s="79"/>
      <c r="N2129" s="79"/>
      <c r="O2129" s="79"/>
      <c r="P2129" s="79"/>
      <c r="Q2129" s="79"/>
      <c r="R2129" s="79"/>
      <c r="S2129" s="79"/>
      <c r="T2129" s="79"/>
      <c r="U2129" s="79"/>
      <c r="V2129" s="79"/>
      <c r="W2129" s="79"/>
    </row>
    <row r="2130" spans="1:23">
      <c r="A2130" s="79"/>
      <c r="B2130" s="79"/>
      <c r="C2130" s="79"/>
      <c r="D2130" s="79"/>
      <c r="E2130" s="79"/>
      <c r="F2130" s="79"/>
      <c r="G2130" s="79"/>
      <c r="H2130" s="79"/>
      <c r="I2130" s="79"/>
      <c r="J2130" s="79"/>
      <c r="K2130" s="79"/>
      <c r="L2130" s="79"/>
      <c r="M2130" s="79"/>
      <c r="N2130" s="79"/>
      <c r="O2130" s="79"/>
      <c r="P2130" s="79"/>
      <c r="Q2130" s="79"/>
      <c r="R2130" s="79"/>
      <c r="S2130" s="79"/>
      <c r="T2130" s="79"/>
      <c r="U2130" s="79"/>
      <c r="V2130" s="79"/>
      <c r="W2130" s="79"/>
    </row>
    <row r="2131" spans="1:23">
      <c r="A2131" s="79"/>
      <c r="B2131" s="79"/>
      <c r="C2131" s="79"/>
      <c r="D2131" s="79"/>
      <c r="E2131" s="79"/>
      <c r="F2131" s="79"/>
      <c r="G2131" s="79"/>
      <c r="H2131" s="79"/>
      <c r="I2131" s="79"/>
      <c r="J2131" s="79"/>
      <c r="K2131" s="79"/>
      <c r="L2131" s="79"/>
      <c r="M2131" s="79"/>
      <c r="N2131" s="79"/>
      <c r="O2131" s="79"/>
      <c r="P2131" s="79"/>
      <c r="Q2131" s="79"/>
      <c r="R2131" s="79"/>
      <c r="S2131" s="79"/>
      <c r="T2131" s="79"/>
      <c r="U2131" s="79"/>
      <c r="V2131" s="79"/>
      <c r="W2131" s="79"/>
    </row>
    <row r="2132" spans="1:23">
      <c r="A2132" s="79"/>
      <c r="B2132" s="79"/>
      <c r="C2132" s="79"/>
      <c r="D2132" s="79"/>
      <c r="E2132" s="79"/>
      <c r="F2132" s="79"/>
      <c r="G2132" s="79"/>
      <c r="H2132" s="79"/>
      <c r="I2132" s="79"/>
      <c r="J2132" s="79"/>
      <c r="K2132" s="79"/>
      <c r="L2132" s="79"/>
      <c r="M2132" s="79"/>
      <c r="N2132" s="79"/>
      <c r="O2132" s="79"/>
      <c r="P2132" s="79"/>
      <c r="Q2132" s="79"/>
      <c r="R2132" s="79"/>
      <c r="S2132" s="79"/>
      <c r="T2132" s="79"/>
      <c r="U2132" s="79"/>
      <c r="V2132" s="79"/>
      <c r="W2132" s="79"/>
    </row>
    <row r="2133" spans="1:23">
      <c r="A2133" s="79"/>
      <c r="B2133" s="79"/>
      <c r="C2133" s="79"/>
      <c r="D2133" s="79"/>
      <c r="E2133" s="79"/>
      <c r="F2133" s="79"/>
      <c r="G2133" s="79"/>
      <c r="H2133" s="79"/>
      <c r="I2133" s="79"/>
      <c r="J2133" s="79"/>
      <c r="K2133" s="79"/>
      <c r="L2133" s="79"/>
      <c r="M2133" s="79"/>
      <c r="N2133" s="79"/>
      <c r="O2133" s="79"/>
      <c r="P2133" s="79"/>
      <c r="Q2133" s="79"/>
      <c r="R2133" s="79"/>
      <c r="S2133" s="79"/>
      <c r="T2133" s="79"/>
      <c r="U2133" s="79"/>
      <c r="V2133" s="79"/>
      <c r="W2133" s="79"/>
    </row>
    <row r="2134" spans="1:23">
      <c r="A2134" s="79"/>
      <c r="B2134" s="79"/>
      <c r="C2134" s="79"/>
      <c r="D2134" s="79"/>
      <c r="E2134" s="79"/>
      <c r="F2134" s="79"/>
      <c r="G2134" s="79"/>
      <c r="H2134" s="79"/>
      <c r="I2134" s="79"/>
      <c r="J2134" s="79"/>
      <c r="K2134" s="79"/>
      <c r="L2134" s="79"/>
      <c r="M2134" s="79"/>
      <c r="N2134" s="79"/>
      <c r="O2134" s="79"/>
      <c r="P2134" s="79"/>
      <c r="Q2134" s="79"/>
      <c r="R2134" s="79"/>
      <c r="S2134" s="79"/>
      <c r="T2134" s="79"/>
      <c r="U2134" s="79"/>
      <c r="V2134" s="79"/>
      <c r="W2134" s="79"/>
    </row>
    <row r="2135" spans="1:23">
      <c r="A2135" s="79"/>
      <c r="B2135" s="79"/>
      <c r="C2135" s="79"/>
      <c r="D2135" s="79"/>
      <c r="E2135" s="79"/>
      <c r="F2135" s="79"/>
      <c r="G2135" s="79"/>
      <c r="H2135" s="79"/>
      <c r="I2135" s="79"/>
      <c r="J2135" s="79"/>
      <c r="K2135" s="79"/>
      <c r="L2135" s="79"/>
      <c r="M2135" s="79"/>
      <c r="N2135" s="79"/>
      <c r="O2135" s="79"/>
      <c r="P2135" s="79"/>
      <c r="Q2135" s="79"/>
      <c r="R2135" s="79"/>
      <c r="S2135" s="79"/>
      <c r="T2135" s="79"/>
      <c r="U2135" s="79"/>
      <c r="V2135" s="79"/>
      <c r="W2135" s="79"/>
    </row>
    <row r="2136" spans="1:23">
      <c r="A2136" s="79"/>
      <c r="B2136" s="79"/>
      <c r="C2136" s="79"/>
      <c r="D2136" s="79"/>
      <c r="E2136" s="79"/>
      <c r="F2136" s="79"/>
      <c r="G2136" s="79"/>
      <c r="H2136" s="79"/>
      <c r="I2136" s="79"/>
      <c r="J2136" s="79"/>
      <c r="K2136" s="79"/>
      <c r="L2136" s="79"/>
      <c r="M2136" s="79"/>
      <c r="N2136" s="79"/>
      <c r="O2136" s="79"/>
      <c r="P2136" s="79"/>
      <c r="Q2136" s="79"/>
      <c r="R2136" s="79"/>
      <c r="S2136" s="79"/>
      <c r="T2136" s="79"/>
      <c r="U2136" s="79"/>
      <c r="V2136" s="79"/>
      <c r="W2136" s="79"/>
    </row>
    <row r="2137" spans="1:23">
      <c r="A2137" s="79"/>
      <c r="B2137" s="79"/>
      <c r="C2137" s="79"/>
      <c r="D2137" s="79"/>
      <c r="E2137" s="79"/>
      <c r="F2137" s="79"/>
      <c r="G2137" s="79"/>
      <c r="H2137" s="79"/>
      <c r="I2137" s="79"/>
      <c r="J2137" s="79"/>
      <c r="K2137" s="79"/>
      <c r="L2137" s="79"/>
      <c r="M2137" s="79"/>
      <c r="N2137" s="79"/>
      <c r="O2137" s="79"/>
      <c r="P2137" s="79"/>
      <c r="Q2137" s="79"/>
      <c r="R2137" s="79"/>
      <c r="S2137" s="79"/>
      <c r="T2137" s="79"/>
      <c r="U2137" s="79"/>
      <c r="V2137" s="79"/>
      <c r="W2137" s="79"/>
    </row>
    <row r="2138" spans="1:23">
      <c r="A2138" s="79"/>
      <c r="B2138" s="79"/>
      <c r="C2138" s="79"/>
      <c r="D2138" s="79"/>
      <c r="E2138" s="79"/>
      <c r="F2138" s="79"/>
      <c r="G2138" s="79"/>
      <c r="H2138" s="79"/>
      <c r="I2138" s="79"/>
      <c r="J2138" s="79"/>
      <c r="K2138" s="79"/>
      <c r="L2138" s="79"/>
      <c r="M2138" s="79"/>
      <c r="N2138" s="79"/>
      <c r="O2138" s="79"/>
      <c r="P2138" s="79"/>
      <c r="Q2138" s="79"/>
      <c r="R2138" s="79"/>
      <c r="S2138" s="79"/>
      <c r="T2138" s="79"/>
      <c r="U2138" s="79"/>
      <c r="V2138" s="79"/>
      <c r="W2138" s="79"/>
    </row>
    <row r="2139" spans="1:23">
      <c r="A2139" s="79"/>
      <c r="B2139" s="79"/>
      <c r="C2139" s="79"/>
      <c r="D2139" s="79"/>
      <c r="E2139" s="79"/>
      <c r="F2139" s="79"/>
      <c r="G2139" s="79"/>
      <c r="H2139" s="79"/>
      <c r="I2139" s="79"/>
      <c r="J2139" s="79"/>
      <c r="K2139" s="79"/>
      <c r="L2139" s="79"/>
      <c r="M2139" s="79"/>
      <c r="N2139" s="79"/>
      <c r="O2139" s="79"/>
      <c r="P2139" s="79"/>
      <c r="Q2139" s="79"/>
      <c r="R2139" s="79"/>
      <c r="S2139" s="79"/>
      <c r="T2139" s="79"/>
      <c r="U2139" s="79"/>
      <c r="V2139" s="79"/>
      <c r="W2139" s="79"/>
    </row>
    <row r="2140" spans="1:23">
      <c r="A2140" s="79"/>
      <c r="B2140" s="79"/>
      <c r="C2140" s="79"/>
      <c r="D2140" s="79"/>
      <c r="E2140" s="79"/>
      <c r="F2140" s="79"/>
      <c r="G2140" s="79"/>
      <c r="H2140" s="79"/>
      <c r="I2140" s="79"/>
      <c r="J2140" s="79"/>
      <c r="K2140" s="79"/>
      <c r="L2140" s="79"/>
      <c r="M2140" s="79"/>
      <c r="N2140" s="79"/>
      <c r="O2140" s="79"/>
      <c r="P2140" s="79"/>
      <c r="Q2140" s="79"/>
      <c r="R2140" s="79"/>
      <c r="S2140" s="79"/>
      <c r="T2140" s="79"/>
      <c r="U2140" s="79"/>
      <c r="V2140" s="79"/>
      <c r="W2140" s="79"/>
    </row>
    <row r="2141" spans="1:23">
      <c r="A2141" s="79"/>
      <c r="B2141" s="79"/>
      <c r="C2141" s="79"/>
      <c r="D2141" s="79"/>
      <c r="E2141" s="79"/>
      <c r="F2141" s="79"/>
      <c r="G2141" s="79"/>
      <c r="H2141" s="79"/>
      <c r="I2141" s="79"/>
      <c r="J2141" s="79"/>
      <c r="K2141" s="79"/>
      <c r="L2141" s="79"/>
      <c r="M2141" s="79"/>
      <c r="N2141" s="79"/>
      <c r="O2141" s="79"/>
      <c r="P2141" s="79"/>
      <c r="Q2141" s="79"/>
      <c r="R2141" s="79"/>
      <c r="S2141" s="79"/>
      <c r="T2141" s="79"/>
      <c r="U2141" s="79"/>
      <c r="V2141" s="79"/>
      <c r="W2141" s="79"/>
    </row>
    <row r="2142" spans="1:23">
      <c r="A2142" s="79"/>
      <c r="B2142" s="79"/>
      <c r="C2142" s="79"/>
      <c r="D2142" s="79"/>
      <c r="E2142" s="79"/>
      <c r="F2142" s="79"/>
      <c r="G2142" s="79"/>
      <c r="H2142" s="79"/>
      <c r="I2142" s="79"/>
      <c r="J2142" s="79"/>
      <c r="K2142" s="79"/>
      <c r="L2142" s="79"/>
      <c r="M2142" s="79"/>
      <c r="N2142" s="79"/>
      <c r="O2142" s="79"/>
      <c r="P2142" s="79"/>
      <c r="Q2142" s="79"/>
      <c r="R2142" s="79"/>
      <c r="S2142" s="79"/>
      <c r="T2142" s="79"/>
      <c r="U2142" s="79"/>
      <c r="V2142" s="79"/>
      <c r="W2142" s="79"/>
    </row>
    <row r="2143" spans="1:23">
      <c r="A2143" s="79"/>
      <c r="B2143" s="79"/>
      <c r="C2143" s="79"/>
      <c r="D2143" s="79"/>
      <c r="E2143" s="79"/>
      <c r="F2143" s="79"/>
      <c r="G2143" s="79"/>
      <c r="H2143" s="79"/>
      <c r="I2143" s="79"/>
      <c r="J2143" s="79"/>
      <c r="K2143" s="79"/>
      <c r="L2143" s="79"/>
      <c r="M2143" s="79"/>
      <c r="N2143" s="79"/>
      <c r="O2143" s="79"/>
      <c r="P2143" s="79"/>
      <c r="Q2143" s="79"/>
      <c r="R2143" s="79"/>
      <c r="S2143" s="79"/>
      <c r="T2143" s="79"/>
      <c r="U2143" s="79"/>
      <c r="V2143" s="79"/>
      <c r="W2143" s="79"/>
    </row>
    <row r="2144" spans="1:23">
      <c r="A2144" s="79"/>
      <c r="B2144" s="79"/>
      <c r="C2144" s="79"/>
      <c r="D2144" s="79"/>
      <c r="E2144" s="79"/>
      <c r="F2144" s="79"/>
      <c r="G2144" s="79"/>
      <c r="H2144" s="79"/>
      <c r="I2144" s="79"/>
      <c r="J2144" s="79"/>
      <c r="K2144" s="79"/>
      <c r="L2144" s="79"/>
      <c r="M2144" s="79"/>
      <c r="N2144" s="79"/>
      <c r="O2144" s="79"/>
      <c r="P2144" s="79"/>
      <c r="Q2144" s="79"/>
      <c r="R2144" s="79"/>
      <c r="S2144" s="79"/>
      <c r="T2144" s="79"/>
      <c r="U2144" s="79"/>
      <c r="V2144" s="79"/>
      <c r="W2144" s="79"/>
    </row>
    <row r="2145" spans="1:23">
      <c r="A2145" s="79"/>
      <c r="B2145" s="79"/>
      <c r="C2145" s="79"/>
      <c r="D2145" s="79"/>
      <c r="E2145" s="79"/>
      <c r="F2145" s="79"/>
      <c r="G2145" s="79"/>
      <c r="H2145" s="79"/>
      <c r="I2145" s="79"/>
      <c r="J2145" s="79"/>
      <c r="K2145" s="79"/>
      <c r="L2145" s="79"/>
      <c r="M2145" s="79"/>
      <c r="N2145" s="79"/>
      <c r="O2145" s="79"/>
      <c r="P2145" s="79"/>
      <c r="Q2145" s="79"/>
      <c r="R2145" s="79"/>
      <c r="S2145" s="79"/>
      <c r="T2145" s="79"/>
      <c r="U2145" s="79"/>
      <c r="V2145" s="79"/>
      <c r="W2145" s="79"/>
    </row>
    <row r="2146" spans="1:23">
      <c r="A2146" s="79"/>
      <c r="B2146" s="79"/>
      <c r="C2146" s="79"/>
      <c r="D2146" s="79"/>
      <c r="E2146" s="79"/>
      <c r="F2146" s="79"/>
      <c r="G2146" s="79"/>
      <c r="H2146" s="79"/>
      <c r="I2146" s="79"/>
      <c r="J2146" s="79"/>
      <c r="K2146" s="79"/>
      <c r="L2146" s="79"/>
      <c r="M2146" s="79"/>
      <c r="N2146" s="79"/>
      <c r="O2146" s="79"/>
      <c r="P2146" s="79"/>
      <c r="Q2146" s="79"/>
      <c r="R2146" s="79"/>
      <c r="S2146" s="79"/>
      <c r="T2146" s="79"/>
      <c r="U2146" s="79"/>
      <c r="V2146" s="79"/>
      <c r="W2146" s="79"/>
    </row>
    <row r="2147" spans="1:23">
      <c r="A2147" s="79"/>
      <c r="B2147" s="79"/>
      <c r="C2147" s="79"/>
      <c r="D2147" s="79"/>
      <c r="E2147" s="79"/>
      <c r="F2147" s="79"/>
      <c r="G2147" s="79"/>
      <c r="H2147" s="79"/>
      <c r="I2147" s="79"/>
      <c r="J2147" s="79"/>
      <c r="K2147" s="79"/>
      <c r="L2147" s="79"/>
      <c r="M2147" s="79"/>
      <c r="N2147" s="79"/>
      <c r="O2147" s="79"/>
      <c r="P2147" s="79"/>
      <c r="Q2147" s="79"/>
      <c r="R2147" s="79"/>
      <c r="S2147" s="79"/>
      <c r="T2147" s="79"/>
      <c r="U2147" s="79"/>
      <c r="V2147" s="79"/>
      <c r="W2147" s="79"/>
    </row>
    <row r="2148" spans="1:23">
      <c r="A2148" s="79"/>
      <c r="B2148" s="79"/>
      <c r="C2148" s="79"/>
      <c r="D2148" s="79"/>
      <c r="E2148" s="79"/>
      <c r="F2148" s="79"/>
      <c r="G2148" s="79"/>
      <c r="H2148" s="79"/>
      <c r="I2148" s="79"/>
      <c r="J2148" s="79"/>
      <c r="K2148" s="79"/>
      <c r="L2148" s="79"/>
      <c r="M2148" s="79"/>
      <c r="N2148" s="79"/>
      <c r="O2148" s="79"/>
      <c r="P2148" s="79"/>
      <c r="Q2148" s="79"/>
      <c r="R2148" s="79"/>
      <c r="S2148" s="79"/>
      <c r="T2148" s="79"/>
      <c r="U2148" s="79"/>
      <c r="V2148" s="79"/>
      <c r="W2148" s="79"/>
    </row>
    <row r="2149" spans="1:23">
      <c r="A2149" s="79"/>
      <c r="B2149" s="79"/>
      <c r="C2149" s="79"/>
      <c r="D2149" s="79"/>
      <c r="E2149" s="79"/>
      <c r="F2149" s="79"/>
      <c r="G2149" s="79"/>
      <c r="H2149" s="79"/>
      <c r="I2149" s="79"/>
      <c r="J2149" s="79"/>
      <c r="K2149" s="79"/>
      <c r="L2149" s="79"/>
      <c r="M2149" s="79"/>
      <c r="N2149" s="79"/>
      <c r="O2149" s="79"/>
      <c r="P2149" s="79"/>
      <c r="Q2149" s="79"/>
      <c r="R2149" s="79"/>
      <c r="S2149" s="79"/>
      <c r="T2149" s="79"/>
      <c r="U2149" s="79"/>
      <c r="V2149" s="79"/>
      <c r="W2149" s="79"/>
    </row>
    <row r="2150" spans="1:23">
      <c r="A2150" s="79"/>
      <c r="B2150" s="79"/>
      <c r="C2150" s="79"/>
      <c r="D2150" s="79"/>
      <c r="E2150" s="79"/>
      <c r="F2150" s="79"/>
      <c r="G2150" s="79"/>
      <c r="H2150" s="79"/>
      <c r="I2150" s="79"/>
      <c r="J2150" s="79"/>
      <c r="K2150" s="79"/>
      <c r="L2150" s="79"/>
      <c r="M2150" s="79"/>
      <c r="N2150" s="79"/>
      <c r="O2150" s="79"/>
      <c r="P2150" s="79"/>
      <c r="Q2150" s="79"/>
      <c r="R2150" s="79"/>
      <c r="S2150" s="79"/>
      <c r="T2150" s="79"/>
      <c r="U2150" s="79"/>
      <c r="V2150" s="79"/>
      <c r="W2150" s="79"/>
    </row>
    <row r="2151" spans="1:23">
      <c r="A2151" s="79"/>
      <c r="B2151" s="79"/>
      <c r="C2151" s="79"/>
      <c r="D2151" s="79"/>
      <c r="E2151" s="79"/>
      <c r="F2151" s="79"/>
      <c r="G2151" s="79"/>
      <c r="H2151" s="79"/>
      <c r="I2151" s="79"/>
      <c r="J2151" s="79"/>
      <c r="K2151" s="79"/>
      <c r="L2151" s="79"/>
      <c r="M2151" s="79"/>
      <c r="N2151" s="79"/>
      <c r="O2151" s="79"/>
      <c r="P2151" s="79"/>
      <c r="Q2151" s="79"/>
      <c r="R2151" s="79"/>
      <c r="S2151" s="79"/>
      <c r="T2151" s="79"/>
      <c r="U2151" s="79"/>
      <c r="V2151" s="79"/>
      <c r="W2151" s="79"/>
    </row>
    <row r="2152" spans="1:23">
      <c r="A2152" s="79"/>
      <c r="B2152" s="79"/>
      <c r="C2152" s="79"/>
      <c r="D2152" s="79"/>
      <c r="E2152" s="79"/>
      <c r="F2152" s="79"/>
      <c r="G2152" s="79"/>
      <c r="H2152" s="79"/>
      <c r="I2152" s="79"/>
      <c r="J2152" s="79"/>
      <c r="K2152" s="79"/>
      <c r="L2152" s="79"/>
      <c r="M2152" s="79"/>
      <c r="N2152" s="79"/>
      <c r="O2152" s="79"/>
      <c r="P2152" s="79"/>
      <c r="Q2152" s="79"/>
      <c r="R2152" s="79"/>
      <c r="S2152" s="79"/>
      <c r="T2152" s="79"/>
      <c r="U2152" s="79"/>
      <c r="V2152" s="79"/>
      <c r="W2152" s="79"/>
    </row>
    <row r="2153" spans="1:23">
      <c r="A2153" s="79"/>
      <c r="B2153" s="79"/>
      <c r="C2153" s="79"/>
      <c r="D2153" s="79"/>
      <c r="E2153" s="79"/>
      <c r="F2153" s="79"/>
      <c r="G2153" s="79"/>
      <c r="H2153" s="79"/>
      <c r="I2153" s="79"/>
      <c r="J2153" s="79"/>
      <c r="K2153" s="79"/>
      <c r="L2153" s="79"/>
      <c r="M2153" s="79"/>
      <c r="N2153" s="79"/>
      <c r="O2153" s="79"/>
      <c r="P2153" s="79"/>
      <c r="Q2153" s="79"/>
      <c r="R2153" s="79"/>
      <c r="S2153" s="79"/>
      <c r="T2153" s="79"/>
      <c r="U2153" s="79"/>
      <c r="V2153" s="79"/>
      <c r="W2153" s="79"/>
    </row>
    <row r="2154" spans="1:23">
      <c r="A2154" s="79"/>
      <c r="B2154" s="79"/>
      <c r="C2154" s="79"/>
      <c r="D2154" s="79"/>
      <c r="E2154" s="79"/>
      <c r="F2154" s="79"/>
      <c r="G2154" s="79"/>
      <c r="H2154" s="79"/>
      <c r="I2154" s="79"/>
      <c r="J2154" s="79"/>
      <c r="K2154" s="79"/>
      <c r="L2154" s="79"/>
      <c r="M2154" s="79"/>
      <c r="N2154" s="79"/>
      <c r="O2154" s="79"/>
      <c r="P2154" s="79"/>
      <c r="Q2154" s="79"/>
      <c r="R2154" s="79"/>
      <c r="S2154" s="79"/>
      <c r="T2154" s="79"/>
      <c r="U2154" s="79"/>
      <c r="V2154" s="79"/>
      <c r="W2154" s="79"/>
    </row>
    <row r="2155" spans="1:23">
      <c r="A2155" s="79"/>
      <c r="B2155" s="79"/>
      <c r="C2155" s="79"/>
      <c r="D2155" s="79"/>
      <c r="E2155" s="79"/>
      <c r="F2155" s="79"/>
      <c r="G2155" s="79"/>
      <c r="H2155" s="79"/>
      <c r="I2155" s="79"/>
      <c r="J2155" s="79"/>
      <c r="K2155" s="79"/>
      <c r="L2155" s="79"/>
      <c r="M2155" s="79"/>
      <c r="N2155" s="79"/>
      <c r="O2155" s="79"/>
      <c r="P2155" s="79"/>
      <c r="Q2155" s="79"/>
      <c r="R2155" s="79"/>
      <c r="S2155" s="79"/>
      <c r="T2155" s="79"/>
      <c r="U2155" s="79"/>
      <c r="V2155" s="79"/>
      <c r="W2155" s="79"/>
    </row>
    <row r="2156" spans="1:23">
      <c r="A2156" s="79"/>
      <c r="B2156" s="79"/>
      <c r="C2156" s="79"/>
      <c r="D2156" s="79"/>
      <c r="E2156" s="79"/>
      <c r="F2156" s="79"/>
      <c r="G2156" s="79"/>
      <c r="H2156" s="79"/>
      <c r="I2156" s="79"/>
      <c r="J2156" s="79"/>
      <c r="K2156" s="79"/>
      <c r="L2156" s="79"/>
      <c r="M2156" s="79"/>
      <c r="N2156" s="79"/>
      <c r="O2156" s="79"/>
      <c r="P2156" s="79"/>
      <c r="Q2156" s="79"/>
      <c r="R2156" s="79"/>
      <c r="S2156" s="79"/>
      <c r="T2156" s="79"/>
      <c r="U2156" s="79"/>
      <c r="V2156" s="79"/>
      <c r="W2156" s="79"/>
    </row>
    <row r="2157" spans="1:23">
      <c r="A2157" s="79"/>
      <c r="B2157" s="79"/>
      <c r="C2157" s="79"/>
      <c r="D2157" s="79"/>
      <c r="E2157" s="79"/>
      <c r="F2157" s="79"/>
      <c r="G2157" s="79"/>
      <c r="H2157" s="79"/>
      <c r="I2157" s="79"/>
      <c r="J2157" s="79"/>
      <c r="K2157" s="79"/>
      <c r="L2157" s="79"/>
      <c r="M2157" s="79"/>
      <c r="N2157" s="79"/>
      <c r="O2157" s="79"/>
      <c r="P2157" s="79"/>
      <c r="Q2157" s="79"/>
      <c r="R2157" s="79"/>
      <c r="S2157" s="79"/>
      <c r="T2157" s="79"/>
      <c r="U2157" s="79"/>
      <c r="V2157" s="79"/>
      <c r="W2157" s="79"/>
    </row>
    <row r="2158" spans="1:23">
      <c r="A2158" s="79"/>
      <c r="B2158" s="79"/>
      <c r="C2158" s="79"/>
      <c r="D2158" s="79"/>
      <c r="E2158" s="79"/>
      <c r="F2158" s="79"/>
      <c r="G2158" s="79"/>
      <c r="H2158" s="79"/>
      <c r="I2158" s="79"/>
      <c r="J2158" s="79"/>
      <c r="K2158" s="79"/>
      <c r="L2158" s="79"/>
      <c r="M2158" s="79"/>
      <c r="N2158" s="79"/>
      <c r="O2158" s="79"/>
      <c r="P2158" s="79"/>
      <c r="Q2158" s="79"/>
      <c r="R2158" s="79"/>
      <c r="S2158" s="79"/>
      <c r="T2158" s="79"/>
      <c r="U2158" s="79"/>
      <c r="V2158" s="79"/>
      <c r="W2158" s="79"/>
    </row>
    <row r="2159" spans="1:23">
      <c r="A2159" s="79"/>
      <c r="B2159" s="79"/>
      <c r="C2159" s="79"/>
      <c r="D2159" s="79"/>
      <c r="E2159" s="79"/>
      <c r="F2159" s="79"/>
      <c r="G2159" s="79"/>
      <c r="H2159" s="79"/>
      <c r="I2159" s="79"/>
      <c r="J2159" s="79"/>
      <c r="K2159" s="79"/>
      <c r="L2159" s="79"/>
      <c r="M2159" s="79"/>
      <c r="N2159" s="79"/>
      <c r="O2159" s="79"/>
      <c r="P2159" s="79"/>
      <c r="Q2159" s="79"/>
      <c r="R2159" s="79"/>
      <c r="S2159" s="79"/>
      <c r="T2159" s="79"/>
      <c r="U2159" s="79"/>
      <c r="V2159" s="79"/>
      <c r="W2159" s="79"/>
    </row>
    <row r="2160" spans="1:23">
      <c r="A2160" s="79"/>
      <c r="B2160" s="79"/>
      <c r="C2160" s="79"/>
      <c r="D2160" s="79"/>
      <c r="E2160" s="79"/>
      <c r="F2160" s="79"/>
      <c r="G2160" s="79"/>
      <c r="H2160" s="79"/>
      <c r="I2160" s="79"/>
      <c r="J2160" s="79"/>
      <c r="K2160" s="79"/>
      <c r="L2160" s="79"/>
      <c r="M2160" s="79"/>
      <c r="N2160" s="79"/>
      <c r="O2160" s="79"/>
      <c r="P2160" s="79"/>
      <c r="Q2160" s="79"/>
      <c r="R2160" s="79"/>
      <c r="S2160" s="79"/>
      <c r="T2160" s="79"/>
      <c r="U2160" s="79"/>
      <c r="V2160" s="79"/>
      <c r="W2160" s="79"/>
    </row>
    <row r="2161" spans="1:23">
      <c r="A2161" s="79"/>
      <c r="B2161" s="79"/>
      <c r="C2161" s="79"/>
      <c r="D2161" s="79"/>
      <c r="E2161" s="79"/>
      <c r="F2161" s="79"/>
      <c r="G2161" s="79"/>
      <c r="H2161" s="79"/>
      <c r="I2161" s="79"/>
      <c r="J2161" s="79"/>
      <c r="K2161" s="79"/>
      <c r="L2161" s="79"/>
      <c r="M2161" s="79"/>
      <c r="N2161" s="79"/>
      <c r="O2161" s="79"/>
      <c r="P2161" s="79"/>
      <c r="Q2161" s="79"/>
      <c r="R2161" s="79"/>
      <c r="S2161" s="79"/>
      <c r="T2161" s="79"/>
      <c r="U2161" s="79"/>
      <c r="V2161" s="79"/>
      <c r="W2161" s="79"/>
    </row>
    <row r="2162" spans="1:23">
      <c r="A2162" s="79"/>
      <c r="B2162" s="79"/>
      <c r="C2162" s="79"/>
      <c r="D2162" s="79"/>
      <c r="E2162" s="79"/>
      <c r="F2162" s="79"/>
      <c r="G2162" s="79"/>
      <c r="H2162" s="79"/>
      <c r="I2162" s="79"/>
      <c r="J2162" s="79"/>
      <c r="K2162" s="79"/>
      <c r="L2162" s="79"/>
      <c r="M2162" s="79"/>
      <c r="N2162" s="79"/>
      <c r="O2162" s="79"/>
      <c r="P2162" s="79"/>
      <c r="Q2162" s="79"/>
      <c r="R2162" s="79"/>
      <c r="S2162" s="79"/>
      <c r="T2162" s="79"/>
      <c r="U2162" s="79"/>
      <c r="V2162" s="79"/>
      <c r="W2162" s="79"/>
    </row>
    <row r="2163" spans="1:23">
      <c r="A2163" s="79"/>
      <c r="B2163" s="79"/>
      <c r="C2163" s="79"/>
      <c r="D2163" s="79"/>
      <c r="E2163" s="79"/>
      <c r="F2163" s="79"/>
      <c r="G2163" s="79"/>
      <c r="H2163" s="79"/>
      <c r="I2163" s="79"/>
      <c r="J2163" s="79"/>
      <c r="K2163" s="79"/>
      <c r="L2163" s="79"/>
      <c r="M2163" s="79"/>
      <c r="N2163" s="79"/>
      <c r="O2163" s="79"/>
      <c r="P2163" s="79"/>
      <c r="Q2163" s="79"/>
      <c r="R2163" s="79"/>
      <c r="S2163" s="79"/>
      <c r="T2163" s="79"/>
      <c r="U2163" s="79"/>
      <c r="V2163" s="79"/>
      <c r="W2163" s="79"/>
    </row>
    <row r="2164" spans="1:23">
      <c r="A2164" s="79"/>
      <c r="B2164" s="79"/>
      <c r="C2164" s="79"/>
      <c r="D2164" s="79"/>
      <c r="E2164" s="79"/>
      <c r="F2164" s="79"/>
      <c r="G2164" s="79"/>
      <c r="H2164" s="79"/>
      <c r="I2164" s="79"/>
      <c r="J2164" s="79"/>
      <c r="K2164" s="79"/>
      <c r="L2164" s="79"/>
      <c r="M2164" s="79"/>
      <c r="N2164" s="79"/>
      <c r="O2164" s="79"/>
      <c r="P2164" s="79"/>
      <c r="Q2164" s="79"/>
      <c r="R2164" s="79"/>
      <c r="S2164" s="79"/>
      <c r="T2164" s="79"/>
      <c r="U2164" s="79"/>
      <c r="V2164" s="79"/>
      <c r="W2164" s="79"/>
    </row>
    <row r="2165" spans="1:23">
      <c r="A2165" s="79"/>
      <c r="B2165" s="79"/>
      <c r="C2165" s="79"/>
      <c r="D2165" s="79"/>
      <c r="E2165" s="79"/>
      <c r="F2165" s="79"/>
      <c r="G2165" s="79"/>
      <c r="H2165" s="79"/>
      <c r="I2165" s="79"/>
      <c r="J2165" s="79"/>
      <c r="K2165" s="79"/>
      <c r="L2165" s="79"/>
      <c r="M2165" s="79"/>
      <c r="N2165" s="79"/>
      <c r="O2165" s="79"/>
      <c r="P2165" s="79"/>
      <c r="Q2165" s="79"/>
      <c r="R2165" s="79"/>
      <c r="S2165" s="79"/>
      <c r="T2165" s="79"/>
      <c r="U2165" s="79"/>
      <c r="V2165" s="79"/>
      <c r="W2165" s="79"/>
    </row>
    <row r="2166" spans="1:23">
      <c r="A2166" s="79"/>
      <c r="B2166" s="79"/>
      <c r="C2166" s="79"/>
      <c r="D2166" s="79"/>
      <c r="E2166" s="79"/>
      <c r="F2166" s="79"/>
      <c r="G2166" s="79"/>
      <c r="H2166" s="79"/>
      <c r="I2166" s="79"/>
      <c r="J2166" s="79"/>
      <c r="K2166" s="79"/>
      <c r="L2166" s="79"/>
      <c r="M2166" s="79"/>
      <c r="N2166" s="79"/>
      <c r="O2166" s="79"/>
      <c r="P2166" s="79"/>
      <c r="Q2166" s="79"/>
      <c r="R2166" s="79"/>
      <c r="S2166" s="79"/>
      <c r="T2166" s="79"/>
      <c r="U2166" s="79"/>
      <c r="V2166" s="79"/>
      <c r="W2166" s="79"/>
    </row>
    <row r="2167" spans="1:23">
      <c r="A2167" s="79"/>
      <c r="B2167" s="79"/>
      <c r="C2167" s="79"/>
      <c r="D2167" s="79"/>
      <c r="E2167" s="79"/>
      <c r="F2167" s="79"/>
      <c r="G2167" s="79"/>
      <c r="H2167" s="79"/>
      <c r="I2167" s="79"/>
      <c r="J2167" s="79"/>
      <c r="K2167" s="79"/>
      <c r="L2167" s="79"/>
      <c r="M2167" s="79"/>
      <c r="N2167" s="79"/>
      <c r="O2167" s="79"/>
      <c r="P2167" s="79"/>
      <c r="Q2167" s="79"/>
      <c r="R2167" s="79"/>
      <c r="S2167" s="79"/>
      <c r="T2167" s="79"/>
      <c r="U2167" s="79"/>
      <c r="V2167" s="79"/>
      <c r="W2167" s="79"/>
    </row>
    <row r="2168" spans="1:23">
      <c r="A2168" s="79"/>
      <c r="B2168" s="79"/>
      <c r="C2168" s="79"/>
      <c r="D2168" s="79"/>
      <c r="E2168" s="79"/>
      <c r="F2168" s="79"/>
      <c r="G2168" s="79"/>
      <c r="H2168" s="79"/>
      <c r="I2168" s="79"/>
      <c r="J2168" s="79"/>
      <c r="K2168" s="79"/>
      <c r="L2168" s="79"/>
      <c r="M2168" s="79"/>
      <c r="N2168" s="79"/>
      <c r="O2168" s="79"/>
      <c r="P2168" s="79"/>
      <c r="Q2168" s="79"/>
      <c r="R2168" s="79"/>
      <c r="S2168" s="79"/>
      <c r="T2168" s="79"/>
      <c r="U2168" s="79"/>
      <c r="V2168" s="79"/>
      <c r="W2168" s="79"/>
    </row>
    <row r="2169" spans="1:23">
      <c r="A2169" s="79"/>
      <c r="B2169" s="79"/>
      <c r="C2169" s="79"/>
      <c r="D2169" s="79"/>
      <c r="E2169" s="79"/>
      <c r="F2169" s="79"/>
      <c r="G2169" s="79"/>
      <c r="H2169" s="79"/>
      <c r="I2169" s="79"/>
      <c r="J2169" s="79"/>
      <c r="K2169" s="79"/>
      <c r="L2169" s="79"/>
      <c r="M2169" s="79"/>
      <c r="N2169" s="79"/>
      <c r="O2169" s="79"/>
      <c r="P2169" s="79"/>
      <c r="Q2169" s="79"/>
      <c r="R2169" s="79"/>
      <c r="S2169" s="79"/>
      <c r="T2169" s="79"/>
      <c r="U2169" s="79"/>
      <c r="V2169" s="79"/>
      <c r="W2169" s="79"/>
    </row>
    <row r="2170" spans="1:23">
      <c r="A2170" s="79"/>
      <c r="B2170" s="79"/>
      <c r="C2170" s="79"/>
      <c r="D2170" s="79"/>
      <c r="E2170" s="79"/>
      <c r="F2170" s="79"/>
      <c r="G2170" s="79"/>
      <c r="H2170" s="79"/>
      <c r="I2170" s="79"/>
      <c r="J2170" s="79"/>
      <c r="K2170" s="79"/>
      <c r="L2170" s="79"/>
      <c r="M2170" s="79"/>
      <c r="N2170" s="79"/>
      <c r="O2170" s="79"/>
      <c r="P2170" s="79"/>
      <c r="Q2170" s="79"/>
      <c r="R2170" s="79"/>
      <c r="S2170" s="79"/>
      <c r="T2170" s="79"/>
      <c r="U2170" s="79"/>
      <c r="V2170" s="79"/>
      <c r="W2170" s="79"/>
    </row>
    <row r="2171" spans="1:23">
      <c r="A2171" s="79"/>
      <c r="B2171" s="79"/>
      <c r="C2171" s="79"/>
      <c r="D2171" s="79"/>
      <c r="E2171" s="79"/>
      <c r="F2171" s="79"/>
      <c r="G2171" s="79"/>
      <c r="H2171" s="79"/>
      <c r="I2171" s="79"/>
      <c r="J2171" s="79"/>
      <c r="K2171" s="79"/>
      <c r="L2171" s="79"/>
      <c r="M2171" s="79"/>
      <c r="N2171" s="79"/>
      <c r="O2171" s="79"/>
      <c r="P2171" s="79"/>
      <c r="Q2171" s="79"/>
      <c r="R2171" s="79"/>
      <c r="S2171" s="79"/>
      <c r="T2171" s="79"/>
      <c r="U2171" s="79"/>
      <c r="V2171" s="79"/>
      <c r="W2171" s="79"/>
    </row>
    <row r="2172" spans="1:23">
      <c r="A2172" s="79"/>
      <c r="B2172" s="79"/>
      <c r="C2172" s="79"/>
      <c r="D2172" s="79"/>
      <c r="E2172" s="79"/>
      <c r="F2172" s="79"/>
      <c r="G2172" s="79"/>
      <c r="H2172" s="79"/>
      <c r="I2172" s="79"/>
      <c r="J2172" s="79"/>
      <c r="K2172" s="79"/>
      <c r="L2172" s="79"/>
      <c r="M2172" s="79"/>
      <c r="N2172" s="79"/>
      <c r="O2172" s="79"/>
      <c r="P2172" s="79"/>
      <c r="Q2172" s="79"/>
      <c r="R2172" s="79"/>
      <c r="S2172" s="79"/>
      <c r="T2172" s="79"/>
      <c r="U2172" s="79"/>
      <c r="V2172" s="79"/>
      <c r="W2172" s="79"/>
    </row>
    <row r="2173" spans="1:23">
      <c r="A2173" s="79"/>
      <c r="B2173" s="79"/>
      <c r="C2173" s="79"/>
      <c r="D2173" s="79"/>
      <c r="E2173" s="79"/>
      <c r="F2173" s="79"/>
      <c r="G2173" s="79"/>
      <c r="H2173" s="79"/>
      <c r="I2173" s="79"/>
      <c r="J2173" s="79"/>
      <c r="K2173" s="79"/>
      <c r="L2173" s="79"/>
      <c r="M2173" s="79"/>
      <c r="N2173" s="79"/>
      <c r="O2173" s="79"/>
      <c r="P2173" s="79"/>
      <c r="Q2173" s="79"/>
      <c r="R2173" s="79"/>
      <c r="S2173" s="79"/>
      <c r="T2173" s="79"/>
      <c r="U2173" s="79"/>
      <c r="V2173" s="79"/>
      <c r="W2173" s="79"/>
    </row>
    <row r="2174" spans="1:23">
      <c r="A2174" s="79"/>
      <c r="B2174" s="79"/>
      <c r="C2174" s="79"/>
      <c r="D2174" s="79"/>
      <c r="E2174" s="79"/>
      <c r="F2174" s="79"/>
      <c r="G2174" s="79"/>
      <c r="H2174" s="79"/>
      <c r="I2174" s="79"/>
      <c r="J2174" s="79"/>
      <c r="K2174" s="79"/>
      <c r="L2174" s="79"/>
      <c r="M2174" s="79"/>
      <c r="N2174" s="79"/>
      <c r="O2174" s="79"/>
      <c r="P2174" s="79"/>
      <c r="Q2174" s="79"/>
      <c r="R2174" s="79"/>
      <c r="S2174" s="79"/>
      <c r="T2174" s="79"/>
      <c r="U2174" s="79"/>
      <c r="V2174" s="79"/>
      <c r="W2174" s="79"/>
    </row>
    <row r="2175" spans="1:23">
      <c r="A2175" s="79"/>
      <c r="B2175" s="79"/>
      <c r="C2175" s="79"/>
      <c r="D2175" s="79"/>
      <c r="E2175" s="79"/>
      <c r="F2175" s="79"/>
      <c r="G2175" s="79"/>
      <c r="H2175" s="79"/>
      <c r="I2175" s="79"/>
      <c r="J2175" s="79"/>
      <c r="K2175" s="79"/>
      <c r="L2175" s="79"/>
      <c r="M2175" s="79"/>
      <c r="N2175" s="79"/>
      <c r="O2175" s="79"/>
      <c r="P2175" s="79"/>
      <c r="Q2175" s="79"/>
      <c r="R2175" s="79"/>
      <c r="S2175" s="79"/>
      <c r="T2175" s="79"/>
      <c r="U2175" s="79"/>
      <c r="V2175" s="79"/>
      <c r="W2175" s="79"/>
    </row>
    <row r="2176" spans="1:23">
      <c r="A2176" s="79"/>
      <c r="B2176" s="79"/>
      <c r="C2176" s="79"/>
      <c r="D2176" s="79"/>
      <c r="E2176" s="79"/>
      <c r="F2176" s="79"/>
      <c r="G2176" s="79"/>
      <c r="H2176" s="79"/>
      <c r="I2176" s="79"/>
      <c r="J2176" s="79"/>
      <c r="K2176" s="79"/>
      <c r="L2176" s="79"/>
      <c r="M2176" s="79"/>
      <c r="N2176" s="79"/>
      <c r="O2176" s="79"/>
      <c r="P2176" s="79"/>
      <c r="Q2176" s="79"/>
      <c r="R2176" s="79"/>
      <c r="S2176" s="79"/>
      <c r="T2176" s="79"/>
      <c r="U2176" s="79"/>
      <c r="V2176" s="79"/>
      <c r="W2176" s="79"/>
    </row>
    <row r="2177" spans="1:23">
      <c r="A2177" s="79"/>
      <c r="B2177" s="79"/>
      <c r="C2177" s="79"/>
      <c r="D2177" s="79"/>
      <c r="E2177" s="79"/>
      <c r="F2177" s="79"/>
      <c r="G2177" s="79"/>
      <c r="H2177" s="79"/>
      <c r="I2177" s="79"/>
      <c r="J2177" s="79"/>
      <c r="K2177" s="79"/>
      <c r="L2177" s="79"/>
      <c r="M2177" s="79"/>
      <c r="N2177" s="79"/>
      <c r="O2177" s="79"/>
      <c r="P2177" s="79"/>
      <c r="Q2177" s="79"/>
      <c r="R2177" s="79"/>
      <c r="S2177" s="79"/>
      <c r="T2177" s="79"/>
      <c r="U2177" s="79"/>
      <c r="V2177" s="79"/>
      <c r="W2177" s="79"/>
    </row>
    <row r="2178" spans="1:23">
      <c r="A2178" s="79"/>
      <c r="B2178" s="79"/>
      <c r="C2178" s="79"/>
      <c r="D2178" s="79"/>
      <c r="E2178" s="79"/>
      <c r="F2178" s="79"/>
      <c r="G2178" s="79"/>
      <c r="H2178" s="79"/>
      <c r="I2178" s="79"/>
      <c r="J2178" s="79"/>
      <c r="K2178" s="79"/>
      <c r="L2178" s="79"/>
      <c r="M2178" s="79"/>
      <c r="N2178" s="79"/>
      <c r="O2178" s="79"/>
      <c r="P2178" s="79"/>
      <c r="Q2178" s="79"/>
      <c r="R2178" s="79"/>
      <c r="S2178" s="79"/>
      <c r="T2178" s="79"/>
      <c r="U2178" s="79"/>
      <c r="V2178" s="79"/>
      <c r="W2178" s="79"/>
    </row>
    <row r="2179" spans="1:23">
      <c r="A2179" s="79"/>
      <c r="B2179" s="79"/>
      <c r="C2179" s="79"/>
      <c r="D2179" s="79"/>
      <c r="E2179" s="79"/>
      <c r="F2179" s="79"/>
      <c r="G2179" s="79"/>
      <c r="H2179" s="79"/>
      <c r="I2179" s="79"/>
      <c r="J2179" s="79"/>
      <c r="K2179" s="79"/>
      <c r="L2179" s="79"/>
      <c r="M2179" s="79"/>
      <c r="N2179" s="79"/>
      <c r="O2179" s="79"/>
      <c r="P2179" s="79"/>
      <c r="Q2179" s="79"/>
      <c r="R2179" s="79"/>
      <c r="S2179" s="79"/>
      <c r="T2179" s="79"/>
      <c r="U2179" s="79"/>
      <c r="V2179" s="79"/>
      <c r="W2179" s="79"/>
    </row>
    <row r="2180" spans="1:23">
      <c r="A2180" s="79"/>
      <c r="B2180" s="79"/>
      <c r="C2180" s="79"/>
      <c r="D2180" s="79"/>
      <c r="E2180" s="79"/>
      <c r="F2180" s="79"/>
      <c r="G2180" s="79"/>
      <c r="H2180" s="79"/>
      <c r="I2180" s="79"/>
      <c r="J2180" s="79"/>
      <c r="K2180" s="79"/>
      <c r="L2180" s="79"/>
      <c r="M2180" s="79"/>
      <c r="N2180" s="79"/>
      <c r="O2180" s="79"/>
      <c r="P2180" s="79"/>
      <c r="Q2180" s="79"/>
      <c r="R2180" s="79"/>
      <c r="S2180" s="79"/>
      <c r="T2180" s="79"/>
      <c r="U2180" s="79"/>
      <c r="V2180" s="79"/>
      <c r="W2180" s="79"/>
    </row>
    <row r="2181" spans="1:23">
      <c r="A2181" s="79"/>
      <c r="B2181" s="79"/>
      <c r="C2181" s="79"/>
      <c r="D2181" s="79"/>
      <c r="E2181" s="79"/>
      <c r="F2181" s="79"/>
      <c r="G2181" s="79"/>
      <c r="H2181" s="79"/>
      <c r="I2181" s="79"/>
      <c r="J2181" s="79"/>
      <c r="K2181" s="79"/>
      <c r="L2181" s="79"/>
      <c r="M2181" s="79"/>
      <c r="N2181" s="79"/>
      <c r="O2181" s="79"/>
      <c r="P2181" s="79"/>
      <c r="Q2181" s="79"/>
      <c r="R2181" s="79"/>
      <c r="S2181" s="79"/>
      <c r="T2181" s="79"/>
      <c r="U2181" s="79"/>
      <c r="V2181" s="79"/>
      <c r="W2181" s="79"/>
    </row>
    <row r="2182" spans="1:23">
      <c r="A2182" s="79"/>
      <c r="B2182" s="79"/>
      <c r="C2182" s="79"/>
      <c r="D2182" s="79"/>
      <c r="E2182" s="79"/>
      <c r="F2182" s="79"/>
      <c r="G2182" s="79"/>
      <c r="H2182" s="79"/>
      <c r="I2182" s="79"/>
      <c r="J2182" s="79"/>
      <c r="K2182" s="79"/>
      <c r="L2182" s="79"/>
      <c r="M2182" s="79"/>
      <c r="N2182" s="79"/>
      <c r="O2182" s="79"/>
      <c r="P2182" s="79"/>
      <c r="Q2182" s="79"/>
      <c r="R2182" s="79"/>
      <c r="S2182" s="79"/>
      <c r="T2182" s="79"/>
      <c r="U2182" s="79"/>
      <c r="V2182" s="79"/>
      <c r="W2182" s="79"/>
    </row>
    <row r="2183" spans="1:23">
      <c r="A2183" s="79"/>
      <c r="B2183" s="79"/>
      <c r="C2183" s="79"/>
      <c r="D2183" s="79"/>
      <c r="E2183" s="79"/>
      <c r="F2183" s="79"/>
      <c r="G2183" s="79"/>
      <c r="H2183" s="79"/>
      <c r="I2183" s="79"/>
      <c r="J2183" s="79"/>
      <c r="K2183" s="79"/>
      <c r="L2183" s="79"/>
      <c r="M2183" s="79"/>
      <c r="N2183" s="79"/>
      <c r="O2183" s="79"/>
      <c r="P2183" s="79"/>
      <c r="Q2183" s="79"/>
      <c r="R2183" s="79"/>
      <c r="S2183" s="79"/>
      <c r="T2183" s="79"/>
      <c r="U2183" s="79"/>
      <c r="V2183" s="79"/>
      <c r="W2183" s="79"/>
    </row>
    <row r="2184" spans="1:23">
      <c r="A2184" s="79"/>
      <c r="B2184" s="79"/>
      <c r="C2184" s="79"/>
      <c r="D2184" s="79"/>
      <c r="E2184" s="79"/>
      <c r="F2184" s="79"/>
      <c r="G2184" s="79"/>
      <c r="H2184" s="79"/>
      <c r="I2184" s="79"/>
      <c r="J2184" s="79"/>
      <c r="K2184" s="79"/>
      <c r="L2184" s="79"/>
      <c r="M2184" s="79"/>
      <c r="N2184" s="79"/>
      <c r="O2184" s="79"/>
      <c r="P2184" s="79"/>
      <c r="Q2184" s="79"/>
      <c r="R2184" s="79"/>
      <c r="S2184" s="79"/>
      <c r="T2184" s="79"/>
      <c r="U2184" s="79"/>
      <c r="V2184" s="79"/>
      <c r="W2184" s="79"/>
    </row>
    <row r="2185" spans="1:23">
      <c r="A2185" s="79"/>
      <c r="B2185" s="79"/>
      <c r="C2185" s="79"/>
      <c r="D2185" s="79"/>
      <c r="E2185" s="79"/>
      <c r="F2185" s="79"/>
      <c r="G2185" s="79"/>
      <c r="H2185" s="79"/>
      <c r="I2185" s="79"/>
      <c r="J2185" s="79"/>
      <c r="K2185" s="79"/>
      <c r="L2185" s="79"/>
      <c r="M2185" s="79"/>
      <c r="N2185" s="79"/>
      <c r="O2185" s="79"/>
      <c r="P2185" s="79"/>
      <c r="Q2185" s="79"/>
      <c r="R2185" s="79"/>
      <c r="S2185" s="79"/>
      <c r="T2185" s="79"/>
      <c r="U2185" s="79"/>
      <c r="V2185" s="79"/>
      <c r="W2185" s="79"/>
    </row>
    <row r="2186" spans="1:23">
      <c r="A2186" s="79"/>
      <c r="B2186" s="79"/>
      <c r="C2186" s="79"/>
      <c r="D2186" s="79"/>
      <c r="E2186" s="79"/>
      <c r="F2186" s="79"/>
      <c r="G2186" s="79"/>
      <c r="H2186" s="79"/>
      <c r="I2186" s="79"/>
      <c r="J2186" s="79"/>
      <c r="K2186" s="79"/>
      <c r="L2186" s="79"/>
      <c r="M2186" s="79"/>
      <c r="N2186" s="79"/>
      <c r="O2186" s="79"/>
      <c r="P2186" s="79"/>
      <c r="Q2186" s="79"/>
      <c r="R2186" s="79"/>
      <c r="S2186" s="79"/>
      <c r="T2186" s="79"/>
      <c r="U2186" s="79"/>
      <c r="V2186" s="79"/>
      <c r="W2186" s="79"/>
    </row>
    <row r="2187" spans="1:23">
      <c r="A2187" s="79"/>
      <c r="B2187" s="79"/>
      <c r="C2187" s="79"/>
      <c r="D2187" s="79"/>
      <c r="E2187" s="79"/>
      <c r="F2187" s="79"/>
      <c r="G2187" s="79"/>
      <c r="H2187" s="79"/>
      <c r="I2187" s="79"/>
      <c r="J2187" s="79"/>
      <c r="K2187" s="79"/>
      <c r="L2187" s="79"/>
      <c r="M2187" s="79"/>
      <c r="N2187" s="79"/>
      <c r="O2187" s="79"/>
      <c r="P2187" s="79"/>
      <c r="Q2187" s="79"/>
      <c r="R2187" s="79"/>
      <c r="S2187" s="79"/>
      <c r="T2187" s="79"/>
      <c r="U2187" s="79"/>
      <c r="V2187" s="79"/>
      <c r="W2187" s="79"/>
    </row>
    <row r="2188" spans="1:23">
      <c r="A2188" s="79"/>
      <c r="B2188" s="79"/>
      <c r="C2188" s="79"/>
      <c r="D2188" s="79"/>
      <c r="E2188" s="79"/>
      <c r="F2188" s="79"/>
      <c r="G2188" s="79"/>
      <c r="H2188" s="79"/>
      <c r="I2188" s="79"/>
      <c r="J2188" s="79"/>
      <c r="K2188" s="79"/>
      <c r="L2188" s="79"/>
      <c r="M2188" s="79"/>
      <c r="N2188" s="79"/>
      <c r="O2188" s="79"/>
      <c r="P2188" s="79"/>
      <c r="Q2188" s="79"/>
      <c r="R2188" s="79"/>
      <c r="S2188" s="79"/>
      <c r="T2188" s="79"/>
      <c r="U2188" s="79"/>
      <c r="V2188" s="79"/>
      <c r="W2188" s="79"/>
    </row>
    <row r="2189" spans="1:23">
      <c r="A2189" s="79"/>
      <c r="B2189" s="79"/>
      <c r="C2189" s="79"/>
      <c r="D2189" s="79"/>
      <c r="E2189" s="79"/>
      <c r="F2189" s="79"/>
      <c r="G2189" s="79"/>
      <c r="H2189" s="79"/>
      <c r="I2189" s="79"/>
      <c r="J2189" s="79"/>
      <c r="K2189" s="79"/>
      <c r="L2189" s="79"/>
      <c r="M2189" s="79"/>
      <c r="N2189" s="79"/>
      <c r="O2189" s="79"/>
      <c r="P2189" s="79"/>
      <c r="Q2189" s="79"/>
      <c r="R2189" s="79"/>
      <c r="S2189" s="79"/>
      <c r="T2189" s="79"/>
      <c r="U2189" s="79"/>
      <c r="V2189" s="79"/>
      <c r="W2189" s="79"/>
    </row>
    <row r="2190" spans="1:23">
      <c r="A2190" s="79"/>
      <c r="B2190" s="79"/>
      <c r="C2190" s="79"/>
      <c r="D2190" s="79"/>
      <c r="E2190" s="79"/>
      <c r="F2190" s="79"/>
      <c r="G2190" s="79"/>
      <c r="H2190" s="79"/>
      <c r="I2190" s="79"/>
      <c r="J2190" s="79"/>
      <c r="K2190" s="79"/>
      <c r="L2190" s="79"/>
      <c r="M2190" s="79"/>
      <c r="N2190" s="79"/>
      <c r="O2190" s="79"/>
      <c r="P2190" s="79"/>
      <c r="Q2190" s="79"/>
      <c r="R2190" s="79"/>
      <c r="S2190" s="79"/>
      <c r="T2190" s="79"/>
      <c r="U2190" s="79"/>
      <c r="V2190" s="79"/>
      <c r="W2190" s="79"/>
    </row>
    <row r="2191" spans="1:23">
      <c r="A2191" s="79"/>
      <c r="B2191" s="79"/>
      <c r="C2191" s="79"/>
      <c r="D2191" s="79"/>
      <c r="E2191" s="79"/>
      <c r="F2191" s="79"/>
      <c r="G2191" s="79"/>
      <c r="H2191" s="79"/>
      <c r="I2191" s="79"/>
      <c r="J2191" s="79"/>
      <c r="K2191" s="79"/>
      <c r="L2191" s="79"/>
      <c r="M2191" s="79"/>
      <c r="N2191" s="79"/>
      <c r="O2191" s="79"/>
      <c r="P2191" s="79"/>
      <c r="Q2191" s="79"/>
      <c r="R2191" s="79"/>
      <c r="S2191" s="79"/>
      <c r="T2191" s="79"/>
      <c r="U2191" s="79"/>
      <c r="V2191" s="79"/>
      <c r="W2191" s="79"/>
    </row>
    <row r="2192" spans="1:23">
      <c r="A2192" s="79"/>
      <c r="B2192" s="79"/>
      <c r="C2192" s="79"/>
      <c r="D2192" s="79"/>
      <c r="E2192" s="79"/>
      <c r="F2192" s="79"/>
      <c r="G2192" s="79"/>
      <c r="H2192" s="79"/>
      <c r="I2192" s="79"/>
      <c r="J2192" s="79"/>
      <c r="K2192" s="79"/>
      <c r="L2192" s="79"/>
      <c r="M2192" s="79"/>
      <c r="N2192" s="79"/>
      <c r="O2192" s="79"/>
      <c r="P2192" s="79"/>
      <c r="Q2192" s="79"/>
      <c r="R2192" s="79"/>
      <c r="S2192" s="79"/>
      <c r="T2192" s="79"/>
      <c r="U2192" s="79"/>
      <c r="V2192" s="79"/>
      <c r="W2192" s="79"/>
    </row>
    <row r="2193" spans="1:23">
      <c r="A2193" s="79"/>
      <c r="B2193" s="79"/>
      <c r="C2193" s="79"/>
      <c r="D2193" s="79"/>
      <c r="E2193" s="79"/>
      <c r="F2193" s="79"/>
      <c r="G2193" s="79"/>
      <c r="H2193" s="79"/>
      <c r="I2193" s="79"/>
      <c r="J2193" s="79"/>
      <c r="K2193" s="79"/>
      <c r="L2193" s="79"/>
      <c r="M2193" s="79"/>
      <c r="N2193" s="79"/>
      <c r="O2193" s="79"/>
      <c r="P2193" s="79"/>
      <c r="Q2193" s="79"/>
      <c r="R2193" s="79"/>
      <c r="S2193" s="79"/>
      <c r="T2193" s="79"/>
      <c r="U2193" s="79"/>
      <c r="V2193" s="79"/>
      <c r="W2193" s="79"/>
    </row>
    <row r="2194" spans="1:23">
      <c r="A2194" s="79"/>
      <c r="B2194" s="79"/>
      <c r="C2194" s="79"/>
      <c r="D2194" s="79"/>
      <c r="E2194" s="79"/>
      <c r="F2194" s="79"/>
      <c r="G2194" s="79"/>
      <c r="H2194" s="79"/>
      <c r="I2194" s="79"/>
      <c r="J2194" s="79"/>
      <c r="K2194" s="79"/>
      <c r="L2194" s="79"/>
      <c r="M2194" s="79"/>
      <c r="N2194" s="79"/>
      <c r="O2194" s="79"/>
      <c r="P2194" s="79"/>
      <c r="Q2194" s="79"/>
      <c r="R2194" s="79"/>
      <c r="S2194" s="79"/>
      <c r="T2194" s="79"/>
      <c r="U2194" s="79"/>
      <c r="V2194" s="79"/>
      <c r="W2194" s="79"/>
    </row>
    <row r="2195" spans="1:23">
      <c r="A2195" s="79"/>
      <c r="B2195" s="79"/>
      <c r="C2195" s="79"/>
      <c r="D2195" s="79"/>
      <c r="E2195" s="79"/>
      <c r="F2195" s="79"/>
      <c r="G2195" s="79"/>
      <c r="H2195" s="79"/>
      <c r="I2195" s="79"/>
      <c r="J2195" s="79"/>
      <c r="K2195" s="79"/>
      <c r="L2195" s="79"/>
      <c r="M2195" s="79"/>
      <c r="N2195" s="79"/>
      <c r="O2195" s="79"/>
      <c r="P2195" s="79"/>
      <c r="Q2195" s="79"/>
      <c r="R2195" s="79"/>
      <c r="S2195" s="79"/>
      <c r="T2195" s="79"/>
      <c r="U2195" s="79"/>
      <c r="V2195" s="79"/>
      <c r="W2195" s="79"/>
    </row>
    <row r="2196" spans="1:23">
      <c r="A2196" s="79"/>
      <c r="B2196" s="79"/>
      <c r="C2196" s="79"/>
      <c r="D2196" s="79"/>
      <c r="E2196" s="79"/>
      <c r="F2196" s="79"/>
      <c r="G2196" s="79"/>
      <c r="H2196" s="79"/>
      <c r="I2196" s="79"/>
      <c r="J2196" s="79"/>
      <c r="K2196" s="79"/>
      <c r="L2196" s="79"/>
      <c r="M2196" s="79"/>
      <c r="N2196" s="79"/>
      <c r="O2196" s="79"/>
      <c r="P2196" s="79"/>
      <c r="Q2196" s="79"/>
      <c r="R2196" s="79"/>
      <c r="S2196" s="79"/>
      <c r="T2196" s="79"/>
      <c r="U2196" s="79"/>
      <c r="V2196" s="79"/>
      <c r="W2196" s="79"/>
    </row>
    <row r="2197" spans="1:23">
      <c r="A2197" s="79"/>
      <c r="B2197" s="79"/>
      <c r="C2197" s="79"/>
      <c r="D2197" s="79"/>
      <c r="E2197" s="79"/>
      <c r="F2197" s="79"/>
      <c r="G2197" s="79"/>
      <c r="H2197" s="79"/>
      <c r="I2197" s="79"/>
      <c r="J2197" s="79"/>
      <c r="K2197" s="79"/>
      <c r="L2197" s="79"/>
      <c r="M2197" s="79"/>
      <c r="N2197" s="79"/>
      <c r="O2197" s="79"/>
      <c r="P2197" s="79"/>
      <c r="Q2197" s="79"/>
      <c r="R2197" s="79"/>
      <c r="S2197" s="79"/>
      <c r="T2197" s="79"/>
      <c r="U2197" s="79"/>
      <c r="V2197" s="79"/>
      <c r="W2197" s="79"/>
    </row>
    <row r="2198" spans="1:23">
      <c r="A2198" s="79"/>
      <c r="B2198" s="79"/>
      <c r="C2198" s="79"/>
      <c r="D2198" s="79"/>
      <c r="E2198" s="79"/>
      <c r="F2198" s="79"/>
      <c r="G2198" s="79"/>
      <c r="H2198" s="79"/>
      <c r="I2198" s="79"/>
      <c r="J2198" s="79"/>
      <c r="K2198" s="79"/>
      <c r="L2198" s="79"/>
      <c r="M2198" s="79"/>
      <c r="N2198" s="79"/>
      <c r="O2198" s="79"/>
      <c r="P2198" s="79"/>
      <c r="Q2198" s="79"/>
      <c r="R2198" s="79"/>
      <c r="S2198" s="79"/>
      <c r="T2198" s="79"/>
      <c r="U2198" s="79"/>
      <c r="V2198" s="79"/>
      <c r="W2198" s="79"/>
    </row>
    <row r="2199" spans="1:23">
      <c r="A2199" s="79"/>
      <c r="B2199" s="79"/>
      <c r="C2199" s="79"/>
      <c r="D2199" s="79"/>
      <c r="E2199" s="79"/>
      <c r="F2199" s="79"/>
      <c r="G2199" s="79"/>
      <c r="H2199" s="79"/>
      <c r="I2199" s="79"/>
      <c r="J2199" s="79"/>
      <c r="K2199" s="79"/>
      <c r="L2199" s="79"/>
      <c r="M2199" s="79"/>
      <c r="N2199" s="79"/>
      <c r="O2199" s="79"/>
      <c r="P2199" s="79"/>
      <c r="Q2199" s="79"/>
      <c r="R2199" s="79"/>
      <c r="S2199" s="79"/>
      <c r="T2199" s="79"/>
      <c r="U2199" s="79"/>
      <c r="V2199" s="79"/>
      <c r="W2199" s="79"/>
    </row>
    <row r="2200" spans="1:23">
      <c r="A2200" s="79"/>
      <c r="B2200" s="79"/>
      <c r="C2200" s="79"/>
      <c r="D2200" s="79"/>
      <c r="E2200" s="79"/>
      <c r="F2200" s="79"/>
      <c r="G2200" s="79"/>
      <c r="H2200" s="79"/>
      <c r="I2200" s="79"/>
      <c r="J2200" s="79"/>
      <c r="K2200" s="79"/>
      <c r="L2200" s="79"/>
      <c r="M2200" s="79"/>
      <c r="N2200" s="79"/>
      <c r="O2200" s="79"/>
      <c r="P2200" s="79"/>
      <c r="Q2200" s="79"/>
      <c r="R2200" s="79"/>
      <c r="S2200" s="79"/>
      <c r="T2200" s="79"/>
      <c r="U2200" s="79"/>
      <c r="V2200" s="79"/>
      <c r="W2200" s="79"/>
    </row>
    <row r="2201" spans="1:23">
      <c r="A2201" s="79"/>
      <c r="B2201" s="79"/>
      <c r="C2201" s="79"/>
      <c r="D2201" s="79"/>
      <c r="E2201" s="79"/>
      <c r="F2201" s="79"/>
      <c r="G2201" s="79"/>
      <c r="H2201" s="79"/>
      <c r="I2201" s="79"/>
      <c r="J2201" s="79"/>
      <c r="K2201" s="79"/>
      <c r="L2201" s="79"/>
      <c r="M2201" s="79"/>
      <c r="N2201" s="79"/>
      <c r="O2201" s="79"/>
      <c r="P2201" s="79"/>
      <c r="Q2201" s="79"/>
      <c r="R2201" s="79"/>
      <c r="S2201" s="79"/>
      <c r="T2201" s="79"/>
      <c r="U2201" s="79"/>
      <c r="V2201" s="79"/>
      <c r="W2201" s="79"/>
    </row>
    <row r="2202" spans="1:23">
      <c r="A2202" s="79"/>
      <c r="B2202" s="79"/>
      <c r="C2202" s="79"/>
      <c r="D2202" s="79"/>
      <c r="E2202" s="79"/>
      <c r="F2202" s="79"/>
      <c r="G2202" s="79"/>
      <c r="H2202" s="79"/>
      <c r="I2202" s="79"/>
      <c r="J2202" s="79"/>
      <c r="K2202" s="79"/>
      <c r="L2202" s="79"/>
      <c r="M2202" s="79"/>
      <c r="N2202" s="79"/>
      <c r="O2202" s="79"/>
      <c r="P2202" s="79"/>
      <c r="Q2202" s="79"/>
      <c r="R2202" s="79"/>
      <c r="S2202" s="79"/>
      <c r="T2202" s="79"/>
      <c r="U2202" s="79"/>
      <c r="V2202" s="79"/>
      <c r="W2202" s="79"/>
    </row>
    <row r="2203" spans="1:23">
      <c r="A2203" s="79"/>
      <c r="B2203" s="79"/>
      <c r="C2203" s="79"/>
      <c r="D2203" s="79"/>
      <c r="E2203" s="79"/>
      <c r="F2203" s="79"/>
      <c r="G2203" s="79"/>
      <c r="H2203" s="79"/>
      <c r="I2203" s="79"/>
      <c r="J2203" s="79"/>
      <c r="K2203" s="79"/>
      <c r="L2203" s="79"/>
      <c r="M2203" s="79"/>
      <c r="N2203" s="79"/>
      <c r="O2203" s="79"/>
      <c r="P2203" s="79"/>
      <c r="Q2203" s="79"/>
      <c r="R2203" s="79"/>
      <c r="S2203" s="79"/>
      <c r="T2203" s="79"/>
      <c r="U2203" s="79"/>
      <c r="V2203" s="79"/>
      <c r="W2203" s="79"/>
    </row>
    <row r="2204" spans="1:23">
      <c r="A2204" s="79"/>
      <c r="B2204" s="79"/>
      <c r="C2204" s="79"/>
      <c r="D2204" s="79"/>
      <c r="E2204" s="79"/>
      <c r="F2204" s="79"/>
      <c r="G2204" s="79"/>
      <c r="H2204" s="79"/>
      <c r="I2204" s="79"/>
      <c r="J2204" s="79"/>
      <c r="K2204" s="79"/>
      <c r="L2204" s="79"/>
      <c r="M2204" s="79"/>
      <c r="N2204" s="79"/>
      <c r="O2204" s="79"/>
      <c r="P2204" s="79"/>
      <c r="Q2204" s="79"/>
      <c r="R2204" s="79"/>
      <c r="S2204" s="79"/>
      <c r="T2204" s="79"/>
      <c r="U2204" s="79"/>
      <c r="V2204" s="79"/>
      <c r="W2204" s="79"/>
    </row>
    <row r="2205" spans="1:23">
      <c r="A2205" s="79"/>
      <c r="B2205" s="79"/>
      <c r="C2205" s="79"/>
      <c r="D2205" s="79"/>
      <c r="E2205" s="79"/>
      <c r="F2205" s="79"/>
      <c r="G2205" s="79"/>
      <c r="H2205" s="79"/>
      <c r="I2205" s="79"/>
      <c r="J2205" s="79"/>
      <c r="K2205" s="79"/>
      <c r="L2205" s="79"/>
      <c r="M2205" s="79"/>
      <c r="N2205" s="79"/>
      <c r="O2205" s="79"/>
      <c r="P2205" s="79"/>
      <c r="Q2205" s="79"/>
      <c r="R2205" s="79"/>
      <c r="S2205" s="79"/>
      <c r="T2205" s="79"/>
      <c r="U2205" s="79"/>
      <c r="V2205" s="79"/>
      <c r="W2205" s="79"/>
    </row>
    <row r="2206" spans="1:23">
      <c r="A2206" s="79"/>
      <c r="B2206" s="79"/>
      <c r="C2206" s="79"/>
      <c r="D2206" s="79"/>
      <c r="E2206" s="79"/>
      <c r="F2206" s="79"/>
      <c r="G2206" s="79"/>
      <c r="H2206" s="79"/>
      <c r="I2206" s="79"/>
      <c r="J2206" s="79"/>
      <c r="K2206" s="79"/>
      <c r="L2206" s="79"/>
      <c r="M2206" s="79"/>
      <c r="N2206" s="79"/>
      <c r="O2206" s="79"/>
      <c r="P2206" s="79"/>
      <c r="Q2206" s="79"/>
      <c r="R2206" s="79"/>
      <c r="S2206" s="79"/>
      <c r="T2206" s="79"/>
      <c r="U2206" s="79"/>
      <c r="V2206" s="79"/>
      <c r="W2206" s="79"/>
    </row>
    <row r="2207" spans="1:23">
      <c r="A2207" s="79"/>
      <c r="B2207" s="79"/>
      <c r="C2207" s="79"/>
      <c r="D2207" s="79"/>
      <c r="E2207" s="79"/>
      <c r="F2207" s="79"/>
      <c r="G2207" s="79"/>
      <c r="H2207" s="79"/>
      <c r="I2207" s="79"/>
      <c r="J2207" s="79"/>
      <c r="K2207" s="79"/>
      <c r="L2207" s="79"/>
      <c r="M2207" s="79"/>
      <c r="N2207" s="79"/>
      <c r="O2207" s="79"/>
      <c r="P2207" s="79"/>
      <c r="Q2207" s="79"/>
      <c r="R2207" s="79"/>
      <c r="S2207" s="79"/>
      <c r="T2207" s="79"/>
      <c r="U2207" s="79"/>
      <c r="V2207" s="79"/>
      <c r="W2207" s="79"/>
    </row>
    <row r="2208" spans="1:23">
      <c r="A2208" s="79"/>
      <c r="B2208" s="79"/>
      <c r="C2208" s="79"/>
      <c r="D2208" s="79"/>
      <c r="E2208" s="79"/>
      <c r="F2208" s="79"/>
      <c r="G2208" s="79"/>
      <c r="H2208" s="79"/>
      <c r="I2208" s="79"/>
      <c r="J2208" s="79"/>
      <c r="K2208" s="79"/>
      <c r="L2208" s="79"/>
      <c r="M2208" s="79"/>
      <c r="N2208" s="79"/>
      <c r="O2208" s="79"/>
      <c r="P2208" s="79"/>
      <c r="Q2208" s="79"/>
      <c r="R2208" s="79"/>
      <c r="S2208" s="79"/>
      <c r="T2208" s="79"/>
      <c r="U2208" s="79"/>
      <c r="V2208" s="79"/>
      <c r="W2208" s="79"/>
    </row>
    <row r="2209" spans="1:23">
      <c r="A2209" s="79"/>
      <c r="B2209" s="79"/>
      <c r="C2209" s="79"/>
      <c r="D2209" s="79"/>
      <c r="E2209" s="79"/>
      <c r="F2209" s="79"/>
      <c r="G2209" s="79"/>
      <c r="H2209" s="79"/>
      <c r="I2209" s="79"/>
      <c r="J2209" s="79"/>
      <c r="K2209" s="79"/>
      <c r="L2209" s="79"/>
      <c r="M2209" s="79"/>
      <c r="N2209" s="79"/>
      <c r="O2209" s="79"/>
      <c r="P2209" s="79"/>
      <c r="Q2209" s="79"/>
      <c r="R2209" s="79"/>
      <c r="S2209" s="79"/>
      <c r="T2209" s="79"/>
      <c r="U2209" s="79"/>
      <c r="V2209" s="79"/>
      <c r="W2209" s="79"/>
    </row>
    <row r="2210" spans="1:23">
      <c r="A2210" s="79"/>
      <c r="B2210" s="79"/>
      <c r="C2210" s="79"/>
      <c r="D2210" s="79"/>
      <c r="E2210" s="79"/>
      <c r="F2210" s="79"/>
      <c r="G2210" s="79"/>
      <c r="H2210" s="79"/>
      <c r="I2210" s="79"/>
      <c r="J2210" s="79"/>
      <c r="K2210" s="79"/>
      <c r="L2210" s="79"/>
      <c r="M2210" s="79"/>
      <c r="N2210" s="79"/>
      <c r="O2210" s="79"/>
      <c r="P2210" s="79"/>
      <c r="Q2210" s="79"/>
      <c r="R2210" s="79"/>
      <c r="S2210" s="79"/>
      <c r="T2210" s="79"/>
      <c r="U2210" s="79"/>
      <c r="V2210" s="79"/>
      <c r="W2210" s="79"/>
    </row>
    <row r="2211" spans="1:23">
      <c r="A2211" s="79"/>
      <c r="B2211" s="79"/>
      <c r="C2211" s="79"/>
      <c r="D2211" s="79"/>
      <c r="E2211" s="79"/>
      <c r="F2211" s="79"/>
      <c r="G2211" s="79"/>
      <c r="H2211" s="79"/>
      <c r="I2211" s="79"/>
      <c r="J2211" s="79"/>
      <c r="K2211" s="79"/>
      <c r="L2211" s="79"/>
      <c r="M2211" s="79"/>
      <c r="N2211" s="79"/>
      <c r="O2211" s="79"/>
      <c r="P2211" s="79"/>
      <c r="Q2211" s="79"/>
      <c r="R2211" s="79"/>
      <c r="S2211" s="79"/>
      <c r="T2211" s="79"/>
      <c r="U2211" s="79"/>
      <c r="V2211" s="79"/>
      <c r="W2211" s="79"/>
    </row>
    <row r="2212" spans="1:23">
      <c r="A2212" s="79"/>
      <c r="B2212" s="79"/>
      <c r="C2212" s="79"/>
      <c r="D2212" s="79"/>
      <c r="E2212" s="79"/>
      <c r="F2212" s="79"/>
      <c r="G2212" s="79"/>
      <c r="H2212" s="79"/>
      <c r="I2212" s="79"/>
      <c r="J2212" s="79"/>
      <c r="K2212" s="79"/>
      <c r="L2212" s="79"/>
      <c r="M2212" s="79"/>
      <c r="N2212" s="79"/>
      <c r="O2212" s="79"/>
      <c r="P2212" s="79"/>
      <c r="Q2212" s="79"/>
      <c r="R2212" s="79"/>
      <c r="S2212" s="79"/>
      <c r="T2212" s="79"/>
      <c r="U2212" s="79"/>
      <c r="V2212" s="79"/>
      <c r="W2212" s="79"/>
    </row>
    <row r="2213" spans="1:23">
      <c r="A2213" s="79"/>
      <c r="B2213" s="79"/>
      <c r="C2213" s="79"/>
      <c r="D2213" s="79"/>
      <c r="E2213" s="79"/>
      <c r="F2213" s="79"/>
      <c r="G2213" s="79"/>
      <c r="H2213" s="79"/>
      <c r="I2213" s="79"/>
      <c r="J2213" s="79"/>
      <c r="K2213" s="79"/>
      <c r="L2213" s="79"/>
      <c r="M2213" s="79"/>
      <c r="N2213" s="79"/>
      <c r="O2213" s="79"/>
      <c r="P2213" s="79"/>
      <c r="Q2213" s="79"/>
      <c r="R2213" s="79"/>
      <c r="S2213" s="79"/>
      <c r="T2213" s="79"/>
      <c r="U2213" s="79"/>
      <c r="V2213" s="79"/>
      <c r="W2213" s="79"/>
    </row>
    <row r="2214" spans="1:23">
      <c r="A2214" s="79"/>
      <c r="B2214" s="79"/>
      <c r="C2214" s="79"/>
      <c r="D2214" s="79"/>
      <c r="E2214" s="79"/>
      <c r="F2214" s="79"/>
      <c r="G2214" s="79"/>
      <c r="H2214" s="79"/>
      <c r="I2214" s="79"/>
      <c r="J2214" s="79"/>
      <c r="K2214" s="79"/>
      <c r="L2214" s="79"/>
      <c r="M2214" s="79"/>
      <c r="N2214" s="79"/>
      <c r="O2214" s="79"/>
      <c r="P2214" s="79"/>
      <c r="Q2214" s="79"/>
      <c r="R2214" s="79"/>
      <c r="S2214" s="79"/>
      <c r="T2214" s="79"/>
      <c r="U2214" s="79"/>
      <c r="V2214" s="79"/>
      <c r="W2214" s="79"/>
    </row>
    <row r="2215" spans="1:23">
      <c r="A2215" s="79"/>
      <c r="B2215" s="79"/>
      <c r="C2215" s="79"/>
      <c r="D2215" s="79"/>
      <c r="E2215" s="79"/>
      <c r="F2215" s="79"/>
      <c r="G2215" s="79"/>
      <c r="H2215" s="79"/>
      <c r="I2215" s="79"/>
      <c r="J2215" s="79"/>
      <c r="K2215" s="79"/>
      <c r="L2215" s="79"/>
      <c r="M2215" s="79"/>
      <c r="N2215" s="79"/>
      <c r="O2215" s="79"/>
      <c r="P2215" s="79"/>
      <c r="Q2215" s="79"/>
      <c r="R2215" s="79"/>
      <c r="S2215" s="79"/>
      <c r="T2215" s="79"/>
      <c r="U2215" s="79"/>
      <c r="V2215" s="79"/>
      <c r="W2215" s="79"/>
    </row>
    <row r="2216" spans="1:23">
      <c r="A2216" s="79"/>
      <c r="B2216" s="79"/>
      <c r="C2216" s="79"/>
      <c r="D2216" s="79"/>
      <c r="E2216" s="79"/>
      <c r="F2216" s="79"/>
      <c r="G2216" s="79"/>
      <c r="H2216" s="79"/>
      <c r="I2216" s="79"/>
      <c r="J2216" s="79"/>
      <c r="K2216" s="79"/>
      <c r="L2216" s="79"/>
      <c r="M2216" s="79"/>
      <c r="N2216" s="79"/>
      <c r="O2216" s="79"/>
      <c r="P2216" s="79"/>
      <c r="Q2216" s="79"/>
      <c r="R2216" s="79"/>
      <c r="S2216" s="79"/>
      <c r="T2216" s="79"/>
      <c r="U2216" s="79"/>
      <c r="V2216" s="79"/>
      <c r="W2216" s="79"/>
    </row>
    <row r="2217" spans="1:23">
      <c r="A2217" s="79"/>
      <c r="B2217" s="79"/>
      <c r="C2217" s="79"/>
      <c r="D2217" s="79"/>
      <c r="E2217" s="79"/>
      <c r="F2217" s="79"/>
      <c r="G2217" s="79"/>
      <c r="H2217" s="79"/>
      <c r="I2217" s="79"/>
      <c r="J2217" s="79"/>
      <c r="K2217" s="79"/>
      <c r="L2217" s="79"/>
      <c r="M2217" s="79"/>
      <c r="N2217" s="79"/>
      <c r="O2217" s="79"/>
      <c r="P2217" s="79"/>
      <c r="Q2217" s="79"/>
      <c r="R2217" s="79"/>
      <c r="S2217" s="79"/>
      <c r="T2217" s="79"/>
      <c r="U2217" s="79"/>
      <c r="V2217" s="79"/>
      <c r="W2217" s="79"/>
    </row>
    <row r="2218" spans="1:23">
      <c r="A2218" s="79"/>
      <c r="B2218" s="79"/>
      <c r="C2218" s="79"/>
      <c r="D2218" s="79"/>
      <c r="E2218" s="79"/>
      <c r="F2218" s="79"/>
      <c r="G2218" s="79"/>
      <c r="H2218" s="79"/>
      <c r="I2218" s="79"/>
      <c r="J2218" s="79"/>
      <c r="K2218" s="79"/>
      <c r="L2218" s="79"/>
      <c r="M2218" s="79"/>
      <c r="N2218" s="79"/>
      <c r="O2218" s="79"/>
      <c r="P2218" s="79"/>
      <c r="Q2218" s="79"/>
      <c r="R2218" s="79"/>
      <c r="S2218" s="79"/>
      <c r="T2218" s="79"/>
      <c r="U2218" s="79"/>
      <c r="V2218" s="79"/>
      <c r="W2218" s="79"/>
    </row>
    <row r="2219" spans="1:23">
      <c r="A2219" s="79"/>
      <c r="B2219" s="79"/>
      <c r="C2219" s="79"/>
      <c r="D2219" s="79"/>
      <c r="E2219" s="79"/>
      <c r="F2219" s="79"/>
      <c r="G2219" s="79"/>
      <c r="H2219" s="79"/>
      <c r="I2219" s="79"/>
      <c r="J2219" s="79"/>
      <c r="K2219" s="79"/>
      <c r="L2219" s="79"/>
      <c r="M2219" s="79"/>
      <c r="N2219" s="79"/>
      <c r="O2219" s="79"/>
      <c r="P2219" s="79"/>
      <c r="Q2219" s="79"/>
      <c r="R2219" s="79"/>
      <c r="S2219" s="79"/>
      <c r="T2219" s="79"/>
      <c r="U2219" s="79"/>
      <c r="V2219" s="79"/>
      <c r="W2219" s="79"/>
    </row>
    <row r="2220" spans="1:23">
      <c r="A2220" s="79"/>
      <c r="B2220" s="79"/>
      <c r="C2220" s="79"/>
      <c r="D2220" s="79"/>
      <c r="E2220" s="79"/>
      <c r="F2220" s="79"/>
      <c r="G2220" s="79"/>
      <c r="H2220" s="79"/>
      <c r="I2220" s="79"/>
      <c r="J2220" s="79"/>
      <c r="K2220" s="79"/>
      <c r="L2220" s="79"/>
      <c r="M2220" s="79"/>
      <c r="N2220" s="79"/>
      <c r="O2220" s="79"/>
      <c r="P2220" s="79"/>
      <c r="Q2220" s="79"/>
      <c r="R2220" s="79"/>
      <c r="S2220" s="79"/>
      <c r="T2220" s="79"/>
      <c r="U2220" s="79"/>
      <c r="V2220" s="79"/>
      <c r="W2220" s="79"/>
    </row>
    <row r="2221" spans="1:23">
      <c r="A2221" s="79"/>
      <c r="B2221" s="79"/>
      <c r="C2221" s="79"/>
      <c r="D2221" s="79"/>
      <c r="E2221" s="79"/>
      <c r="F2221" s="79"/>
      <c r="G2221" s="79"/>
      <c r="H2221" s="79"/>
      <c r="I2221" s="79"/>
      <c r="J2221" s="79"/>
      <c r="K2221" s="79"/>
      <c r="L2221" s="79"/>
      <c r="M2221" s="79"/>
      <c r="N2221" s="79"/>
      <c r="O2221" s="79"/>
      <c r="P2221" s="79"/>
      <c r="Q2221" s="79"/>
      <c r="R2221" s="79"/>
      <c r="S2221" s="79"/>
      <c r="T2221" s="79"/>
      <c r="U2221" s="79"/>
      <c r="V2221" s="79"/>
      <c r="W2221" s="79"/>
    </row>
    <row r="2222" spans="1:23">
      <c r="A2222" s="79"/>
      <c r="B2222" s="79"/>
      <c r="C2222" s="79"/>
      <c r="D2222" s="79"/>
      <c r="E2222" s="79"/>
      <c r="F2222" s="79"/>
      <c r="G2222" s="79"/>
      <c r="H2222" s="79"/>
      <c r="I2222" s="79"/>
      <c r="J2222" s="79"/>
      <c r="K2222" s="79"/>
      <c r="L2222" s="79"/>
      <c r="M2222" s="79"/>
      <c r="N2222" s="79"/>
      <c r="O2222" s="79"/>
      <c r="P2222" s="79"/>
      <c r="Q2222" s="79"/>
      <c r="R2222" s="79"/>
      <c r="S2222" s="79"/>
      <c r="T2222" s="79"/>
      <c r="U2222" s="79"/>
      <c r="V2222" s="79"/>
      <c r="W2222" s="79"/>
    </row>
    <row r="2223" spans="1:23">
      <c r="A2223" s="79"/>
      <c r="B2223" s="79"/>
      <c r="C2223" s="79"/>
      <c r="D2223" s="79"/>
      <c r="E2223" s="79"/>
      <c r="F2223" s="79"/>
      <c r="G2223" s="79"/>
      <c r="H2223" s="79"/>
      <c r="I2223" s="79"/>
      <c r="J2223" s="79"/>
      <c r="K2223" s="79"/>
      <c r="L2223" s="79"/>
      <c r="M2223" s="79"/>
      <c r="N2223" s="79"/>
      <c r="O2223" s="79"/>
      <c r="P2223" s="79"/>
      <c r="Q2223" s="79"/>
      <c r="R2223" s="79"/>
      <c r="S2223" s="79"/>
      <c r="T2223" s="79"/>
      <c r="U2223" s="79"/>
      <c r="V2223" s="79"/>
      <c r="W2223" s="79"/>
    </row>
    <row r="2224" spans="1:23">
      <c r="A2224" s="79"/>
      <c r="B2224" s="79"/>
      <c r="C2224" s="79"/>
      <c r="D2224" s="79"/>
      <c r="E2224" s="79"/>
      <c r="F2224" s="79"/>
      <c r="G2224" s="79"/>
      <c r="H2224" s="79"/>
      <c r="I2224" s="79"/>
      <c r="J2224" s="79"/>
      <c r="K2224" s="79"/>
      <c r="L2224" s="79"/>
      <c r="M2224" s="79"/>
      <c r="N2224" s="79"/>
      <c r="O2224" s="79"/>
      <c r="P2224" s="79"/>
      <c r="Q2224" s="79"/>
      <c r="R2224" s="79"/>
      <c r="S2224" s="79"/>
      <c r="T2224" s="79"/>
      <c r="U2224" s="79"/>
      <c r="V2224" s="79"/>
      <c r="W2224" s="79"/>
    </row>
    <row r="2225" spans="1:23">
      <c r="A2225" s="79"/>
      <c r="B2225" s="79"/>
      <c r="C2225" s="79"/>
      <c r="D2225" s="79"/>
      <c r="E2225" s="79"/>
      <c r="F2225" s="79"/>
      <c r="G2225" s="79"/>
      <c r="H2225" s="79"/>
      <c r="I2225" s="79"/>
      <c r="J2225" s="79"/>
      <c r="K2225" s="79"/>
      <c r="L2225" s="79"/>
      <c r="M2225" s="79"/>
      <c r="N2225" s="79"/>
      <c r="O2225" s="79"/>
      <c r="P2225" s="79"/>
      <c r="Q2225" s="79"/>
      <c r="R2225" s="79"/>
      <c r="S2225" s="79"/>
      <c r="T2225" s="79"/>
      <c r="U2225" s="79"/>
      <c r="V2225" s="79"/>
      <c r="W2225" s="79"/>
    </row>
    <row r="2226" spans="1:23">
      <c r="A2226" s="79"/>
      <c r="B2226" s="79"/>
      <c r="C2226" s="79"/>
      <c r="D2226" s="79"/>
      <c r="E2226" s="79"/>
      <c r="F2226" s="79"/>
      <c r="G2226" s="79"/>
      <c r="H2226" s="79"/>
      <c r="I2226" s="79"/>
      <c r="J2226" s="79"/>
      <c r="K2226" s="79"/>
      <c r="L2226" s="79"/>
      <c r="M2226" s="79"/>
      <c r="N2226" s="79"/>
      <c r="O2226" s="79"/>
      <c r="P2226" s="79"/>
      <c r="Q2226" s="79"/>
      <c r="R2226" s="79"/>
      <c r="S2226" s="79"/>
      <c r="T2226" s="79"/>
      <c r="U2226" s="79"/>
      <c r="V2226" s="79"/>
      <c r="W2226" s="79"/>
    </row>
    <row r="2227" spans="1:23">
      <c r="A2227" s="79"/>
      <c r="B2227" s="79"/>
      <c r="C2227" s="79"/>
      <c r="D2227" s="79"/>
      <c r="E2227" s="79"/>
      <c r="F2227" s="79"/>
      <c r="G2227" s="79"/>
      <c r="H2227" s="79"/>
      <c r="I2227" s="79"/>
      <c r="J2227" s="79"/>
      <c r="K2227" s="79"/>
      <c r="L2227" s="79"/>
      <c r="M2227" s="79"/>
      <c r="N2227" s="79"/>
      <c r="O2227" s="79"/>
      <c r="P2227" s="79"/>
      <c r="Q2227" s="79"/>
      <c r="R2227" s="79"/>
      <c r="S2227" s="79"/>
      <c r="T2227" s="79"/>
      <c r="U2227" s="79"/>
      <c r="V2227" s="79"/>
      <c r="W2227" s="79"/>
    </row>
    <row r="2228" spans="1:23">
      <c r="A2228" s="79"/>
      <c r="B2228" s="79"/>
      <c r="C2228" s="79"/>
      <c r="D2228" s="79"/>
      <c r="E2228" s="79"/>
      <c r="F2228" s="79"/>
      <c r="G2228" s="79"/>
      <c r="H2228" s="79"/>
      <c r="I2228" s="79"/>
      <c r="J2228" s="79"/>
      <c r="K2228" s="79"/>
      <c r="L2228" s="79"/>
      <c r="M2228" s="79"/>
      <c r="N2228" s="79"/>
      <c r="O2228" s="79"/>
      <c r="P2228" s="79"/>
      <c r="Q2228" s="79"/>
      <c r="R2228" s="79"/>
      <c r="S2228" s="79"/>
      <c r="T2228" s="79"/>
      <c r="U2228" s="79"/>
      <c r="V2228" s="79"/>
      <c r="W2228" s="79"/>
    </row>
    <row r="2229" spans="1:23">
      <c r="A2229" s="79"/>
      <c r="B2229" s="79"/>
      <c r="C2229" s="79"/>
      <c r="D2229" s="79"/>
      <c r="E2229" s="79"/>
      <c r="F2229" s="79"/>
      <c r="G2229" s="79"/>
      <c r="H2229" s="79"/>
      <c r="I2229" s="79"/>
      <c r="J2229" s="79"/>
      <c r="K2229" s="79"/>
      <c r="L2229" s="79"/>
      <c r="M2229" s="79"/>
      <c r="N2229" s="79"/>
      <c r="O2229" s="79"/>
      <c r="P2229" s="79"/>
      <c r="Q2229" s="79"/>
      <c r="R2229" s="79"/>
      <c r="S2229" s="79"/>
      <c r="T2229" s="79"/>
      <c r="U2229" s="79"/>
      <c r="V2229" s="79"/>
      <c r="W2229" s="79"/>
    </row>
    <row r="2230" spans="1:23">
      <c r="A2230" s="79"/>
      <c r="B2230" s="79"/>
      <c r="C2230" s="79"/>
      <c r="D2230" s="79"/>
      <c r="E2230" s="79"/>
      <c r="F2230" s="79"/>
      <c r="G2230" s="79"/>
      <c r="H2230" s="79"/>
      <c r="I2230" s="79"/>
      <c r="J2230" s="79"/>
      <c r="K2230" s="79"/>
      <c r="L2230" s="79"/>
      <c r="M2230" s="79"/>
      <c r="N2230" s="79"/>
      <c r="O2230" s="79"/>
      <c r="P2230" s="79"/>
      <c r="Q2230" s="79"/>
      <c r="R2230" s="79"/>
      <c r="S2230" s="79"/>
      <c r="T2230" s="79"/>
      <c r="U2230" s="79"/>
      <c r="V2230" s="79"/>
      <c r="W2230" s="79"/>
    </row>
    <row r="2231" spans="1:23">
      <c r="A2231" s="79"/>
      <c r="B2231" s="79"/>
      <c r="C2231" s="79"/>
      <c r="D2231" s="79"/>
      <c r="E2231" s="79"/>
      <c r="F2231" s="79"/>
      <c r="G2231" s="79"/>
      <c r="H2231" s="79"/>
      <c r="I2231" s="79"/>
      <c r="J2231" s="79"/>
      <c r="K2231" s="79"/>
      <c r="L2231" s="79"/>
      <c r="M2231" s="79"/>
      <c r="N2231" s="79"/>
      <c r="O2231" s="79"/>
      <c r="P2231" s="79"/>
      <c r="Q2231" s="79"/>
      <c r="R2231" s="79"/>
      <c r="S2231" s="79"/>
      <c r="T2231" s="79"/>
      <c r="U2231" s="79"/>
      <c r="V2231" s="79"/>
      <c r="W2231" s="79"/>
    </row>
    <row r="2232" spans="1:23">
      <c r="A2232" s="79"/>
      <c r="B2232" s="79"/>
      <c r="C2232" s="79"/>
      <c r="D2232" s="79"/>
      <c r="E2232" s="79"/>
      <c r="F2232" s="79"/>
      <c r="G2232" s="79"/>
      <c r="H2232" s="79"/>
      <c r="I2232" s="79"/>
      <c r="J2232" s="79"/>
      <c r="K2232" s="79"/>
      <c r="L2232" s="79"/>
      <c r="M2232" s="79"/>
      <c r="N2232" s="79"/>
      <c r="O2232" s="79"/>
      <c r="P2232" s="79"/>
      <c r="Q2232" s="79"/>
      <c r="R2232" s="79"/>
      <c r="S2232" s="79"/>
      <c r="T2232" s="79"/>
      <c r="U2232" s="79"/>
      <c r="V2232" s="79"/>
      <c r="W2232" s="79"/>
    </row>
    <row r="2233" spans="1:23">
      <c r="A2233" s="79"/>
      <c r="B2233" s="79"/>
      <c r="C2233" s="79"/>
      <c r="D2233" s="79"/>
      <c r="E2233" s="79"/>
      <c r="F2233" s="79"/>
      <c r="G2233" s="79"/>
      <c r="H2233" s="79"/>
      <c r="I2233" s="79"/>
      <c r="J2233" s="79"/>
      <c r="K2233" s="79"/>
      <c r="L2233" s="79"/>
      <c r="M2233" s="79"/>
      <c r="N2233" s="79"/>
      <c r="O2233" s="79"/>
      <c r="P2233" s="79"/>
      <c r="Q2233" s="79"/>
      <c r="R2233" s="79"/>
      <c r="S2233" s="79"/>
      <c r="T2233" s="79"/>
      <c r="U2233" s="79"/>
      <c r="V2233" s="79"/>
      <c r="W2233" s="79"/>
    </row>
    <row r="2234" spans="1:23">
      <c r="A2234" s="79"/>
      <c r="B2234" s="79"/>
      <c r="C2234" s="79"/>
      <c r="D2234" s="79"/>
      <c r="E2234" s="79"/>
      <c r="F2234" s="79"/>
      <c r="G2234" s="79"/>
      <c r="H2234" s="79"/>
      <c r="I2234" s="79"/>
      <c r="J2234" s="79"/>
      <c r="K2234" s="79"/>
      <c r="L2234" s="79"/>
      <c r="M2234" s="79"/>
      <c r="N2234" s="79"/>
      <c r="O2234" s="79"/>
      <c r="P2234" s="79"/>
      <c r="Q2234" s="79"/>
      <c r="R2234" s="79"/>
      <c r="S2234" s="79"/>
      <c r="T2234" s="79"/>
      <c r="U2234" s="79"/>
      <c r="V2234" s="79"/>
      <c r="W2234" s="79"/>
    </row>
    <row r="2235" spans="1:23">
      <c r="A2235" s="79"/>
      <c r="B2235" s="79"/>
      <c r="C2235" s="79"/>
      <c r="D2235" s="79"/>
      <c r="E2235" s="79"/>
      <c r="F2235" s="79"/>
      <c r="G2235" s="79"/>
      <c r="H2235" s="79"/>
      <c r="I2235" s="79"/>
      <c r="J2235" s="79"/>
      <c r="K2235" s="79"/>
      <c r="L2235" s="79"/>
      <c r="M2235" s="79"/>
      <c r="N2235" s="79"/>
      <c r="O2235" s="79"/>
      <c r="P2235" s="79"/>
      <c r="Q2235" s="79"/>
      <c r="R2235" s="79"/>
      <c r="S2235" s="79"/>
      <c r="T2235" s="79"/>
      <c r="U2235" s="79"/>
      <c r="V2235" s="79"/>
      <c r="W2235" s="79"/>
    </row>
    <row r="2236" spans="1:23">
      <c r="A2236" s="79"/>
      <c r="B2236" s="79"/>
      <c r="C2236" s="79"/>
      <c r="D2236" s="79"/>
      <c r="E2236" s="79"/>
      <c r="F2236" s="79"/>
      <c r="G2236" s="79"/>
      <c r="H2236" s="79"/>
      <c r="I2236" s="79"/>
      <c r="J2236" s="79"/>
      <c r="K2236" s="79"/>
      <c r="L2236" s="79"/>
      <c r="M2236" s="79"/>
      <c r="N2236" s="79"/>
      <c r="O2236" s="79"/>
      <c r="P2236" s="79"/>
      <c r="Q2236" s="79"/>
      <c r="R2236" s="79"/>
      <c r="S2236" s="79"/>
      <c r="T2236" s="79"/>
      <c r="U2236" s="79"/>
      <c r="V2236" s="79"/>
      <c r="W2236" s="79"/>
    </row>
    <row r="2237" spans="1:23">
      <c r="A2237" s="79"/>
      <c r="B2237" s="79"/>
      <c r="C2237" s="79"/>
      <c r="D2237" s="79"/>
      <c r="E2237" s="79"/>
      <c r="F2237" s="79"/>
      <c r="G2237" s="79"/>
      <c r="H2237" s="79"/>
      <c r="I2237" s="79"/>
      <c r="J2237" s="79"/>
      <c r="K2237" s="79"/>
      <c r="L2237" s="79"/>
      <c r="M2237" s="79"/>
      <c r="N2237" s="79"/>
      <c r="O2237" s="79"/>
      <c r="P2237" s="79"/>
      <c r="Q2237" s="79"/>
      <c r="R2237" s="79"/>
      <c r="S2237" s="79"/>
      <c r="T2237" s="79"/>
      <c r="U2237" s="79"/>
      <c r="V2237" s="79"/>
      <c r="W2237" s="79"/>
    </row>
    <row r="2238" spans="1:23">
      <c r="A2238" s="79"/>
      <c r="B2238" s="79"/>
      <c r="C2238" s="79"/>
      <c r="D2238" s="79"/>
      <c r="E2238" s="79"/>
      <c r="F2238" s="79"/>
      <c r="G2238" s="79"/>
      <c r="H2238" s="79"/>
      <c r="I2238" s="79"/>
      <c r="J2238" s="79"/>
      <c r="K2238" s="79"/>
      <c r="L2238" s="79"/>
      <c r="M2238" s="79"/>
      <c r="N2238" s="79"/>
      <c r="O2238" s="79"/>
      <c r="P2238" s="79"/>
      <c r="Q2238" s="79"/>
      <c r="R2238" s="79"/>
      <c r="S2238" s="79"/>
      <c r="T2238" s="79"/>
      <c r="U2238" s="79"/>
      <c r="V2238" s="79"/>
      <c r="W2238" s="79"/>
    </row>
    <row r="2239" spans="1:23">
      <c r="A2239" s="79"/>
      <c r="B2239" s="79"/>
      <c r="C2239" s="79"/>
      <c r="D2239" s="79"/>
      <c r="E2239" s="79"/>
      <c r="F2239" s="79"/>
      <c r="G2239" s="79"/>
      <c r="H2239" s="79"/>
      <c r="I2239" s="79"/>
      <c r="J2239" s="79"/>
      <c r="K2239" s="79"/>
      <c r="L2239" s="79"/>
      <c r="M2239" s="79"/>
      <c r="N2239" s="79"/>
      <c r="O2239" s="79"/>
      <c r="P2239" s="79"/>
      <c r="Q2239" s="79"/>
      <c r="R2239" s="79"/>
      <c r="S2239" s="79"/>
      <c r="T2239" s="79"/>
      <c r="U2239" s="79"/>
      <c r="V2239" s="79"/>
      <c r="W2239" s="79"/>
    </row>
    <row r="2240" spans="1:23">
      <c r="A2240" s="79"/>
      <c r="B2240" s="79"/>
      <c r="C2240" s="79"/>
      <c r="D2240" s="79"/>
      <c r="E2240" s="79"/>
      <c r="F2240" s="79"/>
      <c r="G2240" s="79"/>
      <c r="H2240" s="79"/>
      <c r="I2240" s="79"/>
      <c r="J2240" s="79"/>
      <c r="K2240" s="79"/>
      <c r="L2240" s="79"/>
      <c r="M2240" s="79"/>
      <c r="N2240" s="79"/>
      <c r="O2240" s="79"/>
      <c r="P2240" s="79"/>
      <c r="Q2240" s="79"/>
      <c r="R2240" s="79"/>
      <c r="S2240" s="79"/>
      <c r="T2240" s="79"/>
      <c r="U2240" s="79"/>
      <c r="V2240" s="79"/>
      <c r="W2240" s="79"/>
    </row>
    <row r="2241" spans="1:23">
      <c r="A2241" s="79"/>
      <c r="B2241" s="79"/>
      <c r="C2241" s="79"/>
      <c r="D2241" s="79"/>
      <c r="E2241" s="79"/>
      <c r="F2241" s="79"/>
      <c r="G2241" s="79"/>
      <c r="H2241" s="79"/>
      <c r="I2241" s="79"/>
      <c r="J2241" s="79"/>
      <c r="K2241" s="79"/>
      <c r="L2241" s="79"/>
      <c r="M2241" s="79"/>
      <c r="N2241" s="79"/>
      <c r="O2241" s="79"/>
      <c r="P2241" s="79"/>
      <c r="Q2241" s="79"/>
      <c r="R2241" s="79"/>
      <c r="S2241" s="79"/>
      <c r="T2241" s="79"/>
      <c r="U2241" s="79"/>
      <c r="V2241" s="79"/>
      <c r="W2241" s="79"/>
    </row>
    <row r="2242" spans="1:23">
      <c r="A2242" s="79"/>
      <c r="B2242" s="79"/>
      <c r="C2242" s="79"/>
      <c r="D2242" s="79"/>
      <c r="E2242" s="79"/>
      <c r="F2242" s="79"/>
      <c r="G2242" s="79"/>
      <c r="H2242" s="79"/>
      <c r="I2242" s="79"/>
      <c r="J2242" s="79"/>
      <c r="K2242" s="79"/>
      <c r="L2242" s="79"/>
      <c r="M2242" s="79"/>
      <c r="N2242" s="79"/>
      <c r="O2242" s="79"/>
      <c r="P2242" s="79"/>
      <c r="Q2242" s="79"/>
      <c r="R2242" s="79"/>
      <c r="S2242" s="79"/>
      <c r="T2242" s="79"/>
      <c r="U2242" s="79"/>
      <c r="V2242" s="79"/>
      <c r="W2242" s="79"/>
    </row>
    <row r="2243" spans="1:23">
      <c r="A2243" s="79"/>
      <c r="B2243" s="79"/>
      <c r="C2243" s="79"/>
      <c r="D2243" s="79"/>
      <c r="E2243" s="79"/>
      <c r="F2243" s="79"/>
      <c r="G2243" s="79"/>
      <c r="H2243" s="79"/>
      <c r="I2243" s="79"/>
      <c r="J2243" s="79"/>
      <c r="K2243" s="79"/>
      <c r="L2243" s="79"/>
      <c r="M2243" s="79"/>
      <c r="N2243" s="79"/>
      <c r="O2243" s="79"/>
      <c r="P2243" s="79"/>
      <c r="Q2243" s="79"/>
      <c r="R2243" s="79"/>
      <c r="S2243" s="79"/>
      <c r="T2243" s="79"/>
      <c r="U2243" s="79"/>
      <c r="V2243" s="79"/>
      <c r="W2243" s="79"/>
    </row>
    <row r="2244" spans="1:23">
      <c r="A2244" s="79"/>
      <c r="B2244" s="79"/>
      <c r="C2244" s="79"/>
      <c r="D2244" s="79"/>
      <c r="E2244" s="79"/>
      <c r="F2244" s="79"/>
      <c r="G2244" s="79"/>
      <c r="H2244" s="79"/>
      <c r="I2244" s="79"/>
      <c r="J2244" s="79"/>
      <c r="K2244" s="79"/>
      <c r="L2244" s="79"/>
      <c r="M2244" s="79"/>
      <c r="N2244" s="79"/>
      <c r="O2244" s="79"/>
      <c r="P2244" s="79"/>
      <c r="Q2244" s="79"/>
      <c r="R2244" s="79"/>
      <c r="S2244" s="79"/>
      <c r="T2244" s="79"/>
      <c r="U2244" s="79"/>
      <c r="V2244" s="79"/>
      <c r="W2244" s="79"/>
    </row>
    <row r="2245" spans="1:23">
      <c r="A2245" s="79"/>
      <c r="B2245" s="79"/>
      <c r="C2245" s="79"/>
      <c r="D2245" s="79"/>
      <c r="E2245" s="79"/>
      <c r="F2245" s="79"/>
      <c r="G2245" s="79"/>
      <c r="H2245" s="79"/>
      <c r="I2245" s="79"/>
      <c r="J2245" s="79"/>
      <c r="K2245" s="79"/>
      <c r="L2245" s="79"/>
      <c r="M2245" s="79"/>
      <c r="N2245" s="79"/>
      <c r="O2245" s="79"/>
      <c r="P2245" s="79"/>
      <c r="Q2245" s="79"/>
      <c r="R2245" s="79"/>
      <c r="S2245" s="79"/>
      <c r="T2245" s="79"/>
      <c r="U2245" s="79"/>
      <c r="V2245" s="79"/>
      <c r="W2245" s="79"/>
    </row>
    <row r="2246" spans="1:23">
      <c r="A2246" s="79"/>
      <c r="B2246" s="79"/>
      <c r="C2246" s="79"/>
      <c r="D2246" s="79"/>
      <c r="E2246" s="79"/>
      <c r="F2246" s="79"/>
      <c r="G2246" s="79"/>
      <c r="H2246" s="79"/>
      <c r="I2246" s="79"/>
      <c r="J2246" s="79"/>
      <c r="K2246" s="79"/>
      <c r="L2246" s="79"/>
      <c r="M2246" s="79"/>
      <c r="N2246" s="79"/>
      <c r="O2246" s="79"/>
      <c r="P2246" s="79"/>
      <c r="Q2246" s="79"/>
      <c r="R2246" s="79"/>
      <c r="S2246" s="79"/>
      <c r="T2246" s="79"/>
      <c r="U2246" s="79"/>
      <c r="V2246" s="79"/>
      <c r="W2246" s="79"/>
    </row>
    <row r="2247" spans="1:23">
      <c r="A2247" s="79"/>
      <c r="B2247" s="79"/>
      <c r="C2247" s="79"/>
      <c r="D2247" s="79"/>
      <c r="E2247" s="79"/>
      <c r="F2247" s="79"/>
      <c r="G2247" s="79"/>
      <c r="H2247" s="79"/>
      <c r="I2247" s="79"/>
      <c r="J2247" s="79"/>
      <c r="K2247" s="79"/>
      <c r="L2247" s="79"/>
      <c r="M2247" s="79"/>
      <c r="N2247" s="79"/>
      <c r="O2247" s="79"/>
      <c r="P2247" s="79"/>
      <c r="Q2247" s="79"/>
      <c r="R2247" s="79"/>
      <c r="S2247" s="79"/>
      <c r="T2247" s="79"/>
      <c r="U2247" s="79"/>
      <c r="V2247" s="79"/>
      <c r="W2247" s="79"/>
    </row>
    <row r="2248" spans="1:23">
      <c r="A2248" s="79"/>
      <c r="B2248" s="79"/>
      <c r="C2248" s="79"/>
      <c r="D2248" s="79"/>
      <c r="E2248" s="79"/>
      <c r="F2248" s="79"/>
      <c r="G2248" s="79"/>
      <c r="H2248" s="79"/>
      <c r="I2248" s="79"/>
      <c r="J2248" s="79"/>
      <c r="K2248" s="79"/>
      <c r="L2248" s="79"/>
      <c r="M2248" s="79"/>
      <c r="N2248" s="79"/>
      <c r="O2248" s="79"/>
      <c r="P2248" s="79"/>
      <c r="Q2248" s="79"/>
      <c r="R2248" s="79"/>
      <c r="S2248" s="79"/>
      <c r="T2248" s="79"/>
      <c r="U2248" s="79"/>
      <c r="V2248" s="79"/>
      <c r="W2248" s="79"/>
    </row>
    <row r="2249" spans="1:23">
      <c r="A2249" s="79"/>
      <c r="B2249" s="79"/>
      <c r="C2249" s="79"/>
      <c r="D2249" s="79"/>
      <c r="E2249" s="79"/>
      <c r="F2249" s="79"/>
      <c r="G2249" s="79"/>
      <c r="H2249" s="79"/>
      <c r="I2249" s="79"/>
      <c r="J2249" s="79"/>
      <c r="K2249" s="79"/>
      <c r="L2249" s="79"/>
      <c r="M2249" s="79"/>
      <c r="N2249" s="79"/>
      <c r="O2249" s="79"/>
      <c r="P2249" s="79"/>
      <c r="Q2249" s="79"/>
      <c r="R2249" s="79"/>
      <c r="S2249" s="79"/>
      <c r="T2249" s="79"/>
      <c r="U2249" s="79"/>
      <c r="V2249" s="79"/>
      <c r="W2249" s="79"/>
    </row>
    <row r="2250" spans="1:23">
      <c r="A2250" s="79"/>
      <c r="B2250" s="79"/>
      <c r="C2250" s="79"/>
      <c r="D2250" s="79"/>
      <c r="E2250" s="79"/>
      <c r="F2250" s="79"/>
      <c r="G2250" s="79"/>
      <c r="H2250" s="79"/>
      <c r="I2250" s="79"/>
      <c r="J2250" s="79"/>
      <c r="K2250" s="79"/>
      <c r="L2250" s="79"/>
      <c r="M2250" s="79"/>
      <c r="N2250" s="79"/>
      <c r="O2250" s="79"/>
      <c r="P2250" s="79"/>
      <c r="Q2250" s="79"/>
      <c r="R2250" s="79"/>
      <c r="S2250" s="79"/>
      <c r="T2250" s="79"/>
      <c r="U2250" s="79"/>
      <c r="V2250" s="79"/>
      <c r="W2250" s="79"/>
    </row>
    <row r="2251" spans="1:23">
      <c r="A2251" s="79"/>
      <c r="B2251" s="79"/>
      <c r="C2251" s="79"/>
      <c r="D2251" s="79"/>
      <c r="E2251" s="79"/>
      <c r="F2251" s="79"/>
      <c r="G2251" s="79"/>
      <c r="H2251" s="79"/>
      <c r="I2251" s="79"/>
      <c r="J2251" s="79"/>
      <c r="K2251" s="79"/>
      <c r="L2251" s="79"/>
      <c r="M2251" s="79"/>
      <c r="N2251" s="79"/>
      <c r="O2251" s="79"/>
      <c r="P2251" s="79"/>
      <c r="Q2251" s="79"/>
      <c r="R2251" s="79"/>
      <c r="S2251" s="79"/>
      <c r="T2251" s="79"/>
      <c r="U2251" s="79"/>
      <c r="V2251" s="79"/>
      <c r="W2251" s="79"/>
    </row>
    <row r="2252" spans="1:23">
      <c r="A2252" s="79"/>
      <c r="B2252" s="79"/>
      <c r="C2252" s="79"/>
      <c r="D2252" s="79"/>
      <c r="E2252" s="79"/>
      <c r="F2252" s="79"/>
      <c r="G2252" s="79"/>
      <c r="H2252" s="79"/>
      <c r="I2252" s="79"/>
      <c r="J2252" s="79"/>
      <c r="K2252" s="79"/>
      <c r="L2252" s="79"/>
      <c r="M2252" s="79"/>
      <c r="N2252" s="79"/>
      <c r="O2252" s="79"/>
      <c r="P2252" s="79"/>
      <c r="Q2252" s="79"/>
      <c r="R2252" s="79"/>
      <c r="S2252" s="79"/>
      <c r="T2252" s="79"/>
      <c r="U2252" s="79"/>
      <c r="V2252" s="79"/>
      <c r="W2252" s="79"/>
    </row>
    <row r="2253" spans="1:23">
      <c r="A2253" s="79"/>
      <c r="B2253" s="79"/>
      <c r="C2253" s="79"/>
      <c r="D2253" s="79"/>
      <c r="E2253" s="79"/>
      <c r="F2253" s="79"/>
      <c r="G2253" s="79"/>
      <c r="H2253" s="79"/>
      <c r="I2253" s="79"/>
      <c r="J2253" s="79"/>
      <c r="K2253" s="79"/>
      <c r="L2253" s="79"/>
      <c r="M2253" s="79"/>
      <c r="N2253" s="79"/>
      <c r="O2253" s="79"/>
      <c r="P2253" s="79"/>
      <c r="Q2253" s="79"/>
      <c r="R2253" s="79"/>
      <c r="S2253" s="79"/>
      <c r="T2253" s="79"/>
      <c r="U2253" s="79"/>
      <c r="V2253" s="79"/>
      <c r="W2253" s="79"/>
    </row>
    <row r="2254" spans="1:23">
      <c r="A2254" s="79"/>
      <c r="B2254" s="79"/>
      <c r="C2254" s="79"/>
      <c r="D2254" s="79"/>
      <c r="E2254" s="79"/>
      <c r="F2254" s="79"/>
      <c r="G2254" s="79"/>
      <c r="H2254" s="79"/>
      <c r="I2254" s="79"/>
      <c r="J2254" s="79"/>
      <c r="K2254" s="79"/>
      <c r="L2254" s="79"/>
      <c r="M2254" s="79"/>
      <c r="N2254" s="79"/>
      <c r="O2254" s="79"/>
      <c r="P2254" s="79"/>
      <c r="Q2254" s="79"/>
      <c r="R2254" s="79"/>
      <c r="S2254" s="79"/>
      <c r="T2254" s="79"/>
      <c r="U2254" s="79"/>
      <c r="V2254" s="79"/>
      <c r="W2254" s="79"/>
    </row>
    <row r="2255" spans="1:23">
      <c r="A2255" s="79"/>
      <c r="B2255" s="79"/>
      <c r="C2255" s="79"/>
      <c r="D2255" s="79"/>
      <c r="E2255" s="79"/>
      <c r="F2255" s="79"/>
      <c r="G2255" s="79"/>
      <c r="H2255" s="79"/>
      <c r="I2255" s="79"/>
      <c r="J2255" s="79"/>
      <c r="K2255" s="79"/>
      <c r="L2255" s="79"/>
      <c r="M2255" s="79"/>
      <c r="N2255" s="79"/>
      <c r="O2255" s="79"/>
      <c r="P2255" s="79"/>
      <c r="Q2255" s="79"/>
      <c r="R2255" s="79"/>
      <c r="S2255" s="79"/>
      <c r="T2255" s="79"/>
      <c r="U2255" s="79"/>
      <c r="V2255" s="79"/>
      <c r="W2255" s="79"/>
    </row>
    <row r="2256" spans="1:23">
      <c r="A2256" s="79"/>
      <c r="B2256" s="79"/>
      <c r="C2256" s="79"/>
      <c r="D2256" s="79"/>
      <c r="E2256" s="79"/>
      <c r="F2256" s="79"/>
      <c r="G2256" s="79"/>
      <c r="H2256" s="79"/>
      <c r="I2256" s="79"/>
      <c r="J2256" s="79"/>
      <c r="K2256" s="79"/>
      <c r="L2256" s="79"/>
      <c r="M2256" s="79"/>
      <c r="N2256" s="79"/>
      <c r="O2256" s="79"/>
      <c r="P2256" s="79"/>
      <c r="Q2256" s="79"/>
      <c r="R2256" s="79"/>
      <c r="S2256" s="79"/>
      <c r="T2256" s="79"/>
      <c r="U2256" s="79"/>
      <c r="V2256" s="79"/>
      <c r="W2256" s="79"/>
    </row>
    <row r="2257" spans="1:23">
      <c r="A2257" s="79"/>
      <c r="B2257" s="79"/>
      <c r="C2257" s="79"/>
      <c r="D2257" s="79"/>
      <c r="E2257" s="79"/>
      <c r="F2257" s="79"/>
      <c r="G2257" s="79"/>
      <c r="H2257" s="79"/>
      <c r="I2257" s="79"/>
      <c r="J2257" s="79"/>
      <c r="K2257" s="79"/>
      <c r="L2257" s="79"/>
      <c r="M2257" s="79"/>
      <c r="N2257" s="79"/>
      <c r="O2257" s="79"/>
      <c r="P2257" s="79"/>
      <c r="Q2257" s="79"/>
      <c r="R2257" s="79"/>
      <c r="S2257" s="79"/>
      <c r="T2257" s="79"/>
      <c r="U2257" s="79"/>
      <c r="V2257" s="79"/>
      <c r="W2257" s="79"/>
    </row>
    <row r="2258" spans="1:23">
      <c r="A2258" s="79"/>
      <c r="B2258" s="79"/>
      <c r="C2258" s="79"/>
      <c r="D2258" s="79"/>
      <c r="E2258" s="79"/>
      <c r="F2258" s="79"/>
      <c r="G2258" s="79"/>
      <c r="H2258" s="79"/>
      <c r="I2258" s="79"/>
      <c r="J2258" s="79"/>
      <c r="K2258" s="79"/>
      <c r="L2258" s="79"/>
      <c r="M2258" s="79"/>
      <c r="N2258" s="79"/>
      <c r="O2258" s="79"/>
      <c r="P2258" s="79"/>
      <c r="Q2258" s="79"/>
      <c r="R2258" s="79"/>
      <c r="S2258" s="79"/>
      <c r="T2258" s="79"/>
      <c r="U2258" s="79"/>
      <c r="V2258" s="79"/>
      <c r="W2258" s="79"/>
    </row>
    <row r="2259" spans="1:23">
      <c r="A2259" s="79"/>
      <c r="B2259" s="79"/>
      <c r="C2259" s="79"/>
      <c r="D2259" s="79"/>
      <c r="E2259" s="79"/>
      <c r="F2259" s="79"/>
      <c r="G2259" s="79"/>
      <c r="H2259" s="79"/>
      <c r="I2259" s="79"/>
      <c r="J2259" s="79"/>
      <c r="K2259" s="79"/>
      <c r="L2259" s="79"/>
      <c r="M2259" s="79"/>
      <c r="N2259" s="79"/>
      <c r="O2259" s="79"/>
      <c r="P2259" s="79"/>
      <c r="Q2259" s="79"/>
      <c r="R2259" s="79"/>
      <c r="S2259" s="79"/>
      <c r="T2259" s="79"/>
      <c r="U2259" s="79"/>
      <c r="V2259" s="79"/>
      <c r="W2259" s="79"/>
    </row>
    <row r="2260" spans="1:23">
      <c r="A2260" s="79"/>
      <c r="B2260" s="79"/>
      <c r="C2260" s="79"/>
      <c r="D2260" s="79"/>
      <c r="E2260" s="79"/>
      <c r="F2260" s="79"/>
      <c r="G2260" s="79"/>
      <c r="H2260" s="79"/>
      <c r="I2260" s="79"/>
      <c r="J2260" s="79"/>
      <c r="K2260" s="79"/>
      <c r="L2260" s="79"/>
      <c r="M2260" s="79"/>
      <c r="N2260" s="79"/>
      <c r="O2260" s="79"/>
      <c r="P2260" s="79"/>
      <c r="Q2260" s="79"/>
      <c r="R2260" s="79"/>
      <c r="S2260" s="79"/>
      <c r="T2260" s="79"/>
      <c r="U2260" s="79"/>
      <c r="V2260" s="79"/>
      <c r="W2260" s="79"/>
    </row>
    <row r="2261" spans="1:23">
      <c r="A2261" s="79"/>
      <c r="B2261" s="79"/>
      <c r="C2261" s="79"/>
      <c r="D2261" s="79"/>
      <c r="E2261" s="79"/>
      <c r="F2261" s="79"/>
      <c r="G2261" s="79"/>
      <c r="H2261" s="79"/>
      <c r="I2261" s="79"/>
      <c r="J2261" s="79"/>
      <c r="K2261" s="79"/>
      <c r="L2261" s="79"/>
      <c r="M2261" s="79"/>
      <c r="N2261" s="79"/>
      <c r="O2261" s="79"/>
      <c r="P2261" s="79"/>
      <c r="Q2261" s="79"/>
      <c r="R2261" s="79"/>
      <c r="S2261" s="79"/>
      <c r="T2261" s="79"/>
      <c r="U2261" s="79"/>
      <c r="V2261" s="79"/>
      <c r="W2261" s="79"/>
    </row>
    <row r="2262" spans="1:23">
      <c r="A2262" s="79"/>
      <c r="B2262" s="79"/>
      <c r="C2262" s="79"/>
      <c r="D2262" s="79"/>
      <c r="E2262" s="79"/>
      <c r="F2262" s="79"/>
      <c r="G2262" s="79"/>
      <c r="H2262" s="79"/>
      <c r="I2262" s="79"/>
      <c r="J2262" s="79"/>
      <c r="K2262" s="79"/>
      <c r="L2262" s="79"/>
      <c r="M2262" s="79"/>
      <c r="N2262" s="79"/>
      <c r="O2262" s="79"/>
      <c r="P2262" s="79"/>
      <c r="Q2262" s="79"/>
      <c r="R2262" s="79"/>
      <c r="S2262" s="79"/>
      <c r="T2262" s="79"/>
      <c r="U2262" s="79"/>
      <c r="V2262" s="79"/>
      <c r="W2262" s="79"/>
    </row>
    <row r="2263" spans="1:23">
      <c r="A2263" s="79"/>
      <c r="B2263" s="79"/>
      <c r="C2263" s="79"/>
      <c r="D2263" s="79"/>
      <c r="E2263" s="79"/>
      <c r="F2263" s="79"/>
      <c r="G2263" s="79"/>
      <c r="H2263" s="79"/>
      <c r="I2263" s="79"/>
      <c r="J2263" s="79"/>
      <c r="K2263" s="79"/>
      <c r="L2263" s="79"/>
      <c r="M2263" s="79"/>
      <c r="N2263" s="79"/>
      <c r="O2263" s="79"/>
      <c r="P2263" s="79"/>
      <c r="Q2263" s="79"/>
      <c r="R2263" s="79"/>
      <c r="S2263" s="79"/>
      <c r="T2263" s="79"/>
      <c r="U2263" s="79"/>
      <c r="V2263" s="79"/>
      <c r="W2263" s="79"/>
    </row>
    <row r="2264" spans="1:23">
      <c r="A2264" s="79"/>
      <c r="B2264" s="79"/>
      <c r="C2264" s="79"/>
      <c r="D2264" s="79"/>
      <c r="E2264" s="79"/>
      <c r="F2264" s="79"/>
      <c r="G2264" s="79"/>
      <c r="H2264" s="79"/>
      <c r="I2264" s="79"/>
      <c r="J2264" s="79"/>
      <c r="K2264" s="79"/>
      <c r="L2264" s="79"/>
      <c r="M2264" s="79"/>
      <c r="N2264" s="79"/>
      <c r="O2264" s="79"/>
      <c r="P2264" s="79"/>
      <c r="Q2264" s="79"/>
      <c r="R2264" s="79"/>
      <c r="S2264" s="79"/>
      <c r="T2264" s="79"/>
      <c r="U2264" s="79"/>
      <c r="V2264" s="79"/>
      <c r="W2264" s="79"/>
    </row>
    <row r="2265" spans="1:23">
      <c r="A2265" s="79"/>
      <c r="B2265" s="79"/>
      <c r="C2265" s="79"/>
      <c r="D2265" s="79"/>
      <c r="E2265" s="79"/>
      <c r="F2265" s="79"/>
      <c r="G2265" s="79"/>
      <c r="H2265" s="79"/>
      <c r="I2265" s="79"/>
      <c r="J2265" s="79"/>
      <c r="K2265" s="79"/>
      <c r="L2265" s="79"/>
      <c r="M2265" s="79"/>
      <c r="N2265" s="79"/>
      <c r="O2265" s="79"/>
      <c r="P2265" s="79"/>
      <c r="Q2265" s="79"/>
      <c r="R2265" s="79"/>
      <c r="S2265" s="79"/>
      <c r="T2265" s="79"/>
      <c r="U2265" s="79"/>
      <c r="V2265" s="79"/>
      <c r="W2265" s="79"/>
    </row>
    <row r="2266" spans="1:23">
      <c r="A2266" s="79"/>
      <c r="B2266" s="79"/>
      <c r="C2266" s="79"/>
      <c r="D2266" s="79"/>
      <c r="E2266" s="79"/>
      <c r="F2266" s="79"/>
      <c r="G2266" s="79"/>
      <c r="H2266" s="79"/>
      <c r="I2266" s="79"/>
      <c r="J2266" s="79"/>
      <c r="K2266" s="79"/>
      <c r="L2266" s="79"/>
      <c r="M2266" s="79"/>
      <c r="N2266" s="79"/>
      <c r="O2266" s="79"/>
      <c r="P2266" s="79"/>
      <c r="Q2266" s="79"/>
      <c r="R2266" s="79"/>
      <c r="S2266" s="79"/>
      <c r="T2266" s="79"/>
      <c r="U2266" s="79"/>
      <c r="V2266" s="79"/>
      <c r="W2266" s="79"/>
    </row>
    <row r="2267" spans="1:23">
      <c r="A2267" s="79"/>
      <c r="B2267" s="79"/>
      <c r="C2267" s="79"/>
      <c r="D2267" s="79"/>
      <c r="E2267" s="79"/>
      <c r="F2267" s="79"/>
      <c r="G2267" s="79"/>
      <c r="H2267" s="79"/>
      <c r="I2267" s="79"/>
      <c r="J2267" s="79"/>
      <c r="K2267" s="79"/>
      <c r="L2267" s="79"/>
      <c r="M2267" s="79"/>
      <c r="N2267" s="79"/>
      <c r="O2267" s="79"/>
      <c r="P2267" s="79"/>
      <c r="Q2267" s="79"/>
      <c r="R2267" s="79"/>
      <c r="S2267" s="79"/>
      <c r="T2267" s="79"/>
      <c r="U2267" s="79"/>
      <c r="V2267" s="79"/>
      <c r="W2267" s="79"/>
    </row>
    <row r="2268" spans="1:23">
      <c r="A2268" s="79"/>
      <c r="B2268" s="79"/>
      <c r="C2268" s="79"/>
      <c r="D2268" s="79"/>
      <c r="E2268" s="79"/>
      <c r="F2268" s="79"/>
      <c r="G2268" s="79"/>
      <c r="H2268" s="79"/>
      <c r="I2268" s="79"/>
      <c r="J2268" s="79"/>
      <c r="K2268" s="79"/>
      <c r="L2268" s="79"/>
      <c r="M2268" s="79"/>
      <c r="N2268" s="79"/>
      <c r="O2268" s="79"/>
      <c r="P2268" s="79"/>
      <c r="Q2268" s="79"/>
      <c r="R2268" s="79"/>
      <c r="S2268" s="79"/>
      <c r="T2268" s="79"/>
      <c r="U2268" s="79"/>
      <c r="V2268" s="79"/>
      <c r="W2268" s="79"/>
    </row>
    <row r="2269" spans="1:23">
      <c r="A2269" s="79"/>
      <c r="B2269" s="79"/>
      <c r="C2269" s="79"/>
      <c r="D2269" s="79"/>
      <c r="E2269" s="79"/>
      <c r="F2269" s="79"/>
      <c r="G2269" s="79"/>
      <c r="H2269" s="79"/>
      <c r="I2269" s="79"/>
      <c r="J2269" s="79"/>
      <c r="K2269" s="79"/>
      <c r="L2269" s="79"/>
      <c r="M2269" s="79"/>
      <c r="N2269" s="79"/>
      <c r="O2269" s="79"/>
      <c r="P2269" s="79"/>
      <c r="Q2269" s="79"/>
      <c r="R2269" s="79"/>
      <c r="S2269" s="79"/>
      <c r="T2269" s="79"/>
      <c r="U2269" s="79"/>
      <c r="V2269" s="79"/>
      <c r="W2269" s="79"/>
    </row>
    <row r="2270" spans="1:23">
      <c r="A2270" s="79"/>
      <c r="B2270" s="79"/>
      <c r="C2270" s="79"/>
      <c r="D2270" s="79"/>
      <c r="E2270" s="79"/>
      <c r="F2270" s="79"/>
      <c r="G2270" s="79"/>
      <c r="H2270" s="79"/>
      <c r="I2270" s="79"/>
      <c r="J2270" s="79"/>
      <c r="K2270" s="79"/>
      <c r="L2270" s="79"/>
      <c r="M2270" s="79"/>
      <c r="N2270" s="79"/>
      <c r="O2270" s="79"/>
      <c r="P2270" s="79"/>
      <c r="Q2270" s="79"/>
      <c r="R2270" s="79"/>
      <c r="S2270" s="79"/>
      <c r="T2270" s="79"/>
      <c r="U2270" s="79"/>
      <c r="V2270" s="79"/>
      <c r="W2270" s="79"/>
    </row>
    <row r="2271" spans="1:23">
      <c r="A2271" s="79"/>
      <c r="B2271" s="79"/>
      <c r="C2271" s="79"/>
      <c r="D2271" s="79"/>
      <c r="E2271" s="79"/>
      <c r="F2271" s="79"/>
      <c r="G2271" s="79"/>
      <c r="H2271" s="79"/>
      <c r="I2271" s="79"/>
      <c r="J2271" s="79"/>
      <c r="K2271" s="79"/>
      <c r="L2271" s="79"/>
      <c r="M2271" s="79"/>
      <c r="N2271" s="79"/>
      <c r="O2271" s="79"/>
      <c r="P2271" s="79"/>
      <c r="Q2271" s="79"/>
      <c r="R2271" s="79"/>
      <c r="S2271" s="79"/>
      <c r="T2271" s="79"/>
      <c r="U2271" s="79"/>
      <c r="V2271" s="79"/>
      <c r="W2271" s="79"/>
    </row>
    <row r="2272" spans="1:23">
      <c r="A2272" s="79"/>
      <c r="B2272" s="79"/>
      <c r="C2272" s="79"/>
      <c r="D2272" s="79"/>
      <c r="E2272" s="79"/>
      <c r="F2272" s="79"/>
      <c r="G2272" s="79"/>
      <c r="H2272" s="79"/>
      <c r="I2272" s="79"/>
      <c r="J2272" s="79"/>
      <c r="K2272" s="79"/>
      <c r="L2272" s="79"/>
      <c r="M2272" s="79"/>
      <c r="N2272" s="79"/>
      <c r="O2272" s="79"/>
      <c r="P2272" s="79"/>
      <c r="Q2272" s="79"/>
      <c r="R2272" s="79"/>
      <c r="S2272" s="79"/>
      <c r="T2272" s="79"/>
      <c r="U2272" s="79"/>
      <c r="V2272" s="79"/>
      <c r="W2272" s="79"/>
    </row>
    <row r="2273" spans="1:23">
      <c r="A2273" s="79"/>
      <c r="B2273" s="79"/>
      <c r="C2273" s="79"/>
      <c r="D2273" s="79"/>
      <c r="E2273" s="79"/>
      <c r="F2273" s="79"/>
      <c r="G2273" s="79"/>
      <c r="H2273" s="79"/>
      <c r="I2273" s="79"/>
      <c r="J2273" s="79"/>
      <c r="K2273" s="79"/>
      <c r="L2273" s="79"/>
      <c r="M2273" s="79"/>
      <c r="N2273" s="79"/>
      <c r="O2273" s="79"/>
      <c r="P2273" s="79"/>
      <c r="Q2273" s="79"/>
      <c r="R2273" s="79"/>
      <c r="S2273" s="79"/>
      <c r="T2273" s="79"/>
      <c r="U2273" s="79"/>
      <c r="V2273" s="79"/>
      <c r="W2273" s="79"/>
    </row>
    <row r="2274" spans="1:23">
      <c r="A2274" s="79"/>
      <c r="B2274" s="79"/>
      <c r="C2274" s="79"/>
      <c r="D2274" s="79"/>
      <c r="E2274" s="79"/>
      <c r="F2274" s="79"/>
      <c r="G2274" s="79"/>
      <c r="H2274" s="79"/>
      <c r="I2274" s="79"/>
      <c r="J2274" s="79"/>
      <c r="K2274" s="79"/>
      <c r="L2274" s="79"/>
      <c r="M2274" s="79"/>
      <c r="N2274" s="79"/>
      <c r="O2274" s="79"/>
      <c r="P2274" s="79"/>
      <c r="Q2274" s="79"/>
      <c r="R2274" s="79"/>
      <c r="S2274" s="79"/>
      <c r="T2274" s="79"/>
      <c r="U2274" s="79"/>
      <c r="V2274" s="79"/>
      <c r="W2274" s="79"/>
    </row>
    <row r="2275" spans="1:23">
      <c r="A2275" s="79"/>
      <c r="B2275" s="79"/>
      <c r="C2275" s="79"/>
      <c r="D2275" s="79"/>
      <c r="E2275" s="79"/>
      <c r="F2275" s="79"/>
      <c r="G2275" s="79"/>
      <c r="H2275" s="79"/>
      <c r="I2275" s="79"/>
      <c r="J2275" s="79"/>
      <c r="K2275" s="79"/>
      <c r="L2275" s="79"/>
      <c r="M2275" s="79"/>
      <c r="N2275" s="79"/>
      <c r="O2275" s="79"/>
      <c r="P2275" s="79"/>
      <c r="Q2275" s="79"/>
      <c r="R2275" s="79"/>
      <c r="S2275" s="79"/>
      <c r="T2275" s="79"/>
      <c r="U2275" s="79"/>
      <c r="V2275" s="79"/>
      <c r="W2275" s="79"/>
    </row>
    <row r="2276" spans="1:23">
      <c r="A2276" s="79"/>
      <c r="B2276" s="79"/>
      <c r="C2276" s="79"/>
      <c r="D2276" s="79"/>
      <c r="E2276" s="79"/>
      <c r="F2276" s="79"/>
      <c r="G2276" s="79"/>
      <c r="H2276" s="79"/>
      <c r="I2276" s="79"/>
      <c r="J2276" s="79"/>
      <c r="K2276" s="79"/>
      <c r="L2276" s="79"/>
      <c r="M2276" s="79"/>
      <c r="N2276" s="79"/>
      <c r="O2276" s="79"/>
      <c r="P2276" s="79"/>
      <c r="Q2276" s="79"/>
      <c r="R2276" s="79"/>
      <c r="S2276" s="79"/>
      <c r="T2276" s="79"/>
      <c r="U2276" s="79"/>
      <c r="V2276" s="79"/>
      <c r="W2276" s="79"/>
    </row>
    <row r="2277" spans="1:23">
      <c r="A2277" s="79"/>
      <c r="B2277" s="79"/>
      <c r="C2277" s="79"/>
      <c r="D2277" s="79"/>
      <c r="E2277" s="79"/>
      <c r="F2277" s="79"/>
      <c r="G2277" s="79"/>
      <c r="H2277" s="79"/>
      <c r="I2277" s="79"/>
      <c r="J2277" s="79"/>
      <c r="K2277" s="79"/>
      <c r="L2277" s="79"/>
      <c r="M2277" s="79"/>
      <c r="N2277" s="79"/>
      <c r="O2277" s="79"/>
      <c r="P2277" s="79"/>
      <c r="Q2277" s="79"/>
      <c r="R2277" s="79"/>
      <c r="S2277" s="79"/>
      <c r="T2277" s="79"/>
      <c r="U2277" s="79"/>
      <c r="V2277" s="79"/>
      <c r="W2277" s="79"/>
    </row>
    <row r="2278" spans="1:23">
      <c r="A2278" s="79"/>
      <c r="B2278" s="79"/>
      <c r="C2278" s="79"/>
      <c r="D2278" s="79"/>
      <c r="E2278" s="79"/>
      <c r="F2278" s="79"/>
      <c r="G2278" s="79"/>
      <c r="H2278" s="79"/>
      <c r="I2278" s="79"/>
      <c r="J2278" s="79"/>
      <c r="K2278" s="79"/>
      <c r="L2278" s="79"/>
      <c r="M2278" s="79"/>
      <c r="N2278" s="79"/>
      <c r="O2278" s="79"/>
      <c r="P2278" s="79"/>
      <c r="Q2278" s="79"/>
      <c r="R2278" s="79"/>
      <c r="S2278" s="79"/>
      <c r="T2278" s="79"/>
      <c r="U2278" s="79"/>
      <c r="V2278" s="79"/>
      <c r="W2278" s="79"/>
    </row>
    <row r="2279" spans="1:23">
      <c r="A2279" s="79"/>
      <c r="B2279" s="79"/>
      <c r="C2279" s="79"/>
      <c r="D2279" s="79"/>
      <c r="E2279" s="79"/>
      <c r="F2279" s="79"/>
      <c r="G2279" s="79"/>
      <c r="H2279" s="79"/>
      <c r="I2279" s="79"/>
      <c r="J2279" s="79"/>
      <c r="K2279" s="79"/>
      <c r="L2279" s="79"/>
      <c r="M2279" s="79"/>
      <c r="N2279" s="79"/>
      <c r="O2279" s="79"/>
      <c r="P2279" s="79"/>
      <c r="Q2279" s="79"/>
      <c r="R2279" s="79"/>
      <c r="S2279" s="79"/>
      <c r="T2279" s="79"/>
      <c r="U2279" s="79"/>
      <c r="V2279" s="79"/>
      <c r="W2279" s="79"/>
    </row>
    <row r="2280" spans="1:23">
      <c r="A2280" s="79"/>
      <c r="B2280" s="79"/>
      <c r="C2280" s="79"/>
      <c r="D2280" s="79"/>
      <c r="E2280" s="79"/>
      <c r="F2280" s="79"/>
      <c r="G2280" s="79"/>
      <c r="H2280" s="79"/>
      <c r="I2280" s="79"/>
      <c r="J2280" s="79"/>
      <c r="K2280" s="79"/>
      <c r="L2280" s="79"/>
      <c r="M2280" s="79"/>
      <c r="N2280" s="79"/>
      <c r="O2280" s="79"/>
      <c r="P2280" s="79"/>
      <c r="Q2280" s="79"/>
      <c r="R2280" s="79"/>
      <c r="S2280" s="79"/>
      <c r="T2280" s="79"/>
      <c r="U2280" s="79"/>
      <c r="V2280" s="79"/>
      <c r="W2280" s="79"/>
    </row>
    <row r="2281" spans="1:23">
      <c r="A2281" s="79"/>
      <c r="B2281" s="79"/>
      <c r="C2281" s="79"/>
      <c r="D2281" s="79"/>
      <c r="E2281" s="79"/>
      <c r="F2281" s="79"/>
      <c r="G2281" s="79"/>
      <c r="H2281" s="79"/>
      <c r="I2281" s="79"/>
      <c r="J2281" s="79"/>
      <c r="K2281" s="79"/>
      <c r="L2281" s="79"/>
      <c r="M2281" s="79"/>
      <c r="N2281" s="79"/>
      <c r="O2281" s="79"/>
      <c r="P2281" s="79"/>
      <c r="Q2281" s="79"/>
      <c r="R2281" s="79"/>
      <c r="S2281" s="79"/>
      <c r="T2281" s="79"/>
      <c r="U2281" s="79"/>
      <c r="V2281" s="79"/>
      <c r="W2281" s="79"/>
    </row>
    <row r="2282" spans="1:23">
      <c r="A2282" s="79"/>
      <c r="B2282" s="79"/>
      <c r="C2282" s="79"/>
      <c r="D2282" s="79"/>
      <c r="E2282" s="79"/>
      <c r="F2282" s="79"/>
      <c r="G2282" s="79"/>
      <c r="H2282" s="79"/>
      <c r="I2282" s="79"/>
      <c r="J2282" s="79"/>
      <c r="K2282" s="79"/>
      <c r="L2282" s="79"/>
      <c r="M2282" s="79"/>
      <c r="N2282" s="79"/>
      <c r="O2282" s="79"/>
      <c r="P2282" s="79"/>
      <c r="Q2282" s="79"/>
      <c r="R2282" s="79"/>
      <c r="S2282" s="79"/>
      <c r="T2282" s="79"/>
      <c r="U2282" s="79"/>
      <c r="V2282" s="79"/>
      <c r="W2282" s="79"/>
    </row>
    <row r="2283" spans="1:23">
      <c r="A2283" s="79"/>
      <c r="B2283" s="79"/>
      <c r="C2283" s="79"/>
      <c r="D2283" s="79"/>
      <c r="E2283" s="79"/>
      <c r="F2283" s="79"/>
      <c r="G2283" s="79"/>
      <c r="H2283" s="79"/>
      <c r="I2283" s="79"/>
      <c r="J2283" s="79"/>
      <c r="K2283" s="79"/>
      <c r="L2283" s="79"/>
      <c r="M2283" s="79"/>
      <c r="N2283" s="79"/>
      <c r="O2283" s="79"/>
      <c r="P2283" s="79"/>
      <c r="Q2283" s="79"/>
      <c r="R2283" s="79"/>
      <c r="S2283" s="79"/>
      <c r="T2283" s="79"/>
      <c r="U2283" s="79"/>
      <c r="V2283" s="79"/>
      <c r="W2283" s="79"/>
    </row>
    <row r="2284" spans="1:23">
      <c r="A2284" s="79"/>
      <c r="B2284" s="79"/>
      <c r="C2284" s="79"/>
      <c r="D2284" s="79"/>
      <c r="E2284" s="79"/>
      <c r="F2284" s="79"/>
      <c r="G2284" s="79"/>
      <c r="H2284" s="79"/>
      <c r="I2284" s="79"/>
      <c r="J2284" s="79"/>
      <c r="K2284" s="79"/>
      <c r="L2284" s="79"/>
      <c r="M2284" s="79"/>
      <c r="N2284" s="79"/>
      <c r="O2284" s="79"/>
      <c r="P2284" s="79"/>
      <c r="Q2284" s="79"/>
      <c r="R2284" s="79"/>
      <c r="S2284" s="79"/>
      <c r="T2284" s="79"/>
      <c r="U2284" s="79"/>
      <c r="V2284" s="79"/>
      <c r="W2284" s="79"/>
    </row>
    <row r="2285" spans="1:23">
      <c r="A2285" s="79"/>
      <c r="B2285" s="79"/>
      <c r="C2285" s="79"/>
      <c r="D2285" s="79"/>
      <c r="E2285" s="79"/>
      <c r="F2285" s="79"/>
      <c r="G2285" s="79"/>
      <c r="H2285" s="79"/>
      <c r="I2285" s="79"/>
      <c r="J2285" s="79"/>
      <c r="K2285" s="79"/>
      <c r="L2285" s="79"/>
      <c r="M2285" s="79"/>
      <c r="N2285" s="79"/>
      <c r="O2285" s="79"/>
      <c r="P2285" s="79"/>
      <c r="Q2285" s="79"/>
      <c r="R2285" s="79"/>
      <c r="S2285" s="79"/>
      <c r="T2285" s="79"/>
      <c r="U2285" s="79"/>
      <c r="V2285" s="79"/>
      <c r="W2285" s="79"/>
    </row>
    <row r="2286" spans="1:23">
      <c r="A2286" s="79"/>
      <c r="B2286" s="79"/>
      <c r="C2286" s="79"/>
      <c r="D2286" s="79"/>
      <c r="E2286" s="79"/>
      <c r="F2286" s="79"/>
      <c r="G2286" s="79"/>
      <c r="H2286" s="79"/>
      <c r="I2286" s="79"/>
      <c r="J2286" s="79"/>
      <c r="K2286" s="79"/>
      <c r="L2286" s="79"/>
      <c r="M2286" s="79"/>
      <c r="N2286" s="79"/>
      <c r="O2286" s="79"/>
      <c r="P2286" s="79"/>
      <c r="Q2286" s="79"/>
      <c r="R2286" s="79"/>
      <c r="S2286" s="79"/>
      <c r="T2286" s="79"/>
      <c r="U2286" s="79"/>
      <c r="V2286" s="79"/>
      <c r="W2286" s="79"/>
    </row>
    <row r="2287" spans="1:23">
      <c r="A2287" s="79"/>
      <c r="B2287" s="79"/>
      <c r="C2287" s="79"/>
      <c r="D2287" s="79"/>
      <c r="E2287" s="79"/>
      <c r="F2287" s="79"/>
      <c r="G2287" s="79"/>
      <c r="H2287" s="79"/>
      <c r="I2287" s="79"/>
      <c r="J2287" s="79"/>
      <c r="K2287" s="79"/>
      <c r="L2287" s="79"/>
      <c r="M2287" s="79"/>
      <c r="N2287" s="79"/>
      <c r="O2287" s="79"/>
      <c r="P2287" s="79"/>
      <c r="Q2287" s="79"/>
      <c r="R2287" s="79"/>
      <c r="S2287" s="79"/>
      <c r="T2287" s="79"/>
      <c r="U2287" s="79"/>
      <c r="V2287" s="79"/>
      <c r="W2287" s="79"/>
    </row>
    <row r="2288" spans="1:23">
      <c r="A2288" s="79"/>
      <c r="B2288" s="79"/>
      <c r="C2288" s="79"/>
      <c r="D2288" s="79"/>
      <c r="E2288" s="79"/>
      <c r="F2288" s="79"/>
      <c r="G2288" s="79"/>
      <c r="H2288" s="79"/>
      <c r="I2288" s="79"/>
      <c r="J2288" s="79"/>
      <c r="K2288" s="79"/>
      <c r="L2288" s="79"/>
      <c r="M2288" s="79"/>
      <c r="N2288" s="79"/>
      <c r="O2288" s="79"/>
      <c r="P2288" s="79"/>
      <c r="Q2288" s="79"/>
      <c r="R2288" s="79"/>
      <c r="S2288" s="79"/>
      <c r="T2288" s="79"/>
      <c r="U2288" s="79"/>
      <c r="V2288" s="79"/>
      <c r="W2288" s="79"/>
    </row>
    <row r="2289" spans="1:23">
      <c r="A2289" s="79"/>
      <c r="B2289" s="79"/>
      <c r="C2289" s="79"/>
      <c r="D2289" s="79"/>
      <c r="E2289" s="79"/>
      <c r="F2289" s="79"/>
      <c r="G2289" s="79"/>
      <c r="H2289" s="79"/>
      <c r="I2289" s="79"/>
      <c r="J2289" s="79"/>
      <c r="K2289" s="79"/>
      <c r="L2289" s="79"/>
      <c r="M2289" s="79"/>
      <c r="N2289" s="79"/>
      <c r="O2289" s="79"/>
      <c r="P2289" s="79"/>
      <c r="Q2289" s="79"/>
      <c r="R2289" s="79"/>
      <c r="S2289" s="79"/>
      <c r="T2289" s="79"/>
      <c r="U2289" s="79"/>
      <c r="V2289" s="79"/>
      <c r="W2289" s="79"/>
    </row>
    <row r="2290" spans="1:23">
      <c r="A2290" s="79"/>
      <c r="B2290" s="79"/>
      <c r="C2290" s="79"/>
      <c r="D2290" s="79"/>
      <c r="E2290" s="79"/>
      <c r="F2290" s="79"/>
      <c r="G2290" s="79"/>
      <c r="H2290" s="79"/>
      <c r="I2290" s="79"/>
      <c r="J2290" s="79"/>
      <c r="K2290" s="79"/>
      <c r="L2290" s="79"/>
      <c r="M2290" s="79"/>
      <c r="N2290" s="79"/>
      <c r="O2290" s="79"/>
      <c r="P2290" s="79"/>
      <c r="Q2290" s="79"/>
      <c r="R2290" s="79"/>
      <c r="S2290" s="79"/>
      <c r="T2290" s="79"/>
      <c r="U2290" s="79"/>
      <c r="V2290" s="79"/>
      <c r="W2290" s="79"/>
    </row>
    <row r="2291" spans="1:23">
      <c r="A2291" s="79"/>
      <c r="B2291" s="79"/>
      <c r="C2291" s="79"/>
      <c r="D2291" s="79"/>
      <c r="E2291" s="79"/>
      <c r="F2291" s="79"/>
      <c r="G2291" s="79"/>
      <c r="H2291" s="79"/>
      <c r="I2291" s="79"/>
      <c r="J2291" s="79"/>
      <c r="K2291" s="79"/>
      <c r="L2291" s="79"/>
      <c r="M2291" s="79"/>
      <c r="N2291" s="79"/>
      <c r="O2291" s="79"/>
      <c r="P2291" s="79"/>
      <c r="Q2291" s="79"/>
      <c r="R2291" s="79"/>
      <c r="S2291" s="79"/>
      <c r="T2291" s="79"/>
      <c r="U2291" s="79"/>
      <c r="V2291" s="79"/>
      <c r="W2291" s="79"/>
    </row>
    <row r="2292" spans="1:23">
      <c r="A2292" s="79"/>
      <c r="B2292" s="79"/>
      <c r="C2292" s="79"/>
      <c r="D2292" s="79"/>
      <c r="E2292" s="79"/>
      <c r="F2292" s="79"/>
      <c r="G2292" s="79"/>
      <c r="H2292" s="79"/>
      <c r="I2292" s="79"/>
      <c r="J2292" s="79"/>
      <c r="K2292" s="79"/>
      <c r="L2292" s="79"/>
      <c r="M2292" s="79"/>
      <c r="N2292" s="79"/>
      <c r="O2292" s="79"/>
      <c r="P2292" s="79"/>
      <c r="Q2292" s="79"/>
      <c r="R2292" s="79"/>
      <c r="S2292" s="79"/>
      <c r="T2292" s="79"/>
      <c r="U2292" s="79"/>
      <c r="V2292" s="79"/>
      <c r="W2292" s="79"/>
    </row>
    <row r="2293" spans="1:23">
      <c r="A2293" s="79"/>
      <c r="B2293" s="79"/>
      <c r="C2293" s="79"/>
      <c r="D2293" s="79"/>
      <c r="E2293" s="79"/>
      <c r="F2293" s="79"/>
      <c r="G2293" s="79"/>
      <c r="H2293" s="79"/>
      <c r="I2293" s="79"/>
      <c r="J2293" s="79"/>
      <c r="K2293" s="79"/>
      <c r="L2293" s="79"/>
      <c r="M2293" s="79"/>
      <c r="N2293" s="79"/>
      <c r="O2293" s="79"/>
      <c r="P2293" s="79"/>
      <c r="Q2293" s="79"/>
      <c r="R2293" s="79"/>
      <c r="S2293" s="79"/>
      <c r="T2293" s="79"/>
      <c r="U2293" s="79"/>
      <c r="V2293" s="79"/>
      <c r="W2293" s="79"/>
    </row>
    <row r="2294" spans="1:23">
      <c r="A2294" s="79"/>
      <c r="B2294" s="79"/>
      <c r="C2294" s="79"/>
      <c r="D2294" s="79"/>
      <c r="E2294" s="79"/>
      <c r="F2294" s="79"/>
      <c r="G2294" s="79"/>
      <c r="H2294" s="79"/>
      <c r="I2294" s="79"/>
      <c r="J2294" s="79"/>
      <c r="K2294" s="79"/>
      <c r="L2294" s="79"/>
      <c r="M2294" s="79"/>
      <c r="N2294" s="79"/>
      <c r="O2294" s="79"/>
      <c r="P2294" s="79"/>
      <c r="Q2294" s="79"/>
      <c r="R2294" s="79"/>
      <c r="S2294" s="79"/>
      <c r="T2294" s="79"/>
      <c r="U2294" s="79"/>
      <c r="V2294" s="79"/>
      <c r="W2294" s="79"/>
    </row>
    <row r="2295" spans="1:23">
      <c r="A2295" s="79"/>
      <c r="B2295" s="79"/>
      <c r="C2295" s="79"/>
      <c r="D2295" s="79"/>
      <c r="E2295" s="79"/>
      <c r="F2295" s="79"/>
      <c r="G2295" s="79"/>
      <c r="H2295" s="79"/>
      <c r="I2295" s="79"/>
      <c r="J2295" s="79"/>
      <c r="K2295" s="79"/>
      <c r="L2295" s="79"/>
      <c r="M2295" s="79"/>
      <c r="N2295" s="79"/>
      <c r="O2295" s="79"/>
      <c r="P2295" s="79"/>
      <c r="Q2295" s="79"/>
      <c r="R2295" s="79"/>
      <c r="S2295" s="79"/>
      <c r="T2295" s="79"/>
      <c r="U2295" s="79"/>
      <c r="V2295" s="79"/>
      <c r="W2295" s="79"/>
    </row>
    <row r="2296" spans="1:23">
      <c r="A2296" s="79"/>
      <c r="B2296" s="79"/>
      <c r="C2296" s="79"/>
      <c r="D2296" s="79"/>
      <c r="E2296" s="79"/>
      <c r="F2296" s="79"/>
      <c r="G2296" s="79"/>
      <c r="H2296" s="79"/>
      <c r="I2296" s="79"/>
      <c r="J2296" s="79"/>
      <c r="K2296" s="79"/>
      <c r="L2296" s="79"/>
      <c r="M2296" s="79"/>
      <c r="N2296" s="79"/>
      <c r="O2296" s="79"/>
      <c r="P2296" s="79"/>
      <c r="Q2296" s="79"/>
      <c r="R2296" s="79"/>
      <c r="S2296" s="79"/>
      <c r="T2296" s="79"/>
      <c r="U2296" s="79"/>
      <c r="V2296" s="79"/>
      <c r="W2296" s="79"/>
    </row>
    <row r="2297" spans="1:23">
      <c r="A2297" s="79"/>
      <c r="B2297" s="79"/>
      <c r="C2297" s="79"/>
      <c r="D2297" s="79"/>
      <c r="E2297" s="79"/>
      <c r="F2297" s="79"/>
      <c r="G2297" s="79"/>
      <c r="H2297" s="79"/>
      <c r="I2297" s="79"/>
      <c r="J2297" s="79"/>
      <c r="K2297" s="79"/>
      <c r="L2297" s="79"/>
      <c r="M2297" s="79"/>
      <c r="N2297" s="79"/>
      <c r="O2297" s="79"/>
      <c r="P2297" s="79"/>
      <c r="Q2297" s="79"/>
      <c r="R2297" s="79"/>
      <c r="S2297" s="79"/>
      <c r="T2297" s="79"/>
      <c r="U2297" s="79"/>
      <c r="V2297" s="79"/>
      <c r="W2297" s="79"/>
    </row>
    <row r="2298" spans="1:23">
      <c r="A2298" s="79"/>
      <c r="B2298" s="79"/>
      <c r="C2298" s="79"/>
      <c r="D2298" s="79"/>
      <c r="E2298" s="79"/>
      <c r="F2298" s="79"/>
      <c r="G2298" s="79"/>
      <c r="H2298" s="79"/>
      <c r="I2298" s="79"/>
      <c r="J2298" s="79"/>
      <c r="K2298" s="79"/>
      <c r="L2298" s="79"/>
      <c r="M2298" s="79"/>
      <c r="N2298" s="79"/>
      <c r="O2298" s="79"/>
      <c r="P2298" s="79"/>
      <c r="Q2298" s="79"/>
      <c r="R2298" s="79"/>
      <c r="S2298" s="79"/>
      <c r="T2298" s="79"/>
      <c r="U2298" s="79"/>
      <c r="V2298" s="79"/>
      <c r="W2298" s="79"/>
    </row>
    <row r="2299" spans="1:23">
      <c r="A2299" s="79"/>
      <c r="B2299" s="79"/>
      <c r="C2299" s="79"/>
      <c r="D2299" s="79"/>
      <c r="E2299" s="79"/>
      <c r="F2299" s="79"/>
      <c r="G2299" s="79"/>
      <c r="H2299" s="79"/>
      <c r="I2299" s="79"/>
      <c r="J2299" s="79"/>
      <c r="K2299" s="79"/>
      <c r="L2299" s="79"/>
      <c r="M2299" s="79"/>
      <c r="N2299" s="79"/>
      <c r="O2299" s="79"/>
      <c r="P2299" s="79"/>
      <c r="Q2299" s="79"/>
      <c r="R2299" s="79"/>
      <c r="S2299" s="79"/>
      <c r="T2299" s="79"/>
      <c r="U2299" s="79"/>
      <c r="V2299" s="79"/>
      <c r="W2299" s="79"/>
    </row>
    <row r="2300" spans="1:23">
      <c r="A2300" s="79"/>
      <c r="B2300" s="79"/>
      <c r="C2300" s="79"/>
      <c r="D2300" s="79"/>
      <c r="E2300" s="79"/>
      <c r="F2300" s="79"/>
      <c r="G2300" s="79"/>
      <c r="H2300" s="79"/>
      <c r="I2300" s="79"/>
      <c r="J2300" s="79"/>
      <c r="K2300" s="79"/>
      <c r="L2300" s="79"/>
      <c r="M2300" s="79"/>
      <c r="N2300" s="79"/>
      <c r="O2300" s="79"/>
      <c r="P2300" s="79"/>
      <c r="Q2300" s="79"/>
      <c r="R2300" s="79"/>
      <c r="S2300" s="79"/>
      <c r="T2300" s="79"/>
      <c r="U2300" s="79"/>
      <c r="V2300" s="79"/>
      <c r="W2300" s="79"/>
    </row>
    <row r="2301" spans="1:23">
      <c r="A2301" s="79"/>
      <c r="B2301" s="79"/>
      <c r="C2301" s="79"/>
      <c r="D2301" s="79"/>
      <c r="E2301" s="79"/>
      <c r="F2301" s="79"/>
      <c r="G2301" s="79"/>
      <c r="H2301" s="79"/>
      <c r="I2301" s="79"/>
      <c r="J2301" s="79"/>
      <c r="K2301" s="79"/>
      <c r="L2301" s="79"/>
      <c r="M2301" s="79"/>
      <c r="N2301" s="79"/>
      <c r="O2301" s="79"/>
      <c r="P2301" s="79"/>
      <c r="Q2301" s="79"/>
      <c r="R2301" s="79"/>
      <c r="S2301" s="79"/>
      <c r="T2301" s="79"/>
      <c r="U2301" s="79"/>
      <c r="V2301" s="79"/>
      <c r="W2301" s="79"/>
    </row>
    <row r="2302" spans="1:23">
      <c r="A2302" s="79"/>
      <c r="B2302" s="79"/>
      <c r="C2302" s="79"/>
      <c r="D2302" s="79"/>
      <c r="E2302" s="79"/>
      <c r="F2302" s="79"/>
      <c r="G2302" s="79"/>
      <c r="H2302" s="79"/>
      <c r="I2302" s="79"/>
      <c r="J2302" s="79"/>
      <c r="K2302" s="79"/>
      <c r="L2302" s="79"/>
      <c r="M2302" s="79"/>
      <c r="N2302" s="79"/>
      <c r="O2302" s="79"/>
      <c r="P2302" s="79"/>
      <c r="Q2302" s="79"/>
      <c r="R2302" s="79"/>
      <c r="S2302" s="79"/>
      <c r="T2302" s="79"/>
      <c r="U2302" s="79"/>
      <c r="V2302" s="79"/>
      <c r="W2302" s="79"/>
    </row>
    <row r="2303" spans="1:23">
      <c r="A2303" s="79"/>
      <c r="B2303" s="79"/>
      <c r="C2303" s="79"/>
      <c r="D2303" s="79"/>
      <c r="E2303" s="79"/>
      <c r="F2303" s="79"/>
      <c r="G2303" s="79"/>
      <c r="H2303" s="79"/>
      <c r="I2303" s="79"/>
      <c r="J2303" s="79"/>
      <c r="K2303" s="79"/>
      <c r="L2303" s="79"/>
      <c r="M2303" s="79"/>
      <c r="N2303" s="79"/>
      <c r="O2303" s="79"/>
      <c r="P2303" s="79"/>
      <c r="Q2303" s="79"/>
      <c r="R2303" s="79"/>
      <c r="S2303" s="79"/>
      <c r="T2303" s="79"/>
      <c r="U2303" s="79"/>
      <c r="V2303" s="79"/>
      <c r="W2303" s="79"/>
    </row>
    <row r="2304" spans="1:23">
      <c r="A2304" s="79"/>
      <c r="B2304" s="79"/>
      <c r="C2304" s="79"/>
      <c r="D2304" s="79"/>
      <c r="E2304" s="79"/>
      <c r="F2304" s="79"/>
      <c r="G2304" s="79"/>
      <c r="H2304" s="79"/>
      <c r="I2304" s="79"/>
      <c r="J2304" s="79"/>
      <c r="K2304" s="79"/>
      <c r="L2304" s="79"/>
      <c r="M2304" s="79"/>
      <c r="N2304" s="79"/>
      <c r="O2304" s="79"/>
      <c r="P2304" s="79"/>
      <c r="Q2304" s="79"/>
      <c r="R2304" s="79"/>
      <c r="S2304" s="79"/>
      <c r="T2304" s="79"/>
      <c r="U2304" s="79"/>
      <c r="V2304" s="79"/>
      <c r="W2304" s="79"/>
    </row>
    <row r="2305" spans="1:23">
      <c r="A2305" s="79"/>
      <c r="B2305" s="79"/>
      <c r="C2305" s="79"/>
      <c r="D2305" s="79"/>
      <c r="E2305" s="79"/>
      <c r="F2305" s="79"/>
      <c r="G2305" s="79"/>
      <c r="H2305" s="79"/>
      <c r="I2305" s="79"/>
      <c r="J2305" s="79"/>
      <c r="K2305" s="79"/>
      <c r="L2305" s="79"/>
      <c r="M2305" s="79"/>
      <c r="N2305" s="79"/>
      <c r="O2305" s="79"/>
      <c r="P2305" s="79"/>
      <c r="Q2305" s="79"/>
      <c r="R2305" s="79"/>
      <c r="S2305" s="79"/>
      <c r="T2305" s="79"/>
      <c r="U2305" s="79"/>
      <c r="V2305" s="79"/>
      <c r="W2305" s="79"/>
    </row>
    <row r="2306" spans="1:23">
      <c r="A2306" s="79"/>
      <c r="B2306" s="79"/>
      <c r="C2306" s="79"/>
      <c r="D2306" s="79"/>
      <c r="E2306" s="79"/>
      <c r="F2306" s="79"/>
      <c r="G2306" s="79"/>
      <c r="H2306" s="79"/>
      <c r="I2306" s="79"/>
      <c r="J2306" s="79"/>
      <c r="K2306" s="79"/>
      <c r="L2306" s="79"/>
      <c r="M2306" s="79"/>
      <c r="N2306" s="79"/>
      <c r="O2306" s="79"/>
      <c r="P2306" s="79"/>
      <c r="Q2306" s="79"/>
      <c r="R2306" s="79"/>
      <c r="S2306" s="79"/>
      <c r="T2306" s="79"/>
      <c r="U2306" s="79"/>
      <c r="V2306" s="79"/>
      <c r="W2306" s="79"/>
    </row>
    <row r="2307" spans="1:23">
      <c r="A2307" s="79"/>
      <c r="B2307" s="79"/>
      <c r="C2307" s="79"/>
      <c r="D2307" s="79"/>
      <c r="E2307" s="79"/>
      <c r="F2307" s="79"/>
      <c r="G2307" s="79"/>
      <c r="H2307" s="79"/>
      <c r="I2307" s="79"/>
      <c r="J2307" s="79"/>
      <c r="K2307" s="79"/>
      <c r="L2307" s="79"/>
      <c r="M2307" s="79"/>
      <c r="N2307" s="79"/>
      <c r="O2307" s="79"/>
      <c r="P2307" s="79"/>
      <c r="Q2307" s="79"/>
      <c r="R2307" s="79"/>
      <c r="S2307" s="79"/>
      <c r="T2307" s="79"/>
      <c r="U2307" s="79"/>
      <c r="V2307" s="79"/>
      <c r="W2307" s="79"/>
    </row>
    <row r="2308" spans="1:23">
      <c r="A2308" s="79"/>
      <c r="B2308" s="79"/>
      <c r="C2308" s="79"/>
      <c r="D2308" s="79"/>
      <c r="E2308" s="79"/>
      <c r="F2308" s="79"/>
      <c r="G2308" s="79"/>
      <c r="H2308" s="79"/>
      <c r="I2308" s="79"/>
      <c r="J2308" s="79"/>
      <c r="K2308" s="79"/>
      <c r="L2308" s="79"/>
      <c r="M2308" s="79"/>
      <c r="N2308" s="79"/>
      <c r="O2308" s="79"/>
      <c r="P2308" s="79"/>
      <c r="Q2308" s="79"/>
      <c r="R2308" s="79"/>
      <c r="S2308" s="79"/>
      <c r="T2308" s="79"/>
      <c r="U2308" s="79"/>
      <c r="V2308" s="79"/>
      <c r="W2308" s="79"/>
    </row>
    <row r="2309" spans="1:23">
      <c r="A2309" s="79"/>
      <c r="B2309" s="79"/>
      <c r="C2309" s="79"/>
      <c r="D2309" s="79"/>
      <c r="E2309" s="79"/>
      <c r="F2309" s="79"/>
      <c r="G2309" s="79"/>
      <c r="H2309" s="79"/>
      <c r="I2309" s="79"/>
      <c r="J2309" s="79"/>
      <c r="K2309" s="79"/>
      <c r="L2309" s="79"/>
      <c r="M2309" s="79"/>
      <c r="N2309" s="79"/>
      <c r="O2309" s="79"/>
      <c r="P2309" s="79"/>
      <c r="Q2309" s="79"/>
      <c r="R2309" s="79"/>
      <c r="S2309" s="79"/>
      <c r="T2309" s="79"/>
      <c r="U2309" s="79"/>
      <c r="V2309" s="79"/>
      <c r="W2309" s="79"/>
    </row>
    <row r="2310" spans="1:23">
      <c r="A2310" s="79"/>
      <c r="B2310" s="79"/>
      <c r="C2310" s="79"/>
      <c r="D2310" s="79"/>
      <c r="E2310" s="79"/>
      <c r="F2310" s="79"/>
      <c r="G2310" s="79"/>
      <c r="H2310" s="79"/>
      <c r="I2310" s="79"/>
      <c r="J2310" s="79"/>
      <c r="K2310" s="79"/>
      <c r="L2310" s="79"/>
      <c r="M2310" s="79"/>
      <c r="N2310" s="79"/>
      <c r="O2310" s="79"/>
      <c r="P2310" s="79"/>
      <c r="Q2310" s="79"/>
      <c r="R2310" s="79"/>
      <c r="S2310" s="79"/>
      <c r="T2310" s="79"/>
      <c r="U2310" s="79"/>
      <c r="V2310" s="79"/>
      <c r="W2310" s="79"/>
    </row>
    <row r="2311" spans="1:23">
      <c r="A2311" s="79"/>
      <c r="B2311" s="79"/>
      <c r="C2311" s="79"/>
      <c r="D2311" s="79"/>
      <c r="E2311" s="79"/>
      <c r="F2311" s="79"/>
      <c r="G2311" s="79"/>
      <c r="H2311" s="79"/>
      <c r="I2311" s="79"/>
      <c r="J2311" s="79"/>
      <c r="K2311" s="79"/>
      <c r="L2311" s="79"/>
      <c r="M2311" s="79"/>
      <c r="N2311" s="79"/>
      <c r="O2311" s="79"/>
      <c r="P2311" s="79"/>
      <c r="Q2311" s="79"/>
      <c r="R2311" s="79"/>
      <c r="S2311" s="79"/>
      <c r="T2311" s="79"/>
      <c r="U2311" s="79"/>
      <c r="V2311" s="79"/>
      <c r="W2311" s="79"/>
    </row>
    <row r="2312" spans="1:23">
      <c r="A2312" s="79"/>
      <c r="B2312" s="79"/>
      <c r="C2312" s="79"/>
      <c r="D2312" s="79"/>
      <c r="E2312" s="79"/>
      <c r="F2312" s="79"/>
      <c r="G2312" s="79"/>
      <c r="H2312" s="79"/>
      <c r="I2312" s="79"/>
      <c r="J2312" s="79"/>
      <c r="K2312" s="79"/>
      <c r="L2312" s="79"/>
      <c r="M2312" s="79"/>
      <c r="N2312" s="79"/>
      <c r="O2312" s="79"/>
      <c r="P2312" s="79"/>
      <c r="Q2312" s="79"/>
      <c r="R2312" s="79"/>
      <c r="S2312" s="79"/>
      <c r="T2312" s="79"/>
      <c r="U2312" s="79"/>
      <c r="V2312" s="79"/>
      <c r="W2312" s="79"/>
    </row>
    <row r="2313" spans="1:23">
      <c r="A2313" s="79"/>
      <c r="B2313" s="79"/>
      <c r="C2313" s="79"/>
      <c r="D2313" s="79"/>
      <c r="E2313" s="79"/>
      <c r="F2313" s="79"/>
      <c r="G2313" s="79"/>
      <c r="H2313" s="79"/>
      <c r="I2313" s="79"/>
      <c r="J2313" s="79"/>
      <c r="K2313" s="79"/>
      <c r="L2313" s="79"/>
      <c r="M2313" s="79"/>
      <c r="N2313" s="79"/>
      <c r="O2313" s="79"/>
      <c r="P2313" s="79"/>
      <c r="Q2313" s="79"/>
      <c r="R2313" s="79"/>
      <c r="S2313" s="79"/>
      <c r="T2313" s="79"/>
      <c r="U2313" s="79"/>
      <c r="V2313" s="79"/>
      <c r="W2313" s="79"/>
    </row>
    <row r="2314" spans="1:23">
      <c r="A2314" s="79"/>
      <c r="B2314" s="79"/>
      <c r="C2314" s="79"/>
      <c r="D2314" s="79"/>
      <c r="E2314" s="79"/>
      <c r="F2314" s="79"/>
      <c r="G2314" s="79"/>
      <c r="H2314" s="79"/>
      <c r="I2314" s="79"/>
      <c r="J2314" s="79"/>
      <c r="K2314" s="79"/>
      <c r="L2314" s="79"/>
      <c r="M2314" s="79"/>
      <c r="N2314" s="79"/>
      <c r="O2314" s="79"/>
      <c r="P2314" s="79"/>
      <c r="Q2314" s="79"/>
      <c r="R2314" s="79"/>
      <c r="S2314" s="79"/>
      <c r="T2314" s="79"/>
      <c r="U2314" s="79"/>
      <c r="V2314" s="79"/>
      <c r="W2314" s="79"/>
    </row>
    <row r="2315" spans="1:23">
      <c r="A2315" s="79"/>
      <c r="B2315" s="79"/>
      <c r="C2315" s="79"/>
      <c r="D2315" s="79"/>
      <c r="E2315" s="79"/>
      <c r="F2315" s="79"/>
      <c r="G2315" s="79"/>
      <c r="H2315" s="79"/>
      <c r="I2315" s="79"/>
      <c r="J2315" s="79"/>
      <c r="K2315" s="79"/>
      <c r="L2315" s="79"/>
      <c r="M2315" s="79"/>
      <c r="N2315" s="79"/>
      <c r="O2315" s="79"/>
      <c r="P2315" s="79"/>
      <c r="Q2315" s="79"/>
      <c r="R2315" s="79"/>
      <c r="S2315" s="79"/>
      <c r="T2315" s="79"/>
      <c r="U2315" s="79"/>
      <c r="V2315" s="79"/>
      <c r="W2315" s="79"/>
    </row>
    <row r="2316" spans="1:23">
      <c r="A2316" s="79"/>
      <c r="B2316" s="79"/>
      <c r="C2316" s="79"/>
      <c r="D2316" s="79"/>
      <c r="E2316" s="79"/>
      <c r="F2316" s="79"/>
      <c r="G2316" s="79"/>
      <c r="H2316" s="79"/>
      <c r="I2316" s="79"/>
      <c r="J2316" s="79"/>
      <c r="K2316" s="79"/>
      <c r="L2316" s="79"/>
      <c r="M2316" s="79"/>
      <c r="N2316" s="79"/>
      <c r="O2316" s="79"/>
      <c r="P2316" s="79"/>
      <c r="Q2316" s="79"/>
      <c r="R2316" s="79"/>
      <c r="S2316" s="79"/>
      <c r="T2316" s="79"/>
      <c r="U2316" s="79"/>
      <c r="V2316" s="79"/>
      <c r="W2316" s="79"/>
    </row>
    <row r="2317" spans="1:23">
      <c r="A2317" s="79"/>
      <c r="B2317" s="79"/>
      <c r="C2317" s="79"/>
      <c r="D2317" s="79"/>
      <c r="E2317" s="79"/>
      <c r="F2317" s="79"/>
      <c r="G2317" s="79"/>
      <c r="H2317" s="79"/>
      <c r="I2317" s="79"/>
      <c r="J2317" s="79"/>
      <c r="K2317" s="79"/>
      <c r="L2317" s="79"/>
      <c r="M2317" s="79"/>
      <c r="N2317" s="79"/>
      <c r="O2317" s="79"/>
      <c r="P2317" s="79"/>
      <c r="Q2317" s="79"/>
      <c r="R2317" s="79"/>
      <c r="S2317" s="79"/>
      <c r="T2317" s="79"/>
      <c r="U2317" s="79"/>
      <c r="V2317" s="79"/>
      <c r="W2317" s="79"/>
    </row>
    <row r="2318" spans="1:23">
      <c r="A2318" s="79"/>
      <c r="B2318" s="79"/>
      <c r="C2318" s="79"/>
      <c r="D2318" s="79"/>
      <c r="E2318" s="79"/>
      <c r="F2318" s="79"/>
      <c r="G2318" s="79"/>
      <c r="H2318" s="79"/>
      <c r="I2318" s="79"/>
      <c r="J2318" s="79"/>
      <c r="K2318" s="79"/>
      <c r="L2318" s="79"/>
      <c r="M2318" s="79"/>
      <c r="N2318" s="79"/>
      <c r="O2318" s="79"/>
      <c r="P2318" s="79"/>
      <c r="Q2318" s="79"/>
      <c r="R2318" s="79"/>
      <c r="S2318" s="79"/>
      <c r="T2318" s="79"/>
      <c r="U2318" s="79"/>
      <c r="V2318" s="79"/>
      <c r="W2318" s="79"/>
    </row>
    <row r="2319" spans="1:23">
      <c r="A2319" s="79"/>
      <c r="B2319" s="79"/>
      <c r="C2319" s="79"/>
      <c r="D2319" s="79"/>
      <c r="E2319" s="79"/>
      <c r="F2319" s="79"/>
      <c r="G2319" s="79"/>
      <c r="H2319" s="79"/>
      <c r="I2319" s="79"/>
      <c r="J2319" s="79"/>
      <c r="K2319" s="79"/>
      <c r="L2319" s="79"/>
      <c r="M2319" s="79"/>
      <c r="N2319" s="79"/>
      <c r="O2319" s="79"/>
      <c r="P2319" s="79"/>
      <c r="Q2319" s="79"/>
      <c r="R2319" s="79"/>
      <c r="S2319" s="79"/>
      <c r="T2319" s="79"/>
      <c r="U2319" s="79"/>
      <c r="V2319" s="79"/>
      <c r="W2319" s="79"/>
    </row>
    <row r="2320" spans="1:23">
      <c r="A2320" s="79"/>
      <c r="B2320" s="79"/>
      <c r="C2320" s="79"/>
      <c r="D2320" s="79"/>
      <c r="E2320" s="79"/>
      <c r="F2320" s="79"/>
      <c r="G2320" s="79"/>
      <c r="H2320" s="79"/>
      <c r="I2320" s="79"/>
      <c r="J2320" s="79"/>
      <c r="K2320" s="79"/>
      <c r="L2320" s="79"/>
      <c r="M2320" s="79"/>
      <c r="N2320" s="79"/>
      <c r="O2320" s="79"/>
      <c r="P2320" s="79"/>
      <c r="Q2320" s="79"/>
      <c r="R2320" s="79"/>
      <c r="S2320" s="79"/>
      <c r="T2320" s="79"/>
      <c r="U2320" s="79"/>
      <c r="V2320" s="79"/>
      <c r="W2320" s="79"/>
    </row>
    <row r="2321" spans="1:23">
      <c r="A2321" s="79"/>
      <c r="B2321" s="79"/>
      <c r="C2321" s="79"/>
      <c r="D2321" s="79"/>
      <c r="E2321" s="79"/>
      <c r="F2321" s="79"/>
      <c r="G2321" s="79"/>
      <c r="H2321" s="79"/>
      <c r="I2321" s="79"/>
      <c r="J2321" s="79"/>
      <c r="K2321" s="79"/>
      <c r="L2321" s="79"/>
      <c r="M2321" s="79"/>
      <c r="N2321" s="79"/>
      <c r="O2321" s="79"/>
      <c r="P2321" s="79"/>
      <c r="Q2321" s="79"/>
      <c r="R2321" s="79"/>
      <c r="S2321" s="79"/>
      <c r="T2321" s="79"/>
      <c r="U2321" s="79"/>
      <c r="V2321" s="79"/>
      <c r="W2321" s="79"/>
    </row>
    <row r="2322" spans="1:23">
      <c r="A2322" s="79"/>
      <c r="B2322" s="79"/>
      <c r="C2322" s="79"/>
      <c r="D2322" s="79"/>
      <c r="E2322" s="79"/>
      <c r="F2322" s="79"/>
      <c r="G2322" s="79"/>
      <c r="H2322" s="79"/>
      <c r="I2322" s="79"/>
      <c r="J2322" s="79"/>
      <c r="K2322" s="79"/>
      <c r="L2322" s="79"/>
      <c r="M2322" s="79"/>
      <c r="N2322" s="79"/>
      <c r="O2322" s="79"/>
      <c r="P2322" s="79"/>
      <c r="Q2322" s="79"/>
      <c r="R2322" s="79"/>
      <c r="S2322" s="79"/>
      <c r="T2322" s="79"/>
      <c r="U2322" s="79"/>
      <c r="V2322" s="79"/>
      <c r="W2322" s="79"/>
    </row>
    <row r="2323" spans="1:23">
      <c r="A2323" s="79"/>
      <c r="B2323" s="79"/>
      <c r="C2323" s="79"/>
      <c r="D2323" s="79"/>
      <c r="E2323" s="79"/>
      <c r="F2323" s="79"/>
      <c r="G2323" s="79"/>
      <c r="H2323" s="79"/>
      <c r="I2323" s="79"/>
      <c r="J2323" s="79"/>
      <c r="K2323" s="79"/>
      <c r="L2323" s="79"/>
      <c r="M2323" s="79"/>
      <c r="N2323" s="79"/>
      <c r="O2323" s="79"/>
      <c r="P2323" s="79"/>
      <c r="Q2323" s="79"/>
      <c r="R2323" s="79"/>
      <c r="S2323" s="79"/>
      <c r="T2323" s="79"/>
      <c r="U2323" s="79"/>
      <c r="V2323" s="79"/>
      <c r="W2323" s="79"/>
    </row>
    <row r="2324" spans="1:23">
      <c r="A2324" s="79"/>
      <c r="B2324" s="79"/>
      <c r="C2324" s="79"/>
      <c r="D2324" s="79"/>
      <c r="E2324" s="79"/>
      <c r="F2324" s="79"/>
      <c r="G2324" s="79"/>
      <c r="H2324" s="79"/>
      <c r="I2324" s="79"/>
      <c r="J2324" s="79"/>
      <c r="K2324" s="79"/>
      <c r="L2324" s="79"/>
      <c r="M2324" s="79"/>
      <c r="N2324" s="79"/>
      <c r="O2324" s="79"/>
      <c r="P2324" s="79"/>
      <c r="Q2324" s="79"/>
      <c r="R2324" s="79"/>
      <c r="S2324" s="79"/>
      <c r="T2324" s="79"/>
      <c r="U2324" s="79"/>
      <c r="V2324" s="79"/>
      <c r="W2324" s="79"/>
    </row>
    <row r="2325" spans="1:23">
      <c r="A2325" s="79"/>
      <c r="B2325" s="79"/>
      <c r="C2325" s="79"/>
      <c r="D2325" s="79"/>
      <c r="E2325" s="79"/>
      <c r="F2325" s="79"/>
      <c r="G2325" s="79"/>
      <c r="H2325" s="79"/>
      <c r="I2325" s="79"/>
      <c r="J2325" s="79"/>
      <c r="K2325" s="79"/>
      <c r="L2325" s="79"/>
      <c r="M2325" s="79"/>
      <c r="N2325" s="79"/>
      <c r="O2325" s="79"/>
      <c r="P2325" s="79"/>
      <c r="Q2325" s="79"/>
      <c r="R2325" s="79"/>
      <c r="S2325" s="79"/>
      <c r="T2325" s="79"/>
      <c r="U2325" s="79"/>
      <c r="V2325" s="79"/>
      <c r="W2325" s="79"/>
    </row>
    <row r="2326" spans="1:23">
      <c r="A2326" s="79"/>
      <c r="B2326" s="79"/>
      <c r="C2326" s="79"/>
      <c r="D2326" s="79"/>
      <c r="E2326" s="79"/>
      <c r="F2326" s="79"/>
      <c r="G2326" s="79"/>
      <c r="H2326" s="79"/>
      <c r="I2326" s="79"/>
      <c r="J2326" s="79"/>
      <c r="K2326" s="79"/>
      <c r="L2326" s="79"/>
      <c r="M2326" s="79"/>
      <c r="N2326" s="79"/>
      <c r="O2326" s="79"/>
      <c r="P2326" s="79"/>
      <c r="Q2326" s="79"/>
      <c r="R2326" s="79"/>
      <c r="S2326" s="79"/>
      <c r="T2326" s="79"/>
      <c r="U2326" s="79"/>
      <c r="V2326" s="79"/>
      <c r="W2326" s="79"/>
    </row>
    <row r="2327" spans="1:23">
      <c r="A2327" s="79"/>
      <c r="B2327" s="79"/>
      <c r="C2327" s="79"/>
      <c r="D2327" s="79"/>
      <c r="E2327" s="79"/>
      <c r="F2327" s="79"/>
      <c r="G2327" s="79"/>
      <c r="H2327" s="79"/>
      <c r="I2327" s="79"/>
      <c r="J2327" s="79"/>
      <c r="K2327" s="79"/>
      <c r="L2327" s="79"/>
      <c r="M2327" s="79"/>
      <c r="N2327" s="79"/>
      <c r="O2327" s="79"/>
      <c r="P2327" s="79"/>
      <c r="Q2327" s="79"/>
      <c r="R2327" s="79"/>
      <c r="S2327" s="79"/>
      <c r="T2327" s="79"/>
      <c r="U2327" s="79"/>
      <c r="V2327" s="79"/>
      <c r="W2327" s="79"/>
    </row>
    <row r="2328" spans="1:23">
      <c r="A2328" s="79"/>
      <c r="B2328" s="79"/>
      <c r="C2328" s="79"/>
      <c r="D2328" s="79"/>
      <c r="E2328" s="79"/>
      <c r="F2328" s="79"/>
      <c r="G2328" s="79"/>
      <c r="H2328" s="79"/>
      <c r="I2328" s="79"/>
      <c r="J2328" s="79"/>
      <c r="K2328" s="79"/>
      <c r="L2328" s="79"/>
      <c r="M2328" s="79"/>
      <c r="N2328" s="79"/>
      <c r="O2328" s="79"/>
      <c r="P2328" s="79"/>
      <c r="Q2328" s="79"/>
      <c r="R2328" s="79"/>
      <c r="S2328" s="79"/>
      <c r="T2328" s="79"/>
      <c r="U2328" s="79"/>
      <c r="V2328" s="79"/>
      <c r="W2328" s="79"/>
    </row>
    <row r="2329" spans="1:23">
      <c r="A2329" s="79"/>
      <c r="B2329" s="79"/>
      <c r="C2329" s="79"/>
      <c r="D2329" s="79"/>
      <c r="E2329" s="79"/>
      <c r="F2329" s="79"/>
      <c r="G2329" s="79"/>
      <c r="H2329" s="79"/>
      <c r="I2329" s="79"/>
      <c r="J2329" s="79"/>
      <c r="K2329" s="79"/>
      <c r="L2329" s="79"/>
      <c r="M2329" s="79"/>
      <c r="N2329" s="79"/>
      <c r="O2329" s="79"/>
      <c r="P2329" s="79"/>
      <c r="Q2329" s="79"/>
      <c r="R2329" s="79"/>
      <c r="S2329" s="79"/>
      <c r="T2329" s="79"/>
      <c r="U2329" s="79"/>
      <c r="V2329" s="79"/>
      <c r="W2329" s="79"/>
    </row>
    <row r="2330" spans="1:23">
      <c r="A2330" s="79"/>
      <c r="B2330" s="79"/>
      <c r="C2330" s="79"/>
      <c r="D2330" s="79"/>
      <c r="E2330" s="79"/>
      <c r="F2330" s="79"/>
      <c r="G2330" s="79"/>
      <c r="H2330" s="79"/>
      <c r="I2330" s="79"/>
      <c r="J2330" s="79"/>
      <c r="K2330" s="79"/>
      <c r="L2330" s="79"/>
      <c r="M2330" s="79"/>
      <c r="N2330" s="79"/>
      <c r="O2330" s="79"/>
      <c r="P2330" s="79"/>
      <c r="Q2330" s="79"/>
      <c r="R2330" s="79"/>
      <c r="S2330" s="79"/>
      <c r="T2330" s="79"/>
      <c r="U2330" s="79"/>
      <c r="V2330" s="79"/>
      <c r="W2330" s="79"/>
    </row>
    <row r="2331" spans="1:23">
      <c r="A2331" s="79"/>
      <c r="B2331" s="79"/>
      <c r="C2331" s="79"/>
      <c r="D2331" s="79"/>
      <c r="E2331" s="79"/>
      <c r="F2331" s="79"/>
      <c r="G2331" s="79"/>
      <c r="H2331" s="79"/>
      <c r="I2331" s="79"/>
      <c r="J2331" s="79"/>
      <c r="K2331" s="79"/>
      <c r="L2331" s="79"/>
      <c r="M2331" s="79"/>
      <c r="N2331" s="79"/>
      <c r="O2331" s="79"/>
      <c r="P2331" s="79"/>
      <c r="Q2331" s="79"/>
      <c r="R2331" s="79"/>
      <c r="S2331" s="79"/>
      <c r="T2331" s="79"/>
      <c r="U2331" s="79"/>
      <c r="V2331" s="79"/>
      <c r="W2331" s="79"/>
    </row>
    <row r="2332" spans="1:23">
      <c r="A2332" s="79"/>
      <c r="B2332" s="79"/>
      <c r="C2332" s="79"/>
      <c r="D2332" s="79"/>
      <c r="E2332" s="79"/>
      <c r="F2332" s="79"/>
      <c r="G2332" s="79"/>
      <c r="H2332" s="79"/>
      <c r="I2332" s="79"/>
      <c r="J2332" s="79"/>
      <c r="K2332" s="79"/>
      <c r="L2332" s="79"/>
      <c r="M2332" s="79"/>
      <c r="N2332" s="79"/>
      <c r="O2332" s="79"/>
      <c r="P2332" s="79"/>
      <c r="Q2332" s="79"/>
      <c r="R2332" s="79"/>
      <c r="S2332" s="79"/>
      <c r="T2332" s="79"/>
      <c r="U2332" s="79"/>
      <c r="V2332" s="79"/>
      <c r="W2332" s="79"/>
    </row>
    <row r="2333" spans="1:23">
      <c r="A2333" s="79"/>
      <c r="B2333" s="79"/>
      <c r="C2333" s="79"/>
      <c r="D2333" s="79"/>
      <c r="E2333" s="79"/>
      <c r="F2333" s="79"/>
      <c r="G2333" s="79"/>
      <c r="H2333" s="79"/>
      <c r="I2333" s="79"/>
      <c r="J2333" s="79"/>
      <c r="K2333" s="79"/>
      <c r="L2333" s="79"/>
      <c r="M2333" s="79"/>
      <c r="N2333" s="79"/>
      <c r="O2333" s="79"/>
      <c r="P2333" s="79"/>
      <c r="Q2333" s="79"/>
      <c r="R2333" s="79"/>
      <c r="S2333" s="79"/>
      <c r="T2333" s="79"/>
      <c r="U2333" s="79"/>
      <c r="V2333" s="79"/>
      <c r="W2333" s="79"/>
    </row>
    <row r="2334" spans="1:23">
      <c r="A2334" s="79"/>
      <c r="B2334" s="79"/>
      <c r="C2334" s="79"/>
      <c r="D2334" s="79"/>
      <c r="E2334" s="79"/>
      <c r="F2334" s="79"/>
      <c r="G2334" s="79"/>
      <c r="H2334" s="79"/>
      <c r="I2334" s="79"/>
      <c r="J2334" s="79"/>
      <c r="K2334" s="79"/>
      <c r="L2334" s="79"/>
      <c r="M2334" s="79"/>
      <c r="N2334" s="79"/>
      <c r="O2334" s="79"/>
      <c r="P2334" s="79"/>
      <c r="Q2334" s="79"/>
      <c r="R2334" s="79"/>
      <c r="S2334" s="79"/>
      <c r="T2334" s="79"/>
      <c r="U2334" s="79"/>
      <c r="V2334" s="79"/>
      <c r="W2334" s="79"/>
    </row>
    <row r="2335" spans="1:23">
      <c r="A2335" s="79"/>
      <c r="B2335" s="79"/>
      <c r="C2335" s="79"/>
      <c r="D2335" s="79"/>
      <c r="E2335" s="79"/>
      <c r="F2335" s="79"/>
      <c r="G2335" s="79"/>
      <c r="H2335" s="79"/>
      <c r="I2335" s="79"/>
      <c r="J2335" s="79"/>
      <c r="K2335" s="79"/>
      <c r="L2335" s="79"/>
      <c r="M2335" s="79"/>
      <c r="N2335" s="79"/>
      <c r="O2335" s="79"/>
      <c r="P2335" s="79"/>
      <c r="Q2335" s="79"/>
      <c r="R2335" s="79"/>
      <c r="S2335" s="79"/>
      <c r="T2335" s="79"/>
      <c r="U2335" s="79"/>
      <c r="V2335" s="79"/>
      <c r="W2335" s="79"/>
    </row>
    <row r="2336" spans="1:23">
      <c r="A2336" s="79"/>
      <c r="B2336" s="79"/>
      <c r="C2336" s="79"/>
      <c r="D2336" s="79"/>
      <c r="E2336" s="79"/>
      <c r="F2336" s="79"/>
      <c r="G2336" s="79"/>
      <c r="H2336" s="79"/>
      <c r="I2336" s="79"/>
      <c r="J2336" s="79"/>
      <c r="K2336" s="79"/>
      <c r="L2336" s="79"/>
      <c r="M2336" s="79"/>
      <c r="N2336" s="79"/>
      <c r="O2336" s="79"/>
      <c r="P2336" s="79"/>
      <c r="Q2336" s="79"/>
      <c r="R2336" s="79"/>
      <c r="S2336" s="79"/>
      <c r="T2336" s="79"/>
      <c r="U2336" s="79"/>
      <c r="V2336" s="79"/>
      <c r="W2336" s="79"/>
    </row>
    <row r="2337" spans="1:23">
      <c r="A2337" s="79"/>
      <c r="B2337" s="79"/>
      <c r="C2337" s="79"/>
      <c r="D2337" s="79"/>
      <c r="E2337" s="79"/>
      <c r="F2337" s="79"/>
      <c r="G2337" s="79"/>
      <c r="H2337" s="79"/>
      <c r="I2337" s="79"/>
      <c r="J2337" s="79"/>
      <c r="K2337" s="79"/>
      <c r="L2337" s="79"/>
      <c r="M2337" s="79"/>
      <c r="N2337" s="79"/>
      <c r="O2337" s="79"/>
      <c r="P2337" s="79"/>
      <c r="Q2337" s="79"/>
      <c r="R2337" s="79"/>
      <c r="S2337" s="79"/>
      <c r="T2337" s="79"/>
      <c r="U2337" s="79"/>
      <c r="V2337" s="79"/>
      <c r="W2337" s="79"/>
    </row>
    <row r="2338" spans="1:23">
      <c r="A2338" s="79"/>
      <c r="B2338" s="79"/>
      <c r="C2338" s="79"/>
      <c r="D2338" s="79"/>
      <c r="E2338" s="79"/>
      <c r="F2338" s="79"/>
      <c r="G2338" s="79"/>
      <c r="H2338" s="79"/>
      <c r="I2338" s="79"/>
      <c r="J2338" s="79"/>
      <c r="K2338" s="79"/>
      <c r="L2338" s="79"/>
      <c r="M2338" s="79"/>
      <c r="N2338" s="79"/>
      <c r="O2338" s="79"/>
      <c r="P2338" s="79"/>
      <c r="Q2338" s="79"/>
      <c r="R2338" s="79"/>
      <c r="S2338" s="79"/>
      <c r="T2338" s="79"/>
      <c r="U2338" s="79"/>
      <c r="V2338" s="79"/>
      <c r="W2338" s="79"/>
    </row>
    <row r="2339" spans="1:23">
      <c r="A2339" s="79"/>
      <c r="B2339" s="79"/>
      <c r="C2339" s="79"/>
      <c r="D2339" s="79"/>
      <c r="E2339" s="79"/>
      <c r="F2339" s="79"/>
      <c r="G2339" s="79"/>
      <c r="H2339" s="79"/>
      <c r="I2339" s="79"/>
      <c r="J2339" s="79"/>
      <c r="K2339" s="79"/>
      <c r="L2339" s="79"/>
      <c r="M2339" s="79"/>
      <c r="N2339" s="79"/>
      <c r="O2339" s="79"/>
      <c r="P2339" s="79"/>
      <c r="Q2339" s="79"/>
      <c r="R2339" s="79"/>
      <c r="S2339" s="79"/>
      <c r="T2339" s="79"/>
      <c r="U2339" s="79"/>
      <c r="V2339" s="79"/>
      <c r="W2339" s="79"/>
    </row>
    <row r="2340" spans="1:23">
      <c r="A2340" s="79"/>
      <c r="B2340" s="79"/>
      <c r="C2340" s="79"/>
      <c r="D2340" s="79"/>
      <c r="E2340" s="79"/>
      <c r="F2340" s="79"/>
      <c r="G2340" s="79"/>
      <c r="H2340" s="79"/>
      <c r="I2340" s="79"/>
      <c r="J2340" s="79"/>
      <c r="K2340" s="79"/>
      <c r="L2340" s="79"/>
      <c r="M2340" s="79"/>
      <c r="N2340" s="79"/>
      <c r="O2340" s="79"/>
      <c r="P2340" s="79"/>
      <c r="Q2340" s="79"/>
      <c r="R2340" s="79"/>
      <c r="S2340" s="79"/>
      <c r="T2340" s="79"/>
      <c r="U2340" s="79"/>
      <c r="V2340" s="79"/>
      <c r="W2340" s="79"/>
    </row>
    <row r="2341" spans="1:23">
      <c r="A2341" s="79"/>
      <c r="B2341" s="79"/>
      <c r="C2341" s="79"/>
      <c r="D2341" s="79"/>
      <c r="E2341" s="79"/>
      <c r="F2341" s="79"/>
      <c r="G2341" s="79"/>
      <c r="H2341" s="79"/>
      <c r="I2341" s="79"/>
      <c r="J2341" s="79"/>
      <c r="K2341" s="79"/>
      <c r="L2341" s="79"/>
      <c r="M2341" s="79"/>
      <c r="N2341" s="79"/>
      <c r="O2341" s="79"/>
      <c r="P2341" s="79"/>
      <c r="Q2341" s="79"/>
      <c r="R2341" s="79"/>
      <c r="S2341" s="79"/>
      <c r="T2341" s="79"/>
      <c r="U2341" s="79"/>
      <c r="V2341" s="79"/>
      <c r="W2341" s="79"/>
    </row>
    <row r="2342" spans="1:23">
      <c r="A2342" s="79"/>
      <c r="B2342" s="79"/>
      <c r="C2342" s="79"/>
      <c r="D2342" s="79"/>
      <c r="E2342" s="79"/>
      <c r="F2342" s="79"/>
      <c r="G2342" s="79"/>
      <c r="H2342" s="79"/>
      <c r="I2342" s="79"/>
      <c r="J2342" s="79"/>
      <c r="K2342" s="79"/>
      <c r="L2342" s="79"/>
      <c r="M2342" s="79"/>
      <c r="N2342" s="79"/>
      <c r="O2342" s="79"/>
      <c r="P2342" s="79"/>
      <c r="Q2342" s="79"/>
      <c r="R2342" s="79"/>
      <c r="S2342" s="79"/>
      <c r="T2342" s="79"/>
      <c r="U2342" s="79"/>
      <c r="V2342" s="79"/>
      <c r="W2342" s="79"/>
    </row>
    <row r="2343" spans="1:23">
      <c r="A2343" s="79"/>
      <c r="B2343" s="79"/>
      <c r="C2343" s="79"/>
      <c r="D2343" s="79"/>
      <c r="E2343" s="79"/>
      <c r="F2343" s="79"/>
      <c r="G2343" s="79"/>
      <c r="H2343" s="79"/>
      <c r="I2343" s="79"/>
      <c r="J2343" s="79"/>
      <c r="K2343" s="79"/>
      <c r="L2343" s="79"/>
      <c r="M2343" s="79"/>
      <c r="N2343" s="79"/>
      <c r="O2343" s="79"/>
      <c r="P2343" s="79"/>
      <c r="Q2343" s="79"/>
      <c r="R2343" s="79"/>
      <c r="S2343" s="79"/>
      <c r="T2343" s="79"/>
      <c r="U2343" s="79"/>
      <c r="V2343" s="79"/>
      <c r="W2343" s="79"/>
    </row>
    <row r="2344" spans="1:23">
      <c r="A2344" s="79"/>
      <c r="B2344" s="79"/>
      <c r="C2344" s="79"/>
      <c r="D2344" s="79"/>
      <c r="E2344" s="79"/>
      <c r="F2344" s="79"/>
      <c r="G2344" s="79"/>
      <c r="H2344" s="79"/>
      <c r="I2344" s="79"/>
      <c r="J2344" s="79"/>
      <c r="K2344" s="79"/>
      <c r="L2344" s="79"/>
      <c r="M2344" s="79"/>
      <c r="N2344" s="79"/>
      <c r="O2344" s="79"/>
      <c r="P2344" s="79"/>
      <c r="Q2344" s="79"/>
      <c r="R2344" s="79"/>
      <c r="S2344" s="79"/>
      <c r="T2344" s="79"/>
      <c r="U2344" s="79"/>
      <c r="V2344" s="79"/>
      <c r="W2344" s="79"/>
    </row>
    <row r="2345" spans="1:23">
      <c r="A2345" s="79"/>
      <c r="B2345" s="79"/>
      <c r="C2345" s="79"/>
      <c r="D2345" s="79"/>
      <c r="E2345" s="79"/>
      <c r="F2345" s="79"/>
      <c r="G2345" s="79"/>
      <c r="H2345" s="79"/>
      <c r="I2345" s="79"/>
      <c r="J2345" s="79"/>
      <c r="K2345" s="79"/>
      <c r="L2345" s="79"/>
      <c r="M2345" s="79"/>
      <c r="N2345" s="79"/>
      <c r="O2345" s="79"/>
      <c r="P2345" s="79"/>
      <c r="Q2345" s="79"/>
      <c r="R2345" s="79"/>
      <c r="S2345" s="79"/>
      <c r="T2345" s="79"/>
      <c r="U2345" s="79"/>
      <c r="V2345" s="79"/>
      <c r="W2345" s="79"/>
    </row>
    <row r="2346" spans="1:23">
      <c r="A2346" s="79"/>
      <c r="B2346" s="79"/>
      <c r="C2346" s="79"/>
      <c r="D2346" s="79"/>
      <c r="E2346" s="79"/>
      <c r="F2346" s="79"/>
      <c r="G2346" s="79"/>
      <c r="H2346" s="79"/>
      <c r="I2346" s="79"/>
      <c r="J2346" s="79"/>
      <c r="K2346" s="79"/>
      <c r="L2346" s="79"/>
      <c r="M2346" s="79"/>
      <c r="N2346" s="79"/>
      <c r="O2346" s="79"/>
      <c r="P2346" s="79"/>
      <c r="Q2346" s="79"/>
      <c r="R2346" s="79"/>
      <c r="S2346" s="79"/>
      <c r="T2346" s="79"/>
      <c r="U2346" s="79"/>
      <c r="V2346" s="79"/>
      <c r="W2346" s="79"/>
    </row>
    <row r="2347" spans="1:23">
      <c r="A2347" s="79"/>
      <c r="B2347" s="79"/>
      <c r="C2347" s="79"/>
      <c r="D2347" s="79"/>
      <c r="E2347" s="79"/>
      <c r="F2347" s="79"/>
      <c r="G2347" s="79"/>
      <c r="H2347" s="79"/>
      <c r="I2347" s="79"/>
      <c r="J2347" s="79"/>
      <c r="K2347" s="79"/>
      <c r="L2347" s="79"/>
      <c r="M2347" s="79"/>
      <c r="N2347" s="79"/>
      <c r="O2347" s="79"/>
      <c r="P2347" s="79"/>
      <c r="Q2347" s="79"/>
      <c r="R2347" s="79"/>
      <c r="S2347" s="79"/>
      <c r="T2347" s="79"/>
      <c r="U2347" s="79"/>
      <c r="V2347" s="79"/>
      <c r="W2347" s="79"/>
    </row>
    <row r="2348" spans="1:23">
      <c r="A2348" s="79"/>
      <c r="B2348" s="79"/>
      <c r="C2348" s="79"/>
      <c r="D2348" s="79"/>
      <c r="E2348" s="79"/>
      <c r="F2348" s="79"/>
      <c r="G2348" s="79"/>
      <c r="H2348" s="79"/>
      <c r="I2348" s="79"/>
      <c r="J2348" s="79"/>
      <c r="K2348" s="79"/>
      <c r="L2348" s="79"/>
      <c r="M2348" s="79"/>
      <c r="N2348" s="79"/>
      <c r="O2348" s="79"/>
      <c r="P2348" s="79"/>
      <c r="Q2348" s="79"/>
      <c r="R2348" s="79"/>
      <c r="S2348" s="79"/>
      <c r="T2348" s="79"/>
      <c r="U2348" s="79"/>
      <c r="V2348" s="79"/>
      <c r="W2348" s="79"/>
    </row>
    <row r="2349" spans="1:23">
      <c r="A2349" s="79"/>
      <c r="B2349" s="79"/>
      <c r="C2349" s="79"/>
      <c r="D2349" s="79"/>
      <c r="E2349" s="79"/>
      <c r="F2349" s="79"/>
      <c r="G2349" s="79"/>
      <c r="H2349" s="79"/>
      <c r="I2349" s="79"/>
      <c r="J2349" s="79"/>
      <c r="K2349" s="79"/>
      <c r="L2349" s="79"/>
      <c r="M2349" s="79"/>
      <c r="N2349" s="79"/>
      <c r="O2349" s="79"/>
      <c r="P2349" s="79"/>
      <c r="Q2349" s="79"/>
      <c r="R2349" s="79"/>
      <c r="S2349" s="79"/>
      <c r="T2349" s="79"/>
      <c r="U2349" s="79"/>
      <c r="V2349" s="79"/>
      <c r="W2349" s="79"/>
    </row>
    <row r="2350" spans="1:23">
      <c r="A2350" s="79"/>
      <c r="B2350" s="79"/>
      <c r="C2350" s="79"/>
      <c r="D2350" s="79"/>
      <c r="E2350" s="79"/>
      <c r="F2350" s="79"/>
      <c r="G2350" s="79"/>
      <c r="H2350" s="79"/>
      <c r="I2350" s="79"/>
      <c r="J2350" s="79"/>
      <c r="K2350" s="79"/>
      <c r="L2350" s="79"/>
      <c r="M2350" s="79"/>
      <c r="N2350" s="79"/>
      <c r="O2350" s="79"/>
      <c r="P2350" s="79"/>
      <c r="Q2350" s="79"/>
      <c r="R2350" s="79"/>
      <c r="S2350" s="79"/>
      <c r="T2350" s="79"/>
      <c r="U2350" s="79"/>
      <c r="V2350" s="79"/>
      <c r="W2350" s="79"/>
    </row>
    <row r="2351" spans="1:23">
      <c r="A2351" s="79"/>
      <c r="B2351" s="79"/>
      <c r="C2351" s="79"/>
      <c r="D2351" s="79"/>
      <c r="E2351" s="79"/>
      <c r="F2351" s="79"/>
      <c r="G2351" s="79"/>
      <c r="H2351" s="79"/>
      <c r="I2351" s="79"/>
      <c r="J2351" s="79"/>
      <c r="K2351" s="79"/>
      <c r="L2351" s="79"/>
      <c r="M2351" s="79"/>
      <c r="N2351" s="79"/>
      <c r="O2351" s="79"/>
      <c r="P2351" s="79"/>
      <c r="Q2351" s="79"/>
      <c r="R2351" s="79"/>
      <c r="S2351" s="79"/>
      <c r="T2351" s="79"/>
      <c r="U2351" s="79"/>
      <c r="V2351" s="79"/>
      <c r="W2351" s="79"/>
    </row>
    <row r="2352" spans="1:23">
      <c r="A2352" s="79"/>
      <c r="B2352" s="79"/>
      <c r="C2352" s="79"/>
      <c r="D2352" s="79"/>
      <c r="E2352" s="79"/>
      <c r="F2352" s="79"/>
      <c r="G2352" s="79"/>
      <c r="H2352" s="79"/>
      <c r="I2352" s="79"/>
      <c r="J2352" s="79"/>
      <c r="K2352" s="79"/>
      <c r="L2352" s="79"/>
      <c r="M2352" s="79"/>
      <c r="N2352" s="79"/>
      <c r="O2352" s="79"/>
      <c r="P2352" s="79"/>
      <c r="Q2352" s="79"/>
      <c r="R2352" s="79"/>
      <c r="S2352" s="79"/>
      <c r="T2352" s="79"/>
      <c r="U2352" s="79"/>
      <c r="V2352" s="79"/>
      <c r="W2352" s="79"/>
    </row>
    <row r="2353" spans="1:23">
      <c r="A2353" s="79"/>
      <c r="B2353" s="79"/>
      <c r="C2353" s="79"/>
      <c r="D2353" s="79"/>
      <c r="E2353" s="79"/>
      <c r="F2353" s="79"/>
      <c r="G2353" s="79"/>
      <c r="H2353" s="79"/>
      <c r="I2353" s="79"/>
      <c r="J2353" s="79"/>
      <c r="K2353" s="79"/>
      <c r="L2353" s="79"/>
      <c r="M2353" s="79"/>
      <c r="N2353" s="79"/>
      <c r="O2353" s="79"/>
      <c r="P2353" s="79"/>
      <c r="Q2353" s="79"/>
      <c r="R2353" s="79"/>
      <c r="S2353" s="79"/>
      <c r="T2353" s="79"/>
      <c r="U2353" s="79"/>
      <c r="V2353" s="79"/>
      <c r="W2353" s="79"/>
    </row>
    <row r="2354" spans="1:23">
      <c r="A2354" s="79"/>
      <c r="B2354" s="79"/>
      <c r="C2354" s="79"/>
      <c r="D2354" s="79"/>
      <c r="E2354" s="79"/>
      <c r="F2354" s="79"/>
      <c r="G2354" s="79"/>
      <c r="H2354" s="79"/>
      <c r="I2354" s="79"/>
      <c r="J2354" s="79"/>
      <c r="K2354" s="79"/>
      <c r="L2354" s="79"/>
      <c r="M2354" s="79"/>
      <c r="N2354" s="79"/>
      <c r="O2354" s="79"/>
      <c r="P2354" s="79"/>
      <c r="Q2354" s="79"/>
      <c r="R2354" s="79"/>
      <c r="S2354" s="79"/>
      <c r="T2354" s="79"/>
      <c r="U2354" s="79"/>
      <c r="V2354" s="79"/>
      <c r="W2354" s="79"/>
    </row>
    <row r="2355" spans="1:23">
      <c r="A2355" s="79"/>
      <c r="B2355" s="79"/>
      <c r="C2355" s="79"/>
      <c r="D2355" s="79"/>
      <c r="E2355" s="79"/>
      <c r="F2355" s="79"/>
      <c r="G2355" s="79"/>
      <c r="H2355" s="79"/>
      <c r="I2355" s="79"/>
      <c r="J2355" s="79"/>
      <c r="K2355" s="79"/>
      <c r="L2355" s="79"/>
      <c r="M2355" s="79"/>
      <c r="N2355" s="79"/>
      <c r="O2355" s="79"/>
      <c r="P2355" s="79"/>
      <c r="Q2355" s="79"/>
      <c r="R2355" s="79"/>
      <c r="S2355" s="79"/>
      <c r="T2355" s="79"/>
      <c r="U2355" s="79"/>
      <c r="V2355" s="79"/>
      <c r="W2355" s="79"/>
    </row>
    <row r="2356" spans="1:23">
      <c r="A2356" s="79"/>
      <c r="B2356" s="79"/>
      <c r="C2356" s="79"/>
      <c r="D2356" s="79"/>
      <c r="E2356" s="79"/>
      <c r="F2356" s="79"/>
      <c r="G2356" s="79"/>
      <c r="H2356" s="79"/>
      <c r="I2356" s="79"/>
      <c r="J2356" s="79"/>
      <c r="K2356" s="79"/>
      <c r="L2356" s="79"/>
      <c r="M2356" s="79"/>
      <c r="N2356" s="79"/>
      <c r="O2356" s="79"/>
      <c r="P2356" s="79"/>
      <c r="Q2356" s="79"/>
      <c r="R2356" s="79"/>
      <c r="S2356" s="79"/>
      <c r="T2356" s="79"/>
      <c r="U2356" s="79"/>
      <c r="V2356" s="79"/>
      <c r="W2356" s="79"/>
    </row>
    <row r="2357" spans="1:23">
      <c r="A2357" s="79"/>
      <c r="B2357" s="79"/>
      <c r="C2357" s="79"/>
      <c r="D2357" s="79"/>
      <c r="E2357" s="79"/>
      <c r="F2357" s="79"/>
      <c r="G2357" s="79"/>
      <c r="H2357" s="79"/>
      <c r="I2357" s="79"/>
      <c r="J2357" s="79"/>
      <c r="K2357" s="79"/>
      <c r="L2357" s="79"/>
      <c r="M2357" s="79"/>
      <c r="N2357" s="79"/>
      <c r="O2357" s="79"/>
      <c r="P2357" s="79"/>
      <c r="Q2357" s="79"/>
      <c r="R2357" s="79"/>
      <c r="S2357" s="79"/>
      <c r="T2357" s="79"/>
      <c r="U2357" s="79"/>
      <c r="V2357" s="79"/>
      <c r="W2357" s="79"/>
    </row>
    <row r="2358" spans="1:23">
      <c r="A2358" s="79"/>
      <c r="B2358" s="79"/>
      <c r="C2358" s="79"/>
      <c r="D2358" s="79"/>
      <c r="E2358" s="79"/>
      <c r="F2358" s="79"/>
      <c r="G2358" s="79"/>
      <c r="H2358" s="79"/>
      <c r="I2358" s="79"/>
      <c r="J2358" s="79"/>
      <c r="K2358" s="79"/>
      <c r="L2358" s="79"/>
      <c r="M2358" s="79"/>
      <c r="N2358" s="79"/>
      <c r="O2358" s="79"/>
      <c r="P2358" s="79"/>
      <c r="Q2358" s="79"/>
      <c r="R2358" s="79"/>
      <c r="S2358" s="79"/>
      <c r="T2358" s="79"/>
      <c r="U2358" s="79"/>
      <c r="V2358" s="79"/>
      <c r="W2358" s="79"/>
    </row>
    <row r="2359" spans="1:23">
      <c r="A2359" s="79"/>
      <c r="B2359" s="79"/>
      <c r="C2359" s="79"/>
      <c r="D2359" s="79"/>
      <c r="E2359" s="79"/>
      <c r="F2359" s="79"/>
      <c r="G2359" s="79"/>
      <c r="H2359" s="79"/>
      <c r="I2359" s="79"/>
      <c r="J2359" s="79"/>
      <c r="K2359" s="79"/>
      <c r="L2359" s="79"/>
      <c r="M2359" s="79"/>
      <c r="N2359" s="79"/>
      <c r="O2359" s="79"/>
      <c r="P2359" s="79"/>
      <c r="Q2359" s="79"/>
      <c r="R2359" s="79"/>
      <c r="S2359" s="79"/>
      <c r="T2359" s="79"/>
      <c r="U2359" s="79"/>
      <c r="V2359" s="79"/>
      <c r="W2359" s="79"/>
    </row>
    <row r="2360" spans="1:23">
      <c r="A2360" s="79"/>
      <c r="B2360" s="79"/>
      <c r="C2360" s="79"/>
      <c r="D2360" s="79"/>
      <c r="E2360" s="79"/>
      <c r="F2360" s="79"/>
      <c r="G2360" s="79"/>
      <c r="H2360" s="79"/>
      <c r="I2360" s="79"/>
      <c r="J2360" s="79"/>
      <c r="K2360" s="79"/>
      <c r="L2360" s="79"/>
      <c r="M2360" s="79"/>
      <c r="N2360" s="79"/>
      <c r="O2360" s="79"/>
      <c r="P2360" s="79"/>
      <c r="Q2360" s="79"/>
      <c r="R2360" s="79"/>
      <c r="S2360" s="79"/>
      <c r="T2360" s="79"/>
      <c r="U2360" s="79"/>
      <c r="V2360" s="79"/>
      <c r="W2360" s="79"/>
    </row>
    <row r="2361" spans="1:23">
      <c r="A2361" s="79"/>
      <c r="B2361" s="79"/>
      <c r="C2361" s="79"/>
      <c r="D2361" s="79"/>
      <c r="E2361" s="79"/>
      <c r="F2361" s="79"/>
      <c r="G2361" s="79"/>
      <c r="H2361" s="79"/>
      <c r="I2361" s="79"/>
      <c r="J2361" s="79"/>
      <c r="K2361" s="79"/>
      <c r="L2361" s="79"/>
      <c r="M2361" s="79"/>
      <c r="N2361" s="79"/>
      <c r="O2361" s="79"/>
      <c r="P2361" s="79"/>
      <c r="Q2361" s="79"/>
      <c r="R2361" s="79"/>
      <c r="S2361" s="79"/>
      <c r="T2361" s="79"/>
      <c r="U2361" s="79"/>
      <c r="V2361" s="79"/>
      <c r="W2361" s="79"/>
    </row>
    <row r="2362" spans="1:23">
      <c r="A2362" s="79"/>
      <c r="B2362" s="79"/>
      <c r="C2362" s="79"/>
      <c r="D2362" s="79"/>
      <c r="E2362" s="79"/>
      <c r="F2362" s="79"/>
      <c r="G2362" s="79"/>
      <c r="H2362" s="79"/>
      <c r="I2362" s="79"/>
      <c r="J2362" s="79"/>
      <c r="K2362" s="79"/>
      <c r="L2362" s="79"/>
      <c r="M2362" s="79"/>
      <c r="N2362" s="79"/>
      <c r="O2362" s="79"/>
      <c r="P2362" s="79"/>
      <c r="Q2362" s="79"/>
      <c r="R2362" s="79"/>
      <c r="S2362" s="79"/>
      <c r="T2362" s="79"/>
      <c r="U2362" s="79"/>
      <c r="V2362" s="79"/>
      <c r="W2362" s="79"/>
    </row>
    <row r="2363" spans="1:23">
      <c r="A2363" s="79"/>
      <c r="B2363" s="79"/>
      <c r="C2363" s="79"/>
      <c r="D2363" s="79"/>
      <c r="E2363" s="79"/>
      <c r="F2363" s="79"/>
      <c r="G2363" s="79"/>
      <c r="H2363" s="79"/>
      <c r="I2363" s="79"/>
      <c r="J2363" s="79"/>
      <c r="K2363" s="79"/>
      <c r="L2363" s="79"/>
      <c r="M2363" s="79"/>
      <c r="N2363" s="79"/>
      <c r="O2363" s="79"/>
      <c r="P2363" s="79"/>
      <c r="Q2363" s="79"/>
      <c r="R2363" s="79"/>
      <c r="S2363" s="79"/>
      <c r="T2363" s="79"/>
      <c r="U2363" s="79"/>
      <c r="V2363" s="79"/>
      <c r="W2363" s="79"/>
    </row>
    <row r="2364" spans="1:23">
      <c r="A2364" s="79"/>
      <c r="B2364" s="79"/>
      <c r="C2364" s="79"/>
      <c r="D2364" s="79"/>
      <c r="E2364" s="79"/>
      <c r="F2364" s="79"/>
      <c r="G2364" s="79"/>
      <c r="H2364" s="79"/>
      <c r="I2364" s="79"/>
      <c r="J2364" s="79"/>
      <c r="K2364" s="79"/>
      <c r="L2364" s="79"/>
      <c r="M2364" s="79"/>
      <c r="N2364" s="79"/>
      <c r="O2364" s="79"/>
      <c r="P2364" s="79"/>
      <c r="Q2364" s="79"/>
      <c r="R2364" s="79"/>
      <c r="S2364" s="79"/>
      <c r="T2364" s="79"/>
      <c r="U2364" s="79"/>
      <c r="V2364" s="79"/>
      <c r="W2364" s="79"/>
    </row>
    <row r="2365" spans="1:23">
      <c r="A2365" s="79"/>
      <c r="B2365" s="79"/>
      <c r="C2365" s="79"/>
      <c r="D2365" s="79"/>
      <c r="E2365" s="79"/>
      <c r="F2365" s="79"/>
      <c r="G2365" s="79"/>
      <c r="H2365" s="79"/>
      <c r="I2365" s="79"/>
      <c r="J2365" s="79"/>
      <c r="K2365" s="79"/>
      <c r="L2365" s="79"/>
      <c r="M2365" s="79"/>
      <c r="N2365" s="79"/>
      <c r="O2365" s="79"/>
      <c r="P2365" s="79"/>
      <c r="Q2365" s="79"/>
      <c r="R2365" s="79"/>
      <c r="S2365" s="79"/>
      <c r="T2365" s="79"/>
      <c r="U2365" s="79"/>
      <c r="V2365" s="79"/>
      <c r="W2365" s="79"/>
    </row>
    <row r="2366" spans="1:23">
      <c r="A2366" s="79"/>
      <c r="B2366" s="79"/>
      <c r="C2366" s="79"/>
      <c r="D2366" s="79"/>
      <c r="E2366" s="79"/>
      <c r="F2366" s="79"/>
      <c r="G2366" s="79"/>
      <c r="H2366" s="79"/>
      <c r="I2366" s="79"/>
      <c r="J2366" s="79"/>
      <c r="K2366" s="79"/>
      <c r="L2366" s="79"/>
      <c r="M2366" s="79"/>
      <c r="N2366" s="79"/>
      <c r="O2366" s="79"/>
      <c r="P2366" s="79"/>
      <c r="Q2366" s="79"/>
      <c r="R2366" s="79"/>
      <c r="S2366" s="79"/>
      <c r="T2366" s="79"/>
      <c r="U2366" s="79"/>
      <c r="V2366" s="79"/>
      <c r="W2366" s="79"/>
    </row>
    <row r="2367" spans="1:23">
      <c r="A2367" s="79"/>
      <c r="B2367" s="79"/>
      <c r="C2367" s="79"/>
      <c r="D2367" s="79"/>
      <c r="E2367" s="79"/>
      <c r="F2367" s="79"/>
      <c r="G2367" s="79"/>
      <c r="H2367" s="79"/>
      <c r="I2367" s="79"/>
      <c r="J2367" s="79"/>
      <c r="K2367" s="79"/>
      <c r="L2367" s="79"/>
      <c r="M2367" s="79"/>
      <c r="N2367" s="79"/>
      <c r="O2367" s="79"/>
      <c r="P2367" s="79"/>
      <c r="Q2367" s="79"/>
      <c r="R2367" s="79"/>
      <c r="S2367" s="79"/>
      <c r="T2367" s="79"/>
      <c r="U2367" s="79"/>
      <c r="V2367" s="79"/>
      <c r="W2367" s="79"/>
    </row>
    <row r="2368" spans="1:23">
      <c r="A2368" s="79"/>
      <c r="B2368" s="79"/>
      <c r="C2368" s="79"/>
      <c r="D2368" s="79"/>
      <c r="E2368" s="79"/>
      <c r="F2368" s="79"/>
      <c r="G2368" s="79"/>
      <c r="H2368" s="79"/>
      <c r="I2368" s="79"/>
      <c r="J2368" s="79"/>
      <c r="K2368" s="79"/>
      <c r="L2368" s="79"/>
      <c r="M2368" s="79"/>
      <c r="N2368" s="79"/>
      <c r="O2368" s="79"/>
      <c r="P2368" s="79"/>
      <c r="Q2368" s="79"/>
      <c r="R2368" s="79"/>
      <c r="S2368" s="79"/>
      <c r="T2368" s="79"/>
      <c r="U2368" s="79"/>
      <c r="V2368" s="79"/>
      <c r="W2368" s="79"/>
    </row>
    <row r="2369" spans="1:23">
      <c r="A2369" s="79"/>
      <c r="B2369" s="79"/>
      <c r="C2369" s="79"/>
      <c r="D2369" s="79"/>
      <c r="E2369" s="79"/>
      <c r="F2369" s="79"/>
      <c r="G2369" s="79"/>
      <c r="H2369" s="79"/>
      <c r="I2369" s="79"/>
      <c r="J2369" s="79"/>
      <c r="K2369" s="79"/>
      <c r="L2369" s="79"/>
      <c r="M2369" s="79"/>
      <c r="N2369" s="79"/>
      <c r="O2369" s="79"/>
      <c r="P2369" s="79"/>
      <c r="Q2369" s="79"/>
      <c r="R2369" s="79"/>
      <c r="S2369" s="79"/>
      <c r="T2369" s="79"/>
      <c r="U2369" s="79"/>
      <c r="V2369" s="79"/>
      <c r="W2369" s="79"/>
    </row>
    <row r="2370" spans="1:23">
      <c r="A2370" s="79"/>
      <c r="B2370" s="79"/>
      <c r="C2370" s="79"/>
      <c r="D2370" s="79"/>
      <c r="E2370" s="79"/>
      <c r="F2370" s="79"/>
      <c r="G2370" s="79"/>
      <c r="H2370" s="79"/>
      <c r="I2370" s="79"/>
      <c r="J2370" s="79"/>
      <c r="K2370" s="79"/>
      <c r="L2370" s="79"/>
      <c r="M2370" s="79"/>
      <c r="N2370" s="79"/>
      <c r="O2370" s="79"/>
      <c r="P2370" s="79"/>
      <c r="Q2370" s="79"/>
      <c r="R2370" s="79"/>
      <c r="S2370" s="79"/>
      <c r="T2370" s="79"/>
      <c r="U2370" s="79"/>
      <c r="V2370" s="79"/>
      <c r="W2370" s="79"/>
    </row>
    <row r="2371" spans="1:23">
      <c r="A2371" s="79"/>
      <c r="B2371" s="79"/>
      <c r="C2371" s="79"/>
      <c r="D2371" s="79"/>
      <c r="E2371" s="79"/>
      <c r="F2371" s="79"/>
      <c r="G2371" s="79"/>
      <c r="H2371" s="79"/>
      <c r="I2371" s="79"/>
      <c r="J2371" s="79"/>
      <c r="K2371" s="79"/>
      <c r="L2371" s="79"/>
      <c r="M2371" s="79"/>
      <c r="N2371" s="79"/>
      <c r="O2371" s="79"/>
      <c r="P2371" s="79"/>
      <c r="Q2371" s="79"/>
      <c r="R2371" s="79"/>
      <c r="S2371" s="79"/>
      <c r="T2371" s="79"/>
      <c r="U2371" s="79"/>
      <c r="V2371" s="79"/>
      <c r="W2371" s="79"/>
    </row>
    <row r="2372" spans="1:23">
      <c r="A2372" s="79"/>
      <c r="B2372" s="79"/>
      <c r="C2372" s="79"/>
      <c r="D2372" s="79"/>
      <c r="E2372" s="79"/>
      <c r="F2372" s="79"/>
      <c r="G2372" s="79"/>
      <c r="H2372" s="79"/>
      <c r="I2372" s="79"/>
      <c r="J2372" s="79"/>
      <c r="K2372" s="79"/>
      <c r="L2372" s="79"/>
      <c r="M2372" s="79"/>
      <c r="N2372" s="79"/>
      <c r="O2372" s="79"/>
      <c r="P2372" s="79"/>
      <c r="Q2372" s="79"/>
      <c r="R2372" s="79"/>
      <c r="S2372" s="79"/>
      <c r="T2372" s="79"/>
      <c r="U2372" s="79"/>
      <c r="V2372" s="79"/>
      <c r="W2372" s="79"/>
    </row>
    <row r="2373" spans="1:23">
      <c r="A2373" s="79"/>
      <c r="B2373" s="79"/>
      <c r="C2373" s="79"/>
      <c r="D2373" s="79"/>
      <c r="E2373" s="79"/>
      <c r="F2373" s="79"/>
      <c r="G2373" s="79"/>
      <c r="H2373" s="79"/>
      <c r="I2373" s="79"/>
      <c r="J2373" s="79"/>
      <c r="K2373" s="79"/>
      <c r="L2373" s="79"/>
      <c r="M2373" s="79"/>
      <c r="N2373" s="79"/>
      <c r="O2373" s="79"/>
      <c r="P2373" s="79"/>
      <c r="Q2373" s="79"/>
      <c r="R2373" s="79"/>
      <c r="S2373" s="79"/>
      <c r="T2373" s="79"/>
      <c r="U2373" s="79"/>
      <c r="V2373" s="79"/>
      <c r="W2373" s="79"/>
    </row>
    <row r="2374" spans="1:23">
      <c r="A2374" s="79"/>
      <c r="B2374" s="79"/>
      <c r="C2374" s="79"/>
      <c r="D2374" s="79"/>
      <c r="E2374" s="79"/>
      <c r="F2374" s="79"/>
      <c r="G2374" s="79"/>
      <c r="H2374" s="79"/>
      <c r="I2374" s="79"/>
      <c r="J2374" s="79"/>
      <c r="K2374" s="79"/>
      <c r="L2374" s="79"/>
      <c r="M2374" s="79"/>
      <c r="N2374" s="79"/>
      <c r="O2374" s="79"/>
      <c r="P2374" s="79"/>
      <c r="Q2374" s="79"/>
      <c r="R2374" s="79"/>
      <c r="S2374" s="79"/>
      <c r="T2374" s="79"/>
      <c r="U2374" s="79"/>
      <c r="V2374" s="79"/>
      <c r="W2374" s="79"/>
    </row>
    <row r="2375" spans="1:23">
      <c r="A2375" s="79"/>
      <c r="B2375" s="79"/>
      <c r="C2375" s="79"/>
      <c r="D2375" s="79"/>
      <c r="E2375" s="79"/>
      <c r="F2375" s="79"/>
      <c r="G2375" s="79"/>
      <c r="H2375" s="79"/>
      <c r="I2375" s="79"/>
      <c r="J2375" s="79"/>
      <c r="K2375" s="79"/>
      <c r="L2375" s="79"/>
      <c r="M2375" s="79"/>
      <c r="N2375" s="79"/>
      <c r="O2375" s="79"/>
      <c r="P2375" s="79"/>
      <c r="Q2375" s="79"/>
      <c r="R2375" s="79"/>
      <c r="S2375" s="79"/>
      <c r="T2375" s="79"/>
      <c r="U2375" s="79"/>
      <c r="V2375" s="79"/>
      <c r="W2375" s="79"/>
    </row>
    <row r="2376" spans="1:23">
      <c r="A2376" s="79"/>
      <c r="B2376" s="79"/>
      <c r="C2376" s="79"/>
      <c r="D2376" s="79"/>
      <c r="E2376" s="79"/>
      <c r="F2376" s="79"/>
      <c r="G2376" s="79"/>
      <c r="H2376" s="79"/>
      <c r="I2376" s="79"/>
      <c r="J2376" s="79"/>
      <c r="K2376" s="79"/>
      <c r="L2376" s="79"/>
      <c r="M2376" s="79"/>
      <c r="N2376" s="79"/>
      <c r="O2376" s="79"/>
      <c r="P2376" s="79"/>
      <c r="Q2376" s="79"/>
      <c r="R2376" s="79"/>
      <c r="S2376" s="79"/>
      <c r="T2376" s="79"/>
      <c r="U2376" s="79"/>
      <c r="V2376" s="79"/>
      <c r="W2376" s="79"/>
    </row>
    <row r="2377" spans="1:23">
      <c r="A2377" s="79"/>
      <c r="B2377" s="79"/>
      <c r="C2377" s="79"/>
      <c r="D2377" s="79"/>
      <c r="E2377" s="79"/>
      <c r="F2377" s="79"/>
      <c r="G2377" s="79"/>
      <c r="H2377" s="79"/>
      <c r="I2377" s="79"/>
      <c r="J2377" s="79"/>
      <c r="K2377" s="79"/>
      <c r="L2377" s="79"/>
      <c r="M2377" s="79"/>
      <c r="N2377" s="79"/>
      <c r="O2377" s="79"/>
      <c r="P2377" s="79"/>
      <c r="Q2377" s="79"/>
      <c r="R2377" s="79"/>
      <c r="S2377" s="79"/>
      <c r="T2377" s="79"/>
      <c r="U2377" s="79"/>
      <c r="V2377" s="79"/>
      <c r="W2377" s="79"/>
    </row>
    <row r="2378" spans="1:23">
      <c r="A2378" s="79"/>
      <c r="B2378" s="79"/>
      <c r="C2378" s="79"/>
      <c r="D2378" s="79"/>
      <c r="E2378" s="79"/>
      <c r="F2378" s="79"/>
      <c r="G2378" s="79"/>
      <c r="H2378" s="79"/>
      <c r="I2378" s="79"/>
      <c r="J2378" s="79"/>
      <c r="K2378" s="79"/>
      <c r="L2378" s="79"/>
      <c r="M2378" s="79"/>
      <c r="N2378" s="79"/>
      <c r="O2378" s="79"/>
      <c r="P2378" s="79"/>
      <c r="Q2378" s="79"/>
      <c r="R2378" s="79"/>
      <c r="S2378" s="79"/>
      <c r="T2378" s="79"/>
      <c r="U2378" s="79"/>
      <c r="V2378" s="79"/>
      <c r="W2378" s="79"/>
    </row>
    <row r="2379" spans="1:23">
      <c r="A2379" s="79"/>
      <c r="B2379" s="79"/>
      <c r="C2379" s="79"/>
      <c r="D2379" s="79"/>
      <c r="E2379" s="79"/>
      <c r="F2379" s="79"/>
      <c r="G2379" s="79"/>
      <c r="H2379" s="79"/>
      <c r="I2379" s="79"/>
      <c r="J2379" s="79"/>
      <c r="K2379" s="79"/>
      <c r="L2379" s="79"/>
      <c r="M2379" s="79"/>
      <c r="N2379" s="79"/>
      <c r="O2379" s="79"/>
      <c r="P2379" s="79"/>
      <c r="Q2379" s="79"/>
      <c r="R2379" s="79"/>
      <c r="S2379" s="79"/>
      <c r="T2379" s="79"/>
      <c r="U2379" s="79"/>
      <c r="V2379" s="79"/>
      <c r="W2379" s="79"/>
    </row>
    <row r="2380" spans="1:23">
      <c r="A2380" s="79"/>
      <c r="B2380" s="79"/>
      <c r="C2380" s="79"/>
      <c r="D2380" s="79"/>
      <c r="E2380" s="79"/>
      <c r="F2380" s="79"/>
      <c r="G2380" s="79"/>
      <c r="H2380" s="79"/>
      <c r="I2380" s="79"/>
      <c r="J2380" s="79"/>
      <c r="K2380" s="79"/>
      <c r="L2380" s="79"/>
      <c r="M2380" s="79"/>
      <c r="N2380" s="79"/>
      <c r="O2380" s="79"/>
      <c r="P2380" s="79"/>
      <c r="Q2380" s="79"/>
      <c r="R2380" s="79"/>
      <c r="S2380" s="79"/>
      <c r="T2380" s="79"/>
      <c r="U2380" s="79"/>
      <c r="V2380" s="79"/>
      <c r="W2380" s="79"/>
    </row>
    <row r="2381" spans="1:23">
      <c r="A2381" s="79"/>
      <c r="B2381" s="79"/>
      <c r="C2381" s="79"/>
      <c r="D2381" s="79"/>
      <c r="E2381" s="79"/>
      <c r="F2381" s="79"/>
      <c r="G2381" s="79"/>
      <c r="H2381" s="79"/>
      <c r="I2381" s="79"/>
      <c r="J2381" s="79"/>
      <c r="K2381" s="79"/>
      <c r="L2381" s="79"/>
      <c r="M2381" s="79"/>
      <c r="N2381" s="79"/>
      <c r="O2381" s="79"/>
      <c r="P2381" s="79"/>
      <c r="Q2381" s="79"/>
      <c r="R2381" s="79"/>
      <c r="S2381" s="79"/>
      <c r="T2381" s="79"/>
      <c r="U2381" s="79"/>
      <c r="V2381" s="79"/>
      <c r="W2381" s="79"/>
    </row>
    <row r="2382" spans="1:23">
      <c r="A2382" s="79"/>
      <c r="B2382" s="79"/>
      <c r="C2382" s="79"/>
      <c r="D2382" s="79"/>
      <c r="E2382" s="79"/>
      <c r="F2382" s="79"/>
      <c r="G2382" s="79"/>
      <c r="H2382" s="79"/>
      <c r="I2382" s="79"/>
      <c r="J2382" s="79"/>
      <c r="K2382" s="79"/>
      <c r="L2382" s="79"/>
      <c r="M2382" s="79"/>
      <c r="N2382" s="79"/>
      <c r="O2382" s="79"/>
      <c r="P2382" s="79"/>
      <c r="Q2382" s="79"/>
      <c r="R2382" s="79"/>
      <c r="S2382" s="79"/>
      <c r="T2382" s="79"/>
      <c r="U2382" s="79"/>
      <c r="V2382" s="79"/>
      <c r="W2382" s="79"/>
    </row>
    <row r="2383" spans="1:23">
      <c r="A2383" s="79"/>
      <c r="B2383" s="79"/>
      <c r="C2383" s="79"/>
      <c r="D2383" s="79"/>
      <c r="E2383" s="79"/>
      <c r="F2383" s="79"/>
      <c r="G2383" s="79"/>
      <c r="H2383" s="79"/>
      <c r="I2383" s="79"/>
      <c r="J2383" s="79"/>
      <c r="K2383" s="79"/>
      <c r="L2383" s="79"/>
      <c r="M2383" s="79"/>
      <c r="N2383" s="79"/>
      <c r="O2383" s="79"/>
      <c r="P2383" s="79"/>
      <c r="Q2383" s="79"/>
      <c r="R2383" s="79"/>
      <c r="S2383" s="79"/>
      <c r="T2383" s="79"/>
      <c r="U2383" s="79"/>
      <c r="V2383" s="79"/>
      <c r="W2383" s="79"/>
    </row>
    <row r="2384" spans="1:23">
      <c r="A2384" s="79"/>
      <c r="B2384" s="79"/>
      <c r="C2384" s="79"/>
      <c r="D2384" s="79"/>
      <c r="E2384" s="79"/>
      <c r="F2384" s="79"/>
      <c r="G2384" s="79"/>
      <c r="H2384" s="79"/>
      <c r="I2384" s="79"/>
      <c r="J2384" s="79"/>
      <c r="K2384" s="79"/>
      <c r="L2384" s="79"/>
      <c r="M2384" s="79"/>
      <c r="N2384" s="79"/>
      <c r="O2384" s="79"/>
      <c r="P2384" s="79"/>
      <c r="Q2384" s="79"/>
      <c r="R2384" s="79"/>
      <c r="S2384" s="79"/>
      <c r="T2384" s="79"/>
      <c r="U2384" s="79"/>
      <c r="V2384" s="79"/>
      <c r="W2384" s="79"/>
    </row>
    <row r="2385" spans="1:23">
      <c r="A2385" s="79"/>
      <c r="B2385" s="79"/>
      <c r="C2385" s="79"/>
      <c r="D2385" s="79"/>
      <c r="E2385" s="79"/>
      <c r="F2385" s="79"/>
      <c r="G2385" s="79"/>
      <c r="H2385" s="79"/>
      <c r="I2385" s="79"/>
      <c r="J2385" s="79"/>
      <c r="K2385" s="79"/>
      <c r="L2385" s="79"/>
      <c r="M2385" s="79"/>
      <c r="N2385" s="79"/>
      <c r="O2385" s="79"/>
      <c r="P2385" s="79"/>
      <c r="Q2385" s="79"/>
      <c r="R2385" s="79"/>
      <c r="S2385" s="79"/>
      <c r="T2385" s="79"/>
      <c r="U2385" s="79"/>
      <c r="V2385" s="79"/>
      <c r="W2385" s="79"/>
    </row>
    <row r="2386" spans="1:23">
      <c r="A2386" s="79"/>
      <c r="B2386" s="79"/>
      <c r="C2386" s="79"/>
      <c r="D2386" s="79"/>
      <c r="E2386" s="79"/>
      <c r="F2386" s="79"/>
      <c r="G2386" s="79"/>
      <c r="H2386" s="79"/>
      <c r="I2386" s="79"/>
      <c r="J2386" s="79"/>
      <c r="K2386" s="79"/>
      <c r="L2386" s="79"/>
      <c r="M2386" s="79"/>
      <c r="N2386" s="79"/>
      <c r="O2386" s="79"/>
      <c r="P2386" s="79"/>
      <c r="Q2386" s="79"/>
      <c r="R2386" s="79"/>
      <c r="S2386" s="79"/>
      <c r="T2386" s="79"/>
      <c r="U2386" s="79"/>
      <c r="V2386" s="79"/>
      <c r="W2386" s="79"/>
    </row>
    <row r="2387" spans="1:23">
      <c r="A2387" s="79"/>
      <c r="B2387" s="79"/>
      <c r="C2387" s="79"/>
      <c r="D2387" s="79"/>
      <c r="E2387" s="79"/>
      <c r="F2387" s="79"/>
      <c r="G2387" s="79"/>
      <c r="H2387" s="79"/>
      <c r="I2387" s="79"/>
      <c r="J2387" s="79"/>
      <c r="K2387" s="79"/>
      <c r="L2387" s="79"/>
      <c r="M2387" s="79"/>
      <c r="N2387" s="79"/>
      <c r="O2387" s="79"/>
      <c r="P2387" s="79"/>
      <c r="Q2387" s="79"/>
      <c r="R2387" s="79"/>
      <c r="S2387" s="79"/>
      <c r="T2387" s="79"/>
      <c r="U2387" s="79"/>
      <c r="V2387" s="79"/>
      <c r="W2387" s="79"/>
    </row>
    <row r="2388" spans="1:23">
      <c r="A2388" s="79"/>
      <c r="B2388" s="79"/>
      <c r="C2388" s="79"/>
      <c r="D2388" s="79"/>
      <c r="E2388" s="79"/>
      <c r="F2388" s="79"/>
      <c r="G2388" s="79"/>
      <c r="H2388" s="79"/>
      <c r="I2388" s="79"/>
      <c r="J2388" s="79"/>
      <c r="K2388" s="79"/>
      <c r="L2388" s="79"/>
      <c r="M2388" s="79"/>
      <c r="N2388" s="79"/>
      <c r="O2388" s="79"/>
      <c r="P2388" s="79"/>
      <c r="Q2388" s="79"/>
      <c r="R2388" s="79"/>
      <c r="S2388" s="79"/>
      <c r="T2388" s="79"/>
      <c r="U2388" s="79"/>
      <c r="V2388" s="79"/>
      <c r="W2388" s="79"/>
    </row>
    <row r="2389" spans="1:23">
      <c r="A2389" s="79"/>
      <c r="B2389" s="79"/>
      <c r="C2389" s="79"/>
      <c r="D2389" s="79"/>
      <c r="E2389" s="79"/>
      <c r="F2389" s="79"/>
      <c r="G2389" s="79"/>
      <c r="H2389" s="79"/>
      <c r="I2389" s="79"/>
      <c r="J2389" s="79"/>
      <c r="K2389" s="79"/>
      <c r="L2389" s="79"/>
      <c r="M2389" s="79"/>
      <c r="N2389" s="79"/>
      <c r="O2389" s="79"/>
      <c r="P2389" s="79"/>
      <c r="Q2389" s="79"/>
      <c r="R2389" s="79"/>
      <c r="S2389" s="79"/>
      <c r="T2389" s="79"/>
      <c r="U2389" s="79"/>
      <c r="V2389" s="79"/>
      <c r="W2389" s="79"/>
    </row>
    <row r="2390" spans="1:23">
      <c r="A2390" s="79"/>
      <c r="B2390" s="79"/>
      <c r="C2390" s="79"/>
      <c r="D2390" s="79"/>
      <c r="E2390" s="79"/>
      <c r="F2390" s="79"/>
      <c r="G2390" s="79"/>
      <c r="H2390" s="79"/>
      <c r="I2390" s="79"/>
      <c r="J2390" s="79"/>
      <c r="K2390" s="79"/>
      <c r="L2390" s="79"/>
      <c r="M2390" s="79"/>
      <c r="N2390" s="79"/>
      <c r="O2390" s="79"/>
      <c r="P2390" s="79"/>
      <c r="Q2390" s="79"/>
      <c r="R2390" s="79"/>
      <c r="S2390" s="79"/>
      <c r="T2390" s="79"/>
      <c r="U2390" s="79"/>
      <c r="V2390" s="79"/>
      <c r="W2390" s="79"/>
    </row>
    <row r="2391" spans="1:23">
      <c r="A2391" s="79"/>
      <c r="B2391" s="79"/>
      <c r="C2391" s="79"/>
      <c r="D2391" s="79"/>
      <c r="E2391" s="79"/>
      <c r="F2391" s="79"/>
      <c r="G2391" s="79"/>
      <c r="H2391" s="79"/>
      <c r="I2391" s="79"/>
      <c r="J2391" s="79"/>
      <c r="K2391" s="79"/>
      <c r="L2391" s="79"/>
      <c r="M2391" s="79"/>
      <c r="N2391" s="79"/>
      <c r="O2391" s="79"/>
      <c r="P2391" s="79"/>
      <c r="Q2391" s="79"/>
      <c r="R2391" s="79"/>
      <c r="S2391" s="79"/>
      <c r="T2391" s="79"/>
      <c r="U2391" s="79"/>
      <c r="V2391" s="79"/>
      <c r="W2391" s="79"/>
    </row>
    <row r="2392" spans="1:23">
      <c r="A2392" s="79"/>
      <c r="B2392" s="79"/>
      <c r="C2392" s="79"/>
      <c r="D2392" s="79"/>
      <c r="E2392" s="79"/>
      <c r="F2392" s="79"/>
      <c r="G2392" s="79"/>
      <c r="H2392" s="79"/>
      <c r="I2392" s="79"/>
      <c r="J2392" s="79"/>
      <c r="K2392" s="79"/>
      <c r="L2392" s="79"/>
      <c r="M2392" s="79"/>
      <c r="N2392" s="79"/>
      <c r="O2392" s="79"/>
      <c r="P2392" s="79"/>
      <c r="Q2392" s="79"/>
      <c r="R2392" s="79"/>
      <c r="S2392" s="79"/>
      <c r="T2392" s="79"/>
      <c r="U2392" s="79"/>
      <c r="V2392" s="79"/>
      <c r="W2392" s="79"/>
    </row>
    <row r="2393" spans="1:23">
      <c r="A2393" s="79"/>
      <c r="B2393" s="79"/>
      <c r="C2393" s="79"/>
      <c r="D2393" s="79"/>
      <c r="E2393" s="79"/>
      <c r="F2393" s="79"/>
      <c r="G2393" s="79"/>
      <c r="H2393" s="79"/>
      <c r="I2393" s="79"/>
      <c r="J2393" s="79"/>
      <c r="K2393" s="79"/>
      <c r="L2393" s="79"/>
      <c r="M2393" s="79"/>
      <c r="N2393" s="79"/>
      <c r="O2393" s="79"/>
      <c r="P2393" s="79"/>
      <c r="Q2393" s="79"/>
      <c r="R2393" s="79"/>
      <c r="S2393" s="79"/>
      <c r="T2393" s="79"/>
      <c r="U2393" s="79"/>
      <c r="V2393" s="79"/>
      <c r="W2393" s="79"/>
    </row>
    <row r="2394" spans="1:23">
      <c r="A2394" s="79"/>
      <c r="B2394" s="79"/>
      <c r="C2394" s="79"/>
      <c r="D2394" s="79"/>
      <c r="E2394" s="79"/>
      <c r="F2394" s="79"/>
      <c r="G2394" s="79"/>
      <c r="H2394" s="79"/>
      <c r="I2394" s="79"/>
      <c r="J2394" s="79"/>
      <c r="K2394" s="79"/>
      <c r="L2394" s="79"/>
      <c r="M2394" s="79"/>
      <c r="N2394" s="79"/>
      <c r="O2394" s="79"/>
      <c r="P2394" s="79"/>
      <c r="Q2394" s="79"/>
      <c r="R2394" s="79"/>
      <c r="S2394" s="79"/>
      <c r="T2394" s="79"/>
      <c r="U2394" s="79"/>
      <c r="V2394" s="79"/>
      <c r="W2394" s="79"/>
    </row>
    <row r="2395" spans="1:23">
      <c r="A2395" s="79"/>
      <c r="B2395" s="79"/>
      <c r="C2395" s="79"/>
      <c r="D2395" s="79"/>
      <c r="E2395" s="79"/>
      <c r="F2395" s="79"/>
      <c r="G2395" s="79"/>
      <c r="H2395" s="79"/>
      <c r="I2395" s="79"/>
      <c r="J2395" s="79"/>
      <c r="K2395" s="79"/>
      <c r="L2395" s="79"/>
      <c r="M2395" s="79"/>
      <c r="N2395" s="79"/>
      <c r="O2395" s="79"/>
      <c r="P2395" s="79"/>
      <c r="Q2395" s="79"/>
      <c r="R2395" s="79"/>
      <c r="S2395" s="79"/>
      <c r="T2395" s="79"/>
      <c r="U2395" s="79"/>
      <c r="V2395" s="79"/>
      <c r="W2395" s="79"/>
    </row>
    <row r="2396" spans="1:23">
      <c r="A2396" s="79"/>
      <c r="B2396" s="79"/>
      <c r="C2396" s="79"/>
      <c r="D2396" s="79"/>
      <c r="E2396" s="79"/>
      <c r="F2396" s="79"/>
      <c r="G2396" s="79"/>
      <c r="H2396" s="79"/>
      <c r="I2396" s="79"/>
      <c r="J2396" s="79"/>
      <c r="K2396" s="79"/>
      <c r="L2396" s="79"/>
      <c r="M2396" s="79"/>
      <c r="N2396" s="79"/>
      <c r="O2396" s="79"/>
      <c r="P2396" s="79"/>
      <c r="Q2396" s="79"/>
      <c r="R2396" s="79"/>
      <c r="S2396" s="79"/>
      <c r="T2396" s="79"/>
      <c r="U2396" s="79"/>
      <c r="V2396" s="79"/>
      <c r="W2396" s="79"/>
    </row>
    <row r="2397" spans="1:23">
      <c r="A2397" s="79"/>
      <c r="B2397" s="79"/>
      <c r="C2397" s="79"/>
      <c r="D2397" s="79"/>
      <c r="E2397" s="79"/>
      <c r="F2397" s="79"/>
      <c r="G2397" s="79"/>
      <c r="H2397" s="79"/>
      <c r="I2397" s="79"/>
      <c r="J2397" s="79"/>
      <c r="K2397" s="79"/>
      <c r="L2397" s="79"/>
      <c r="M2397" s="79"/>
      <c r="N2397" s="79"/>
      <c r="O2397" s="79"/>
      <c r="P2397" s="79"/>
      <c r="Q2397" s="79"/>
      <c r="R2397" s="79"/>
      <c r="S2397" s="79"/>
      <c r="T2397" s="79"/>
      <c r="U2397" s="79"/>
      <c r="V2397" s="79"/>
      <c r="W2397" s="79"/>
    </row>
    <row r="2398" spans="1:23">
      <c r="A2398" s="79"/>
      <c r="B2398" s="79"/>
      <c r="C2398" s="79"/>
      <c r="D2398" s="79"/>
      <c r="E2398" s="79"/>
      <c r="F2398" s="79"/>
      <c r="G2398" s="79"/>
      <c r="H2398" s="79"/>
      <c r="I2398" s="79"/>
      <c r="J2398" s="79"/>
      <c r="K2398" s="79"/>
      <c r="L2398" s="79"/>
      <c r="M2398" s="79"/>
      <c r="N2398" s="79"/>
      <c r="O2398" s="79"/>
      <c r="P2398" s="79"/>
      <c r="Q2398" s="79"/>
      <c r="R2398" s="79"/>
      <c r="S2398" s="79"/>
      <c r="T2398" s="79"/>
      <c r="U2398" s="79"/>
      <c r="V2398" s="79"/>
      <c r="W2398" s="79"/>
    </row>
    <row r="2399" spans="1:23">
      <c r="A2399" s="79"/>
      <c r="B2399" s="79"/>
      <c r="C2399" s="79"/>
      <c r="D2399" s="79"/>
      <c r="E2399" s="79"/>
      <c r="F2399" s="79"/>
      <c r="G2399" s="79"/>
      <c r="H2399" s="79"/>
      <c r="I2399" s="79"/>
      <c r="J2399" s="79"/>
      <c r="K2399" s="79"/>
      <c r="L2399" s="79"/>
      <c r="M2399" s="79"/>
      <c r="N2399" s="79"/>
      <c r="O2399" s="79"/>
      <c r="P2399" s="79"/>
      <c r="Q2399" s="79"/>
      <c r="R2399" s="79"/>
      <c r="S2399" s="79"/>
      <c r="T2399" s="79"/>
      <c r="U2399" s="79"/>
      <c r="V2399" s="79"/>
      <c r="W2399" s="79"/>
    </row>
    <row r="2400" spans="1:23">
      <c r="A2400" s="79"/>
      <c r="B2400" s="79"/>
      <c r="C2400" s="79"/>
      <c r="D2400" s="79"/>
      <c r="E2400" s="79"/>
      <c r="F2400" s="79"/>
      <c r="G2400" s="79"/>
      <c r="H2400" s="79"/>
      <c r="I2400" s="79"/>
      <c r="J2400" s="79"/>
      <c r="K2400" s="79"/>
      <c r="L2400" s="79"/>
      <c r="M2400" s="79"/>
      <c r="N2400" s="79"/>
      <c r="O2400" s="79"/>
      <c r="P2400" s="79"/>
      <c r="Q2400" s="79"/>
      <c r="R2400" s="79"/>
      <c r="S2400" s="79"/>
      <c r="T2400" s="79"/>
      <c r="U2400" s="79"/>
      <c r="V2400" s="79"/>
      <c r="W2400" s="79"/>
    </row>
    <row r="2401" spans="1:23">
      <c r="A2401" s="79"/>
      <c r="B2401" s="79"/>
      <c r="C2401" s="79"/>
      <c r="D2401" s="79"/>
      <c r="E2401" s="79"/>
      <c r="F2401" s="79"/>
      <c r="G2401" s="79"/>
      <c r="H2401" s="79"/>
      <c r="I2401" s="79"/>
      <c r="J2401" s="79"/>
      <c r="K2401" s="79"/>
      <c r="L2401" s="79"/>
      <c r="M2401" s="79"/>
      <c r="N2401" s="79"/>
      <c r="O2401" s="79"/>
      <c r="P2401" s="79"/>
      <c r="Q2401" s="79"/>
      <c r="R2401" s="79"/>
      <c r="S2401" s="79"/>
      <c r="T2401" s="79"/>
      <c r="U2401" s="79"/>
      <c r="V2401" s="79"/>
      <c r="W2401" s="79"/>
    </row>
    <row r="2402" spans="1:23">
      <c r="A2402" s="79"/>
      <c r="B2402" s="79"/>
      <c r="C2402" s="79"/>
      <c r="D2402" s="79"/>
      <c r="E2402" s="79"/>
      <c r="F2402" s="79"/>
      <c r="G2402" s="79"/>
      <c r="H2402" s="79"/>
      <c r="I2402" s="79"/>
      <c r="J2402" s="79"/>
      <c r="K2402" s="79"/>
      <c r="L2402" s="79"/>
      <c r="M2402" s="79"/>
      <c r="N2402" s="79"/>
      <c r="O2402" s="79"/>
      <c r="P2402" s="79"/>
      <c r="Q2402" s="79"/>
      <c r="R2402" s="79"/>
      <c r="S2402" s="79"/>
      <c r="T2402" s="79"/>
      <c r="U2402" s="79"/>
      <c r="V2402" s="79"/>
      <c r="W2402" s="79"/>
    </row>
    <row r="2403" spans="1:23">
      <c r="A2403" s="79"/>
      <c r="B2403" s="79"/>
      <c r="C2403" s="79"/>
      <c r="D2403" s="79"/>
      <c r="E2403" s="79"/>
      <c r="F2403" s="79"/>
      <c r="G2403" s="79"/>
      <c r="H2403" s="79"/>
      <c r="I2403" s="79"/>
      <c r="J2403" s="79"/>
      <c r="K2403" s="79"/>
      <c r="L2403" s="79"/>
      <c r="M2403" s="79"/>
      <c r="N2403" s="79"/>
      <c r="O2403" s="79"/>
      <c r="P2403" s="79"/>
      <c r="Q2403" s="79"/>
      <c r="R2403" s="79"/>
      <c r="S2403" s="79"/>
      <c r="T2403" s="79"/>
      <c r="U2403" s="79"/>
      <c r="V2403" s="79"/>
      <c r="W2403" s="79"/>
    </row>
    <row r="2404" spans="1:23">
      <c r="A2404" s="79"/>
      <c r="B2404" s="79"/>
      <c r="C2404" s="79"/>
      <c r="D2404" s="79"/>
      <c r="E2404" s="79"/>
      <c r="F2404" s="79"/>
      <c r="G2404" s="79"/>
      <c r="H2404" s="79"/>
      <c r="I2404" s="79"/>
      <c r="J2404" s="79"/>
      <c r="K2404" s="79"/>
      <c r="L2404" s="79"/>
      <c r="M2404" s="79"/>
      <c r="N2404" s="79"/>
      <c r="O2404" s="79"/>
      <c r="P2404" s="79"/>
      <c r="Q2404" s="79"/>
      <c r="R2404" s="79"/>
      <c r="S2404" s="79"/>
      <c r="T2404" s="79"/>
      <c r="U2404" s="79"/>
      <c r="V2404" s="79"/>
      <c r="W2404" s="79"/>
    </row>
    <row r="2405" spans="1:23">
      <c r="A2405" s="79"/>
      <c r="B2405" s="79"/>
      <c r="C2405" s="79"/>
      <c r="D2405" s="79"/>
      <c r="E2405" s="79"/>
      <c r="F2405" s="79"/>
      <c r="G2405" s="79"/>
      <c r="H2405" s="79"/>
      <c r="I2405" s="79"/>
      <c r="J2405" s="79"/>
      <c r="K2405" s="79"/>
      <c r="L2405" s="79"/>
      <c r="M2405" s="79"/>
      <c r="N2405" s="79"/>
      <c r="O2405" s="79"/>
      <c r="P2405" s="79"/>
      <c r="Q2405" s="79"/>
      <c r="R2405" s="79"/>
      <c r="S2405" s="79"/>
      <c r="T2405" s="79"/>
      <c r="U2405" s="79"/>
      <c r="V2405" s="79"/>
      <c r="W2405" s="79"/>
    </row>
    <row r="2406" spans="1:23">
      <c r="A2406" s="79"/>
      <c r="B2406" s="79"/>
      <c r="C2406" s="79"/>
      <c r="D2406" s="79"/>
      <c r="E2406" s="79"/>
      <c r="F2406" s="79"/>
      <c r="G2406" s="79"/>
      <c r="H2406" s="79"/>
      <c r="I2406" s="79"/>
      <c r="J2406" s="79"/>
      <c r="K2406" s="79"/>
      <c r="L2406" s="79"/>
      <c r="M2406" s="79"/>
      <c r="N2406" s="79"/>
      <c r="O2406" s="79"/>
      <c r="P2406" s="79"/>
      <c r="Q2406" s="79"/>
      <c r="R2406" s="79"/>
      <c r="S2406" s="79"/>
      <c r="T2406" s="79"/>
      <c r="U2406" s="79"/>
      <c r="V2406" s="79"/>
      <c r="W2406" s="79"/>
    </row>
    <row r="2407" spans="1:23">
      <c r="A2407" s="79"/>
      <c r="B2407" s="79"/>
      <c r="C2407" s="79"/>
      <c r="D2407" s="79"/>
      <c r="E2407" s="79"/>
      <c r="F2407" s="79"/>
      <c r="G2407" s="79"/>
      <c r="H2407" s="79"/>
      <c r="I2407" s="79"/>
      <c r="J2407" s="79"/>
      <c r="K2407" s="79"/>
      <c r="L2407" s="79"/>
      <c r="M2407" s="79"/>
      <c r="N2407" s="79"/>
      <c r="O2407" s="79"/>
      <c r="P2407" s="79"/>
      <c r="Q2407" s="79"/>
      <c r="R2407" s="79"/>
      <c r="S2407" s="79"/>
      <c r="T2407" s="79"/>
      <c r="U2407" s="79"/>
      <c r="V2407" s="79"/>
      <c r="W2407" s="79"/>
    </row>
    <row r="2408" spans="1:23">
      <c r="A2408" s="79"/>
      <c r="B2408" s="79"/>
      <c r="C2408" s="79"/>
      <c r="D2408" s="79"/>
      <c r="E2408" s="79"/>
      <c r="F2408" s="79"/>
      <c r="G2408" s="79"/>
      <c r="H2408" s="79"/>
      <c r="I2408" s="79"/>
      <c r="J2408" s="79"/>
      <c r="K2408" s="79"/>
      <c r="L2408" s="79"/>
      <c r="M2408" s="79"/>
      <c r="N2408" s="79"/>
      <c r="O2408" s="79"/>
      <c r="P2408" s="79"/>
      <c r="Q2408" s="79"/>
      <c r="R2408" s="79"/>
      <c r="S2408" s="79"/>
      <c r="T2408" s="79"/>
      <c r="U2408" s="79"/>
      <c r="V2408" s="79"/>
      <c r="W2408" s="79"/>
    </row>
    <row r="2409" spans="1:23">
      <c r="A2409" s="79"/>
      <c r="B2409" s="79"/>
      <c r="C2409" s="79"/>
      <c r="D2409" s="79"/>
      <c r="E2409" s="79"/>
      <c r="F2409" s="79"/>
      <c r="G2409" s="79"/>
      <c r="H2409" s="79"/>
      <c r="I2409" s="79"/>
      <c r="J2409" s="79"/>
      <c r="K2409" s="79"/>
      <c r="L2409" s="79"/>
      <c r="M2409" s="79"/>
      <c r="N2409" s="79"/>
      <c r="O2409" s="79"/>
      <c r="P2409" s="79"/>
      <c r="Q2409" s="79"/>
      <c r="R2409" s="79"/>
      <c r="S2409" s="79"/>
      <c r="T2409" s="79"/>
      <c r="U2409" s="79"/>
      <c r="V2409" s="79"/>
      <c r="W2409" s="79"/>
    </row>
    <row r="2410" spans="1:23">
      <c r="A2410" s="79"/>
      <c r="B2410" s="79"/>
      <c r="C2410" s="79"/>
      <c r="D2410" s="79"/>
      <c r="E2410" s="79"/>
      <c r="F2410" s="79"/>
      <c r="G2410" s="79"/>
      <c r="H2410" s="79"/>
      <c r="I2410" s="79"/>
      <c r="J2410" s="79"/>
      <c r="K2410" s="79"/>
      <c r="L2410" s="79"/>
      <c r="M2410" s="79"/>
      <c r="N2410" s="79"/>
      <c r="O2410" s="79"/>
      <c r="P2410" s="79"/>
      <c r="Q2410" s="79"/>
      <c r="R2410" s="79"/>
      <c r="S2410" s="79"/>
      <c r="T2410" s="79"/>
      <c r="U2410" s="79"/>
      <c r="V2410" s="79"/>
      <c r="W2410" s="79"/>
    </row>
    <row r="2411" spans="1:23">
      <c r="A2411" s="79"/>
      <c r="B2411" s="79"/>
      <c r="C2411" s="79"/>
      <c r="D2411" s="79"/>
      <c r="E2411" s="79"/>
      <c r="F2411" s="79"/>
      <c r="G2411" s="79"/>
      <c r="H2411" s="79"/>
      <c r="I2411" s="79"/>
      <c r="J2411" s="79"/>
      <c r="K2411" s="79"/>
      <c r="L2411" s="79"/>
      <c r="M2411" s="79"/>
      <c r="N2411" s="79"/>
      <c r="O2411" s="79"/>
      <c r="P2411" s="79"/>
      <c r="Q2411" s="79"/>
      <c r="R2411" s="79"/>
      <c r="S2411" s="79"/>
      <c r="T2411" s="79"/>
      <c r="U2411" s="79"/>
      <c r="V2411" s="79"/>
      <c r="W2411" s="79"/>
    </row>
    <row r="2412" spans="1:23">
      <c r="A2412" s="79"/>
      <c r="B2412" s="79"/>
      <c r="C2412" s="79"/>
      <c r="D2412" s="79"/>
      <c r="E2412" s="79"/>
      <c r="F2412" s="79"/>
      <c r="G2412" s="79"/>
      <c r="H2412" s="79"/>
      <c r="I2412" s="79"/>
      <c r="J2412" s="79"/>
      <c r="K2412" s="79"/>
      <c r="L2412" s="79"/>
      <c r="M2412" s="79"/>
      <c r="N2412" s="79"/>
      <c r="O2412" s="79"/>
      <c r="P2412" s="79"/>
      <c r="Q2412" s="79"/>
      <c r="R2412" s="79"/>
      <c r="S2412" s="79"/>
      <c r="T2412" s="79"/>
      <c r="U2412" s="79"/>
      <c r="V2412" s="79"/>
      <c r="W2412" s="79"/>
    </row>
    <row r="2413" spans="1:23">
      <c r="A2413" s="79"/>
      <c r="B2413" s="79"/>
      <c r="C2413" s="79"/>
      <c r="D2413" s="79"/>
      <c r="E2413" s="79"/>
      <c r="F2413" s="79"/>
      <c r="G2413" s="79"/>
      <c r="H2413" s="79"/>
      <c r="I2413" s="79"/>
      <c r="J2413" s="79"/>
      <c r="K2413" s="79"/>
      <c r="L2413" s="79"/>
      <c r="M2413" s="79"/>
      <c r="N2413" s="79"/>
      <c r="O2413" s="79"/>
      <c r="P2413" s="79"/>
      <c r="Q2413" s="79"/>
      <c r="R2413" s="79"/>
      <c r="S2413" s="79"/>
      <c r="T2413" s="79"/>
      <c r="U2413" s="79"/>
      <c r="V2413" s="79"/>
      <c r="W2413" s="79"/>
    </row>
    <row r="2414" spans="1:23">
      <c r="A2414" s="79"/>
      <c r="B2414" s="79"/>
      <c r="C2414" s="79"/>
      <c r="D2414" s="79"/>
      <c r="E2414" s="79"/>
      <c r="F2414" s="79"/>
      <c r="G2414" s="79"/>
      <c r="H2414" s="79"/>
      <c r="I2414" s="79"/>
      <c r="J2414" s="79"/>
      <c r="K2414" s="79"/>
      <c r="L2414" s="79"/>
      <c r="M2414" s="79"/>
      <c r="N2414" s="79"/>
      <c r="O2414" s="79"/>
      <c r="P2414" s="79"/>
      <c r="Q2414" s="79"/>
      <c r="R2414" s="79"/>
      <c r="S2414" s="79"/>
      <c r="T2414" s="79"/>
      <c r="U2414" s="79"/>
      <c r="V2414" s="79"/>
      <c r="W2414" s="79"/>
    </row>
    <row r="2415" spans="1:23">
      <c r="A2415" s="79"/>
      <c r="B2415" s="79"/>
      <c r="C2415" s="79"/>
      <c r="D2415" s="79"/>
      <c r="E2415" s="79"/>
      <c r="F2415" s="79"/>
      <c r="G2415" s="79"/>
      <c r="H2415" s="79"/>
      <c r="I2415" s="79"/>
      <c r="J2415" s="79"/>
      <c r="K2415" s="79"/>
      <c r="L2415" s="79"/>
      <c r="M2415" s="79"/>
      <c r="N2415" s="79"/>
      <c r="O2415" s="79"/>
      <c r="P2415" s="79"/>
      <c r="Q2415" s="79"/>
      <c r="R2415" s="79"/>
      <c r="S2415" s="79"/>
      <c r="T2415" s="79"/>
      <c r="U2415" s="79"/>
      <c r="V2415" s="79"/>
      <c r="W2415" s="79"/>
    </row>
    <row r="2416" spans="1:23">
      <c r="A2416" s="79"/>
      <c r="B2416" s="79"/>
      <c r="C2416" s="79"/>
      <c r="D2416" s="79"/>
      <c r="E2416" s="79"/>
      <c r="F2416" s="79"/>
      <c r="G2416" s="79"/>
      <c r="H2416" s="79"/>
      <c r="I2416" s="79"/>
      <c r="J2416" s="79"/>
      <c r="K2416" s="79"/>
      <c r="L2416" s="79"/>
      <c r="M2416" s="79"/>
      <c r="N2416" s="79"/>
      <c r="O2416" s="79"/>
      <c r="P2416" s="79"/>
      <c r="Q2416" s="79"/>
      <c r="R2416" s="79"/>
      <c r="S2416" s="79"/>
      <c r="T2416" s="79"/>
      <c r="U2416" s="79"/>
      <c r="V2416" s="79"/>
      <c r="W2416" s="79"/>
    </row>
    <row r="2417" spans="1:23">
      <c r="A2417" s="79"/>
      <c r="B2417" s="79"/>
      <c r="C2417" s="79"/>
      <c r="D2417" s="79"/>
      <c r="E2417" s="79"/>
      <c r="F2417" s="79"/>
      <c r="G2417" s="79"/>
      <c r="H2417" s="79"/>
      <c r="I2417" s="79"/>
      <c r="J2417" s="79"/>
      <c r="K2417" s="79"/>
      <c r="L2417" s="79"/>
      <c r="M2417" s="79"/>
      <c r="N2417" s="79"/>
      <c r="O2417" s="79"/>
      <c r="P2417" s="79"/>
      <c r="Q2417" s="79"/>
      <c r="R2417" s="79"/>
      <c r="S2417" s="79"/>
      <c r="T2417" s="79"/>
      <c r="U2417" s="79"/>
      <c r="V2417" s="79"/>
      <c r="W2417" s="79"/>
    </row>
    <row r="2418" spans="1:23">
      <c r="A2418" s="79"/>
      <c r="B2418" s="79"/>
      <c r="C2418" s="79"/>
      <c r="D2418" s="79"/>
      <c r="E2418" s="79"/>
      <c r="F2418" s="79"/>
      <c r="G2418" s="79"/>
      <c r="H2418" s="79"/>
      <c r="I2418" s="79"/>
      <c r="J2418" s="79"/>
      <c r="K2418" s="79"/>
      <c r="L2418" s="79"/>
      <c r="M2418" s="79"/>
      <c r="N2418" s="79"/>
      <c r="O2418" s="79"/>
      <c r="P2418" s="79"/>
      <c r="Q2418" s="79"/>
      <c r="R2418" s="79"/>
      <c r="S2418" s="79"/>
      <c r="T2418" s="79"/>
      <c r="U2418" s="79"/>
      <c r="V2418" s="79"/>
      <c r="W2418" s="79"/>
    </row>
    <row r="2419" spans="1:23">
      <c r="A2419" s="79"/>
      <c r="B2419" s="79"/>
      <c r="C2419" s="79"/>
      <c r="D2419" s="79"/>
      <c r="E2419" s="79"/>
      <c r="F2419" s="79"/>
      <c r="G2419" s="79"/>
      <c r="H2419" s="79"/>
      <c r="I2419" s="79"/>
      <c r="J2419" s="79"/>
      <c r="K2419" s="79"/>
      <c r="L2419" s="79"/>
      <c r="M2419" s="79"/>
      <c r="N2419" s="79"/>
      <c r="O2419" s="79"/>
      <c r="P2419" s="79"/>
      <c r="Q2419" s="79"/>
      <c r="R2419" s="79"/>
      <c r="S2419" s="79"/>
      <c r="T2419" s="79"/>
      <c r="U2419" s="79"/>
      <c r="V2419" s="79"/>
      <c r="W2419" s="79"/>
    </row>
    <row r="2420" spans="1:23">
      <c r="A2420" s="79"/>
      <c r="B2420" s="79"/>
      <c r="C2420" s="79"/>
      <c r="D2420" s="79"/>
      <c r="E2420" s="79"/>
      <c r="F2420" s="79"/>
      <c r="G2420" s="79"/>
      <c r="H2420" s="79"/>
      <c r="I2420" s="79"/>
      <c r="J2420" s="79"/>
      <c r="K2420" s="79"/>
      <c r="L2420" s="79"/>
      <c r="M2420" s="79"/>
      <c r="N2420" s="79"/>
      <c r="O2420" s="79"/>
      <c r="P2420" s="79"/>
      <c r="Q2420" s="79"/>
      <c r="R2420" s="79"/>
      <c r="S2420" s="79"/>
      <c r="T2420" s="79"/>
      <c r="U2420" s="79"/>
      <c r="V2420" s="79"/>
      <c r="W2420" s="79"/>
    </row>
    <row r="2421" spans="1:23">
      <c r="A2421" s="79"/>
      <c r="B2421" s="79"/>
      <c r="C2421" s="79"/>
      <c r="D2421" s="79"/>
      <c r="E2421" s="79"/>
      <c r="F2421" s="79"/>
      <c r="G2421" s="79"/>
      <c r="H2421" s="79"/>
      <c r="I2421" s="79"/>
      <c r="J2421" s="79"/>
      <c r="K2421" s="79"/>
      <c r="L2421" s="79"/>
      <c r="M2421" s="79"/>
      <c r="N2421" s="79"/>
      <c r="O2421" s="79"/>
      <c r="P2421" s="79"/>
      <c r="Q2421" s="79"/>
      <c r="R2421" s="79"/>
      <c r="S2421" s="79"/>
      <c r="T2421" s="79"/>
      <c r="U2421" s="79"/>
      <c r="V2421" s="79"/>
      <c r="W2421" s="79"/>
    </row>
    <row r="2422" spans="1:23">
      <c r="A2422" s="79"/>
      <c r="B2422" s="79"/>
      <c r="C2422" s="79"/>
      <c r="D2422" s="79"/>
      <c r="E2422" s="79"/>
      <c r="F2422" s="79"/>
      <c r="G2422" s="79"/>
      <c r="H2422" s="79"/>
      <c r="I2422" s="79"/>
      <c r="J2422" s="79"/>
      <c r="K2422" s="79"/>
      <c r="L2422" s="79"/>
      <c r="M2422" s="79"/>
      <c r="N2422" s="79"/>
      <c r="O2422" s="79"/>
      <c r="P2422" s="79"/>
      <c r="Q2422" s="79"/>
      <c r="R2422" s="79"/>
      <c r="S2422" s="79"/>
      <c r="T2422" s="79"/>
      <c r="U2422" s="79"/>
      <c r="V2422" s="79"/>
      <c r="W2422" s="79"/>
    </row>
    <row r="2423" spans="1:23">
      <c r="A2423" s="79"/>
      <c r="B2423" s="79"/>
      <c r="C2423" s="79"/>
      <c r="D2423" s="79"/>
      <c r="E2423" s="79"/>
      <c r="F2423" s="79"/>
      <c r="G2423" s="79"/>
      <c r="H2423" s="79"/>
      <c r="I2423" s="79"/>
      <c r="J2423" s="79"/>
      <c r="K2423" s="79"/>
      <c r="L2423" s="79"/>
      <c r="M2423" s="79"/>
      <c r="N2423" s="79"/>
      <c r="O2423" s="79"/>
      <c r="P2423" s="79"/>
      <c r="Q2423" s="79"/>
      <c r="R2423" s="79"/>
      <c r="S2423" s="79"/>
      <c r="T2423" s="79"/>
      <c r="U2423" s="79"/>
      <c r="V2423" s="79"/>
      <c r="W2423" s="79"/>
    </row>
    <row r="2424" spans="1:23">
      <c r="A2424" s="79"/>
      <c r="B2424" s="79"/>
      <c r="C2424" s="79"/>
      <c r="D2424" s="79"/>
      <c r="E2424" s="79"/>
      <c r="F2424" s="79"/>
      <c r="G2424" s="79"/>
      <c r="H2424" s="79"/>
      <c r="I2424" s="79"/>
      <c r="J2424" s="79"/>
      <c r="K2424" s="79"/>
      <c r="L2424" s="79"/>
      <c r="M2424" s="79"/>
      <c r="N2424" s="79"/>
      <c r="O2424" s="79"/>
      <c r="P2424" s="79"/>
      <c r="Q2424" s="79"/>
      <c r="R2424" s="79"/>
      <c r="S2424" s="79"/>
      <c r="T2424" s="79"/>
      <c r="U2424" s="79"/>
      <c r="V2424" s="79"/>
      <c r="W2424" s="79"/>
    </row>
    <row r="2425" spans="1:23">
      <c r="A2425" s="79"/>
      <c r="B2425" s="79"/>
      <c r="C2425" s="79"/>
      <c r="D2425" s="79"/>
      <c r="E2425" s="79"/>
      <c r="F2425" s="79"/>
      <c r="G2425" s="79"/>
      <c r="H2425" s="79"/>
      <c r="I2425" s="79"/>
      <c r="J2425" s="79"/>
      <c r="K2425" s="79"/>
      <c r="L2425" s="79"/>
      <c r="M2425" s="79"/>
      <c r="N2425" s="79"/>
      <c r="O2425" s="79"/>
      <c r="P2425" s="79"/>
      <c r="Q2425" s="79"/>
      <c r="R2425" s="79"/>
      <c r="S2425" s="79"/>
      <c r="T2425" s="79"/>
      <c r="U2425" s="79"/>
      <c r="V2425" s="79"/>
      <c r="W2425" s="79"/>
    </row>
    <row r="2426" spans="1:23">
      <c r="A2426" s="79"/>
      <c r="B2426" s="79"/>
      <c r="C2426" s="79"/>
      <c r="D2426" s="79"/>
      <c r="E2426" s="79"/>
      <c r="F2426" s="79"/>
      <c r="G2426" s="79"/>
      <c r="H2426" s="79"/>
      <c r="I2426" s="79"/>
      <c r="J2426" s="79"/>
      <c r="K2426" s="79"/>
      <c r="L2426" s="79"/>
      <c r="M2426" s="79"/>
      <c r="N2426" s="79"/>
      <c r="O2426" s="79"/>
      <c r="P2426" s="79"/>
      <c r="Q2426" s="79"/>
      <c r="R2426" s="79"/>
      <c r="S2426" s="79"/>
      <c r="T2426" s="79"/>
      <c r="U2426" s="79"/>
      <c r="V2426" s="79"/>
      <c r="W2426" s="79"/>
    </row>
    <row r="2427" spans="1:23">
      <c r="A2427" s="79"/>
      <c r="B2427" s="79"/>
      <c r="C2427" s="79"/>
      <c r="D2427" s="79"/>
      <c r="E2427" s="79"/>
      <c r="F2427" s="79"/>
      <c r="G2427" s="79"/>
      <c r="H2427" s="79"/>
      <c r="I2427" s="79"/>
      <c r="J2427" s="79"/>
      <c r="K2427" s="79"/>
      <c r="L2427" s="79"/>
      <c r="M2427" s="79"/>
      <c r="N2427" s="79"/>
      <c r="O2427" s="79"/>
      <c r="P2427" s="79"/>
      <c r="Q2427" s="79"/>
      <c r="R2427" s="79"/>
      <c r="S2427" s="79"/>
      <c r="T2427" s="79"/>
      <c r="U2427" s="79"/>
      <c r="V2427" s="79"/>
      <c r="W2427" s="79"/>
    </row>
    <row r="2428" spans="1:23">
      <c r="A2428" s="79"/>
      <c r="B2428" s="79"/>
      <c r="C2428" s="79"/>
      <c r="D2428" s="79"/>
      <c r="E2428" s="79"/>
      <c r="F2428" s="79"/>
      <c r="G2428" s="79"/>
      <c r="H2428" s="79"/>
      <c r="I2428" s="79"/>
      <c r="J2428" s="79"/>
      <c r="K2428" s="79"/>
      <c r="L2428" s="79"/>
      <c r="M2428" s="79"/>
      <c r="N2428" s="79"/>
      <c r="O2428" s="79"/>
      <c r="P2428" s="79"/>
      <c r="Q2428" s="79"/>
      <c r="R2428" s="79"/>
      <c r="S2428" s="79"/>
      <c r="T2428" s="79"/>
      <c r="U2428" s="79"/>
      <c r="V2428" s="79"/>
      <c r="W2428" s="79"/>
    </row>
    <row r="2429" spans="1:23">
      <c r="A2429" s="79"/>
      <c r="B2429" s="79"/>
      <c r="C2429" s="79"/>
      <c r="D2429" s="79"/>
      <c r="E2429" s="79"/>
      <c r="F2429" s="79"/>
      <c r="G2429" s="79"/>
      <c r="H2429" s="79"/>
      <c r="I2429" s="79"/>
      <c r="J2429" s="79"/>
      <c r="K2429" s="79"/>
      <c r="L2429" s="79"/>
      <c r="M2429" s="79"/>
      <c r="N2429" s="79"/>
      <c r="O2429" s="79"/>
      <c r="P2429" s="79"/>
      <c r="Q2429" s="79"/>
      <c r="R2429" s="79"/>
      <c r="S2429" s="79"/>
      <c r="T2429" s="79"/>
      <c r="U2429" s="79"/>
      <c r="V2429" s="79"/>
      <c r="W2429" s="79"/>
    </row>
    <row r="2430" spans="1:23">
      <c r="A2430" s="79"/>
      <c r="B2430" s="79"/>
      <c r="C2430" s="79"/>
      <c r="D2430" s="79"/>
      <c r="E2430" s="79"/>
      <c r="F2430" s="79"/>
      <c r="G2430" s="79"/>
      <c r="H2430" s="79"/>
      <c r="I2430" s="79"/>
      <c r="J2430" s="79"/>
      <c r="K2430" s="79"/>
      <c r="L2430" s="79"/>
      <c r="M2430" s="79"/>
      <c r="N2430" s="79"/>
      <c r="O2430" s="79"/>
      <c r="P2430" s="79"/>
      <c r="Q2430" s="79"/>
      <c r="R2430" s="79"/>
      <c r="S2430" s="79"/>
      <c r="T2430" s="79"/>
      <c r="U2430" s="79"/>
      <c r="V2430" s="79"/>
      <c r="W2430" s="79"/>
    </row>
    <row r="2431" spans="1:23">
      <c r="A2431" s="79"/>
      <c r="B2431" s="79"/>
      <c r="C2431" s="79"/>
      <c r="D2431" s="79"/>
      <c r="E2431" s="79"/>
      <c r="F2431" s="79"/>
      <c r="G2431" s="79"/>
      <c r="H2431" s="79"/>
      <c r="I2431" s="79"/>
      <c r="J2431" s="79"/>
      <c r="K2431" s="79"/>
      <c r="L2431" s="79"/>
      <c r="M2431" s="79"/>
      <c r="N2431" s="79"/>
      <c r="O2431" s="79"/>
      <c r="P2431" s="79"/>
      <c r="Q2431" s="79"/>
      <c r="R2431" s="79"/>
      <c r="S2431" s="79"/>
      <c r="T2431" s="79"/>
      <c r="U2431" s="79"/>
      <c r="V2431" s="79"/>
      <c r="W2431" s="79"/>
    </row>
    <row r="2432" spans="1:23">
      <c r="A2432" s="79"/>
      <c r="B2432" s="79"/>
      <c r="C2432" s="79"/>
      <c r="D2432" s="79"/>
      <c r="E2432" s="79"/>
      <c r="F2432" s="79"/>
      <c r="G2432" s="79"/>
      <c r="H2432" s="79"/>
      <c r="I2432" s="79"/>
      <c r="J2432" s="79"/>
      <c r="K2432" s="79"/>
      <c r="L2432" s="79"/>
      <c r="M2432" s="79"/>
      <c r="N2432" s="79"/>
      <c r="O2432" s="79"/>
      <c r="P2432" s="79"/>
      <c r="Q2432" s="79"/>
      <c r="R2432" s="79"/>
      <c r="S2432" s="79"/>
      <c r="T2432" s="79"/>
      <c r="U2432" s="79"/>
      <c r="V2432" s="79"/>
      <c r="W2432" s="79"/>
    </row>
    <row r="2433" spans="1:23">
      <c r="A2433" s="79"/>
      <c r="B2433" s="79"/>
      <c r="C2433" s="79"/>
      <c r="D2433" s="79"/>
      <c r="E2433" s="79"/>
      <c r="F2433" s="79"/>
      <c r="G2433" s="79"/>
      <c r="H2433" s="79"/>
      <c r="I2433" s="79"/>
      <c r="J2433" s="79"/>
      <c r="K2433" s="79"/>
      <c r="L2433" s="79"/>
      <c r="M2433" s="79"/>
      <c r="N2433" s="79"/>
      <c r="O2433" s="79"/>
      <c r="P2433" s="79"/>
      <c r="Q2433" s="79"/>
      <c r="R2433" s="79"/>
      <c r="S2433" s="79"/>
      <c r="T2433" s="79"/>
      <c r="U2433" s="79"/>
      <c r="V2433" s="79"/>
      <c r="W2433" s="79"/>
    </row>
    <row r="2434" spans="1:23">
      <c r="A2434" s="79"/>
      <c r="B2434" s="79"/>
      <c r="C2434" s="79"/>
      <c r="D2434" s="79"/>
      <c r="E2434" s="79"/>
      <c r="F2434" s="79"/>
      <c r="G2434" s="79"/>
      <c r="H2434" s="79"/>
      <c r="I2434" s="79"/>
      <c r="J2434" s="79"/>
      <c r="K2434" s="79"/>
      <c r="L2434" s="79"/>
      <c r="M2434" s="79"/>
      <c r="N2434" s="79"/>
      <c r="O2434" s="79"/>
      <c r="P2434" s="79"/>
      <c r="Q2434" s="79"/>
      <c r="R2434" s="79"/>
      <c r="S2434" s="79"/>
      <c r="T2434" s="79"/>
      <c r="U2434" s="79"/>
      <c r="V2434" s="79"/>
      <c r="W2434" s="79"/>
    </row>
    <row r="2435" spans="1:23">
      <c r="A2435" s="79"/>
      <c r="B2435" s="79"/>
      <c r="C2435" s="79"/>
      <c r="D2435" s="79"/>
      <c r="E2435" s="79"/>
      <c r="F2435" s="79"/>
      <c r="G2435" s="79"/>
      <c r="H2435" s="79"/>
      <c r="I2435" s="79"/>
      <c r="J2435" s="79"/>
      <c r="K2435" s="79"/>
      <c r="L2435" s="79"/>
      <c r="M2435" s="79"/>
      <c r="N2435" s="79"/>
      <c r="O2435" s="79"/>
      <c r="P2435" s="79"/>
      <c r="Q2435" s="79"/>
      <c r="R2435" s="79"/>
      <c r="S2435" s="79"/>
      <c r="T2435" s="79"/>
      <c r="U2435" s="79"/>
      <c r="V2435" s="79"/>
      <c r="W2435" s="79"/>
    </row>
    <row r="2436" spans="1:23">
      <c r="A2436" s="79"/>
      <c r="B2436" s="79"/>
      <c r="C2436" s="79"/>
      <c r="D2436" s="79"/>
      <c r="E2436" s="79"/>
      <c r="F2436" s="79"/>
      <c r="G2436" s="79"/>
      <c r="H2436" s="79"/>
      <c r="I2436" s="79"/>
      <c r="J2436" s="79"/>
      <c r="K2436" s="79"/>
      <c r="L2436" s="79"/>
      <c r="M2436" s="79"/>
      <c r="N2436" s="79"/>
      <c r="O2436" s="79"/>
      <c r="P2436" s="79"/>
      <c r="Q2436" s="79"/>
      <c r="R2436" s="79"/>
      <c r="S2436" s="79"/>
      <c r="T2436" s="79"/>
      <c r="U2436" s="79"/>
      <c r="V2436" s="79"/>
      <c r="W2436" s="79"/>
    </row>
    <row r="2437" spans="1:23">
      <c r="A2437" s="79"/>
      <c r="B2437" s="79"/>
      <c r="C2437" s="79"/>
      <c r="D2437" s="79"/>
      <c r="E2437" s="79"/>
      <c r="F2437" s="79"/>
      <c r="G2437" s="79"/>
      <c r="H2437" s="79"/>
      <c r="I2437" s="79"/>
      <c r="J2437" s="79"/>
      <c r="K2437" s="79"/>
      <c r="L2437" s="79"/>
      <c r="M2437" s="79"/>
      <c r="N2437" s="79"/>
      <c r="O2437" s="79"/>
      <c r="P2437" s="79"/>
      <c r="Q2437" s="79"/>
      <c r="R2437" s="79"/>
      <c r="S2437" s="79"/>
      <c r="T2437" s="79"/>
      <c r="U2437" s="79"/>
      <c r="V2437" s="79"/>
      <c r="W2437" s="79"/>
    </row>
    <row r="2438" spans="1:23">
      <c r="A2438" s="79"/>
      <c r="B2438" s="79"/>
      <c r="C2438" s="79"/>
      <c r="D2438" s="79"/>
      <c r="E2438" s="79"/>
      <c r="F2438" s="79"/>
      <c r="G2438" s="79"/>
      <c r="H2438" s="79"/>
      <c r="I2438" s="79"/>
      <c r="J2438" s="79"/>
      <c r="K2438" s="79"/>
      <c r="L2438" s="79"/>
      <c r="M2438" s="79"/>
      <c r="N2438" s="79"/>
      <c r="O2438" s="79"/>
      <c r="P2438" s="79"/>
      <c r="Q2438" s="79"/>
      <c r="R2438" s="79"/>
      <c r="S2438" s="79"/>
      <c r="T2438" s="79"/>
      <c r="U2438" s="79"/>
      <c r="V2438" s="79"/>
      <c r="W2438" s="79"/>
    </row>
    <row r="2439" spans="1:23">
      <c r="A2439" s="79"/>
      <c r="B2439" s="79"/>
      <c r="C2439" s="79"/>
      <c r="D2439" s="79"/>
      <c r="E2439" s="79"/>
      <c r="F2439" s="79"/>
      <c r="G2439" s="79"/>
      <c r="H2439" s="79"/>
      <c r="I2439" s="79"/>
      <c r="J2439" s="79"/>
      <c r="K2439" s="79"/>
      <c r="L2439" s="79"/>
      <c r="M2439" s="79"/>
      <c r="N2439" s="79"/>
      <c r="O2439" s="79"/>
      <c r="P2439" s="79"/>
      <c r="Q2439" s="79"/>
      <c r="R2439" s="79"/>
      <c r="S2439" s="79"/>
      <c r="T2439" s="79"/>
      <c r="U2439" s="79"/>
      <c r="V2439" s="79"/>
      <c r="W2439" s="79"/>
    </row>
    <row r="2440" spans="1:23">
      <c r="A2440" s="79"/>
      <c r="B2440" s="79"/>
      <c r="C2440" s="79"/>
      <c r="D2440" s="79"/>
      <c r="E2440" s="79"/>
      <c r="F2440" s="79"/>
      <c r="G2440" s="79"/>
      <c r="H2440" s="79"/>
      <c r="I2440" s="79"/>
      <c r="J2440" s="79"/>
      <c r="K2440" s="79"/>
      <c r="L2440" s="79"/>
      <c r="M2440" s="79"/>
      <c r="N2440" s="79"/>
      <c r="O2440" s="79"/>
      <c r="P2440" s="79"/>
      <c r="Q2440" s="79"/>
      <c r="R2440" s="79"/>
      <c r="S2440" s="79"/>
      <c r="T2440" s="79"/>
      <c r="U2440" s="79"/>
      <c r="V2440" s="79"/>
      <c r="W2440" s="79"/>
    </row>
    <row r="2441" spans="1:23">
      <c r="A2441" s="79"/>
      <c r="B2441" s="79"/>
      <c r="C2441" s="79"/>
      <c r="D2441" s="79"/>
      <c r="E2441" s="79"/>
      <c r="F2441" s="79"/>
      <c r="G2441" s="79"/>
      <c r="H2441" s="79"/>
      <c r="I2441" s="79"/>
      <c r="J2441" s="79"/>
      <c r="K2441" s="79"/>
      <c r="L2441" s="79"/>
      <c r="M2441" s="79"/>
      <c r="N2441" s="79"/>
      <c r="O2441" s="79"/>
      <c r="P2441" s="79"/>
      <c r="Q2441" s="79"/>
      <c r="R2441" s="79"/>
      <c r="S2441" s="79"/>
      <c r="T2441" s="79"/>
      <c r="U2441" s="79"/>
      <c r="V2441" s="79"/>
      <c r="W2441" s="79"/>
    </row>
    <row r="2442" spans="1:23">
      <c r="A2442" s="79"/>
      <c r="B2442" s="79"/>
      <c r="C2442" s="79"/>
      <c r="D2442" s="79"/>
      <c r="E2442" s="79"/>
      <c r="F2442" s="79"/>
      <c r="G2442" s="79"/>
      <c r="H2442" s="79"/>
      <c r="I2442" s="79"/>
      <c r="J2442" s="79"/>
      <c r="K2442" s="79"/>
      <c r="L2442" s="79"/>
      <c r="M2442" s="79"/>
      <c r="N2442" s="79"/>
      <c r="O2442" s="79"/>
      <c r="P2442" s="79"/>
      <c r="Q2442" s="79"/>
      <c r="R2442" s="79"/>
      <c r="S2442" s="79"/>
      <c r="T2442" s="79"/>
      <c r="U2442" s="79"/>
      <c r="V2442" s="79"/>
      <c r="W2442" s="79"/>
    </row>
    <row r="2443" spans="1:23">
      <c r="A2443" s="79"/>
      <c r="B2443" s="79"/>
      <c r="C2443" s="79"/>
      <c r="D2443" s="79"/>
      <c r="E2443" s="79"/>
      <c r="F2443" s="79"/>
      <c r="G2443" s="79"/>
      <c r="H2443" s="79"/>
      <c r="I2443" s="79"/>
      <c r="J2443" s="79"/>
      <c r="K2443" s="79"/>
      <c r="L2443" s="79"/>
      <c r="M2443" s="79"/>
      <c r="N2443" s="79"/>
      <c r="O2443" s="79"/>
      <c r="P2443" s="79"/>
      <c r="Q2443" s="79"/>
      <c r="R2443" s="79"/>
      <c r="S2443" s="79"/>
      <c r="T2443" s="79"/>
      <c r="U2443" s="79"/>
      <c r="V2443" s="79"/>
      <c r="W2443" s="79"/>
    </row>
    <row r="2444" spans="1:23">
      <c r="A2444" s="79"/>
      <c r="B2444" s="79"/>
      <c r="C2444" s="79"/>
      <c r="D2444" s="79"/>
      <c r="E2444" s="79"/>
      <c r="F2444" s="79"/>
      <c r="G2444" s="79"/>
      <c r="H2444" s="79"/>
      <c r="I2444" s="79"/>
      <c r="J2444" s="79"/>
      <c r="K2444" s="79"/>
      <c r="L2444" s="79"/>
      <c r="M2444" s="79"/>
      <c r="N2444" s="79"/>
      <c r="O2444" s="79"/>
      <c r="P2444" s="79"/>
      <c r="Q2444" s="79"/>
      <c r="R2444" s="79"/>
      <c r="S2444" s="79"/>
      <c r="T2444" s="79"/>
      <c r="U2444" s="79"/>
      <c r="V2444" s="79"/>
      <c r="W2444" s="79"/>
    </row>
    <row r="2445" spans="1:23">
      <c r="A2445" s="79"/>
      <c r="B2445" s="79"/>
      <c r="C2445" s="79"/>
      <c r="D2445" s="79"/>
      <c r="E2445" s="79"/>
      <c r="F2445" s="79"/>
      <c r="G2445" s="79"/>
      <c r="H2445" s="79"/>
      <c r="I2445" s="79"/>
      <c r="J2445" s="79"/>
      <c r="K2445" s="79"/>
      <c r="L2445" s="79"/>
      <c r="M2445" s="79"/>
      <c r="N2445" s="79"/>
      <c r="O2445" s="79"/>
      <c r="P2445" s="79"/>
      <c r="Q2445" s="79"/>
      <c r="R2445" s="79"/>
      <c r="S2445" s="79"/>
      <c r="T2445" s="79"/>
      <c r="U2445" s="79"/>
      <c r="V2445" s="79"/>
      <c r="W2445" s="79"/>
    </row>
    <row r="2446" spans="1:23">
      <c r="A2446" s="79"/>
      <c r="B2446" s="79"/>
      <c r="C2446" s="79"/>
      <c r="D2446" s="79"/>
      <c r="E2446" s="79"/>
      <c r="F2446" s="79"/>
      <c r="G2446" s="79"/>
      <c r="H2446" s="79"/>
      <c r="I2446" s="79"/>
      <c r="J2446" s="79"/>
      <c r="K2446" s="79"/>
      <c r="L2446" s="79"/>
      <c r="M2446" s="79"/>
      <c r="N2446" s="79"/>
      <c r="O2446" s="79"/>
      <c r="P2446" s="79"/>
      <c r="Q2446" s="79"/>
      <c r="R2446" s="79"/>
      <c r="S2446" s="79"/>
      <c r="T2446" s="79"/>
      <c r="U2446" s="79"/>
      <c r="V2446" s="79"/>
      <c r="W2446" s="79"/>
    </row>
    <row r="2447" spans="1:23">
      <c r="A2447" s="79"/>
      <c r="B2447" s="79"/>
      <c r="C2447" s="79"/>
      <c r="D2447" s="79"/>
      <c r="E2447" s="79"/>
      <c r="F2447" s="79"/>
      <c r="G2447" s="79"/>
      <c r="H2447" s="79"/>
      <c r="I2447" s="79"/>
      <c r="J2447" s="79"/>
      <c r="K2447" s="79"/>
      <c r="L2447" s="79"/>
      <c r="M2447" s="79"/>
      <c r="N2447" s="79"/>
      <c r="O2447" s="79"/>
      <c r="P2447" s="79"/>
      <c r="Q2447" s="79"/>
      <c r="R2447" s="79"/>
      <c r="S2447" s="79"/>
      <c r="T2447" s="79"/>
      <c r="U2447" s="79"/>
      <c r="V2447" s="79"/>
      <c r="W2447" s="79"/>
    </row>
    <row r="2448" spans="1:23">
      <c r="A2448" s="79"/>
      <c r="B2448" s="79"/>
      <c r="C2448" s="79"/>
      <c r="D2448" s="79"/>
      <c r="E2448" s="79"/>
      <c r="F2448" s="79"/>
      <c r="G2448" s="79"/>
      <c r="H2448" s="79"/>
      <c r="I2448" s="79"/>
      <c r="J2448" s="79"/>
      <c r="K2448" s="79"/>
      <c r="L2448" s="79"/>
      <c r="M2448" s="79"/>
      <c r="N2448" s="79"/>
      <c r="O2448" s="79"/>
      <c r="P2448" s="79"/>
      <c r="Q2448" s="79"/>
      <c r="R2448" s="79"/>
      <c r="S2448" s="79"/>
      <c r="T2448" s="79"/>
      <c r="U2448" s="79"/>
      <c r="V2448" s="79"/>
      <c r="W2448" s="79"/>
    </row>
    <row r="2449" spans="1:23">
      <c r="A2449" s="79"/>
      <c r="B2449" s="79"/>
      <c r="C2449" s="79"/>
      <c r="D2449" s="79"/>
      <c r="E2449" s="79"/>
      <c r="F2449" s="79"/>
      <c r="G2449" s="79"/>
      <c r="H2449" s="79"/>
      <c r="I2449" s="79"/>
      <c r="J2449" s="79"/>
      <c r="K2449" s="79"/>
      <c r="L2449" s="79"/>
      <c r="M2449" s="79"/>
      <c r="N2449" s="79"/>
      <c r="O2449" s="79"/>
      <c r="P2449" s="79"/>
      <c r="Q2449" s="79"/>
      <c r="R2449" s="79"/>
      <c r="S2449" s="79"/>
      <c r="T2449" s="79"/>
      <c r="U2449" s="79"/>
      <c r="V2449" s="79"/>
      <c r="W2449" s="79"/>
    </row>
    <row r="2450" spans="1:23">
      <c r="A2450" s="79"/>
      <c r="B2450" s="79"/>
      <c r="C2450" s="79"/>
      <c r="D2450" s="79"/>
      <c r="E2450" s="79"/>
      <c r="F2450" s="79"/>
      <c r="G2450" s="79"/>
      <c r="H2450" s="79"/>
      <c r="I2450" s="79"/>
      <c r="J2450" s="79"/>
      <c r="K2450" s="79"/>
      <c r="L2450" s="79"/>
      <c r="M2450" s="79"/>
      <c r="N2450" s="79"/>
      <c r="O2450" s="79"/>
      <c r="P2450" s="79"/>
      <c r="Q2450" s="79"/>
      <c r="R2450" s="79"/>
      <c r="S2450" s="79"/>
      <c r="T2450" s="79"/>
      <c r="U2450" s="79"/>
      <c r="V2450" s="79"/>
      <c r="W2450" s="79"/>
    </row>
    <row r="2451" spans="1:23">
      <c r="A2451" s="79"/>
      <c r="B2451" s="79"/>
      <c r="C2451" s="79"/>
      <c r="D2451" s="79"/>
      <c r="E2451" s="79"/>
      <c r="F2451" s="79"/>
      <c r="G2451" s="79"/>
      <c r="H2451" s="79"/>
      <c r="I2451" s="79"/>
      <c r="J2451" s="79"/>
      <c r="K2451" s="79"/>
      <c r="L2451" s="79"/>
      <c r="M2451" s="79"/>
      <c r="N2451" s="79"/>
      <c r="O2451" s="79"/>
      <c r="P2451" s="79"/>
      <c r="Q2451" s="79"/>
      <c r="R2451" s="79"/>
      <c r="S2451" s="79"/>
      <c r="T2451" s="79"/>
      <c r="U2451" s="79"/>
      <c r="V2451" s="79"/>
      <c r="W2451" s="79"/>
    </row>
    <row r="2452" spans="1:23">
      <c r="A2452" s="79"/>
      <c r="B2452" s="79"/>
      <c r="C2452" s="79"/>
      <c r="D2452" s="79"/>
      <c r="E2452" s="79"/>
      <c r="F2452" s="79"/>
      <c r="G2452" s="79"/>
      <c r="H2452" s="79"/>
      <c r="I2452" s="79"/>
      <c r="J2452" s="79"/>
      <c r="K2452" s="79"/>
      <c r="L2452" s="79"/>
      <c r="M2452" s="79"/>
      <c r="N2452" s="79"/>
      <c r="O2452" s="79"/>
      <c r="P2452" s="79"/>
      <c r="Q2452" s="79"/>
      <c r="R2452" s="79"/>
      <c r="S2452" s="79"/>
      <c r="T2452" s="79"/>
      <c r="U2452" s="79"/>
      <c r="V2452" s="79"/>
      <c r="W2452" s="79"/>
    </row>
    <row r="2453" spans="1:23">
      <c r="A2453" s="79"/>
      <c r="B2453" s="79"/>
      <c r="C2453" s="79"/>
      <c r="D2453" s="79"/>
      <c r="E2453" s="79"/>
      <c r="F2453" s="79"/>
      <c r="G2453" s="79"/>
      <c r="H2453" s="79"/>
      <c r="I2453" s="79"/>
      <c r="J2453" s="79"/>
      <c r="K2453" s="79"/>
      <c r="L2453" s="79"/>
      <c r="M2453" s="79"/>
      <c r="N2453" s="79"/>
      <c r="O2453" s="79"/>
      <c r="P2453" s="79"/>
      <c r="Q2453" s="79"/>
      <c r="R2453" s="79"/>
      <c r="S2453" s="79"/>
      <c r="T2453" s="79"/>
      <c r="U2453" s="79"/>
      <c r="V2453" s="79"/>
      <c r="W2453" s="79"/>
    </row>
    <row r="2454" spans="1:23">
      <c r="A2454" s="79"/>
      <c r="B2454" s="79"/>
      <c r="C2454" s="79"/>
      <c r="D2454" s="79"/>
      <c r="E2454" s="79"/>
      <c r="F2454" s="79"/>
      <c r="G2454" s="79"/>
      <c r="H2454" s="79"/>
      <c r="I2454" s="79"/>
      <c r="J2454" s="79"/>
      <c r="K2454" s="79"/>
      <c r="L2454" s="79"/>
      <c r="M2454" s="79"/>
      <c r="N2454" s="79"/>
      <c r="O2454" s="79"/>
      <c r="P2454" s="79"/>
      <c r="Q2454" s="79"/>
      <c r="R2454" s="79"/>
      <c r="S2454" s="79"/>
      <c r="T2454" s="79"/>
      <c r="U2454" s="79"/>
      <c r="V2454" s="79"/>
      <c r="W2454" s="79"/>
    </row>
    <row r="2455" spans="1:23">
      <c r="A2455" s="79"/>
      <c r="B2455" s="79"/>
      <c r="C2455" s="79"/>
      <c r="D2455" s="79"/>
      <c r="E2455" s="79"/>
      <c r="F2455" s="79"/>
      <c r="G2455" s="79"/>
      <c r="H2455" s="79"/>
      <c r="I2455" s="79"/>
      <c r="J2455" s="79"/>
      <c r="K2455" s="79"/>
      <c r="L2455" s="79"/>
      <c r="M2455" s="79"/>
      <c r="N2455" s="79"/>
      <c r="O2455" s="79"/>
      <c r="P2455" s="79"/>
      <c r="Q2455" s="79"/>
      <c r="R2455" s="79"/>
      <c r="S2455" s="79"/>
      <c r="T2455" s="79"/>
      <c r="U2455" s="79"/>
      <c r="V2455" s="79"/>
      <c r="W2455" s="79"/>
    </row>
    <row r="2456" spans="1:23">
      <c r="A2456" s="79"/>
      <c r="B2456" s="79"/>
      <c r="C2456" s="79"/>
      <c r="D2456" s="79"/>
      <c r="E2456" s="79"/>
      <c r="F2456" s="79"/>
      <c r="G2456" s="79"/>
      <c r="H2456" s="79"/>
      <c r="I2456" s="79"/>
      <c r="J2456" s="79"/>
      <c r="K2456" s="79"/>
      <c r="L2456" s="79"/>
      <c r="M2456" s="79"/>
      <c r="N2456" s="79"/>
      <c r="O2456" s="79"/>
      <c r="P2456" s="79"/>
      <c r="Q2456" s="79"/>
      <c r="R2456" s="79"/>
      <c r="S2456" s="79"/>
      <c r="T2456" s="79"/>
      <c r="U2456" s="79"/>
      <c r="V2456" s="79"/>
      <c r="W2456" s="79"/>
    </row>
    <row r="2457" spans="1:23">
      <c r="A2457" s="79"/>
      <c r="B2457" s="79"/>
      <c r="C2457" s="79"/>
      <c r="D2457" s="79"/>
      <c r="E2457" s="79"/>
      <c r="F2457" s="79"/>
      <c r="G2457" s="79"/>
      <c r="H2457" s="79"/>
      <c r="I2457" s="79"/>
      <c r="J2457" s="79"/>
      <c r="K2457" s="79"/>
      <c r="L2457" s="79"/>
      <c r="M2457" s="79"/>
      <c r="N2457" s="79"/>
      <c r="O2457" s="79"/>
      <c r="P2457" s="79"/>
      <c r="Q2457" s="79"/>
      <c r="R2457" s="79"/>
      <c r="S2457" s="79"/>
      <c r="T2457" s="79"/>
      <c r="U2457" s="79"/>
      <c r="V2457" s="79"/>
      <c r="W2457" s="79"/>
    </row>
    <row r="2458" spans="1:23">
      <c r="A2458" s="79"/>
      <c r="B2458" s="79"/>
      <c r="C2458" s="79"/>
      <c r="D2458" s="79"/>
      <c r="E2458" s="79"/>
      <c r="F2458" s="79"/>
      <c r="G2458" s="79"/>
      <c r="H2458" s="79"/>
      <c r="I2458" s="79"/>
      <c r="J2458" s="79"/>
      <c r="K2458" s="79"/>
      <c r="L2458" s="79"/>
      <c r="M2458" s="79"/>
      <c r="N2458" s="79"/>
      <c r="O2458" s="79"/>
      <c r="P2458" s="79"/>
      <c r="Q2458" s="79"/>
      <c r="R2458" s="79"/>
      <c r="S2458" s="79"/>
      <c r="T2458" s="79"/>
      <c r="U2458" s="79"/>
      <c r="V2458" s="79"/>
      <c r="W2458" s="79"/>
    </row>
    <row r="2459" spans="1:23">
      <c r="A2459" s="79"/>
      <c r="B2459" s="79"/>
      <c r="C2459" s="79"/>
      <c r="D2459" s="79"/>
      <c r="E2459" s="79"/>
      <c r="F2459" s="79"/>
      <c r="G2459" s="79"/>
      <c r="H2459" s="79"/>
      <c r="I2459" s="79"/>
      <c r="J2459" s="79"/>
      <c r="K2459" s="79"/>
      <c r="L2459" s="79"/>
      <c r="M2459" s="79"/>
      <c r="N2459" s="79"/>
      <c r="O2459" s="79"/>
      <c r="P2459" s="79"/>
      <c r="Q2459" s="79"/>
      <c r="R2459" s="79"/>
      <c r="S2459" s="79"/>
      <c r="T2459" s="79"/>
      <c r="U2459" s="79"/>
      <c r="V2459" s="79"/>
      <c r="W2459" s="79"/>
    </row>
    <row r="2460" spans="1:23">
      <c r="A2460" s="79"/>
      <c r="B2460" s="79"/>
      <c r="C2460" s="79"/>
      <c r="D2460" s="79"/>
      <c r="E2460" s="79"/>
      <c r="F2460" s="79"/>
      <c r="G2460" s="79"/>
      <c r="H2460" s="79"/>
      <c r="I2460" s="79"/>
      <c r="J2460" s="79"/>
      <c r="K2460" s="79"/>
      <c r="L2460" s="79"/>
      <c r="M2460" s="79"/>
      <c r="N2460" s="79"/>
      <c r="O2460" s="79"/>
      <c r="P2460" s="79"/>
      <c r="Q2460" s="79"/>
      <c r="R2460" s="79"/>
      <c r="S2460" s="79"/>
      <c r="T2460" s="79"/>
      <c r="U2460" s="79"/>
      <c r="V2460" s="79"/>
      <c r="W2460" s="79"/>
    </row>
    <row r="2461" spans="1:23">
      <c r="A2461" s="79"/>
      <c r="B2461" s="79"/>
      <c r="C2461" s="79"/>
      <c r="D2461" s="79"/>
      <c r="E2461" s="79"/>
      <c r="F2461" s="79"/>
      <c r="G2461" s="79"/>
      <c r="H2461" s="79"/>
      <c r="I2461" s="79"/>
      <c r="J2461" s="79"/>
      <c r="K2461" s="79"/>
      <c r="L2461" s="79"/>
      <c r="M2461" s="79"/>
      <c r="N2461" s="79"/>
      <c r="O2461" s="79"/>
      <c r="P2461" s="79"/>
      <c r="Q2461" s="79"/>
      <c r="R2461" s="79"/>
      <c r="S2461" s="79"/>
      <c r="T2461" s="79"/>
      <c r="U2461" s="79"/>
      <c r="V2461" s="79"/>
      <c r="W2461" s="79"/>
    </row>
    <row r="2462" spans="1:23">
      <c r="A2462" s="79"/>
      <c r="B2462" s="79"/>
      <c r="C2462" s="79"/>
      <c r="D2462" s="79"/>
      <c r="E2462" s="79"/>
      <c r="F2462" s="79"/>
      <c r="G2462" s="79"/>
      <c r="H2462" s="79"/>
      <c r="I2462" s="79"/>
      <c r="J2462" s="79"/>
      <c r="K2462" s="79"/>
      <c r="L2462" s="79"/>
      <c r="M2462" s="79"/>
      <c r="N2462" s="79"/>
      <c r="O2462" s="79"/>
      <c r="P2462" s="79"/>
      <c r="Q2462" s="79"/>
      <c r="R2462" s="79"/>
      <c r="S2462" s="79"/>
      <c r="T2462" s="79"/>
      <c r="U2462" s="79"/>
      <c r="V2462" s="79"/>
      <c r="W2462" s="79"/>
    </row>
    <row r="2463" spans="1:23">
      <c r="A2463" s="79"/>
      <c r="B2463" s="79"/>
      <c r="C2463" s="79"/>
      <c r="D2463" s="79"/>
      <c r="E2463" s="79"/>
      <c r="F2463" s="79"/>
      <c r="G2463" s="79"/>
      <c r="H2463" s="79"/>
      <c r="I2463" s="79"/>
      <c r="J2463" s="79"/>
      <c r="K2463" s="79"/>
      <c r="L2463" s="79"/>
      <c r="M2463" s="79"/>
      <c r="N2463" s="79"/>
      <c r="O2463" s="79"/>
      <c r="P2463" s="79"/>
      <c r="Q2463" s="79"/>
      <c r="R2463" s="79"/>
      <c r="S2463" s="79"/>
      <c r="T2463" s="79"/>
      <c r="U2463" s="79"/>
      <c r="V2463" s="79"/>
      <c r="W2463" s="79"/>
    </row>
    <row r="2464" spans="1:23">
      <c r="A2464" s="79"/>
      <c r="B2464" s="79"/>
      <c r="C2464" s="79"/>
      <c r="D2464" s="79"/>
      <c r="E2464" s="79"/>
      <c r="F2464" s="79"/>
      <c r="G2464" s="79"/>
      <c r="H2464" s="79"/>
      <c r="I2464" s="79"/>
      <c r="J2464" s="79"/>
      <c r="K2464" s="79"/>
      <c r="L2464" s="79"/>
      <c r="M2464" s="79"/>
      <c r="N2464" s="79"/>
      <c r="O2464" s="79"/>
      <c r="P2464" s="79"/>
      <c r="Q2464" s="79"/>
      <c r="R2464" s="79"/>
      <c r="S2464" s="79"/>
      <c r="T2464" s="79"/>
      <c r="U2464" s="79"/>
      <c r="V2464" s="79"/>
      <c r="W2464" s="79"/>
    </row>
    <row r="2465" spans="1:23">
      <c r="A2465" s="79"/>
      <c r="B2465" s="79"/>
      <c r="C2465" s="79"/>
      <c r="D2465" s="79"/>
      <c r="E2465" s="79"/>
      <c r="F2465" s="79"/>
      <c r="G2465" s="79"/>
      <c r="H2465" s="79"/>
      <c r="I2465" s="79"/>
      <c r="J2465" s="79"/>
      <c r="K2465" s="79"/>
      <c r="L2465" s="79"/>
      <c r="M2465" s="79"/>
      <c r="N2465" s="79"/>
      <c r="O2465" s="79"/>
      <c r="P2465" s="79"/>
      <c r="Q2465" s="79"/>
      <c r="R2465" s="79"/>
      <c r="S2465" s="79"/>
      <c r="T2465" s="79"/>
      <c r="U2465" s="79"/>
      <c r="V2465" s="79"/>
      <c r="W2465" s="79"/>
    </row>
    <row r="2466" spans="1:23">
      <c r="A2466" s="79"/>
      <c r="B2466" s="79"/>
      <c r="C2466" s="79"/>
      <c r="D2466" s="79"/>
      <c r="E2466" s="79"/>
      <c r="F2466" s="79"/>
      <c r="G2466" s="79"/>
      <c r="H2466" s="79"/>
      <c r="I2466" s="79"/>
      <c r="J2466" s="79"/>
      <c r="K2466" s="79"/>
      <c r="L2466" s="79"/>
      <c r="M2466" s="79"/>
      <c r="N2466" s="79"/>
      <c r="O2466" s="79"/>
      <c r="P2466" s="79"/>
      <c r="Q2466" s="79"/>
      <c r="R2466" s="79"/>
      <c r="S2466" s="79"/>
      <c r="T2466" s="79"/>
      <c r="U2466" s="79"/>
      <c r="V2466" s="79"/>
      <c r="W2466" s="79"/>
    </row>
    <row r="2467" spans="1:23">
      <c r="A2467" s="79"/>
      <c r="B2467" s="79"/>
      <c r="C2467" s="79"/>
      <c r="D2467" s="79"/>
      <c r="E2467" s="79"/>
      <c r="F2467" s="79"/>
      <c r="G2467" s="79"/>
      <c r="H2467" s="79"/>
      <c r="I2467" s="79"/>
      <c r="J2467" s="79"/>
      <c r="K2467" s="79"/>
      <c r="L2467" s="79"/>
      <c r="M2467" s="79"/>
      <c r="N2467" s="79"/>
      <c r="O2467" s="79"/>
      <c r="P2467" s="79"/>
      <c r="Q2467" s="79"/>
      <c r="R2467" s="79"/>
      <c r="S2467" s="79"/>
      <c r="T2467" s="79"/>
      <c r="U2467" s="79"/>
      <c r="V2467" s="79"/>
      <c r="W2467" s="79"/>
    </row>
    <row r="2468" spans="1:23">
      <c r="A2468" s="79"/>
      <c r="B2468" s="79"/>
      <c r="C2468" s="79"/>
      <c r="D2468" s="79"/>
      <c r="E2468" s="79"/>
      <c r="F2468" s="79"/>
      <c r="G2468" s="79"/>
      <c r="H2468" s="79"/>
      <c r="I2468" s="79"/>
      <c r="J2468" s="79"/>
      <c r="K2468" s="79"/>
      <c r="L2468" s="79"/>
      <c r="M2468" s="79"/>
      <c r="N2468" s="79"/>
      <c r="O2468" s="79"/>
      <c r="P2468" s="79"/>
      <c r="Q2468" s="79"/>
      <c r="R2468" s="79"/>
      <c r="S2468" s="79"/>
      <c r="T2468" s="79"/>
      <c r="U2468" s="79"/>
      <c r="V2468" s="79"/>
      <c r="W2468" s="79"/>
    </row>
    <row r="2469" spans="1:23">
      <c r="A2469" s="79"/>
      <c r="B2469" s="79"/>
      <c r="C2469" s="79"/>
      <c r="D2469" s="79"/>
      <c r="E2469" s="79"/>
      <c r="F2469" s="79"/>
      <c r="G2469" s="79"/>
      <c r="H2469" s="79"/>
      <c r="I2469" s="79"/>
      <c r="J2469" s="79"/>
      <c r="K2469" s="79"/>
      <c r="L2469" s="79"/>
      <c r="M2469" s="79"/>
      <c r="N2469" s="79"/>
      <c r="O2469" s="79"/>
      <c r="P2469" s="79"/>
      <c r="Q2469" s="79"/>
      <c r="R2469" s="79"/>
      <c r="S2469" s="79"/>
      <c r="T2469" s="79"/>
      <c r="U2469" s="79"/>
      <c r="V2469" s="79"/>
      <c r="W2469" s="79"/>
    </row>
    <row r="2470" spans="1:23">
      <c r="A2470" s="79"/>
      <c r="B2470" s="79"/>
      <c r="C2470" s="79"/>
      <c r="D2470" s="79"/>
      <c r="E2470" s="79"/>
      <c r="F2470" s="79"/>
      <c r="G2470" s="79"/>
      <c r="H2470" s="79"/>
      <c r="I2470" s="79"/>
      <c r="J2470" s="79"/>
      <c r="K2470" s="79"/>
      <c r="L2470" s="79"/>
      <c r="M2470" s="79"/>
      <c r="N2470" s="79"/>
      <c r="O2470" s="79"/>
      <c r="P2470" s="79"/>
      <c r="Q2470" s="79"/>
      <c r="R2470" s="79"/>
      <c r="S2470" s="79"/>
      <c r="T2470" s="79"/>
      <c r="U2470" s="79"/>
      <c r="V2470" s="79"/>
      <c r="W2470" s="79"/>
    </row>
    <row r="2471" spans="1:23">
      <c r="A2471" s="79"/>
      <c r="B2471" s="79"/>
      <c r="C2471" s="79"/>
      <c r="D2471" s="79"/>
      <c r="E2471" s="79"/>
      <c r="F2471" s="79"/>
      <c r="G2471" s="79"/>
      <c r="H2471" s="79"/>
      <c r="I2471" s="79"/>
      <c r="J2471" s="79"/>
      <c r="K2471" s="79"/>
      <c r="L2471" s="79"/>
      <c r="M2471" s="79"/>
      <c r="N2471" s="79"/>
      <c r="O2471" s="79"/>
      <c r="P2471" s="79"/>
      <c r="Q2471" s="79"/>
      <c r="R2471" s="79"/>
      <c r="S2471" s="79"/>
      <c r="T2471" s="79"/>
      <c r="U2471" s="79"/>
      <c r="V2471" s="79"/>
      <c r="W2471" s="79"/>
    </row>
    <row r="2472" spans="1:23">
      <c r="A2472" s="79"/>
      <c r="B2472" s="79"/>
      <c r="C2472" s="79"/>
      <c r="D2472" s="79"/>
      <c r="E2472" s="79"/>
      <c r="F2472" s="79"/>
      <c r="G2472" s="79"/>
      <c r="H2472" s="79"/>
      <c r="I2472" s="79"/>
      <c r="J2472" s="79"/>
      <c r="K2472" s="79"/>
      <c r="L2472" s="79"/>
      <c r="M2472" s="79"/>
      <c r="N2472" s="79"/>
      <c r="O2472" s="79"/>
      <c r="P2472" s="79"/>
      <c r="Q2472" s="79"/>
      <c r="R2472" s="79"/>
      <c r="S2472" s="79"/>
      <c r="T2472" s="79"/>
      <c r="U2472" s="79"/>
      <c r="V2472" s="79"/>
      <c r="W2472" s="79"/>
    </row>
    <row r="2473" spans="1:23">
      <c r="A2473" s="79"/>
      <c r="B2473" s="79"/>
      <c r="C2473" s="79"/>
      <c r="D2473" s="79"/>
      <c r="E2473" s="79"/>
      <c r="F2473" s="79"/>
      <c r="G2473" s="79"/>
      <c r="H2473" s="79"/>
      <c r="I2473" s="79"/>
      <c r="J2473" s="79"/>
      <c r="K2473" s="79"/>
      <c r="L2473" s="79"/>
      <c r="M2473" s="79"/>
      <c r="N2473" s="79"/>
      <c r="O2473" s="79"/>
      <c r="P2473" s="79"/>
      <c r="Q2473" s="79"/>
      <c r="R2473" s="79"/>
      <c r="S2473" s="79"/>
      <c r="T2473" s="79"/>
      <c r="U2473" s="79"/>
      <c r="V2473" s="79"/>
      <c r="W2473" s="79"/>
    </row>
    <row r="2474" spans="1:23">
      <c r="A2474" s="79"/>
      <c r="B2474" s="79"/>
      <c r="C2474" s="79"/>
      <c r="D2474" s="79"/>
      <c r="E2474" s="79"/>
      <c r="F2474" s="79"/>
      <c r="G2474" s="79"/>
      <c r="H2474" s="79"/>
      <c r="I2474" s="79"/>
      <c r="J2474" s="79"/>
      <c r="K2474" s="79"/>
      <c r="L2474" s="79"/>
      <c r="M2474" s="79"/>
      <c r="N2474" s="79"/>
      <c r="O2474" s="79"/>
      <c r="P2474" s="79"/>
      <c r="Q2474" s="79"/>
      <c r="R2474" s="79"/>
      <c r="S2474" s="79"/>
      <c r="T2474" s="79"/>
      <c r="U2474" s="79"/>
      <c r="V2474" s="79"/>
      <c r="W2474" s="79"/>
    </row>
    <row r="2475" spans="1:23">
      <c r="A2475" s="79"/>
      <c r="B2475" s="79"/>
      <c r="C2475" s="79"/>
      <c r="D2475" s="79"/>
      <c r="E2475" s="79"/>
      <c r="F2475" s="79"/>
      <c r="G2475" s="79"/>
      <c r="H2475" s="79"/>
      <c r="I2475" s="79"/>
      <c r="J2475" s="79"/>
      <c r="K2475" s="79"/>
      <c r="L2475" s="79"/>
      <c r="M2475" s="79"/>
      <c r="N2475" s="79"/>
      <c r="O2475" s="79"/>
      <c r="P2475" s="79"/>
      <c r="Q2475" s="79"/>
      <c r="R2475" s="79"/>
      <c r="S2475" s="79"/>
      <c r="T2475" s="79"/>
      <c r="U2475" s="79"/>
      <c r="V2475" s="79"/>
      <c r="W2475" s="79"/>
    </row>
    <row r="2476" spans="1:23">
      <c r="A2476" s="79"/>
      <c r="B2476" s="79"/>
      <c r="C2476" s="79"/>
      <c r="D2476" s="79"/>
      <c r="E2476" s="79"/>
      <c r="F2476" s="79"/>
      <c r="G2476" s="79"/>
      <c r="H2476" s="79"/>
      <c r="I2476" s="79"/>
      <c r="J2476" s="79"/>
      <c r="K2476" s="79"/>
      <c r="L2476" s="79"/>
      <c r="M2476" s="79"/>
      <c r="N2476" s="79"/>
      <c r="O2476" s="79"/>
      <c r="P2476" s="79"/>
      <c r="Q2476" s="79"/>
      <c r="R2476" s="79"/>
      <c r="S2476" s="79"/>
      <c r="T2476" s="79"/>
      <c r="U2476" s="79"/>
      <c r="V2476" s="79"/>
      <c r="W2476" s="79"/>
    </row>
    <row r="2477" spans="1:23">
      <c r="A2477" s="79"/>
      <c r="B2477" s="79"/>
      <c r="C2477" s="79"/>
      <c r="D2477" s="79"/>
      <c r="E2477" s="79"/>
      <c r="F2477" s="79"/>
      <c r="G2477" s="79"/>
      <c r="H2477" s="79"/>
      <c r="I2477" s="79"/>
      <c r="J2477" s="79"/>
      <c r="K2477" s="79"/>
      <c r="L2477" s="79"/>
      <c r="M2477" s="79"/>
      <c r="N2477" s="79"/>
      <c r="O2477" s="79"/>
      <c r="P2477" s="79"/>
      <c r="Q2477" s="79"/>
      <c r="R2477" s="79"/>
      <c r="S2477" s="79"/>
      <c r="T2477" s="79"/>
      <c r="U2477" s="79"/>
      <c r="V2477" s="79"/>
      <c r="W2477" s="79"/>
    </row>
    <row r="2478" spans="1:23">
      <c r="A2478" s="79"/>
      <c r="B2478" s="79"/>
      <c r="C2478" s="79"/>
      <c r="D2478" s="79"/>
      <c r="E2478" s="79"/>
      <c r="F2478" s="79"/>
      <c r="G2478" s="79"/>
      <c r="H2478" s="79"/>
      <c r="I2478" s="79"/>
      <c r="J2478" s="79"/>
      <c r="K2478" s="79"/>
      <c r="L2478" s="79"/>
      <c r="M2478" s="79"/>
      <c r="N2478" s="79"/>
      <c r="O2478" s="79"/>
      <c r="P2478" s="79"/>
      <c r="Q2478" s="79"/>
      <c r="R2478" s="79"/>
      <c r="S2478" s="79"/>
      <c r="T2478" s="79"/>
      <c r="U2478" s="79"/>
      <c r="V2478" s="79"/>
      <c r="W2478" s="79"/>
    </row>
    <row r="2479" spans="1:23">
      <c r="A2479" s="79"/>
      <c r="B2479" s="79"/>
      <c r="C2479" s="79"/>
      <c r="D2479" s="79"/>
      <c r="E2479" s="79"/>
      <c r="F2479" s="79"/>
      <c r="G2479" s="79"/>
      <c r="H2479" s="79"/>
      <c r="I2479" s="79"/>
      <c r="J2479" s="79"/>
      <c r="K2479" s="79"/>
      <c r="L2479" s="79"/>
      <c r="M2479" s="79"/>
      <c r="N2479" s="79"/>
      <c r="O2479" s="79"/>
      <c r="P2479" s="79"/>
      <c r="Q2479" s="79"/>
      <c r="R2479" s="79"/>
      <c r="S2479" s="79"/>
      <c r="T2479" s="79"/>
      <c r="U2479" s="79"/>
      <c r="V2479" s="79"/>
      <c r="W2479" s="79"/>
    </row>
    <row r="2480" spans="1:23">
      <c r="A2480" s="79"/>
      <c r="B2480" s="79"/>
      <c r="C2480" s="79"/>
      <c r="D2480" s="79"/>
      <c r="E2480" s="79"/>
      <c r="F2480" s="79"/>
      <c r="G2480" s="79"/>
      <c r="H2480" s="79"/>
      <c r="I2480" s="79"/>
      <c r="J2480" s="79"/>
      <c r="K2480" s="79"/>
      <c r="L2480" s="79"/>
      <c r="M2480" s="79"/>
      <c r="N2480" s="79"/>
      <c r="O2480" s="79"/>
      <c r="P2480" s="79"/>
      <c r="Q2480" s="79"/>
      <c r="R2480" s="79"/>
      <c r="S2480" s="79"/>
      <c r="T2480" s="79"/>
      <c r="U2480" s="79"/>
      <c r="V2480" s="79"/>
      <c r="W2480" s="79"/>
    </row>
    <row r="2481" spans="1:23">
      <c r="A2481" s="79"/>
      <c r="B2481" s="79"/>
      <c r="C2481" s="79"/>
      <c r="D2481" s="79"/>
      <c r="E2481" s="79"/>
      <c r="F2481" s="79"/>
      <c r="G2481" s="79"/>
      <c r="H2481" s="79"/>
      <c r="I2481" s="79"/>
      <c r="J2481" s="79"/>
      <c r="K2481" s="79"/>
      <c r="L2481" s="79"/>
      <c r="M2481" s="79"/>
      <c r="N2481" s="79"/>
      <c r="O2481" s="79"/>
      <c r="P2481" s="79"/>
      <c r="Q2481" s="79"/>
      <c r="R2481" s="79"/>
      <c r="S2481" s="79"/>
      <c r="T2481" s="79"/>
      <c r="U2481" s="79"/>
      <c r="V2481" s="79"/>
      <c r="W2481" s="79"/>
    </row>
    <row r="2482" spans="1:23">
      <c r="A2482" s="79"/>
      <c r="B2482" s="79"/>
      <c r="C2482" s="79"/>
      <c r="D2482" s="79"/>
      <c r="E2482" s="79"/>
      <c r="F2482" s="79"/>
      <c r="G2482" s="79"/>
      <c r="H2482" s="79"/>
      <c r="I2482" s="79"/>
      <c r="J2482" s="79"/>
      <c r="K2482" s="79"/>
      <c r="L2482" s="79"/>
      <c r="M2482" s="79"/>
      <c r="N2482" s="79"/>
      <c r="O2482" s="79"/>
      <c r="P2482" s="79"/>
      <c r="Q2482" s="79"/>
      <c r="R2482" s="79"/>
      <c r="S2482" s="79"/>
      <c r="T2482" s="79"/>
      <c r="U2482" s="79"/>
      <c r="V2482" s="79"/>
      <c r="W2482" s="79"/>
    </row>
    <row r="2483" spans="1:23">
      <c r="A2483" s="79"/>
      <c r="B2483" s="79"/>
      <c r="C2483" s="79"/>
      <c r="D2483" s="79"/>
      <c r="E2483" s="79"/>
      <c r="F2483" s="79"/>
      <c r="G2483" s="79"/>
      <c r="H2483" s="79"/>
      <c r="I2483" s="79"/>
      <c r="J2483" s="79"/>
      <c r="K2483" s="79"/>
      <c r="L2483" s="79"/>
      <c r="M2483" s="79"/>
      <c r="N2483" s="79"/>
      <c r="O2483" s="79"/>
      <c r="P2483" s="79"/>
      <c r="Q2483" s="79"/>
      <c r="R2483" s="79"/>
      <c r="S2483" s="79"/>
      <c r="T2483" s="79"/>
      <c r="U2483" s="79"/>
      <c r="V2483" s="79"/>
      <c r="W2483" s="79"/>
    </row>
    <row r="2484" spans="1:23">
      <c r="A2484" s="79"/>
      <c r="B2484" s="79"/>
      <c r="C2484" s="79"/>
      <c r="D2484" s="79"/>
      <c r="E2484" s="79"/>
      <c r="F2484" s="79"/>
      <c r="G2484" s="79"/>
      <c r="H2484" s="79"/>
      <c r="I2484" s="79"/>
      <c r="J2484" s="79"/>
      <c r="K2484" s="79"/>
      <c r="L2484" s="79"/>
      <c r="M2484" s="79"/>
      <c r="N2484" s="79"/>
      <c r="O2484" s="79"/>
      <c r="P2484" s="79"/>
      <c r="Q2484" s="79"/>
      <c r="R2484" s="79"/>
      <c r="S2484" s="79"/>
      <c r="T2484" s="79"/>
      <c r="U2484" s="79"/>
      <c r="V2484" s="79"/>
      <c r="W2484" s="79"/>
    </row>
    <row r="2485" spans="1:23">
      <c r="A2485" s="79"/>
      <c r="B2485" s="79"/>
      <c r="C2485" s="79"/>
      <c r="D2485" s="79"/>
      <c r="E2485" s="79"/>
      <c r="F2485" s="79"/>
      <c r="G2485" s="79"/>
      <c r="H2485" s="79"/>
      <c r="I2485" s="79"/>
      <c r="J2485" s="79"/>
      <c r="K2485" s="79"/>
      <c r="L2485" s="79"/>
      <c r="M2485" s="79"/>
      <c r="N2485" s="79"/>
      <c r="O2485" s="79"/>
      <c r="P2485" s="79"/>
      <c r="Q2485" s="79"/>
      <c r="R2485" s="79"/>
      <c r="S2485" s="79"/>
      <c r="T2485" s="79"/>
      <c r="U2485" s="79"/>
      <c r="V2485" s="79"/>
      <c r="W2485" s="79"/>
    </row>
    <row r="2486" spans="1:23">
      <c r="A2486" s="79"/>
      <c r="B2486" s="79"/>
      <c r="C2486" s="79"/>
      <c r="D2486" s="79"/>
      <c r="E2486" s="79"/>
      <c r="F2486" s="79"/>
      <c r="G2486" s="79"/>
      <c r="H2486" s="79"/>
      <c r="I2486" s="79"/>
      <c r="J2486" s="79"/>
      <c r="K2486" s="79"/>
      <c r="L2486" s="79"/>
      <c r="M2486" s="79"/>
      <c r="N2486" s="79"/>
      <c r="O2486" s="79"/>
      <c r="P2486" s="79"/>
      <c r="Q2486" s="79"/>
      <c r="R2486" s="79"/>
      <c r="S2486" s="79"/>
      <c r="T2486" s="79"/>
      <c r="U2486" s="79"/>
      <c r="V2486" s="79"/>
      <c r="W2486" s="79"/>
    </row>
    <row r="2487" spans="1:23">
      <c r="A2487" s="79"/>
      <c r="B2487" s="79"/>
      <c r="C2487" s="79"/>
      <c r="D2487" s="79"/>
      <c r="E2487" s="79"/>
      <c r="F2487" s="79"/>
      <c r="G2487" s="79"/>
      <c r="H2487" s="79"/>
      <c r="I2487" s="79"/>
      <c r="J2487" s="79"/>
      <c r="K2487" s="79"/>
      <c r="L2487" s="79"/>
      <c r="M2487" s="79"/>
      <c r="N2487" s="79"/>
      <c r="O2487" s="79"/>
      <c r="P2487" s="79"/>
      <c r="Q2487" s="79"/>
      <c r="R2487" s="79"/>
      <c r="S2487" s="79"/>
      <c r="T2487" s="79"/>
      <c r="U2487" s="79"/>
      <c r="V2487" s="79"/>
      <c r="W2487" s="79"/>
    </row>
    <row r="2488" spans="1:23">
      <c r="A2488" s="79"/>
      <c r="B2488" s="79"/>
      <c r="C2488" s="79"/>
      <c r="D2488" s="79"/>
      <c r="E2488" s="79"/>
      <c r="F2488" s="79"/>
      <c r="G2488" s="79"/>
      <c r="H2488" s="79"/>
      <c r="I2488" s="79"/>
      <c r="J2488" s="79"/>
      <c r="K2488" s="79"/>
      <c r="L2488" s="79"/>
      <c r="M2488" s="79"/>
      <c r="N2488" s="79"/>
      <c r="O2488" s="79"/>
      <c r="P2488" s="79"/>
      <c r="Q2488" s="79"/>
      <c r="R2488" s="79"/>
      <c r="S2488" s="79"/>
      <c r="T2488" s="79"/>
      <c r="U2488" s="79"/>
      <c r="V2488" s="79"/>
      <c r="W2488" s="79"/>
    </row>
    <row r="2489" spans="1:23">
      <c r="A2489" s="79"/>
      <c r="B2489" s="79"/>
      <c r="C2489" s="79"/>
      <c r="D2489" s="79"/>
      <c r="E2489" s="79"/>
      <c r="F2489" s="79"/>
      <c r="G2489" s="79"/>
      <c r="H2489" s="79"/>
      <c r="I2489" s="79"/>
      <c r="J2489" s="79"/>
      <c r="K2489" s="79"/>
      <c r="L2489" s="79"/>
      <c r="M2489" s="79"/>
      <c r="N2489" s="79"/>
      <c r="O2489" s="79"/>
      <c r="P2489" s="79"/>
      <c r="Q2489" s="79"/>
      <c r="R2489" s="79"/>
      <c r="S2489" s="79"/>
      <c r="T2489" s="79"/>
      <c r="U2489" s="79"/>
      <c r="V2489" s="79"/>
      <c r="W2489" s="79"/>
    </row>
    <row r="2490" spans="1:23">
      <c r="A2490" s="79"/>
      <c r="B2490" s="79"/>
      <c r="C2490" s="79"/>
      <c r="D2490" s="79"/>
      <c r="E2490" s="79"/>
      <c r="F2490" s="79"/>
      <c r="G2490" s="79"/>
      <c r="H2490" s="79"/>
      <c r="I2490" s="79"/>
      <c r="J2490" s="79"/>
      <c r="K2490" s="79"/>
      <c r="L2490" s="79"/>
      <c r="M2490" s="79"/>
      <c r="N2490" s="79"/>
      <c r="O2490" s="79"/>
      <c r="P2490" s="79"/>
      <c r="Q2490" s="79"/>
      <c r="R2490" s="79"/>
      <c r="S2490" s="79"/>
      <c r="T2490" s="79"/>
      <c r="U2490" s="79"/>
      <c r="V2490" s="79"/>
      <c r="W2490" s="79"/>
    </row>
    <row r="2491" spans="1:23">
      <c r="A2491" s="79"/>
      <c r="B2491" s="79"/>
      <c r="C2491" s="79"/>
      <c r="D2491" s="79"/>
      <c r="E2491" s="79"/>
      <c r="F2491" s="79"/>
      <c r="G2491" s="79"/>
      <c r="H2491" s="79"/>
      <c r="I2491" s="79"/>
      <c r="J2491" s="79"/>
      <c r="K2491" s="79"/>
      <c r="L2491" s="79"/>
      <c r="M2491" s="79"/>
      <c r="N2491" s="79"/>
      <c r="O2491" s="79"/>
      <c r="P2491" s="79"/>
      <c r="Q2491" s="79"/>
      <c r="R2491" s="79"/>
      <c r="S2491" s="79"/>
      <c r="T2491" s="79"/>
      <c r="U2491" s="79"/>
      <c r="V2491" s="79"/>
      <c r="W2491" s="79"/>
    </row>
    <row r="2492" spans="1:23">
      <c r="A2492" s="79"/>
      <c r="B2492" s="79"/>
      <c r="C2492" s="79"/>
      <c r="D2492" s="79"/>
      <c r="E2492" s="79"/>
      <c r="F2492" s="79"/>
      <c r="G2492" s="79"/>
      <c r="H2492" s="79"/>
      <c r="I2492" s="79"/>
      <c r="J2492" s="79"/>
      <c r="K2492" s="79"/>
      <c r="L2492" s="79"/>
      <c r="M2492" s="79"/>
      <c r="N2492" s="79"/>
      <c r="O2492" s="79"/>
      <c r="P2492" s="79"/>
      <c r="Q2492" s="79"/>
      <c r="R2492" s="79"/>
      <c r="S2492" s="79"/>
      <c r="T2492" s="79"/>
      <c r="U2492" s="79"/>
      <c r="V2492" s="79"/>
      <c r="W2492" s="79"/>
    </row>
    <row r="2493" spans="1:23">
      <c r="A2493" s="79"/>
      <c r="B2493" s="79"/>
      <c r="C2493" s="79"/>
      <c r="D2493" s="79"/>
      <c r="E2493" s="79"/>
      <c r="F2493" s="79"/>
      <c r="G2493" s="79"/>
      <c r="H2493" s="79"/>
      <c r="I2493" s="79"/>
      <c r="J2493" s="79"/>
      <c r="K2493" s="79"/>
      <c r="L2493" s="79"/>
      <c r="M2493" s="79"/>
      <c r="N2493" s="79"/>
      <c r="O2493" s="79"/>
      <c r="P2493" s="79"/>
      <c r="Q2493" s="79"/>
      <c r="R2493" s="79"/>
      <c r="S2493" s="79"/>
      <c r="T2493" s="79"/>
      <c r="U2493" s="79"/>
      <c r="V2493" s="79"/>
      <c r="W2493" s="79"/>
    </row>
    <row r="2494" spans="1:23">
      <c r="A2494" s="79"/>
      <c r="B2494" s="79"/>
      <c r="C2494" s="79"/>
      <c r="D2494" s="79"/>
      <c r="E2494" s="79"/>
      <c r="F2494" s="79"/>
      <c r="G2494" s="79"/>
      <c r="H2494" s="79"/>
      <c r="I2494" s="79"/>
      <c r="J2494" s="79"/>
      <c r="K2494" s="79"/>
      <c r="L2494" s="79"/>
      <c r="M2494" s="79"/>
      <c r="N2494" s="79"/>
      <c r="O2494" s="79"/>
      <c r="P2494" s="79"/>
      <c r="Q2494" s="79"/>
      <c r="R2494" s="79"/>
      <c r="S2494" s="79"/>
      <c r="T2494" s="79"/>
      <c r="U2494" s="79"/>
      <c r="V2494" s="79"/>
      <c r="W2494" s="79"/>
    </row>
    <row r="2495" spans="1:23">
      <c r="A2495" s="79"/>
      <c r="B2495" s="79"/>
      <c r="C2495" s="79"/>
      <c r="D2495" s="79"/>
      <c r="E2495" s="79"/>
      <c r="F2495" s="79"/>
      <c r="G2495" s="79"/>
      <c r="H2495" s="79"/>
      <c r="I2495" s="79"/>
      <c r="J2495" s="79"/>
      <c r="K2495" s="79"/>
      <c r="L2495" s="79"/>
      <c r="M2495" s="79"/>
      <c r="N2495" s="79"/>
      <c r="O2495" s="79"/>
      <c r="P2495" s="79"/>
      <c r="Q2495" s="79"/>
      <c r="R2495" s="79"/>
      <c r="S2495" s="79"/>
      <c r="T2495" s="79"/>
      <c r="U2495" s="79"/>
      <c r="V2495" s="79"/>
      <c r="W2495" s="79"/>
    </row>
    <row r="2496" spans="1:23">
      <c r="A2496" s="79"/>
      <c r="B2496" s="79"/>
      <c r="C2496" s="79"/>
      <c r="D2496" s="79"/>
      <c r="E2496" s="79"/>
      <c r="F2496" s="79"/>
      <c r="G2496" s="79"/>
      <c r="H2496" s="79"/>
      <c r="I2496" s="79"/>
      <c r="J2496" s="79"/>
      <c r="K2496" s="79"/>
      <c r="L2496" s="79"/>
      <c r="M2496" s="79"/>
      <c r="N2496" s="79"/>
      <c r="O2496" s="79"/>
      <c r="P2496" s="79"/>
      <c r="Q2496" s="79"/>
      <c r="R2496" s="79"/>
      <c r="S2496" s="79"/>
      <c r="T2496" s="79"/>
      <c r="U2496" s="79"/>
      <c r="V2496" s="79"/>
      <c r="W2496" s="79"/>
    </row>
    <row r="2497" spans="1:23">
      <c r="A2497" s="79"/>
      <c r="B2497" s="79"/>
      <c r="C2497" s="79"/>
      <c r="D2497" s="79"/>
      <c r="E2497" s="79"/>
      <c r="F2497" s="79"/>
      <c r="G2497" s="79"/>
      <c r="H2497" s="79"/>
      <c r="I2497" s="79"/>
      <c r="J2497" s="79"/>
      <c r="K2497" s="79"/>
      <c r="L2497" s="79"/>
      <c r="M2497" s="79"/>
      <c r="N2497" s="79"/>
      <c r="O2497" s="79"/>
      <c r="P2497" s="79"/>
      <c r="Q2497" s="79"/>
      <c r="R2497" s="79"/>
      <c r="S2497" s="79"/>
      <c r="T2497" s="79"/>
      <c r="U2497" s="79"/>
      <c r="V2497" s="79"/>
      <c r="W2497" s="79"/>
    </row>
    <row r="2498" spans="1:23">
      <c r="A2498" s="79"/>
      <c r="B2498" s="79"/>
      <c r="C2498" s="79"/>
      <c r="D2498" s="79"/>
      <c r="E2498" s="79"/>
      <c r="F2498" s="79"/>
      <c r="G2498" s="79"/>
      <c r="H2498" s="79"/>
      <c r="I2498" s="79"/>
      <c r="J2498" s="79"/>
      <c r="K2498" s="79"/>
      <c r="L2498" s="79"/>
      <c r="M2498" s="79"/>
      <c r="N2498" s="79"/>
      <c r="O2498" s="79"/>
      <c r="P2498" s="79"/>
      <c r="Q2498" s="79"/>
      <c r="R2498" s="79"/>
      <c r="S2498" s="79"/>
      <c r="T2498" s="79"/>
      <c r="U2498" s="79"/>
      <c r="V2498" s="79"/>
      <c r="W2498" s="79"/>
    </row>
    <row r="2499" spans="1:23">
      <c r="A2499" s="79"/>
      <c r="B2499" s="79"/>
      <c r="C2499" s="79"/>
      <c r="D2499" s="79"/>
      <c r="E2499" s="79"/>
      <c r="F2499" s="79"/>
      <c r="G2499" s="79"/>
      <c r="H2499" s="79"/>
      <c r="I2499" s="79"/>
      <c r="J2499" s="79"/>
      <c r="K2499" s="79"/>
      <c r="L2499" s="79"/>
      <c r="M2499" s="79"/>
      <c r="N2499" s="79"/>
      <c r="O2499" s="79"/>
      <c r="P2499" s="79"/>
      <c r="Q2499" s="79"/>
      <c r="R2499" s="79"/>
      <c r="S2499" s="79"/>
      <c r="T2499" s="79"/>
      <c r="U2499" s="79"/>
      <c r="V2499" s="79"/>
      <c r="W2499" s="79"/>
    </row>
    <row r="2500" spans="1:23">
      <c r="A2500" s="79"/>
      <c r="B2500" s="79"/>
      <c r="C2500" s="79"/>
      <c r="D2500" s="79"/>
      <c r="E2500" s="79"/>
      <c r="F2500" s="79"/>
      <c r="G2500" s="79"/>
      <c r="H2500" s="79"/>
      <c r="I2500" s="79"/>
      <c r="J2500" s="79"/>
      <c r="K2500" s="79"/>
      <c r="L2500" s="79"/>
      <c r="M2500" s="79"/>
      <c r="N2500" s="79"/>
      <c r="O2500" s="79"/>
      <c r="P2500" s="79"/>
      <c r="Q2500" s="79"/>
      <c r="R2500" s="79"/>
      <c r="S2500" s="79"/>
      <c r="T2500" s="79"/>
      <c r="U2500" s="79"/>
      <c r="V2500" s="79"/>
      <c r="W2500" s="79"/>
    </row>
    <row r="2501" spans="1:23">
      <c r="A2501" s="79"/>
      <c r="B2501" s="79"/>
      <c r="C2501" s="79"/>
      <c r="D2501" s="79"/>
      <c r="E2501" s="79"/>
      <c r="F2501" s="79"/>
      <c r="G2501" s="79"/>
      <c r="H2501" s="79"/>
      <c r="I2501" s="79"/>
      <c r="J2501" s="79"/>
      <c r="K2501" s="79"/>
      <c r="L2501" s="79"/>
      <c r="M2501" s="79"/>
      <c r="N2501" s="79"/>
      <c r="O2501" s="79"/>
      <c r="P2501" s="79"/>
      <c r="Q2501" s="79"/>
      <c r="R2501" s="79"/>
      <c r="S2501" s="79"/>
      <c r="T2501" s="79"/>
      <c r="U2501" s="79"/>
      <c r="V2501" s="79"/>
      <c r="W2501" s="79"/>
    </row>
    <row r="2502" spans="1:23">
      <c r="A2502" s="79"/>
      <c r="B2502" s="79"/>
      <c r="C2502" s="79"/>
      <c r="D2502" s="79"/>
      <c r="E2502" s="79"/>
      <c r="F2502" s="79"/>
      <c r="G2502" s="79"/>
      <c r="H2502" s="79"/>
      <c r="I2502" s="79"/>
      <c r="J2502" s="79"/>
      <c r="K2502" s="79"/>
      <c r="L2502" s="79"/>
      <c r="M2502" s="79"/>
      <c r="N2502" s="79"/>
      <c r="O2502" s="79"/>
      <c r="P2502" s="79"/>
      <c r="Q2502" s="79"/>
      <c r="R2502" s="79"/>
      <c r="S2502" s="79"/>
      <c r="T2502" s="79"/>
      <c r="U2502" s="79"/>
      <c r="V2502" s="79"/>
      <c r="W2502" s="79"/>
    </row>
    <row r="2503" spans="1:23">
      <c r="A2503" s="79"/>
      <c r="B2503" s="79"/>
      <c r="C2503" s="79"/>
      <c r="D2503" s="79"/>
      <c r="E2503" s="79"/>
      <c r="F2503" s="79"/>
      <c r="G2503" s="79"/>
      <c r="H2503" s="79"/>
      <c r="I2503" s="79"/>
      <c r="J2503" s="79"/>
      <c r="K2503" s="79"/>
      <c r="L2503" s="79"/>
      <c r="M2503" s="79"/>
      <c r="N2503" s="79"/>
      <c r="O2503" s="79"/>
      <c r="P2503" s="79"/>
      <c r="Q2503" s="79"/>
      <c r="R2503" s="79"/>
      <c r="S2503" s="79"/>
      <c r="T2503" s="79"/>
      <c r="U2503" s="79"/>
      <c r="V2503" s="79"/>
      <c r="W2503" s="79"/>
    </row>
    <row r="2504" spans="1:23">
      <c r="A2504" s="79"/>
      <c r="B2504" s="79"/>
      <c r="C2504" s="79"/>
      <c r="D2504" s="79"/>
      <c r="E2504" s="79"/>
      <c r="F2504" s="79"/>
      <c r="G2504" s="79"/>
      <c r="H2504" s="79"/>
      <c r="I2504" s="79"/>
      <c r="J2504" s="79"/>
      <c r="K2504" s="79"/>
      <c r="L2504" s="79"/>
      <c r="M2504" s="79"/>
      <c r="N2504" s="79"/>
      <c r="O2504" s="79"/>
      <c r="P2504" s="79"/>
      <c r="Q2504" s="79"/>
      <c r="R2504" s="79"/>
      <c r="S2504" s="79"/>
      <c r="T2504" s="79"/>
      <c r="U2504" s="79"/>
      <c r="V2504" s="79"/>
      <c r="W2504" s="79"/>
    </row>
    <row r="2505" spans="1:23">
      <c r="A2505" s="79"/>
      <c r="B2505" s="79"/>
      <c r="C2505" s="79"/>
      <c r="D2505" s="79"/>
      <c r="E2505" s="79"/>
      <c r="F2505" s="79"/>
      <c r="G2505" s="79"/>
      <c r="H2505" s="79"/>
      <c r="I2505" s="79"/>
      <c r="J2505" s="79"/>
      <c r="K2505" s="79"/>
      <c r="L2505" s="79"/>
      <c r="M2505" s="79"/>
      <c r="N2505" s="79"/>
      <c r="O2505" s="79"/>
      <c r="P2505" s="79"/>
      <c r="Q2505" s="79"/>
      <c r="R2505" s="79"/>
      <c r="S2505" s="79"/>
      <c r="T2505" s="79"/>
      <c r="U2505" s="79"/>
      <c r="V2505" s="79"/>
      <c r="W2505" s="79"/>
    </row>
    <row r="2506" spans="1:23">
      <c r="A2506" s="79"/>
      <c r="B2506" s="79"/>
      <c r="C2506" s="79"/>
      <c r="D2506" s="79"/>
      <c r="E2506" s="79"/>
      <c r="F2506" s="79"/>
      <c r="G2506" s="79"/>
      <c r="H2506" s="79"/>
      <c r="I2506" s="79"/>
      <c r="J2506" s="79"/>
      <c r="K2506" s="79"/>
      <c r="L2506" s="79"/>
      <c r="M2506" s="79"/>
      <c r="N2506" s="79"/>
      <c r="O2506" s="79"/>
      <c r="P2506" s="79"/>
      <c r="Q2506" s="79"/>
      <c r="R2506" s="79"/>
      <c r="S2506" s="79"/>
      <c r="T2506" s="79"/>
      <c r="U2506" s="79"/>
      <c r="V2506" s="79"/>
      <c r="W2506" s="79"/>
    </row>
    <row r="2507" spans="1:23">
      <c r="A2507" s="79"/>
      <c r="B2507" s="79"/>
      <c r="C2507" s="79"/>
      <c r="D2507" s="79"/>
      <c r="E2507" s="79"/>
      <c r="F2507" s="79"/>
      <c r="G2507" s="79"/>
      <c r="H2507" s="79"/>
      <c r="I2507" s="79"/>
      <c r="J2507" s="79"/>
      <c r="K2507" s="79"/>
      <c r="L2507" s="79"/>
      <c r="M2507" s="79"/>
      <c r="N2507" s="79"/>
      <c r="O2507" s="79"/>
      <c r="P2507" s="79"/>
      <c r="Q2507" s="79"/>
      <c r="R2507" s="79"/>
      <c r="S2507" s="79"/>
      <c r="T2507" s="79"/>
      <c r="U2507" s="79"/>
      <c r="V2507" s="79"/>
      <c r="W2507" s="79"/>
    </row>
    <row r="2508" spans="1:23">
      <c r="A2508" s="79"/>
      <c r="B2508" s="79"/>
      <c r="C2508" s="79"/>
      <c r="D2508" s="79"/>
      <c r="E2508" s="79"/>
      <c r="F2508" s="79"/>
      <c r="G2508" s="79"/>
      <c r="H2508" s="79"/>
      <c r="I2508" s="79"/>
      <c r="J2508" s="79"/>
      <c r="K2508" s="79"/>
      <c r="L2508" s="79"/>
      <c r="M2508" s="79"/>
      <c r="N2508" s="79"/>
      <c r="O2508" s="79"/>
      <c r="P2508" s="79"/>
      <c r="Q2508" s="79"/>
      <c r="R2508" s="79"/>
      <c r="S2508" s="79"/>
      <c r="T2508" s="79"/>
      <c r="U2508" s="79"/>
      <c r="V2508" s="79"/>
      <c r="W2508" s="79"/>
    </row>
    <row r="2509" spans="1:23">
      <c r="A2509" s="79"/>
      <c r="B2509" s="79"/>
      <c r="C2509" s="79"/>
      <c r="D2509" s="79"/>
      <c r="E2509" s="79"/>
      <c r="F2509" s="79"/>
      <c r="G2509" s="79"/>
      <c r="H2509" s="79"/>
      <c r="I2509" s="79"/>
      <c r="J2509" s="79"/>
      <c r="K2509" s="79"/>
      <c r="L2509" s="79"/>
      <c r="M2509" s="79"/>
      <c r="N2509" s="79"/>
      <c r="O2509" s="79"/>
      <c r="P2509" s="79"/>
      <c r="Q2509" s="79"/>
      <c r="R2509" s="79"/>
      <c r="S2509" s="79"/>
      <c r="T2509" s="79"/>
      <c r="U2509" s="79"/>
      <c r="V2509" s="79"/>
      <c r="W2509" s="79"/>
    </row>
    <row r="2510" spans="1:23">
      <c r="A2510" s="79"/>
      <c r="B2510" s="79"/>
      <c r="C2510" s="79"/>
      <c r="D2510" s="79"/>
      <c r="E2510" s="79"/>
      <c r="F2510" s="79"/>
      <c r="G2510" s="79"/>
      <c r="H2510" s="79"/>
      <c r="I2510" s="79"/>
      <c r="J2510" s="79"/>
      <c r="K2510" s="79"/>
      <c r="L2510" s="79"/>
      <c r="M2510" s="79"/>
      <c r="N2510" s="79"/>
      <c r="O2510" s="79"/>
      <c r="P2510" s="79"/>
      <c r="Q2510" s="79"/>
      <c r="R2510" s="79"/>
      <c r="S2510" s="79"/>
      <c r="T2510" s="79"/>
      <c r="U2510" s="79"/>
      <c r="V2510" s="79"/>
      <c r="W2510" s="79"/>
    </row>
    <row r="2511" spans="1:23">
      <c r="A2511" s="79"/>
      <c r="B2511" s="79"/>
      <c r="C2511" s="79"/>
      <c r="D2511" s="79"/>
      <c r="E2511" s="79"/>
      <c r="F2511" s="79"/>
      <c r="G2511" s="79"/>
      <c r="H2511" s="79"/>
      <c r="I2511" s="79"/>
      <c r="J2511" s="79"/>
      <c r="K2511" s="79"/>
      <c r="L2511" s="79"/>
      <c r="M2511" s="79"/>
      <c r="N2511" s="79"/>
      <c r="O2511" s="79"/>
      <c r="P2511" s="79"/>
      <c r="Q2511" s="79"/>
      <c r="R2511" s="79"/>
      <c r="S2511" s="79"/>
      <c r="T2511" s="79"/>
      <c r="U2511" s="79"/>
      <c r="V2511" s="79"/>
      <c r="W2511" s="79"/>
    </row>
    <row r="2512" spans="1:23">
      <c r="A2512" s="79"/>
      <c r="B2512" s="79"/>
      <c r="C2512" s="79"/>
      <c r="D2512" s="79"/>
      <c r="E2512" s="79"/>
      <c r="F2512" s="79"/>
      <c r="G2512" s="79"/>
      <c r="H2512" s="79"/>
      <c r="I2512" s="79"/>
      <c r="J2512" s="79"/>
      <c r="K2512" s="79"/>
      <c r="L2512" s="79"/>
      <c r="M2512" s="79"/>
      <c r="N2512" s="79"/>
      <c r="O2512" s="79"/>
      <c r="P2512" s="79"/>
      <c r="Q2512" s="79"/>
      <c r="R2512" s="79"/>
      <c r="S2512" s="79"/>
      <c r="T2512" s="79"/>
      <c r="U2512" s="79"/>
      <c r="V2512" s="79"/>
      <c r="W2512" s="79"/>
    </row>
    <row r="2513" spans="1:23">
      <c r="A2513" s="79"/>
      <c r="B2513" s="79"/>
      <c r="C2513" s="79"/>
      <c r="D2513" s="79"/>
      <c r="E2513" s="79"/>
      <c r="F2513" s="79"/>
      <c r="G2513" s="79"/>
      <c r="H2513" s="79"/>
      <c r="I2513" s="79"/>
      <c r="J2513" s="79"/>
      <c r="K2513" s="79"/>
      <c r="L2513" s="79"/>
      <c r="M2513" s="79"/>
      <c r="N2513" s="79"/>
      <c r="O2513" s="79"/>
      <c r="P2513" s="79"/>
      <c r="Q2513" s="79"/>
      <c r="R2513" s="79"/>
      <c r="S2513" s="79"/>
      <c r="T2513" s="79"/>
      <c r="U2513" s="79"/>
      <c r="V2513" s="79"/>
      <c r="W2513" s="79"/>
    </row>
    <row r="2514" spans="1:23">
      <c r="A2514" s="79"/>
      <c r="B2514" s="79"/>
      <c r="C2514" s="79"/>
      <c r="D2514" s="79"/>
      <c r="E2514" s="79"/>
      <c r="F2514" s="79"/>
      <c r="G2514" s="79"/>
      <c r="H2514" s="79"/>
      <c r="I2514" s="79"/>
      <c r="J2514" s="79"/>
      <c r="K2514" s="79"/>
      <c r="L2514" s="79"/>
      <c r="M2514" s="79"/>
      <c r="N2514" s="79"/>
      <c r="O2514" s="79"/>
      <c r="P2514" s="79"/>
      <c r="Q2514" s="79"/>
      <c r="R2514" s="79"/>
      <c r="S2514" s="79"/>
      <c r="T2514" s="79"/>
      <c r="U2514" s="79"/>
      <c r="V2514" s="79"/>
      <c r="W2514" s="79"/>
    </row>
    <row r="2515" spans="1:23">
      <c r="A2515" s="79"/>
      <c r="B2515" s="79"/>
      <c r="C2515" s="79"/>
      <c r="D2515" s="79"/>
      <c r="E2515" s="79"/>
      <c r="F2515" s="79"/>
      <c r="G2515" s="79"/>
      <c r="H2515" s="79"/>
      <c r="I2515" s="79"/>
      <c r="J2515" s="79"/>
      <c r="K2515" s="79"/>
      <c r="L2515" s="79"/>
      <c r="M2515" s="79"/>
      <c r="N2515" s="79"/>
      <c r="O2515" s="79"/>
      <c r="P2515" s="79"/>
      <c r="Q2515" s="79"/>
      <c r="R2515" s="79"/>
      <c r="S2515" s="79"/>
      <c r="T2515" s="79"/>
      <c r="U2515" s="79"/>
      <c r="V2515" s="79"/>
      <c r="W2515" s="79"/>
    </row>
    <row r="2516" spans="1:23">
      <c r="A2516" s="79"/>
      <c r="B2516" s="79"/>
      <c r="C2516" s="79"/>
      <c r="D2516" s="79"/>
      <c r="E2516" s="79"/>
      <c r="F2516" s="79"/>
      <c r="G2516" s="79"/>
      <c r="H2516" s="79"/>
      <c r="I2516" s="79"/>
      <c r="J2516" s="79"/>
      <c r="K2516" s="79"/>
      <c r="L2516" s="79"/>
      <c r="M2516" s="79"/>
      <c r="N2516" s="79"/>
      <c r="O2516" s="79"/>
      <c r="P2516" s="79"/>
      <c r="Q2516" s="79"/>
      <c r="R2516" s="79"/>
      <c r="S2516" s="79"/>
      <c r="T2516" s="79"/>
      <c r="U2516" s="79"/>
      <c r="V2516" s="79"/>
      <c r="W2516" s="79"/>
    </row>
    <row r="2517" spans="1:23">
      <c r="A2517" s="79"/>
      <c r="B2517" s="79"/>
      <c r="C2517" s="79"/>
      <c r="D2517" s="79"/>
      <c r="E2517" s="79"/>
      <c r="F2517" s="79"/>
      <c r="G2517" s="79"/>
      <c r="H2517" s="79"/>
      <c r="I2517" s="79"/>
      <c r="J2517" s="79"/>
      <c r="K2517" s="79"/>
      <c r="L2517" s="79"/>
      <c r="M2517" s="79"/>
      <c r="N2517" s="79"/>
      <c r="O2517" s="79"/>
      <c r="P2517" s="79"/>
      <c r="Q2517" s="79"/>
      <c r="R2517" s="79"/>
      <c r="S2517" s="79"/>
      <c r="T2517" s="79"/>
      <c r="U2517" s="79"/>
      <c r="V2517" s="79"/>
      <c r="W2517" s="79"/>
    </row>
    <row r="2518" spans="1:23">
      <c r="A2518" s="79"/>
      <c r="B2518" s="79"/>
      <c r="C2518" s="79"/>
      <c r="D2518" s="79"/>
      <c r="E2518" s="79"/>
      <c r="F2518" s="79"/>
      <c r="G2518" s="79"/>
      <c r="H2518" s="79"/>
      <c r="I2518" s="79"/>
      <c r="J2518" s="79"/>
      <c r="K2518" s="79"/>
      <c r="L2518" s="79"/>
      <c r="M2518" s="79"/>
      <c r="N2518" s="79"/>
      <c r="O2518" s="79"/>
      <c r="P2518" s="79"/>
      <c r="Q2518" s="79"/>
      <c r="R2518" s="79"/>
      <c r="S2518" s="79"/>
      <c r="T2518" s="79"/>
      <c r="U2518" s="79"/>
      <c r="V2518" s="79"/>
      <c r="W2518" s="79"/>
    </row>
    <row r="2519" spans="1:23">
      <c r="A2519" s="79"/>
      <c r="B2519" s="79"/>
      <c r="C2519" s="79"/>
      <c r="D2519" s="79"/>
      <c r="E2519" s="79"/>
      <c r="F2519" s="79"/>
      <c r="G2519" s="79"/>
      <c r="H2519" s="79"/>
      <c r="I2519" s="79"/>
      <c r="J2519" s="79"/>
      <c r="K2519" s="79"/>
      <c r="L2519" s="79"/>
      <c r="M2519" s="79"/>
      <c r="N2519" s="79"/>
      <c r="O2519" s="79"/>
      <c r="P2519" s="79"/>
      <c r="Q2519" s="79"/>
      <c r="R2519" s="79"/>
      <c r="S2519" s="79"/>
      <c r="T2519" s="79"/>
      <c r="U2519" s="79"/>
      <c r="V2519" s="79"/>
      <c r="W2519" s="79"/>
    </row>
    <row r="2520" spans="1:23">
      <c r="A2520" s="79"/>
      <c r="B2520" s="79"/>
      <c r="C2520" s="79"/>
      <c r="D2520" s="79"/>
      <c r="E2520" s="79"/>
      <c r="F2520" s="79"/>
      <c r="G2520" s="79"/>
      <c r="H2520" s="79"/>
      <c r="I2520" s="79"/>
      <c r="J2520" s="79"/>
      <c r="K2520" s="79"/>
      <c r="L2520" s="79"/>
      <c r="M2520" s="79"/>
      <c r="N2520" s="79"/>
      <c r="O2520" s="79"/>
      <c r="P2520" s="79"/>
      <c r="Q2520" s="79"/>
      <c r="R2520" s="79"/>
      <c r="S2520" s="79"/>
      <c r="T2520" s="79"/>
      <c r="U2520" s="79"/>
      <c r="V2520" s="79"/>
      <c r="W2520" s="79"/>
    </row>
    <row r="2521" spans="1:23">
      <c r="A2521" s="79"/>
      <c r="B2521" s="79"/>
      <c r="C2521" s="79"/>
      <c r="D2521" s="79"/>
      <c r="E2521" s="79"/>
      <c r="F2521" s="79"/>
      <c r="G2521" s="79"/>
      <c r="H2521" s="79"/>
      <c r="I2521" s="79"/>
      <c r="J2521" s="79"/>
      <c r="K2521" s="79"/>
      <c r="L2521" s="79"/>
      <c r="M2521" s="79"/>
      <c r="N2521" s="79"/>
      <c r="O2521" s="79"/>
      <c r="P2521" s="79"/>
      <c r="Q2521" s="79"/>
      <c r="R2521" s="79"/>
      <c r="S2521" s="79"/>
      <c r="T2521" s="79"/>
      <c r="U2521" s="79"/>
      <c r="V2521" s="79"/>
      <c r="W2521" s="79"/>
    </row>
    <row r="2522" spans="1:23">
      <c r="A2522" s="79"/>
      <c r="B2522" s="79"/>
      <c r="C2522" s="79"/>
      <c r="D2522" s="79"/>
      <c r="E2522" s="79"/>
      <c r="F2522" s="79"/>
      <c r="G2522" s="79"/>
      <c r="H2522" s="79"/>
      <c r="I2522" s="79"/>
      <c r="J2522" s="79"/>
      <c r="K2522" s="79"/>
      <c r="L2522" s="79"/>
      <c r="M2522" s="79"/>
      <c r="N2522" s="79"/>
      <c r="O2522" s="79"/>
      <c r="P2522" s="79"/>
      <c r="Q2522" s="79"/>
      <c r="R2522" s="79"/>
      <c r="S2522" s="79"/>
      <c r="T2522" s="79"/>
      <c r="U2522" s="79"/>
      <c r="V2522" s="79"/>
      <c r="W2522" s="79"/>
    </row>
    <row r="2523" spans="1:23">
      <c r="A2523" s="79"/>
      <c r="B2523" s="79"/>
      <c r="C2523" s="79"/>
      <c r="D2523" s="79"/>
      <c r="E2523" s="79"/>
      <c r="F2523" s="79"/>
      <c r="G2523" s="79"/>
      <c r="H2523" s="79"/>
      <c r="I2523" s="79"/>
      <c r="J2523" s="79"/>
      <c r="K2523" s="79"/>
      <c r="L2523" s="79"/>
      <c r="M2523" s="79"/>
      <c r="N2523" s="79"/>
      <c r="O2523" s="79"/>
      <c r="P2523" s="79"/>
      <c r="Q2523" s="79"/>
      <c r="R2523" s="79"/>
      <c r="S2523" s="79"/>
      <c r="T2523" s="79"/>
      <c r="U2523" s="79"/>
      <c r="V2523" s="79"/>
      <c r="W2523" s="79"/>
    </row>
    <row r="2524" spans="1:23">
      <c r="A2524" s="79"/>
      <c r="B2524" s="79"/>
      <c r="C2524" s="79"/>
      <c r="D2524" s="79"/>
      <c r="E2524" s="79"/>
      <c r="F2524" s="79"/>
      <c r="G2524" s="79"/>
      <c r="H2524" s="79"/>
      <c r="I2524" s="79"/>
      <c r="J2524" s="79"/>
      <c r="K2524" s="79"/>
      <c r="L2524" s="79"/>
      <c r="M2524" s="79"/>
      <c r="N2524" s="79"/>
      <c r="O2524" s="79"/>
      <c r="P2524" s="79"/>
      <c r="Q2524" s="79"/>
      <c r="R2524" s="79"/>
      <c r="S2524" s="79"/>
      <c r="T2524" s="79"/>
      <c r="U2524" s="79"/>
      <c r="V2524" s="79"/>
      <c r="W2524" s="79"/>
    </row>
    <row r="2525" spans="1:23">
      <c r="A2525" s="79"/>
      <c r="B2525" s="79"/>
      <c r="C2525" s="79"/>
      <c r="D2525" s="79"/>
      <c r="E2525" s="79"/>
      <c r="F2525" s="79"/>
      <c r="G2525" s="79"/>
      <c r="H2525" s="79"/>
      <c r="I2525" s="79"/>
      <c r="J2525" s="79"/>
      <c r="K2525" s="79"/>
      <c r="L2525" s="79"/>
      <c r="M2525" s="79"/>
      <c r="N2525" s="79"/>
      <c r="O2525" s="79"/>
      <c r="P2525" s="79"/>
      <c r="Q2525" s="79"/>
      <c r="R2525" s="79"/>
      <c r="S2525" s="79"/>
      <c r="T2525" s="79"/>
      <c r="U2525" s="79"/>
      <c r="V2525" s="79"/>
      <c r="W2525" s="79"/>
    </row>
    <row r="2526" spans="1:23">
      <c r="A2526" s="79"/>
      <c r="B2526" s="79"/>
      <c r="C2526" s="79"/>
      <c r="D2526" s="79"/>
      <c r="E2526" s="79"/>
      <c r="F2526" s="79"/>
      <c r="G2526" s="79"/>
      <c r="H2526" s="79"/>
      <c r="I2526" s="79"/>
      <c r="J2526" s="79"/>
      <c r="K2526" s="79"/>
      <c r="L2526" s="79"/>
      <c r="M2526" s="79"/>
      <c r="N2526" s="79"/>
      <c r="O2526" s="79"/>
      <c r="P2526" s="79"/>
      <c r="Q2526" s="79"/>
      <c r="R2526" s="79"/>
      <c r="S2526" s="79"/>
      <c r="T2526" s="79"/>
      <c r="U2526" s="79"/>
      <c r="V2526" s="79"/>
      <c r="W2526" s="79"/>
    </row>
    <row r="2527" spans="1:23">
      <c r="A2527" s="79"/>
      <c r="B2527" s="79"/>
      <c r="C2527" s="79"/>
      <c r="D2527" s="79"/>
      <c r="E2527" s="79"/>
      <c r="F2527" s="79"/>
      <c r="G2527" s="79"/>
      <c r="H2527" s="79"/>
      <c r="I2527" s="79"/>
      <c r="J2527" s="79"/>
      <c r="K2527" s="79"/>
      <c r="L2527" s="79"/>
      <c r="M2527" s="79"/>
      <c r="N2527" s="79"/>
      <c r="O2527" s="79"/>
      <c r="P2527" s="79"/>
      <c r="Q2527" s="79"/>
      <c r="R2527" s="79"/>
      <c r="S2527" s="79"/>
      <c r="T2527" s="79"/>
      <c r="U2527" s="79"/>
      <c r="V2527" s="79"/>
      <c r="W2527" s="79"/>
    </row>
    <row r="2528" spans="1:23">
      <c r="A2528" s="79"/>
      <c r="B2528" s="79"/>
      <c r="C2528" s="79"/>
      <c r="D2528" s="79"/>
      <c r="E2528" s="79"/>
      <c r="F2528" s="79"/>
      <c r="G2528" s="79"/>
      <c r="H2528" s="79"/>
      <c r="I2528" s="79"/>
      <c r="J2528" s="79"/>
      <c r="K2528" s="79"/>
      <c r="L2528" s="79"/>
      <c r="M2528" s="79"/>
      <c r="N2528" s="79"/>
      <c r="O2528" s="79"/>
      <c r="P2528" s="79"/>
      <c r="Q2528" s="79"/>
      <c r="R2528" s="79"/>
      <c r="S2528" s="79"/>
      <c r="T2528" s="79"/>
      <c r="U2528" s="79"/>
      <c r="V2528" s="79"/>
      <c r="W2528" s="79"/>
    </row>
    <row r="2529" spans="1:23">
      <c r="A2529" s="79"/>
      <c r="B2529" s="79"/>
      <c r="C2529" s="79"/>
      <c r="D2529" s="79"/>
      <c r="E2529" s="79"/>
      <c r="F2529" s="79"/>
      <c r="G2529" s="79"/>
      <c r="H2529" s="79"/>
      <c r="I2529" s="79"/>
      <c r="J2529" s="79"/>
      <c r="K2529" s="79"/>
      <c r="L2529" s="79"/>
      <c r="M2529" s="79"/>
      <c r="N2529" s="79"/>
      <c r="O2529" s="79"/>
      <c r="P2529" s="79"/>
      <c r="Q2529" s="79"/>
      <c r="R2529" s="79"/>
      <c r="S2529" s="79"/>
      <c r="T2529" s="79"/>
      <c r="U2529" s="79"/>
      <c r="V2529" s="79"/>
      <c r="W2529" s="79"/>
    </row>
    <row r="2530" spans="1:23">
      <c r="A2530" s="79"/>
      <c r="B2530" s="79"/>
      <c r="C2530" s="79"/>
      <c r="D2530" s="79"/>
      <c r="E2530" s="79"/>
      <c r="F2530" s="79"/>
      <c r="G2530" s="79"/>
      <c r="H2530" s="79"/>
      <c r="I2530" s="79"/>
      <c r="J2530" s="79"/>
      <c r="K2530" s="79"/>
      <c r="L2530" s="79"/>
      <c r="M2530" s="79"/>
      <c r="N2530" s="79"/>
      <c r="O2530" s="79"/>
      <c r="P2530" s="79"/>
      <c r="Q2530" s="79"/>
      <c r="R2530" s="79"/>
      <c r="S2530" s="79"/>
      <c r="T2530" s="79"/>
      <c r="U2530" s="79"/>
      <c r="V2530" s="79"/>
      <c r="W2530" s="79"/>
    </row>
    <row r="2531" spans="1:23">
      <c r="A2531" s="79"/>
      <c r="B2531" s="79"/>
      <c r="C2531" s="79"/>
      <c r="D2531" s="79"/>
      <c r="E2531" s="79"/>
      <c r="F2531" s="79"/>
      <c r="G2531" s="79"/>
      <c r="H2531" s="79"/>
      <c r="I2531" s="79"/>
      <c r="J2531" s="79"/>
      <c r="K2531" s="79"/>
      <c r="L2531" s="79"/>
      <c r="M2531" s="79"/>
      <c r="N2531" s="79"/>
      <c r="O2531" s="79"/>
      <c r="P2531" s="79"/>
      <c r="Q2531" s="79"/>
      <c r="R2531" s="79"/>
      <c r="S2531" s="79"/>
      <c r="T2531" s="79"/>
      <c r="U2531" s="79"/>
      <c r="V2531" s="79"/>
      <c r="W2531" s="79"/>
    </row>
    <row r="2532" spans="1:23">
      <c r="A2532" s="79"/>
      <c r="B2532" s="79"/>
      <c r="C2532" s="79"/>
      <c r="D2532" s="79"/>
      <c r="E2532" s="79"/>
      <c r="F2532" s="79"/>
      <c r="G2532" s="79"/>
      <c r="H2532" s="79"/>
      <c r="I2532" s="79"/>
      <c r="J2532" s="79"/>
      <c r="K2532" s="79"/>
      <c r="L2532" s="79"/>
      <c r="M2532" s="79"/>
      <c r="N2532" s="79"/>
      <c r="O2532" s="79"/>
      <c r="P2532" s="79"/>
      <c r="Q2532" s="79"/>
      <c r="R2532" s="79"/>
      <c r="S2532" s="79"/>
      <c r="T2532" s="79"/>
      <c r="U2532" s="79"/>
      <c r="V2532" s="79"/>
      <c r="W2532" s="79"/>
    </row>
    <row r="2533" spans="1:23">
      <c r="A2533" s="79"/>
      <c r="B2533" s="79"/>
      <c r="C2533" s="79"/>
      <c r="D2533" s="79"/>
      <c r="E2533" s="79"/>
      <c r="F2533" s="79"/>
      <c r="G2533" s="79"/>
      <c r="H2533" s="79"/>
      <c r="I2533" s="79"/>
      <c r="J2533" s="79"/>
      <c r="K2533" s="79"/>
      <c r="L2533" s="79"/>
      <c r="M2533" s="79"/>
      <c r="N2533" s="79"/>
      <c r="O2533" s="79"/>
      <c r="P2533" s="79"/>
      <c r="Q2533" s="79"/>
      <c r="R2533" s="79"/>
      <c r="S2533" s="79"/>
      <c r="T2533" s="79"/>
      <c r="U2533" s="79"/>
      <c r="V2533" s="79"/>
      <c r="W2533" s="79"/>
    </row>
    <row r="2534" spans="1:23">
      <c r="A2534" s="79"/>
      <c r="B2534" s="79"/>
      <c r="C2534" s="79"/>
      <c r="D2534" s="79"/>
      <c r="E2534" s="79"/>
      <c r="F2534" s="79"/>
      <c r="G2534" s="79"/>
      <c r="H2534" s="79"/>
      <c r="I2534" s="79"/>
      <c r="J2534" s="79"/>
      <c r="K2534" s="79"/>
      <c r="L2534" s="79"/>
      <c r="M2534" s="79"/>
      <c r="N2534" s="79"/>
      <c r="O2534" s="79"/>
      <c r="P2534" s="79"/>
      <c r="Q2534" s="79"/>
      <c r="R2534" s="79"/>
      <c r="S2534" s="79"/>
      <c r="T2534" s="79"/>
      <c r="U2534" s="79"/>
      <c r="V2534" s="79"/>
      <c r="W2534" s="79"/>
    </row>
    <row r="2535" spans="1:23">
      <c r="A2535" s="79"/>
      <c r="B2535" s="79"/>
      <c r="C2535" s="79"/>
      <c r="D2535" s="79"/>
      <c r="E2535" s="79"/>
      <c r="F2535" s="79"/>
      <c r="G2535" s="79"/>
      <c r="H2535" s="79"/>
      <c r="I2535" s="79"/>
      <c r="J2535" s="79"/>
      <c r="K2535" s="79"/>
      <c r="L2535" s="79"/>
      <c r="M2535" s="79"/>
      <c r="N2535" s="79"/>
      <c r="O2535" s="79"/>
      <c r="P2535" s="79"/>
      <c r="Q2535" s="79"/>
      <c r="R2535" s="79"/>
      <c r="S2535" s="79"/>
      <c r="T2535" s="79"/>
      <c r="U2535" s="79"/>
      <c r="V2535" s="79"/>
      <c r="W2535" s="79"/>
    </row>
    <row r="2536" spans="1:23">
      <c r="A2536" s="79"/>
      <c r="B2536" s="79"/>
      <c r="C2536" s="79"/>
      <c r="D2536" s="79"/>
      <c r="E2536" s="79"/>
      <c r="F2536" s="79"/>
      <c r="G2536" s="79"/>
      <c r="H2536" s="79"/>
      <c r="I2536" s="79"/>
      <c r="J2536" s="79"/>
      <c r="K2536" s="79"/>
      <c r="L2536" s="79"/>
      <c r="M2536" s="79"/>
      <c r="N2536" s="79"/>
      <c r="O2536" s="79"/>
      <c r="P2536" s="79"/>
      <c r="Q2536" s="79"/>
      <c r="R2536" s="79"/>
      <c r="S2536" s="79"/>
      <c r="T2536" s="79"/>
      <c r="U2536" s="79"/>
      <c r="V2536" s="79"/>
      <c r="W2536" s="79"/>
    </row>
    <row r="2537" spans="1:23">
      <c r="A2537" s="79"/>
      <c r="B2537" s="79"/>
      <c r="C2537" s="79"/>
      <c r="D2537" s="79"/>
      <c r="E2537" s="79"/>
      <c r="F2537" s="79"/>
      <c r="G2537" s="79"/>
      <c r="H2537" s="79"/>
      <c r="I2537" s="79"/>
      <c r="J2537" s="79"/>
      <c r="K2537" s="79"/>
      <c r="L2537" s="79"/>
      <c r="M2537" s="79"/>
      <c r="N2537" s="79"/>
      <c r="O2537" s="79"/>
      <c r="P2537" s="79"/>
      <c r="Q2537" s="79"/>
      <c r="R2537" s="79"/>
      <c r="S2537" s="79"/>
      <c r="T2537" s="79"/>
      <c r="U2537" s="79"/>
      <c r="V2537" s="79"/>
      <c r="W2537" s="79"/>
    </row>
    <row r="2538" spans="1:23">
      <c r="A2538" s="79"/>
      <c r="B2538" s="79"/>
      <c r="C2538" s="79"/>
      <c r="D2538" s="79"/>
      <c r="E2538" s="79"/>
      <c r="F2538" s="79"/>
      <c r="G2538" s="79"/>
      <c r="H2538" s="79"/>
      <c r="I2538" s="79"/>
      <c r="J2538" s="79"/>
      <c r="K2538" s="79"/>
      <c r="L2538" s="79"/>
      <c r="M2538" s="79"/>
      <c r="N2538" s="79"/>
      <c r="O2538" s="79"/>
      <c r="P2538" s="79"/>
      <c r="Q2538" s="79"/>
      <c r="R2538" s="79"/>
      <c r="S2538" s="79"/>
      <c r="T2538" s="79"/>
      <c r="U2538" s="79"/>
      <c r="V2538" s="79"/>
      <c r="W2538" s="79"/>
    </row>
    <row r="2539" spans="1:23">
      <c r="A2539" s="79"/>
      <c r="B2539" s="79"/>
      <c r="C2539" s="79"/>
      <c r="D2539" s="79"/>
      <c r="E2539" s="79"/>
      <c r="F2539" s="79"/>
      <c r="G2539" s="79"/>
      <c r="H2539" s="79"/>
      <c r="I2539" s="79"/>
      <c r="J2539" s="79"/>
      <c r="K2539" s="79"/>
      <c r="L2539" s="79"/>
      <c r="M2539" s="79"/>
      <c r="N2539" s="79"/>
      <c r="O2539" s="79"/>
      <c r="P2539" s="79"/>
      <c r="Q2539" s="79"/>
      <c r="R2539" s="79"/>
      <c r="S2539" s="79"/>
      <c r="T2539" s="79"/>
      <c r="U2539" s="79"/>
      <c r="V2539" s="79"/>
      <c r="W2539" s="79"/>
    </row>
    <row r="2540" spans="1:23">
      <c r="A2540" s="79"/>
      <c r="B2540" s="79"/>
      <c r="C2540" s="79"/>
      <c r="D2540" s="79"/>
      <c r="E2540" s="79"/>
      <c r="F2540" s="79"/>
      <c r="G2540" s="79"/>
      <c r="H2540" s="79"/>
      <c r="I2540" s="79"/>
      <c r="J2540" s="79"/>
      <c r="K2540" s="79"/>
      <c r="L2540" s="79"/>
      <c r="M2540" s="79"/>
      <c r="N2540" s="79"/>
      <c r="O2540" s="79"/>
      <c r="P2540" s="79"/>
      <c r="Q2540" s="79"/>
      <c r="R2540" s="79"/>
      <c r="S2540" s="79"/>
      <c r="T2540" s="79"/>
      <c r="U2540" s="79"/>
      <c r="V2540" s="79"/>
      <c r="W2540" s="79"/>
    </row>
    <row r="2541" spans="1:23">
      <c r="A2541" s="79"/>
      <c r="B2541" s="79"/>
      <c r="C2541" s="79"/>
      <c r="D2541" s="79"/>
      <c r="E2541" s="79"/>
      <c r="F2541" s="79"/>
      <c r="G2541" s="79"/>
      <c r="H2541" s="79"/>
      <c r="I2541" s="79"/>
      <c r="J2541" s="79"/>
      <c r="K2541" s="79"/>
      <c r="L2541" s="79"/>
      <c r="M2541" s="79"/>
      <c r="N2541" s="79"/>
      <c r="O2541" s="79"/>
      <c r="P2541" s="79"/>
      <c r="Q2541" s="79"/>
      <c r="R2541" s="79"/>
      <c r="S2541" s="79"/>
      <c r="T2541" s="79"/>
      <c r="U2541" s="79"/>
      <c r="V2541" s="79"/>
      <c r="W2541" s="79"/>
    </row>
    <row r="2542" spans="1:23">
      <c r="A2542" s="79"/>
      <c r="B2542" s="79"/>
      <c r="C2542" s="79"/>
      <c r="D2542" s="79"/>
      <c r="E2542" s="79"/>
      <c r="F2542" s="79"/>
      <c r="G2542" s="79"/>
      <c r="H2542" s="79"/>
      <c r="I2542" s="79"/>
      <c r="J2542" s="79"/>
      <c r="K2542" s="79"/>
      <c r="L2542" s="79"/>
      <c r="M2542" s="79"/>
      <c r="N2542" s="79"/>
      <c r="O2542" s="79"/>
      <c r="P2542" s="79"/>
      <c r="Q2542" s="79"/>
      <c r="R2542" s="79"/>
      <c r="S2542" s="79"/>
      <c r="T2542" s="79"/>
      <c r="U2542" s="79"/>
      <c r="V2542" s="79"/>
      <c r="W2542" s="79"/>
    </row>
    <row r="2543" spans="1:23">
      <c r="A2543" s="79"/>
      <c r="B2543" s="79"/>
      <c r="C2543" s="79"/>
      <c r="D2543" s="79"/>
      <c r="E2543" s="79"/>
      <c r="F2543" s="79"/>
      <c r="G2543" s="79"/>
      <c r="H2543" s="79"/>
      <c r="I2543" s="79"/>
      <c r="J2543" s="79"/>
      <c r="K2543" s="79"/>
      <c r="L2543" s="79"/>
      <c r="M2543" s="79"/>
      <c r="N2543" s="79"/>
      <c r="O2543" s="79"/>
      <c r="P2543" s="79"/>
      <c r="Q2543" s="79"/>
      <c r="R2543" s="79"/>
      <c r="S2543" s="79"/>
      <c r="T2543" s="79"/>
      <c r="U2543" s="79"/>
      <c r="V2543" s="79"/>
      <c r="W2543" s="79"/>
    </row>
    <row r="2544" spans="1:23">
      <c r="A2544" s="79"/>
      <c r="B2544" s="79"/>
      <c r="C2544" s="79"/>
      <c r="D2544" s="79"/>
      <c r="E2544" s="79"/>
      <c r="F2544" s="79"/>
      <c r="G2544" s="79"/>
      <c r="H2544" s="79"/>
      <c r="I2544" s="79"/>
      <c r="J2544" s="79"/>
      <c r="K2544" s="79"/>
      <c r="L2544" s="79"/>
      <c r="M2544" s="79"/>
      <c r="N2544" s="79"/>
      <c r="O2544" s="79"/>
      <c r="P2544" s="79"/>
      <c r="Q2544" s="79"/>
      <c r="R2544" s="79"/>
      <c r="S2544" s="79"/>
      <c r="T2544" s="79"/>
      <c r="U2544" s="79"/>
      <c r="V2544" s="79"/>
      <c r="W2544" s="79"/>
    </row>
    <row r="2545" spans="1:23">
      <c r="A2545" s="79"/>
      <c r="B2545" s="79"/>
      <c r="C2545" s="79"/>
      <c r="D2545" s="79"/>
      <c r="E2545" s="79"/>
      <c r="F2545" s="79"/>
      <c r="G2545" s="79"/>
      <c r="H2545" s="79"/>
      <c r="I2545" s="79"/>
      <c r="J2545" s="79"/>
      <c r="K2545" s="79"/>
      <c r="L2545" s="79"/>
      <c r="M2545" s="79"/>
      <c r="N2545" s="79"/>
      <c r="O2545" s="79"/>
      <c r="P2545" s="79"/>
      <c r="Q2545" s="79"/>
      <c r="R2545" s="79"/>
      <c r="S2545" s="79"/>
      <c r="T2545" s="79"/>
      <c r="U2545" s="79"/>
      <c r="V2545" s="79"/>
      <c r="W2545" s="79"/>
    </row>
    <row r="2546" spans="1:23">
      <c r="A2546" s="79"/>
      <c r="B2546" s="79"/>
      <c r="C2546" s="79"/>
      <c r="D2546" s="79"/>
      <c r="E2546" s="79"/>
      <c r="F2546" s="79"/>
      <c r="G2546" s="79"/>
      <c r="H2546" s="79"/>
      <c r="I2546" s="79"/>
      <c r="J2546" s="79"/>
      <c r="K2546" s="79"/>
      <c r="L2546" s="79"/>
      <c r="M2546" s="79"/>
      <c r="N2546" s="79"/>
      <c r="O2546" s="79"/>
      <c r="P2546" s="79"/>
      <c r="Q2546" s="79"/>
      <c r="R2546" s="79"/>
      <c r="S2546" s="79"/>
      <c r="T2546" s="79"/>
      <c r="U2546" s="79"/>
      <c r="V2546" s="79"/>
      <c r="W2546" s="79"/>
    </row>
    <row r="2547" spans="1:23">
      <c r="A2547" s="79"/>
      <c r="B2547" s="79"/>
      <c r="C2547" s="79"/>
      <c r="D2547" s="79"/>
      <c r="E2547" s="79"/>
      <c r="F2547" s="79"/>
      <c r="G2547" s="79"/>
      <c r="H2547" s="79"/>
      <c r="I2547" s="79"/>
      <c r="J2547" s="79"/>
      <c r="K2547" s="79"/>
      <c r="L2547" s="79"/>
      <c r="M2547" s="79"/>
      <c r="N2547" s="79"/>
      <c r="O2547" s="79"/>
      <c r="P2547" s="79"/>
      <c r="Q2547" s="79"/>
      <c r="R2547" s="79"/>
      <c r="S2547" s="79"/>
      <c r="T2547" s="79"/>
      <c r="U2547" s="79"/>
      <c r="V2547" s="79"/>
      <c r="W2547" s="79"/>
    </row>
    <row r="2548" spans="1:23">
      <c r="A2548" s="79"/>
      <c r="B2548" s="79"/>
      <c r="C2548" s="79"/>
      <c r="D2548" s="79"/>
      <c r="E2548" s="79"/>
      <c r="F2548" s="79"/>
      <c r="G2548" s="79"/>
      <c r="H2548" s="79"/>
      <c r="I2548" s="79"/>
      <c r="J2548" s="79"/>
      <c r="K2548" s="79"/>
      <c r="L2548" s="79"/>
      <c r="M2548" s="79"/>
      <c r="N2548" s="79"/>
      <c r="O2548" s="79"/>
      <c r="P2548" s="79"/>
      <c r="Q2548" s="79"/>
      <c r="R2548" s="79"/>
      <c r="S2548" s="79"/>
      <c r="T2548" s="79"/>
      <c r="U2548" s="79"/>
      <c r="V2548" s="79"/>
      <c r="W2548" s="79"/>
    </row>
    <row r="2549" spans="1:23">
      <c r="A2549" s="79"/>
      <c r="B2549" s="79"/>
      <c r="C2549" s="79"/>
      <c r="D2549" s="79"/>
      <c r="E2549" s="79"/>
      <c r="F2549" s="79"/>
      <c r="G2549" s="79"/>
      <c r="H2549" s="79"/>
      <c r="I2549" s="79"/>
      <c r="J2549" s="79"/>
      <c r="K2549" s="79"/>
      <c r="L2549" s="79"/>
      <c r="M2549" s="79"/>
      <c r="N2549" s="79"/>
      <c r="O2549" s="79"/>
      <c r="P2549" s="79"/>
      <c r="Q2549" s="79"/>
      <c r="R2549" s="79"/>
      <c r="S2549" s="79"/>
      <c r="T2549" s="79"/>
      <c r="U2549" s="79"/>
      <c r="V2549" s="79"/>
      <c r="W2549" s="79"/>
    </row>
    <row r="2550" spans="1:23">
      <c r="A2550" s="79"/>
      <c r="B2550" s="79"/>
      <c r="C2550" s="79"/>
      <c r="D2550" s="79"/>
      <c r="E2550" s="79"/>
      <c r="F2550" s="79"/>
      <c r="G2550" s="79"/>
      <c r="H2550" s="79"/>
      <c r="I2550" s="79"/>
      <c r="J2550" s="79"/>
      <c r="K2550" s="79"/>
      <c r="L2550" s="79"/>
      <c r="M2550" s="79"/>
      <c r="N2550" s="79"/>
      <c r="O2550" s="79"/>
      <c r="P2550" s="79"/>
      <c r="Q2550" s="79"/>
      <c r="R2550" s="79"/>
      <c r="S2550" s="79"/>
      <c r="T2550" s="79"/>
      <c r="U2550" s="79"/>
      <c r="V2550" s="79"/>
      <c r="W2550" s="79"/>
    </row>
    <row r="2551" spans="1:23">
      <c r="A2551" s="79"/>
      <c r="B2551" s="79"/>
      <c r="C2551" s="79"/>
      <c r="D2551" s="79"/>
      <c r="E2551" s="79"/>
      <c r="F2551" s="79"/>
      <c r="G2551" s="79"/>
      <c r="H2551" s="79"/>
      <c r="I2551" s="79"/>
      <c r="J2551" s="79"/>
      <c r="K2551" s="79"/>
      <c r="L2551" s="79"/>
      <c r="M2551" s="79"/>
      <c r="N2551" s="79"/>
      <c r="O2551" s="79"/>
      <c r="P2551" s="79"/>
      <c r="Q2551" s="79"/>
      <c r="R2551" s="79"/>
      <c r="S2551" s="79"/>
      <c r="T2551" s="79"/>
      <c r="U2551" s="79"/>
      <c r="V2551" s="79"/>
      <c r="W2551" s="79"/>
    </row>
    <row r="2552" spans="1:23">
      <c r="A2552" s="79"/>
      <c r="B2552" s="79"/>
      <c r="C2552" s="79"/>
      <c r="D2552" s="79"/>
      <c r="E2552" s="79"/>
      <c r="F2552" s="79"/>
      <c r="G2552" s="79"/>
      <c r="H2552" s="79"/>
      <c r="I2552" s="79"/>
      <c r="J2552" s="79"/>
      <c r="K2552" s="79"/>
      <c r="L2552" s="79"/>
      <c r="M2552" s="79"/>
      <c r="N2552" s="79"/>
      <c r="O2552" s="79"/>
      <c r="P2552" s="79"/>
      <c r="Q2552" s="79"/>
      <c r="R2552" s="79"/>
      <c r="S2552" s="79"/>
      <c r="T2552" s="79"/>
      <c r="U2552" s="79"/>
      <c r="V2552" s="79"/>
      <c r="W2552" s="79"/>
    </row>
    <row r="2553" spans="1:23">
      <c r="A2553" s="79"/>
      <c r="B2553" s="79"/>
      <c r="C2553" s="79"/>
      <c r="D2553" s="79"/>
      <c r="E2553" s="79"/>
      <c r="F2553" s="79"/>
      <c r="G2553" s="79"/>
      <c r="H2553" s="79"/>
      <c r="I2553" s="79"/>
      <c r="J2553" s="79"/>
      <c r="K2553" s="79"/>
      <c r="L2553" s="79"/>
      <c r="M2553" s="79"/>
      <c r="N2553" s="79"/>
      <c r="O2553" s="79"/>
      <c r="P2553" s="79"/>
      <c r="Q2553" s="79"/>
      <c r="R2553" s="79"/>
      <c r="S2553" s="79"/>
      <c r="T2553" s="79"/>
      <c r="U2553" s="79"/>
      <c r="V2553" s="79"/>
      <c r="W2553" s="79"/>
    </row>
    <row r="2554" spans="1:23">
      <c r="A2554" s="79"/>
      <c r="B2554" s="79"/>
      <c r="C2554" s="79"/>
      <c r="D2554" s="79"/>
      <c r="E2554" s="79"/>
      <c r="F2554" s="79"/>
      <c r="G2554" s="79"/>
      <c r="H2554" s="79"/>
      <c r="I2554" s="79"/>
      <c r="J2554" s="79"/>
      <c r="K2554" s="79"/>
      <c r="L2554" s="79"/>
      <c r="M2554" s="79"/>
      <c r="N2554" s="79"/>
      <c r="O2554" s="79"/>
      <c r="P2554" s="79"/>
      <c r="Q2554" s="79"/>
      <c r="R2554" s="79"/>
      <c r="S2554" s="79"/>
      <c r="T2554" s="79"/>
      <c r="U2554" s="79"/>
      <c r="V2554" s="79"/>
      <c r="W2554" s="79"/>
    </row>
    <row r="2555" spans="1:23">
      <c r="A2555" s="79"/>
      <c r="B2555" s="79"/>
      <c r="C2555" s="79"/>
      <c r="D2555" s="79"/>
      <c r="E2555" s="79"/>
      <c r="F2555" s="79"/>
      <c r="G2555" s="79"/>
      <c r="H2555" s="79"/>
      <c r="I2555" s="79"/>
      <c r="J2555" s="79"/>
      <c r="K2555" s="79"/>
      <c r="L2555" s="79"/>
      <c r="M2555" s="79"/>
      <c r="N2555" s="79"/>
      <c r="O2555" s="79"/>
      <c r="P2555" s="79"/>
      <c r="Q2555" s="79"/>
      <c r="R2555" s="79"/>
      <c r="S2555" s="79"/>
      <c r="T2555" s="79"/>
      <c r="U2555" s="79"/>
      <c r="V2555" s="79"/>
      <c r="W2555" s="79"/>
    </row>
    <row r="2556" spans="1:23">
      <c r="A2556" s="79"/>
      <c r="B2556" s="79"/>
      <c r="C2556" s="79"/>
      <c r="D2556" s="79"/>
      <c r="E2556" s="79"/>
      <c r="F2556" s="79"/>
      <c r="G2556" s="79"/>
      <c r="H2556" s="79"/>
      <c r="I2556" s="79"/>
      <c r="J2556" s="79"/>
      <c r="K2556" s="79"/>
      <c r="L2556" s="79"/>
      <c r="M2556" s="79"/>
      <c r="N2556" s="79"/>
      <c r="O2556" s="79"/>
      <c r="P2556" s="79"/>
      <c r="Q2556" s="79"/>
      <c r="R2556" s="79"/>
      <c r="S2556" s="79"/>
      <c r="T2556" s="79"/>
      <c r="U2556" s="79"/>
      <c r="V2556" s="79"/>
      <c r="W2556" s="79"/>
    </row>
    <row r="2557" spans="1:23">
      <c r="A2557" s="79"/>
      <c r="B2557" s="79"/>
      <c r="C2557" s="79"/>
      <c r="D2557" s="79"/>
      <c r="E2557" s="79"/>
      <c r="F2557" s="79"/>
      <c r="G2557" s="79"/>
      <c r="H2557" s="79"/>
      <c r="I2557" s="79"/>
      <c r="J2557" s="79"/>
      <c r="K2557" s="79"/>
      <c r="L2557" s="79"/>
      <c r="M2557" s="79"/>
      <c r="N2557" s="79"/>
      <c r="O2557" s="79"/>
      <c r="P2557" s="79"/>
      <c r="Q2557" s="79"/>
      <c r="R2557" s="79"/>
      <c r="S2557" s="79"/>
      <c r="T2557" s="79"/>
      <c r="U2557" s="79"/>
      <c r="V2557" s="79"/>
      <c r="W2557" s="79"/>
    </row>
    <row r="2558" spans="1:23">
      <c r="A2558" s="79"/>
      <c r="B2558" s="79"/>
      <c r="C2558" s="79"/>
      <c r="D2558" s="79"/>
      <c r="E2558" s="79"/>
      <c r="F2558" s="79"/>
      <c r="G2558" s="79"/>
      <c r="H2558" s="79"/>
      <c r="I2558" s="79"/>
      <c r="J2558" s="79"/>
      <c r="K2558" s="79"/>
      <c r="L2558" s="79"/>
      <c r="M2558" s="79"/>
      <c r="N2558" s="79"/>
      <c r="O2558" s="79"/>
      <c r="P2558" s="79"/>
      <c r="Q2558" s="79"/>
      <c r="R2558" s="79"/>
      <c r="S2558" s="79"/>
      <c r="T2558" s="79"/>
      <c r="U2558" s="79"/>
      <c r="V2558" s="79"/>
      <c r="W2558" s="79"/>
    </row>
    <row r="2559" spans="1:23">
      <c r="A2559" s="79"/>
      <c r="B2559" s="79"/>
      <c r="C2559" s="79"/>
      <c r="D2559" s="79"/>
      <c r="E2559" s="79"/>
      <c r="F2559" s="79"/>
      <c r="G2559" s="79"/>
      <c r="H2559" s="79"/>
      <c r="I2559" s="79"/>
      <c r="J2559" s="79"/>
      <c r="K2559" s="79"/>
      <c r="L2559" s="79"/>
      <c r="M2559" s="79"/>
      <c r="N2559" s="79"/>
      <c r="O2559" s="79"/>
      <c r="P2559" s="79"/>
      <c r="Q2559" s="79"/>
      <c r="R2559" s="79"/>
      <c r="S2559" s="79"/>
      <c r="T2559" s="79"/>
      <c r="U2559" s="79"/>
      <c r="V2559" s="79"/>
      <c r="W2559" s="79"/>
    </row>
    <row r="2560" spans="1:23">
      <c r="A2560" s="79"/>
      <c r="B2560" s="79"/>
      <c r="C2560" s="79"/>
      <c r="D2560" s="79"/>
      <c r="E2560" s="79"/>
      <c r="F2560" s="79"/>
      <c r="G2560" s="79"/>
      <c r="H2560" s="79"/>
      <c r="I2560" s="79"/>
      <c r="J2560" s="79"/>
      <c r="K2560" s="79"/>
      <c r="L2560" s="79"/>
      <c r="M2560" s="79"/>
      <c r="N2560" s="79"/>
      <c r="O2560" s="79"/>
      <c r="P2560" s="79"/>
      <c r="Q2560" s="79"/>
      <c r="R2560" s="79"/>
      <c r="S2560" s="79"/>
      <c r="T2560" s="79"/>
      <c r="U2560" s="79"/>
      <c r="V2560" s="79"/>
      <c r="W2560" s="79"/>
    </row>
    <row r="2561" spans="1:23">
      <c r="A2561" s="79"/>
      <c r="B2561" s="79"/>
      <c r="C2561" s="79"/>
      <c r="D2561" s="79"/>
      <c r="E2561" s="79"/>
      <c r="F2561" s="79"/>
      <c r="G2561" s="79"/>
      <c r="H2561" s="79"/>
      <c r="I2561" s="79"/>
      <c r="J2561" s="79"/>
      <c r="K2561" s="79"/>
      <c r="L2561" s="79"/>
      <c r="M2561" s="79"/>
      <c r="N2561" s="79"/>
      <c r="O2561" s="79"/>
      <c r="P2561" s="79"/>
      <c r="Q2561" s="79"/>
      <c r="R2561" s="79"/>
      <c r="S2561" s="79"/>
      <c r="T2561" s="79"/>
      <c r="U2561" s="79"/>
      <c r="V2561" s="79"/>
      <c r="W2561" s="79"/>
    </row>
    <row r="2562" spans="1:23">
      <c r="A2562" s="79"/>
      <c r="B2562" s="79"/>
      <c r="C2562" s="79"/>
      <c r="D2562" s="79"/>
      <c r="E2562" s="79"/>
      <c r="F2562" s="79"/>
      <c r="G2562" s="79"/>
      <c r="H2562" s="79"/>
      <c r="I2562" s="79"/>
      <c r="J2562" s="79"/>
      <c r="K2562" s="79"/>
      <c r="L2562" s="79"/>
      <c r="M2562" s="79"/>
      <c r="N2562" s="79"/>
      <c r="O2562" s="79"/>
      <c r="P2562" s="79"/>
      <c r="Q2562" s="79"/>
      <c r="R2562" s="79"/>
      <c r="S2562" s="79"/>
      <c r="T2562" s="79"/>
      <c r="U2562" s="79"/>
      <c r="V2562" s="79"/>
      <c r="W2562" s="79"/>
    </row>
    <row r="2563" spans="1:23">
      <c r="A2563" s="79"/>
      <c r="B2563" s="79"/>
      <c r="C2563" s="79"/>
      <c r="D2563" s="79"/>
      <c r="E2563" s="79"/>
      <c r="F2563" s="79"/>
      <c r="G2563" s="79"/>
      <c r="H2563" s="79"/>
      <c r="I2563" s="79"/>
      <c r="J2563" s="79"/>
      <c r="K2563" s="79"/>
      <c r="L2563" s="79"/>
      <c r="M2563" s="79"/>
      <c r="N2563" s="79"/>
      <c r="O2563" s="79"/>
      <c r="P2563" s="79"/>
      <c r="Q2563" s="79"/>
      <c r="R2563" s="79"/>
      <c r="S2563" s="79"/>
      <c r="T2563" s="79"/>
      <c r="U2563" s="79"/>
      <c r="V2563" s="79"/>
      <c r="W2563" s="79"/>
    </row>
    <row r="2564" spans="1:23">
      <c r="A2564" s="79"/>
      <c r="B2564" s="79"/>
      <c r="C2564" s="79"/>
      <c r="D2564" s="79"/>
      <c r="E2564" s="79"/>
      <c r="F2564" s="79"/>
      <c r="G2564" s="79"/>
      <c r="H2564" s="79"/>
      <c r="I2564" s="79"/>
      <c r="J2564" s="79"/>
      <c r="K2564" s="79"/>
      <c r="L2564" s="79"/>
      <c r="M2564" s="79"/>
      <c r="N2564" s="79"/>
      <c r="O2564" s="79"/>
      <c r="P2564" s="79"/>
      <c r="Q2564" s="79"/>
      <c r="R2564" s="79"/>
      <c r="S2564" s="79"/>
      <c r="T2564" s="79"/>
      <c r="U2564" s="79"/>
      <c r="V2564" s="79"/>
      <c r="W2564" s="79"/>
    </row>
    <row r="2565" spans="1:23">
      <c r="A2565" s="79"/>
      <c r="B2565" s="79"/>
      <c r="C2565" s="79"/>
      <c r="D2565" s="79"/>
      <c r="E2565" s="79"/>
      <c r="F2565" s="79"/>
      <c r="G2565" s="79"/>
      <c r="H2565" s="79"/>
      <c r="I2565" s="79"/>
      <c r="J2565" s="79"/>
      <c r="K2565" s="79"/>
      <c r="L2565" s="79"/>
      <c r="M2565" s="79"/>
      <c r="N2565" s="79"/>
      <c r="O2565" s="79"/>
      <c r="P2565" s="79"/>
      <c r="Q2565" s="79"/>
      <c r="R2565" s="79"/>
      <c r="S2565" s="79"/>
      <c r="T2565" s="79"/>
      <c r="U2565" s="79"/>
      <c r="V2565" s="79"/>
      <c r="W2565" s="79"/>
    </row>
    <row r="2566" spans="1:23">
      <c r="A2566" s="79"/>
      <c r="B2566" s="79"/>
      <c r="C2566" s="79"/>
      <c r="D2566" s="79"/>
      <c r="E2566" s="79"/>
      <c r="F2566" s="79"/>
      <c r="G2566" s="79"/>
      <c r="H2566" s="79"/>
      <c r="I2566" s="79"/>
      <c r="J2566" s="79"/>
      <c r="K2566" s="79"/>
      <c r="L2566" s="79"/>
      <c r="M2566" s="79"/>
      <c r="N2566" s="79"/>
      <c r="O2566" s="79"/>
      <c r="P2566" s="79"/>
      <c r="Q2566" s="79"/>
      <c r="R2566" s="79"/>
      <c r="S2566" s="79"/>
      <c r="T2566" s="79"/>
      <c r="U2566" s="79"/>
      <c r="V2566" s="79"/>
      <c r="W2566" s="79"/>
    </row>
    <row r="2567" spans="1:23">
      <c r="A2567" s="79"/>
      <c r="B2567" s="79"/>
      <c r="C2567" s="79"/>
      <c r="D2567" s="79"/>
      <c r="E2567" s="79"/>
      <c r="F2567" s="79"/>
      <c r="G2567" s="79"/>
      <c r="H2567" s="79"/>
      <c r="I2567" s="79"/>
      <c r="J2567" s="79"/>
      <c r="K2567" s="79"/>
      <c r="L2567" s="79"/>
      <c r="M2567" s="79"/>
      <c r="N2567" s="79"/>
      <c r="O2567" s="79"/>
      <c r="P2567" s="79"/>
      <c r="Q2567" s="79"/>
      <c r="R2567" s="79"/>
      <c r="S2567" s="79"/>
      <c r="T2567" s="79"/>
      <c r="U2567" s="79"/>
      <c r="V2567" s="79"/>
      <c r="W2567" s="79"/>
    </row>
    <row r="2568" spans="1:23">
      <c r="A2568" s="79"/>
      <c r="B2568" s="79"/>
      <c r="C2568" s="79"/>
      <c r="D2568" s="79"/>
      <c r="E2568" s="79"/>
      <c r="F2568" s="79"/>
      <c r="G2568" s="79"/>
      <c r="H2568" s="79"/>
      <c r="I2568" s="79"/>
      <c r="J2568" s="79"/>
      <c r="K2568" s="79"/>
      <c r="L2568" s="79"/>
      <c r="M2568" s="79"/>
      <c r="N2568" s="79"/>
      <c r="O2568" s="79"/>
      <c r="P2568" s="79"/>
      <c r="Q2568" s="79"/>
      <c r="R2568" s="79"/>
      <c r="S2568" s="79"/>
      <c r="T2568" s="79"/>
      <c r="U2568" s="79"/>
      <c r="V2568" s="79"/>
      <c r="W2568" s="79"/>
    </row>
    <row r="2569" spans="1:23">
      <c r="A2569" s="79"/>
      <c r="B2569" s="79"/>
      <c r="C2569" s="79"/>
      <c r="D2569" s="79"/>
      <c r="E2569" s="79"/>
      <c r="F2569" s="79"/>
      <c r="G2569" s="79"/>
      <c r="H2569" s="79"/>
      <c r="I2569" s="79"/>
      <c r="J2569" s="79"/>
      <c r="K2569" s="79"/>
      <c r="L2569" s="79"/>
      <c r="M2569" s="79"/>
      <c r="N2569" s="79"/>
      <c r="O2569" s="79"/>
      <c r="P2569" s="79"/>
      <c r="Q2569" s="79"/>
      <c r="R2569" s="79"/>
      <c r="S2569" s="79"/>
      <c r="T2569" s="79"/>
      <c r="U2569" s="79"/>
      <c r="V2569" s="79"/>
      <c r="W2569" s="79"/>
    </row>
    <row r="2570" spans="1:23">
      <c r="A2570" s="79"/>
      <c r="B2570" s="79"/>
      <c r="C2570" s="79"/>
      <c r="D2570" s="79"/>
      <c r="E2570" s="79"/>
      <c r="F2570" s="79"/>
      <c r="G2570" s="79"/>
      <c r="H2570" s="79"/>
      <c r="I2570" s="79"/>
      <c r="J2570" s="79"/>
      <c r="K2570" s="79"/>
      <c r="L2570" s="79"/>
      <c r="M2570" s="79"/>
      <c r="N2570" s="79"/>
      <c r="O2570" s="79"/>
      <c r="P2570" s="79"/>
      <c r="Q2570" s="79"/>
      <c r="R2570" s="79"/>
      <c r="S2570" s="79"/>
      <c r="T2570" s="79"/>
      <c r="U2570" s="79"/>
      <c r="V2570" s="79"/>
      <c r="W2570" s="79"/>
    </row>
    <row r="2571" spans="1:23">
      <c r="A2571" s="79"/>
      <c r="B2571" s="79"/>
      <c r="C2571" s="79"/>
      <c r="D2571" s="79"/>
      <c r="E2571" s="79"/>
      <c r="F2571" s="79"/>
      <c r="G2571" s="79"/>
      <c r="H2571" s="79"/>
      <c r="I2571" s="79"/>
      <c r="J2571" s="79"/>
      <c r="K2571" s="79"/>
      <c r="L2571" s="79"/>
      <c r="M2571" s="79"/>
      <c r="N2571" s="79"/>
      <c r="O2571" s="79"/>
      <c r="P2571" s="79"/>
      <c r="Q2571" s="79"/>
      <c r="R2571" s="79"/>
      <c r="S2571" s="79"/>
      <c r="T2571" s="79"/>
      <c r="U2571" s="79"/>
      <c r="V2571" s="79"/>
      <c r="W2571" s="79"/>
    </row>
    <row r="2572" spans="1:23">
      <c r="A2572" s="79"/>
      <c r="B2572" s="79"/>
      <c r="C2572" s="79"/>
      <c r="D2572" s="79"/>
      <c r="E2572" s="79"/>
      <c r="F2572" s="79"/>
      <c r="G2572" s="79"/>
      <c r="H2572" s="79"/>
      <c r="I2572" s="79"/>
      <c r="J2572" s="79"/>
      <c r="K2572" s="79"/>
      <c r="L2572" s="79"/>
      <c r="M2572" s="79"/>
      <c r="N2572" s="79"/>
      <c r="O2572" s="79"/>
      <c r="P2572" s="79"/>
      <c r="Q2572" s="79"/>
      <c r="R2572" s="79"/>
      <c r="S2572" s="79"/>
      <c r="T2572" s="79"/>
      <c r="U2572" s="79"/>
      <c r="V2572" s="79"/>
      <c r="W2572" s="79"/>
    </row>
    <row r="2573" spans="1:23">
      <c r="A2573" s="79"/>
      <c r="B2573" s="79"/>
      <c r="C2573" s="79"/>
      <c r="D2573" s="79"/>
      <c r="E2573" s="79"/>
      <c r="F2573" s="79"/>
      <c r="G2573" s="79"/>
      <c r="H2573" s="79"/>
      <c r="I2573" s="79"/>
      <c r="J2573" s="79"/>
      <c r="K2573" s="79"/>
      <c r="L2573" s="79"/>
      <c r="M2573" s="79"/>
      <c r="N2573" s="79"/>
      <c r="O2573" s="79"/>
      <c r="P2573" s="79"/>
      <c r="Q2573" s="79"/>
      <c r="R2573" s="79"/>
      <c r="S2573" s="79"/>
      <c r="T2573" s="79"/>
      <c r="U2573" s="79"/>
      <c r="V2573" s="79"/>
      <c r="W2573" s="79"/>
    </row>
    <row r="2574" spans="1:23">
      <c r="A2574" s="79"/>
      <c r="B2574" s="79"/>
      <c r="C2574" s="79"/>
      <c r="D2574" s="79"/>
      <c r="E2574" s="79"/>
      <c r="F2574" s="79"/>
      <c r="G2574" s="79"/>
      <c r="H2574" s="79"/>
      <c r="I2574" s="79"/>
      <c r="J2574" s="79"/>
      <c r="K2574" s="79"/>
      <c r="L2574" s="79"/>
      <c r="M2574" s="79"/>
      <c r="N2574" s="79"/>
      <c r="O2574" s="79"/>
      <c r="P2574" s="79"/>
      <c r="Q2574" s="79"/>
      <c r="R2574" s="79"/>
      <c r="S2574" s="79"/>
      <c r="T2574" s="79"/>
      <c r="U2574" s="79"/>
      <c r="V2574" s="79"/>
      <c r="W2574" s="79"/>
    </row>
    <row r="2575" spans="1:23">
      <c r="A2575" s="79"/>
      <c r="B2575" s="79"/>
      <c r="C2575" s="79"/>
      <c r="D2575" s="79"/>
      <c r="E2575" s="79"/>
      <c r="F2575" s="79"/>
      <c r="G2575" s="79"/>
      <c r="H2575" s="79"/>
      <c r="I2575" s="79"/>
      <c r="J2575" s="79"/>
      <c r="K2575" s="79"/>
      <c r="L2575" s="79"/>
      <c r="M2575" s="79"/>
      <c r="N2575" s="79"/>
      <c r="O2575" s="79"/>
      <c r="P2575" s="79"/>
      <c r="Q2575" s="79"/>
      <c r="R2575" s="79"/>
      <c r="S2575" s="79"/>
      <c r="T2575" s="79"/>
      <c r="U2575" s="79"/>
      <c r="V2575" s="79"/>
      <c r="W2575" s="79"/>
    </row>
    <row r="2576" spans="1:23">
      <c r="A2576" s="79"/>
      <c r="B2576" s="79"/>
      <c r="C2576" s="79"/>
      <c r="D2576" s="79"/>
      <c r="E2576" s="79"/>
      <c r="F2576" s="79"/>
      <c r="G2576" s="79"/>
      <c r="H2576" s="79"/>
      <c r="I2576" s="79"/>
      <c r="J2576" s="79"/>
      <c r="K2576" s="79"/>
      <c r="L2576" s="79"/>
      <c r="M2576" s="79"/>
      <c r="N2576" s="79"/>
      <c r="O2576" s="79"/>
      <c r="P2576" s="79"/>
      <c r="Q2576" s="79"/>
      <c r="R2576" s="79"/>
      <c r="S2576" s="79"/>
      <c r="T2576" s="79"/>
      <c r="U2576" s="79"/>
      <c r="V2576" s="79"/>
      <c r="W2576" s="79"/>
    </row>
    <row r="2577" spans="1:23">
      <c r="A2577" s="79"/>
      <c r="B2577" s="79"/>
      <c r="C2577" s="79"/>
      <c r="D2577" s="79"/>
      <c r="E2577" s="79"/>
      <c r="F2577" s="79"/>
      <c r="G2577" s="79"/>
      <c r="H2577" s="79"/>
      <c r="I2577" s="79"/>
      <c r="J2577" s="79"/>
      <c r="K2577" s="79"/>
      <c r="L2577" s="79"/>
      <c r="M2577" s="79"/>
      <c r="N2577" s="79"/>
      <c r="O2577" s="79"/>
      <c r="P2577" s="79"/>
      <c r="Q2577" s="79"/>
      <c r="R2577" s="79"/>
      <c r="S2577" s="79"/>
      <c r="T2577" s="79"/>
      <c r="U2577" s="79"/>
      <c r="V2577" s="79"/>
      <c r="W2577" s="79"/>
    </row>
    <row r="2578" spans="1:23">
      <c r="A2578" s="79"/>
      <c r="B2578" s="79"/>
      <c r="C2578" s="79"/>
      <c r="D2578" s="79"/>
      <c r="E2578" s="79"/>
      <c r="F2578" s="79"/>
      <c r="G2578" s="79"/>
      <c r="H2578" s="79"/>
      <c r="I2578" s="79"/>
      <c r="J2578" s="79"/>
      <c r="K2578" s="79"/>
      <c r="L2578" s="79"/>
      <c r="M2578" s="79"/>
      <c r="N2578" s="79"/>
      <c r="O2578" s="79"/>
      <c r="P2578" s="79"/>
      <c r="Q2578" s="79"/>
      <c r="R2578" s="79"/>
      <c r="S2578" s="79"/>
      <c r="T2578" s="79"/>
      <c r="U2578" s="79"/>
      <c r="V2578" s="79"/>
      <c r="W2578" s="79"/>
    </row>
    <row r="2579" spans="1:23">
      <c r="A2579" s="79"/>
      <c r="B2579" s="79"/>
      <c r="C2579" s="79"/>
      <c r="D2579" s="79"/>
      <c r="E2579" s="79"/>
      <c r="F2579" s="79"/>
      <c r="G2579" s="79"/>
      <c r="H2579" s="79"/>
      <c r="I2579" s="79"/>
      <c r="J2579" s="79"/>
      <c r="K2579" s="79"/>
      <c r="L2579" s="79"/>
      <c r="M2579" s="79"/>
      <c r="N2579" s="79"/>
      <c r="O2579" s="79"/>
      <c r="P2579" s="79"/>
      <c r="Q2579" s="79"/>
      <c r="R2579" s="79"/>
      <c r="S2579" s="79"/>
      <c r="T2579" s="79"/>
      <c r="U2579" s="79"/>
      <c r="V2579" s="79"/>
      <c r="W2579" s="79"/>
    </row>
    <row r="2580" spans="1:23">
      <c r="A2580" s="79"/>
      <c r="B2580" s="79"/>
      <c r="C2580" s="79"/>
      <c r="D2580" s="79"/>
      <c r="E2580" s="79"/>
      <c r="F2580" s="79"/>
      <c r="G2580" s="79"/>
      <c r="H2580" s="79"/>
      <c r="I2580" s="79"/>
      <c r="J2580" s="79"/>
      <c r="K2580" s="79"/>
      <c r="L2580" s="79"/>
      <c r="M2580" s="79"/>
      <c r="N2580" s="79"/>
      <c r="O2580" s="79"/>
      <c r="P2580" s="79"/>
      <c r="Q2580" s="79"/>
      <c r="R2580" s="79"/>
      <c r="S2580" s="79"/>
      <c r="T2580" s="79"/>
      <c r="U2580" s="79"/>
      <c r="V2580" s="79"/>
      <c r="W2580" s="79"/>
    </row>
    <row r="2581" spans="1:23">
      <c r="A2581" s="79"/>
      <c r="B2581" s="79"/>
      <c r="C2581" s="79"/>
      <c r="D2581" s="79"/>
      <c r="E2581" s="79"/>
      <c r="F2581" s="79"/>
      <c r="G2581" s="79"/>
      <c r="H2581" s="79"/>
      <c r="I2581" s="79"/>
      <c r="J2581" s="79"/>
      <c r="K2581" s="79"/>
      <c r="L2581" s="79"/>
      <c r="M2581" s="79"/>
      <c r="N2581" s="79"/>
      <c r="O2581" s="79"/>
      <c r="P2581" s="79"/>
      <c r="Q2581" s="79"/>
      <c r="R2581" s="79"/>
      <c r="S2581" s="79"/>
      <c r="T2581" s="79"/>
      <c r="U2581" s="79"/>
      <c r="V2581" s="79"/>
      <c r="W2581" s="79"/>
    </row>
    <row r="2582" spans="1:23">
      <c r="A2582" s="79"/>
      <c r="B2582" s="79"/>
      <c r="C2582" s="79"/>
      <c r="D2582" s="79"/>
      <c r="E2582" s="79"/>
      <c r="F2582" s="79"/>
      <c r="G2582" s="79"/>
      <c r="H2582" s="79"/>
      <c r="I2582" s="79"/>
      <c r="J2582" s="79"/>
      <c r="K2582" s="79"/>
      <c r="L2582" s="79"/>
      <c r="M2582" s="79"/>
      <c r="N2582" s="79"/>
      <c r="O2582" s="79"/>
      <c r="P2582" s="79"/>
      <c r="Q2582" s="79"/>
      <c r="R2582" s="79"/>
      <c r="S2582" s="79"/>
      <c r="T2582" s="79"/>
      <c r="U2582" s="79"/>
      <c r="V2582" s="79"/>
      <c r="W2582" s="79"/>
    </row>
    <row r="2583" spans="1:23">
      <c r="A2583" s="79"/>
      <c r="B2583" s="79"/>
      <c r="C2583" s="79"/>
      <c r="D2583" s="79"/>
      <c r="E2583" s="79"/>
      <c r="F2583" s="79"/>
      <c r="G2583" s="79"/>
      <c r="H2583" s="79"/>
      <c r="I2583" s="79"/>
      <c r="J2583" s="79"/>
      <c r="K2583" s="79"/>
      <c r="L2583" s="79"/>
      <c r="M2583" s="79"/>
      <c r="N2583" s="79"/>
      <c r="O2583" s="79"/>
      <c r="P2583" s="79"/>
      <c r="Q2583" s="79"/>
      <c r="R2583" s="79"/>
      <c r="S2583" s="79"/>
      <c r="T2583" s="79"/>
      <c r="U2583" s="79"/>
      <c r="V2583" s="79"/>
      <c r="W2583" s="79"/>
    </row>
    <row r="2584" spans="1:23">
      <c r="A2584" s="79"/>
      <c r="B2584" s="79"/>
      <c r="C2584" s="79"/>
      <c r="D2584" s="79"/>
      <c r="E2584" s="79"/>
      <c r="F2584" s="79"/>
      <c r="G2584" s="79"/>
      <c r="H2584" s="79"/>
      <c r="I2584" s="79"/>
      <c r="J2584" s="79"/>
      <c r="K2584" s="79"/>
      <c r="L2584" s="79"/>
      <c r="M2584" s="79"/>
      <c r="N2584" s="79"/>
      <c r="O2584" s="79"/>
      <c r="P2584" s="79"/>
      <c r="Q2584" s="79"/>
      <c r="R2584" s="79"/>
      <c r="S2584" s="79"/>
      <c r="T2584" s="79"/>
      <c r="U2584" s="79"/>
      <c r="V2584" s="79"/>
      <c r="W2584" s="79"/>
    </row>
    <row r="2585" spans="1:23">
      <c r="A2585" s="79"/>
      <c r="B2585" s="79"/>
      <c r="C2585" s="79"/>
      <c r="D2585" s="79"/>
      <c r="E2585" s="79"/>
      <c r="F2585" s="79"/>
      <c r="G2585" s="79"/>
      <c r="H2585" s="79"/>
      <c r="I2585" s="79"/>
      <c r="J2585" s="79"/>
      <c r="K2585" s="79"/>
      <c r="L2585" s="79"/>
      <c r="M2585" s="79"/>
      <c r="N2585" s="79"/>
      <c r="O2585" s="79"/>
      <c r="P2585" s="79"/>
      <c r="Q2585" s="79"/>
      <c r="R2585" s="79"/>
      <c r="S2585" s="79"/>
      <c r="T2585" s="79"/>
      <c r="U2585" s="79"/>
      <c r="V2585" s="79"/>
      <c r="W2585" s="79"/>
    </row>
    <row r="2586" spans="1:23">
      <c r="A2586" s="79"/>
      <c r="B2586" s="79"/>
      <c r="C2586" s="79"/>
      <c r="D2586" s="79"/>
      <c r="E2586" s="79"/>
      <c r="F2586" s="79"/>
      <c r="G2586" s="79"/>
      <c r="H2586" s="79"/>
      <c r="I2586" s="79"/>
      <c r="J2586" s="79"/>
      <c r="K2586" s="79"/>
      <c r="L2586" s="79"/>
      <c r="M2586" s="79"/>
      <c r="N2586" s="79"/>
      <c r="O2586" s="79"/>
      <c r="P2586" s="79"/>
      <c r="Q2586" s="79"/>
      <c r="R2586" s="79"/>
      <c r="S2586" s="79"/>
      <c r="T2586" s="79"/>
      <c r="U2586" s="79"/>
      <c r="V2586" s="79"/>
      <c r="W2586" s="79"/>
    </row>
    <row r="2587" spans="1:23">
      <c r="A2587" s="79"/>
      <c r="B2587" s="79"/>
      <c r="C2587" s="79"/>
      <c r="D2587" s="79"/>
      <c r="E2587" s="79"/>
      <c r="F2587" s="79"/>
      <c r="G2587" s="79"/>
      <c r="H2587" s="79"/>
      <c r="I2587" s="79"/>
      <c r="J2587" s="79"/>
      <c r="K2587" s="79"/>
      <c r="L2587" s="79"/>
      <c r="M2587" s="79"/>
      <c r="N2587" s="79"/>
      <c r="O2587" s="79"/>
      <c r="P2587" s="79"/>
      <c r="Q2587" s="79"/>
      <c r="R2587" s="79"/>
      <c r="S2587" s="79"/>
      <c r="T2587" s="79"/>
      <c r="U2587" s="79"/>
      <c r="V2587" s="79"/>
      <c r="W2587" s="79"/>
    </row>
    <row r="2588" spans="1:23">
      <c r="A2588" s="79"/>
      <c r="B2588" s="79"/>
      <c r="C2588" s="79"/>
      <c r="D2588" s="79"/>
      <c r="E2588" s="79"/>
      <c r="F2588" s="79"/>
      <c r="G2588" s="79"/>
      <c r="H2588" s="79"/>
      <c r="I2588" s="79"/>
      <c r="J2588" s="79"/>
      <c r="K2588" s="79"/>
      <c r="L2588" s="79"/>
      <c r="M2588" s="79"/>
      <c r="N2588" s="79"/>
      <c r="O2588" s="79"/>
      <c r="P2588" s="79"/>
      <c r="Q2588" s="79"/>
      <c r="R2588" s="79"/>
      <c r="S2588" s="79"/>
      <c r="T2588" s="79"/>
      <c r="U2588" s="79"/>
      <c r="V2588" s="79"/>
      <c r="W2588" s="79"/>
    </row>
    <row r="2589" spans="1:23">
      <c r="A2589" s="79"/>
      <c r="B2589" s="79"/>
      <c r="C2589" s="79"/>
      <c r="D2589" s="79"/>
      <c r="E2589" s="79"/>
      <c r="F2589" s="79"/>
      <c r="G2589" s="79"/>
      <c r="H2589" s="79"/>
      <c r="I2589" s="79"/>
      <c r="J2589" s="79"/>
      <c r="K2589" s="79"/>
      <c r="L2589" s="79"/>
      <c r="M2589" s="79"/>
      <c r="N2589" s="79"/>
      <c r="O2589" s="79"/>
      <c r="P2589" s="79"/>
      <c r="Q2589" s="79"/>
      <c r="R2589" s="79"/>
      <c r="S2589" s="79"/>
      <c r="T2589" s="79"/>
      <c r="U2589" s="79"/>
      <c r="V2589" s="79"/>
      <c r="W2589" s="79"/>
    </row>
    <row r="2590" spans="1:23">
      <c r="A2590" s="79"/>
      <c r="B2590" s="79"/>
      <c r="C2590" s="79"/>
      <c r="D2590" s="79"/>
      <c r="E2590" s="79"/>
      <c r="F2590" s="79"/>
      <c r="G2590" s="79"/>
      <c r="H2590" s="79"/>
      <c r="I2590" s="79"/>
      <c r="J2590" s="79"/>
      <c r="K2590" s="79"/>
      <c r="L2590" s="79"/>
      <c r="M2590" s="79"/>
      <c r="N2590" s="79"/>
      <c r="O2590" s="79"/>
      <c r="P2590" s="79"/>
      <c r="Q2590" s="79"/>
      <c r="R2590" s="79"/>
      <c r="S2590" s="79"/>
      <c r="T2590" s="79"/>
      <c r="U2590" s="79"/>
      <c r="V2590" s="79"/>
      <c r="W2590" s="79"/>
    </row>
    <row r="2591" spans="1:23">
      <c r="A2591" s="79"/>
      <c r="B2591" s="79"/>
      <c r="C2591" s="79"/>
      <c r="D2591" s="79"/>
      <c r="E2591" s="79"/>
      <c r="F2591" s="79"/>
      <c r="G2591" s="79"/>
      <c r="H2591" s="79"/>
      <c r="I2591" s="79"/>
      <c r="J2591" s="79"/>
      <c r="K2591" s="79"/>
      <c r="L2591" s="79"/>
      <c r="M2591" s="79"/>
      <c r="N2591" s="79"/>
      <c r="O2591" s="79"/>
      <c r="P2591" s="79"/>
      <c r="Q2591" s="79"/>
      <c r="R2591" s="79"/>
      <c r="S2591" s="79"/>
      <c r="T2591" s="79"/>
      <c r="U2591" s="79"/>
      <c r="V2591" s="79"/>
      <c r="W2591" s="79"/>
    </row>
    <row r="2592" spans="1:23">
      <c r="A2592" s="79"/>
      <c r="B2592" s="79"/>
      <c r="C2592" s="79"/>
      <c r="D2592" s="79"/>
      <c r="E2592" s="79"/>
      <c r="F2592" s="79"/>
      <c r="G2592" s="79"/>
      <c r="H2592" s="79"/>
      <c r="I2592" s="79"/>
      <c r="J2592" s="79"/>
      <c r="K2592" s="79"/>
      <c r="L2592" s="79"/>
      <c r="M2592" s="79"/>
      <c r="N2592" s="79"/>
      <c r="O2592" s="79"/>
      <c r="P2592" s="79"/>
      <c r="Q2592" s="79"/>
      <c r="R2592" s="79"/>
      <c r="S2592" s="79"/>
      <c r="T2592" s="79"/>
      <c r="U2592" s="79"/>
      <c r="V2592" s="79"/>
      <c r="W2592" s="79"/>
    </row>
    <row r="2593" spans="1:23">
      <c r="A2593" s="79"/>
      <c r="B2593" s="79"/>
      <c r="C2593" s="79"/>
      <c r="D2593" s="79"/>
      <c r="E2593" s="79"/>
      <c r="F2593" s="79"/>
      <c r="G2593" s="79"/>
      <c r="H2593" s="79"/>
      <c r="I2593" s="79"/>
      <c r="J2593" s="79"/>
      <c r="K2593" s="79"/>
      <c r="L2593" s="79"/>
      <c r="M2593" s="79"/>
      <c r="N2593" s="79"/>
      <c r="O2593" s="79"/>
      <c r="P2593" s="79"/>
      <c r="Q2593" s="79"/>
      <c r="R2593" s="79"/>
      <c r="S2593" s="79"/>
      <c r="T2593" s="79"/>
      <c r="U2593" s="79"/>
      <c r="V2593" s="79"/>
      <c r="W2593" s="79"/>
    </row>
    <row r="2594" spans="1:23">
      <c r="A2594" s="79"/>
      <c r="B2594" s="79"/>
      <c r="C2594" s="79"/>
      <c r="D2594" s="79"/>
      <c r="E2594" s="79"/>
      <c r="F2594" s="79"/>
      <c r="G2594" s="79"/>
      <c r="H2594" s="79"/>
      <c r="I2594" s="79"/>
      <c r="J2594" s="79"/>
      <c r="K2594" s="79"/>
      <c r="L2594" s="79"/>
      <c r="M2594" s="79"/>
      <c r="N2594" s="79"/>
      <c r="O2594" s="79"/>
      <c r="P2594" s="79"/>
      <c r="Q2594" s="79"/>
      <c r="R2594" s="79"/>
      <c r="S2594" s="79"/>
      <c r="T2594" s="79"/>
      <c r="U2594" s="79"/>
      <c r="V2594" s="79"/>
      <c r="W2594" s="79"/>
    </row>
    <row r="2595" spans="1:23">
      <c r="A2595" s="79"/>
      <c r="B2595" s="79"/>
      <c r="C2595" s="79"/>
      <c r="D2595" s="79"/>
      <c r="E2595" s="79"/>
      <c r="F2595" s="79"/>
      <c r="G2595" s="79"/>
      <c r="H2595" s="79"/>
      <c r="I2595" s="79"/>
      <c r="J2595" s="79"/>
      <c r="K2595" s="79"/>
      <c r="L2595" s="79"/>
      <c r="M2595" s="79"/>
      <c r="N2595" s="79"/>
      <c r="O2595" s="79"/>
      <c r="P2595" s="79"/>
      <c r="Q2595" s="79"/>
      <c r="R2595" s="79"/>
      <c r="S2595" s="79"/>
      <c r="T2595" s="79"/>
      <c r="U2595" s="79"/>
      <c r="V2595" s="79"/>
      <c r="W2595" s="79"/>
    </row>
    <row r="2596" spans="1:23">
      <c r="A2596" s="79"/>
      <c r="B2596" s="79"/>
      <c r="C2596" s="79"/>
      <c r="D2596" s="79"/>
      <c r="E2596" s="79"/>
      <c r="F2596" s="79"/>
      <c r="G2596" s="79"/>
      <c r="H2596" s="79"/>
      <c r="I2596" s="79"/>
      <c r="J2596" s="79"/>
      <c r="K2596" s="79"/>
      <c r="L2596" s="79"/>
      <c r="M2596" s="79"/>
      <c r="N2596" s="79"/>
      <c r="O2596" s="79"/>
      <c r="P2596" s="79"/>
      <c r="Q2596" s="79"/>
      <c r="R2596" s="79"/>
      <c r="S2596" s="79"/>
      <c r="T2596" s="79"/>
      <c r="U2596" s="79"/>
      <c r="V2596" s="79"/>
      <c r="W2596" s="79"/>
    </row>
    <row r="2597" spans="1:23">
      <c r="A2597" s="79"/>
      <c r="B2597" s="79"/>
      <c r="C2597" s="79"/>
      <c r="D2597" s="79"/>
      <c r="E2597" s="79"/>
      <c r="F2597" s="79"/>
      <c r="G2597" s="79"/>
      <c r="H2597" s="79"/>
      <c r="I2597" s="79"/>
      <c r="J2597" s="79"/>
      <c r="K2597" s="79"/>
      <c r="L2597" s="79"/>
      <c r="M2597" s="79"/>
      <c r="N2597" s="79"/>
      <c r="O2597" s="79"/>
      <c r="P2597" s="79"/>
      <c r="Q2597" s="79"/>
      <c r="R2597" s="79"/>
      <c r="S2597" s="79"/>
      <c r="T2597" s="79"/>
      <c r="U2597" s="79"/>
      <c r="V2597" s="79"/>
      <c r="W2597" s="79"/>
    </row>
    <row r="2598" spans="1:23">
      <c r="A2598" s="79"/>
      <c r="B2598" s="79"/>
      <c r="C2598" s="79"/>
      <c r="D2598" s="79"/>
      <c r="E2598" s="79"/>
      <c r="F2598" s="79"/>
      <c r="G2598" s="79"/>
      <c r="H2598" s="79"/>
      <c r="I2598" s="79"/>
      <c r="J2598" s="79"/>
      <c r="K2598" s="79"/>
      <c r="L2598" s="79"/>
      <c r="M2598" s="79"/>
      <c r="N2598" s="79"/>
      <c r="O2598" s="79"/>
      <c r="P2598" s="79"/>
      <c r="Q2598" s="79"/>
      <c r="R2598" s="79"/>
      <c r="S2598" s="79"/>
      <c r="T2598" s="79"/>
      <c r="U2598" s="79"/>
      <c r="V2598" s="79"/>
      <c r="W2598" s="79"/>
    </row>
    <row r="2599" spans="1:23">
      <c r="A2599" s="79"/>
      <c r="B2599" s="79"/>
      <c r="C2599" s="79"/>
      <c r="D2599" s="79"/>
      <c r="E2599" s="79"/>
      <c r="F2599" s="79"/>
      <c r="G2599" s="79"/>
      <c r="H2599" s="79"/>
      <c r="I2599" s="79"/>
      <c r="J2599" s="79"/>
      <c r="K2599" s="79"/>
      <c r="L2599" s="79"/>
      <c r="M2599" s="79"/>
      <c r="N2599" s="79"/>
      <c r="O2599" s="79"/>
      <c r="P2599" s="79"/>
      <c r="Q2599" s="79"/>
      <c r="R2599" s="79"/>
      <c r="S2599" s="79"/>
      <c r="T2599" s="79"/>
      <c r="U2599" s="79"/>
      <c r="V2599" s="79"/>
      <c r="W2599" s="79"/>
    </row>
    <row r="2600" spans="1:23">
      <c r="A2600" s="79"/>
      <c r="B2600" s="79"/>
      <c r="C2600" s="79"/>
      <c r="D2600" s="79"/>
      <c r="E2600" s="79"/>
      <c r="F2600" s="79"/>
      <c r="G2600" s="79"/>
      <c r="H2600" s="79"/>
      <c r="I2600" s="79"/>
      <c r="J2600" s="79"/>
      <c r="K2600" s="79"/>
      <c r="L2600" s="79"/>
      <c r="M2600" s="79"/>
      <c r="N2600" s="79"/>
      <c r="O2600" s="79"/>
      <c r="P2600" s="79"/>
      <c r="Q2600" s="79"/>
      <c r="R2600" s="79"/>
      <c r="S2600" s="79"/>
      <c r="T2600" s="79"/>
      <c r="U2600" s="79"/>
      <c r="V2600" s="79"/>
      <c r="W2600" s="79"/>
    </row>
    <row r="2601" spans="1:23">
      <c r="A2601" s="79"/>
      <c r="B2601" s="79"/>
      <c r="C2601" s="79"/>
      <c r="D2601" s="79"/>
      <c r="E2601" s="79"/>
      <c r="F2601" s="79"/>
      <c r="G2601" s="79"/>
      <c r="H2601" s="79"/>
      <c r="I2601" s="79"/>
      <c r="J2601" s="79"/>
      <c r="K2601" s="79"/>
      <c r="L2601" s="79"/>
      <c r="M2601" s="79"/>
      <c r="N2601" s="79"/>
      <c r="O2601" s="79"/>
      <c r="P2601" s="79"/>
      <c r="Q2601" s="79"/>
      <c r="R2601" s="79"/>
      <c r="S2601" s="79"/>
      <c r="T2601" s="79"/>
      <c r="U2601" s="79"/>
      <c r="V2601" s="79"/>
      <c r="W2601" s="79"/>
    </row>
    <row r="2602" spans="1:23">
      <c r="A2602" s="79"/>
      <c r="B2602" s="79"/>
      <c r="C2602" s="79"/>
      <c r="D2602" s="79"/>
      <c r="E2602" s="79"/>
      <c r="F2602" s="79"/>
      <c r="G2602" s="79"/>
      <c r="H2602" s="79"/>
      <c r="I2602" s="79"/>
      <c r="J2602" s="79"/>
      <c r="K2602" s="79"/>
      <c r="L2602" s="79"/>
      <c r="M2602" s="79"/>
      <c r="N2602" s="79"/>
      <c r="O2602" s="79"/>
      <c r="P2602" s="79"/>
      <c r="Q2602" s="79"/>
      <c r="R2602" s="79"/>
      <c r="S2602" s="79"/>
      <c r="T2602" s="79"/>
      <c r="U2602" s="79"/>
      <c r="V2602" s="79"/>
      <c r="W2602" s="79"/>
    </row>
    <row r="2603" spans="1:23">
      <c r="A2603" s="79"/>
      <c r="B2603" s="79"/>
      <c r="C2603" s="79"/>
      <c r="D2603" s="79"/>
      <c r="E2603" s="79"/>
      <c r="F2603" s="79"/>
      <c r="G2603" s="79"/>
      <c r="H2603" s="79"/>
      <c r="I2603" s="79"/>
      <c r="J2603" s="79"/>
      <c r="K2603" s="79"/>
      <c r="L2603" s="79"/>
      <c r="M2603" s="79"/>
      <c r="N2603" s="79"/>
      <c r="O2603" s="79"/>
      <c r="P2603" s="79"/>
      <c r="Q2603" s="79"/>
      <c r="R2603" s="79"/>
      <c r="S2603" s="79"/>
      <c r="T2603" s="79"/>
      <c r="U2603" s="79"/>
      <c r="V2603" s="79"/>
      <c r="W2603" s="79"/>
    </row>
    <row r="2604" spans="1:23">
      <c r="A2604" s="79"/>
      <c r="B2604" s="79"/>
      <c r="C2604" s="79"/>
      <c r="D2604" s="79"/>
      <c r="E2604" s="79"/>
      <c r="F2604" s="79"/>
      <c r="G2604" s="79"/>
      <c r="H2604" s="79"/>
      <c r="I2604" s="79"/>
      <c r="J2604" s="79"/>
      <c r="K2604" s="79"/>
      <c r="L2604" s="79"/>
      <c r="M2604" s="79"/>
      <c r="N2604" s="79"/>
      <c r="O2604" s="79"/>
      <c r="P2604" s="79"/>
      <c r="Q2604" s="79"/>
      <c r="R2604" s="79"/>
      <c r="S2604" s="79"/>
      <c r="T2604" s="79"/>
      <c r="U2604" s="79"/>
      <c r="V2604" s="79"/>
      <c r="W2604" s="79"/>
    </row>
    <row r="2605" spans="1:23">
      <c r="A2605" s="79"/>
      <c r="B2605" s="79"/>
      <c r="C2605" s="79"/>
      <c r="D2605" s="79"/>
      <c r="E2605" s="79"/>
      <c r="F2605" s="79"/>
      <c r="G2605" s="79"/>
      <c r="H2605" s="79"/>
      <c r="I2605" s="79"/>
      <c r="J2605" s="79"/>
      <c r="K2605" s="79"/>
      <c r="L2605" s="79"/>
      <c r="M2605" s="79"/>
      <c r="N2605" s="79"/>
      <c r="O2605" s="79"/>
      <c r="P2605" s="79"/>
      <c r="Q2605" s="79"/>
      <c r="R2605" s="79"/>
      <c r="S2605" s="79"/>
      <c r="T2605" s="79"/>
      <c r="U2605" s="79"/>
      <c r="V2605" s="79"/>
      <c r="W2605" s="79"/>
    </row>
    <row r="2606" spans="1:23">
      <c r="A2606" s="79"/>
      <c r="B2606" s="79"/>
      <c r="C2606" s="79"/>
      <c r="D2606" s="79"/>
      <c r="E2606" s="79"/>
      <c r="F2606" s="79"/>
      <c r="G2606" s="79"/>
      <c r="H2606" s="79"/>
      <c r="I2606" s="79"/>
      <c r="J2606" s="79"/>
      <c r="K2606" s="79"/>
      <c r="L2606" s="79"/>
      <c r="M2606" s="79"/>
      <c r="N2606" s="79"/>
      <c r="O2606" s="79"/>
      <c r="P2606" s="79"/>
      <c r="Q2606" s="79"/>
      <c r="R2606" s="79"/>
      <c r="S2606" s="79"/>
      <c r="T2606" s="79"/>
      <c r="U2606" s="79"/>
      <c r="V2606" s="79"/>
      <c r="W2606" s="79"/>
    </row>
    <row r="2607" spans="1:23">
      <c r="A2607" s="79"/>
      <c r="B2607" s="79"/>
      <c r="C2607" s="79"/>
      <c r="D2607" s="79"/>
      <c r="E2607" s="79"/>
      <c r="F2607" s="79"/>
      <c r="G2607" s="79"/>
      <c r="H2607" s="79"/>
      <c r="I2607" s="79"/>
      <c r="J2607" s="79"/>
      <c r="K2607" s="79"/>
      <c r="L2607" s="79"/>
      <c r="M2607" s="79"/>
      <c r="N2607" s="79"/>
      <c r="O2607" s="79"/>
      <c r="P2607" s="79"/>
      <c r="Q2607" s="79"/>
      <c r="R2607" s="79"/>
      <c r="S2607" s="79"/>
      <c r="T2607" s="79"/>
      <c r="U2607" s="79"/>
      <c r="V2607" s="79"/>
      <c r="W2607" s="79"/>
    </row>
    <row r="2608" spans="1:23">
      <c r="A2608" s="79"/>
      <c r="B2608" s="79"/>
      <c r="C2608" s="79"/>
      <c r="D2608" s="79"/>
      <c r="E2608" s="79"/>
      <c r="F2608" s="79"/>
      <c r="G2608" s="79"/>
      <c r="H2608" s="79"/>
      <c r="I2608" s="79"/>
      <c r="J2608" s="79"/>
      <c r="K2608" s="79"/>
      <c r="L2608" s="79"/>
      <c r="M2608" s="79"/>
      <c r="N2608" s="79"/>
      <c r="O2608" s="79"/>
      <c r="P2608" s="79"/>
      <c r="Q2608" s="79"/>
      <c r="R2608" s="79"/>
      <c r="S2608" s="79"/>
      <c r="T2608" s="79"/>
      <c r="U2608" s="79"/>
      <c r="V2608" s="79"/>
      <c r="W2608" s="79"/>
    </row>
    <row r="2609" spans="1:23">
      <c r="A2609" s="79"/>
      <c r="B2609" s="79"/>
      <c r="C2609" s="79"/>
      <c r="D2609" s="79"/>
      <c r="E2609" s="79"/>
      <c r="F2609" s="79"/>
      <c r="G2609" s="79"/>
      <c r="H2609" s="79"/>
      <c r="I2609" s="79"/>
      <c r="J2609" s="79"/>
      <c r="K2609" s="79"/>
      <c r="L2609" s="79"/>
      <c r="M2609" s="79"/>
      <c r="N2609" s="79"/>
      <c r="O2609" s="79"/>
      <c r="P2609" s="79"/>
      <c r="Q2609" s="79"/>
      <c r="R2609" s="79"/>
      <c r="S2609" s="79"/>
      <c r="T2609" s="79"/>
      <c r="U2609" s="79"/>
      <c r="V2609" s="79"/>
      <c r="W2609" s="79"/>
    </row>
    <row r="2610" spans="1:23">
      <c r="A2610" s="79"/>
      <c r="B2610" s="79"/>
      <c r="C2610" s="79"/>
      <c r="D2610" s="79"/>
      <c r="E2610" s="79"/>
      <c r="F2610" s="79"/>
      <c r="G2610" s="79"/>
      <c r="H2610" s="79"/>
      <c r="I2610" s="79"/>
      <c r="J2610" s="79"/>
      <c r="K2610" s="79"/>
      <c r="L2610" s="79"/>
      <c r="M2610" s="79"/>
      <c r="N2610" s="79"/>
      <c r="O2610" s="79"/>
      <c r="P2610" s="79"/>
      <c r="Q2610" s="79"/>
      <c r="R2610" s="79"/>
      <c r="S2610" s="79"/>
      <c r="T2610" s="79"/>
      <c r="U2610" s="79"/>
      <c r="V2610" s="79"/>
      <c r="W2610" s="79"/>
    </row>
    <row r="2611" spans="1:23">
      <c r="A2611" s="79"/>
      <c r="B2611" s="79"/>
      <c r="C2611" s="79"/>
      <c r="D2611" s="79"/>
      <c r="E2611" s="79"/>
      <c r="F2611" s="79"/>
      <c r="G2611" s="79"/>
      <c r="H2611" s="79"/>
      <c r="I2611" s="79"/>
      <c r="J2611" s="79"/>
      <c r="K2611" s="79"/>
      <c r="L2611" s="79"/>
      <c r="M2611" s="79"/>
      <c r="N2611" s="79"/>
      <c r="O2611" s="79"/>
      <c r="P2611" s="79"/>
      <c r="Q2611" s="79"/>
      <c r="R2611" s="79"/>
      <c r="S2611" s="79"/>
      <c r="T2611" s="79"/>
      <c r="U2611" s="79"/>
      <c r="V2611" s="79"/>
      <c r="W2611" s="79"/>
    </row>
    <row r="2612" spans="1:23">
      <c r="A2612" s="79"/>
      <c r="B2612" s="79"/>
      <c r="C2612" s="79"/>
      <c r="D2612" s="79"/>
      <c r="E2612" s="79"/>
      <c r="F2612" s="79"/>
      <c r="G2612" s="79"/>
      <c r="H2612" s="79"/>
      <c r="I2612" s="79"/>
      <c r="J2612" s="79"/>
      <c r="K2612" s="79"/>
      <c r="L2612" s="79"/>
      <c r="M2612" s="79"/>
      <c r="N2612" s="79"/>
      <c r="O2612" s="79"/>
      <c r="P2612" s="79"/>
      <c r="Q2612" s="79"/>
      <c r="R2612" s="79"/>
      <c r="S2612" s="79"/>
      <c r="T2612" s="79"/>
      <c r="U2612" s="79"/>
      <c r="V2612" s="79"/>
      <c r="W2612" s="79"/>
    </row>
    <row r="2613" spans="1:23">
      <c r="A2613" s="79"/>
      <c r="B2613" s="79"/>
      <c r="C2613" s="79"/>
      <c r="D2613" s="79"/>
      <c r="E2613" s="79"/>
      <c r="F2613" s="79"/>
      <c r="G2613" s="79"/>
      <c r="H2613" s="79"/>
      <c r="I2613" s="79"/>
      <c r="J2613" s="79"/>
      <c r="K2613" s="79"/>
      <c r="L2613" s="79"/>
      <c r="M2613" s="79"/>
      <c r="N2613" s="79"/>
      <c r="O2613" s="79"/>
      <c r="P2613" s="79"/>
      <c r="Q2613" s="79"/>
      <c r="R2613" s="79"/>
      <c r="S2613" s="79"/>
      <c r="T2613" s="79"/>
      <c r="U2613" s="79"/>
      <c r="V2613" s="79"/>
      <c r="W2613" s="79"/>
    </row>
    <row r="2614" spans="1:23">
      <c r="A2614" s="79"/>
      <c r="B2614" s="79"/>
      <c r="C2614" s="79"/>
      <c r="D2614" s="79"/>
      <c r="E2614" s="79"/>
      <c r="F2614" s="79"/>
      <c r="G2614" s="79"/>
      <c r="H2614" s="79"/>
      <c r="I2614" s="79"/>
      <c r="J2614" s="79"/>
      <c r="K2614" s="79"/>
      <c r="L2614" s="79"/>
      <c r="M2614" s="79"/>
      <c r="N2614" s="79"/>
      <c r="O2614" s="79"/>
      <c r="P2614" s="79"/>
      <c r="Q2614" s="79"/>
      <c r="R2614" s="79"/>
      <c r="S2614" s="79"/>
      <c r="T2614" s="79"/>
      <c r="U2614" s="79"/>
      <c r="V2614" s="79"/>
      <c r="W2614" s="79"/>
    </row>
    <row r="2615" spans="1:23">
      <c r="A2615" s="79"/>
      <c r="B2615" s="79"/>
      <c r="C2615" s="79"/>
      <c r="D2615" s="79"/>
      <c r="E2615" s="79"/>
      <c r="F2615" s="79"/>
      <c r="G2615" s="79"/>
      <c r="H2615" s="79"/>
      <c r="I2615" s="79"/>
      <c r="J2615" s="79"/>
      <c r="K2615" s="79"/>
      <c r="L2615" s="79"/>
      <c r="M2615" s="79"/>
      <c r="N2615" s="79"/>
      <c r="O2615" s="79"/>
      <c r="P2615" s="79"/>
      <c r="Q2615" s="79"/>
      <c r="R2615" s="79"/>
      <c r="S2615" s="79"/>
      <c r="T2615" s="79"/>
      <c r="U2615" s="79"/>
      <c r="V2615" s="79"/>
      <c r="W2615" s="79"/>
    </row>
    <row r="2616" spans="1:23">
      <c r="A2616" s="79"/>
      <c r="B2616" s="79"/>
      <c r="C2616" s="79"/>
      <c r="D2616" s="79"/>
      <c r="E2616" s="79"/>
      <c r="F2616" s="79"/>
      <c r="G2616" s="79"/>
      <c r="H2616" s="79"/>
      <c r="I2616" s="79"/>
      <c r="J2616" s="79"/>
      <c r="K2616" s="79"/>
      <c r="L2616" s="79"/>
      <c r="M2616" s="79"/>
      <c r="N2616" s="79"/>
      <c r="O2616" s="79"/>
      <c r="P2616" s="79"/>
      <c r="Q2616" s="79"/>
      <c r="R2616" s="79"/>
      <c r="S2616" s="79"/>
      <c r="T2616" s="79"/>
      <c r="U2616" s="79"/>
      <c r="V2616" s="79"/>
      <c r="W2616" s="79"/>
    </row>
    <row r="2617" spans="1:23">
      <c r="A2617" s="79"/>
      <c r="B2617" s="79"/>
      <c r="C2617" s="79"/>
      <c r="D2617" s="79"/>
      <c r="E2617" s="79"/>
      <c r="F2617" s="79"/>
      <c r="G2617" s="79"/>
      <c r="H2617" s="79"/>
      <c r="I2617" s="79"/>
      <c r="J2617" s="79"/>
      <c r="K2617" s="79"/>
      <c r="L2617" s="79"/>
      <c r="M2617" s="79"/>
      <c r="N2617" s="79"/>
      <c r="O2617" s="79"/>
      <c r="P2617" s="79"/>
      <c r="Q2617" s="79"/>
      <c r="R2617" s="79"/>
      <c r="S2617" s="79"/>
      <c r="T2617" s="79"/>
      <c r="U2617" s="79"/>
      <c r="V2617" s="79"/>
      <c r="W2617" s="79"/>
    </row>
    <row r="2618" spans="1:23">
      <c r="A2618" s="79"/>
      <c r="B2618" s="79"/>
      <c r="C2618" s="79"/>
      <c r="D2618" s="79"/>
      <c r="E2618" s="79"/>
      <c r="F2618" s="79"/>
      <c r="G2618" s="79"/>
      <c r="H2618" s="79"/>
      <c r="I2618" s="79"/>
      <c r="J2618" s="79"/>
      <c r="K2618" s="79"/>
      <c r="L2618" s="79"/>
      <c r="M2618" s="79"/>
      <c r="N2618" s="79"/>
      <c r="O2618" s="79"/>
      <c r="P2618" s="79"/>
      <c r="Q2618" s="79"/>
      <c r="R2618" s="79"/>
      <c r="S2618" s="79"/>
      <c r="T2618" s="79"/>
      <c r="U2618" s="79"/>
      <c r="V2618" s="79"/>
      <c r="W2618" s="79"/>
    </row>
    <row r="2619" spans="1:23">
      <c r="A2619" s="79"/>
      <c r="B2619" s="79"/>
      <c r="C2619" s="79"/>
      <c r="D2619" s="79"/>
      <c r="E2619" s="79"/>
      <c r="F2619" s="79"/>
      <c r="G2619" s="79"/>
      <c r="H2619" s="79"/>
      <c r="I2619" s="79"/>
      <c r="J2619" s="79"/>
      <c r="K2619" s="79"/>
      <c r="L2619" s="79"/>
      <c r="M2619" s="79"/>
      <c r="N2619" s="79"/>
      <c r="O2619" s="79"/>
      <c r="P2619" s="79"/>
      <c r="Q2619" s="79"/>
      <c r="R2619" s="79"/>
      <c r="S2619" s="79"/>
      <c r="T2619" s="79"/>
      <c r="U2619" s="79"/>
      <c r="V2619" s="79"/>
      <c r="W2619" s="79"/>
    </row>
    <row r="2620" spans="1:23">
      <c r="A2620" s="79"/>
      <c r="B2620" s="79"/>
      <c r="C2620" s="79"/>
      <c r="D2620" s="79"/>
      <c r="E2620" s="79"/>
      <c r="F2620" s="79"/>
      <c r="G2620" s="79"/>
      <c r="H2620" s="79"/>
      <c r="I2620" s="79"/>
      <c r="J2620" s="79"/>
      <c r="K2620" s="79"/>
      <c r="L2620" s="79"/>
      <c r="M2620" s="79"/>
      <c r="N2620" s="79"/>
      <c r="O2620" s="79"/>
      <c r="P2620" s="79"/>
      <c r="Q2620" s="79"/>
      <c r="R2620" s="79"/>
      <c r="S2620" s="79"/>
      <c r="T2620" s="79"/>
      <c r="U2620" s="79"/>
      <c r="V2620" s="79"/>
      <c r="W2620" s="79"/>
    </row>
    <row r="2621" spans="1:23">
      <c r="A2621" s="79"/>
      <c r="B2621" s="79"/>
      <c r="C2621" s="79"/>
      <c r="D2621" s="79"/>
      <c r="E2621" s="79"/>
      <c r="F2621" s="79"/>
      <c r="G2621" s="79"/>
      <c r="H2621" s="79"/>
      <c r="I2621" s="79"/>
      <c r="J2621" s="79"/>
      <c r="K2621" s="79"/>
      <c r="L2621" s="79"/>
      <c r="M2621" s="79"/>
      <c r="N2621" s="79"/>
      <c r="O2621" s="79"/>
      <c r="P2621" s="79"/>
      <c r="Q2621" s="79"/>
      <c r="R2621" s="79"/>
      <c r="S2621" s="79"/>
      <c r="T2621" s="79"/>
      <c r="U2621" s="79"/>
      <c r="V2621" s="79"/>
      <c r="W2621" s="79"/>
    </row>
    <row r="2622" spans="1:23">
      <c r="A2622" s="79"/>
      <c r="B2622" s="79"/>
      <c r="C2622" s="79"/>
      <c r="D2622" s="79"/>
      <c r="E2622" s="79"/>
      <c r="F2622" s="79"/>
      <c r="G2622" s="79"/>
      <c r="H2622" s="79"/>
      <c r="I2622" s="79"/>
      <c r="J2622" s="79"/>
      <c r="K2622" s="79"/>
      <c r="L2622" s="79"/>
      <c r="M2622" s="79"/>
      <c r="N2622" s="79"/>
      <c r="O2622" s="79"/>
      <c r="P2622" s="79"/>
      <c r="Q2622" s="79"/>
      <c r="R2622" s="79"/>
      <c r="S2622" s="79"/>
      <c r="T2622" s="79"/>
      <c r="U2622" s="79"/>
      <c r="V2622" s="79"/>
      <c r="W2622" s="79"/>
    </row>
    <row r="2623" spans="1:23">
      <c r="A2623" s="79"/>
      <c r="B2623" s="79"/>
      <c r="C2623" s="79"/>
      <c r="D2623" s="79"/>
      <c r="E2623" s="79"/>
      <c r="F2623" s="79"/>
      <c r="G2623" s="79"/>
      <c r="H2623" s="79"/>
      <c r="I2623" s="79"/>
      <c r="J2623" s="79"/>
      <c r="K2623" s="79"/>
      <c r="L2623" s="79"/>
      <c r="M2623" s="79"/>
      <c r="N2623" s="79"/>
      <c r="O2623" s="79"/>
      <c r="P2623" s="79"/>
      <c r="Q2623" s="79"/>
      <c r="R2623" s="79"/>
      <c r="S2623" s="79"/>
      <c r="T2623" s="79"/>
      <c r="U2623" s="79"/>
      <c r="V2623" s="79"/>
      <c r="W2623" s="79"/>
    </row>
    <row r="2624" spans="1:23">
      <c r="A2624" s="79"/>
      <c r="B2624" s="79"/>
      <c r="C2624" s="79"/>
      <c r="D2624" s="79"/>
      <c r="E2624" s="79"/>
      <c r="F2624" s="79"/>
      <c r="G2624" s="79"/>
      <c r="H2624" s="79"/>
      <c r="I2624" s="79"/>
      <c r="J2624" s="79"/>
      <c r="K2624" s="79"/>
      <c r="L2624" s="79"/>
      <c r="M2624" s="79"/>
      <c r="N2624" s="79"/>
      <c r="O2624" s="79"/>
      <c r="P2624" s="79"/>
      <c r="Q2624" s="79"/>
      <c r="R2624" s="79"/>
      <c r="S2624" s="79"/>
      <c r="T2624" s="79"/>
      <c r="U2624" s="79"/>
      <c r="V2624" s="79"/>
      <c r="W2624" s="79"/>
    </row>
    <row r="2625" spans="1:23">
      <c r="A2625" s="79"/>
      <c r="B2625" s="79"/>
      <c r="C2625" s="79"/>
      <c r="D2625" s="79"/>
      <c r="E2625" s="79"/>
      <c r="F2625" s="79"/>
      <c r="G2625" s="79"/>
      <c r="H2625" s="79"/>
      <c r="I2625" s="79"/>
      <c r="J2625" s="79"/>
      <c r="K2625" s="79"/>
      <c r="L2625" s="79"/>
      <c r="M2625" s="79"/>
      <c r="N2625" s="79"/>
      <c r="O2625" s="79"/>
      <c r="P2625" s="79"/>
      <c r="Q2625" s="79"/>
      <c r="R2625" s="79"/>
      <c r="S2625" s="79"/>
      <c r="T2625" s="79"/>
      <c r="U2625" s="79"/>
      <c r="V2625" s="79"/>
      <c r="W2625" s="79"/>
    </row>
    <row r="2626" spans="1:23">
      <c r="A2626" s="79"/>
      <c r="B2626" s="79"/>
      <c r="C2626" s="79"/>
      <c r="D2626" s="79"/>
      <c r="E2626" s="79"/>
      <c r="F2626" s="79"/>
      <c r="G2626" s="79"/>
      <c r="H2626" s="79"/>
      <c r="I2626" s="79"/>
      <c r="J2626" s="79"/>
      <c r="K2626" s="79"/>
      <c r="L2626" s="79"/>
      <c r="M2626" s="79"/>
      <c r="N2626" s="79"/>
      <c r="O2626" s="79"/>
      <c r="P2626" s="79"/>
      <c r="Q2626" s="79"/>
      <c r="R2626" s="79"/>
      <c r="S2626" s="79"/>
      <c r="T2626" s="79"/>
      <c r="U2626" s="79"/>
      <c r="V2626" s="79"/>
      <c r="W2626" s="79"/>
    </row>
    <row r="2627" spans="1:23">
      <c r="A2627" s="79"/>
      <c r="B2627" s="79"/>
      <c r="C2627" s="79"/>
      <c r="D2627" s="79"/>
      <c r="E2627" s="79"/>
      <c r="F2627" s="79"/>
      <c r="G2627" s="79"/>
      <c r="H2627" s="79"/>
      <c r="I2627" s="79"/>
      <c r="J2627" s="79"/>
      <c r="K2627" s="79"/>
      <c r="L2627" s="79"/>
      <c r="M2627" s="79"/>
      <c r="N2627" s="79"/>
      <c r="O2627" s="79"/>
      <c r="P2627" s="79"/>
      <c r="Q2627" s="79"/>
      <c r="R2627" s="79"/>
      <c r="S2627" s="79"/>
      <c r="T2627" s="79"/>
      <c r="U2627" s="79"/>
      <c r="V2627" s="79"/>
      <c r="W2627" s="79"/>
    </row>
    <row r="2628" spans="1:23">
      <c r="A2628" s="79"/>
      <c r="B2628" s="79"/>
      <c r="C2628" s="79"/>
      <c r="D2628" s="79"/>
      <c r="E2628" s="79"/>
      <c r="F2628" s="79"/>
      <c r="G2628" s="79"/>
      <c r="H2628" s="79"/>
      <c r="I2628" s="79"/>
      <c r="J2628" s="79"/>
      <c r="K2628" s="79"/>
      <c r="L2628" s="79"/>
      <c r="M2628" s="79"/>
      <c r="N2628" s="79"/>
      <c r="O2628" s="79"/>
      <c r="P2628" s="79"/>
      <c r="Q2628" s="79"/>
      <c r="R2628" s="79"/>
      <c r="S2628" s="79"/>
      <c r="T2628" s="79"/>
      <c r="U2628" s="79"/>
      <c r="V2628" s="79"/>
      <c r="W2628" s="79"/>
    </row>
    <row r="2629" spans="1:23">
      <c r="A2629" s="79"/>
      <c r="B2629" s="79"/>
      <c r="C2629" s="79"/>
      <c r="D2629" s="79"/>
      <c r="E2629" s="79"/>
      <c r="F2629" s="79"/>
      <c r="G2629" s="79"/>
      <c r="H2629" s="79"/>
      <c r="I2629" s="79"/>
      <c r="J2629" s="79"/>
      <c r="K2629" s="79"/>
      <c r="L2629" s="79"/>
      <c r="M2629" s="79"/>
      <c r="N2629" s="79"/>
      <c r="O2629" s="79"/>
      <c r="P2629" s="79"/>
      <c r="Q2629" s="79"/>
      <c r="R2629" s="79"/>
      <c r="S2629" s="79"/>
      <c r="T2629" s="79"/>
      <c r="U2629" s="79"/>
      <c r="V2629" s="79"/>
      <c r="W2629" s="79"/>
    </row>
    <row r="2630" spans="1:23">
      <c r="A2630" s="79"/>
      <c r="B2630" s="79"/>
      <c r="C2630" s="79"/>
      <c r="D2630" s="79"/>
      <c r="E2630" s="79"/>
      <c r="F2630" s="79"/>
      <c r="G2630" s="79"/>
      <c r="H2630" s="79"/>
      <c r="I2630" s="79"/>
      <c r="J2630" s="79"/>
      <c r="K2630" s="79"/>
      <c r="L2630" s="79"/>
      <c r="M2630" s="79"/>
      <c r="N2630" s="79"/>
      <c r="O2630" s="79"/>
      <c r="P2630" s="79"/>
      <c r="Q2630" s="79"/>
      <c r="R2630" s="79"/>
      <c r="S2630" s="79"/>
      <c r="T2630" s="79"/>
      <c r="U2630" s="79"/>
      <c r="V2630" s="79"/>
      <c r="W2630" s="79"/>
    </row>
    <row r="2631" spans="1:23">
      <c r="A2631" s="79"/>
      <c r="B2631" s="79"/>
      <c r="C2631" s="79"/>
      <c r="D2631" s="79"/>
      <c r="E2631" s="79"/>
      <c r="F2631" s="79"/>
      <c r="G2631" s="79"/>
      <c r="H2631" s="79"/>
      <c r="I2631" s="79"/>
      <c r="J2631" s="79"/>
      <c r="K2631" s="79"/>
      <c r="L2631" s="79"/>
      <c r="M2631" s="79"/>
      <c r="N2631" s="79"/>
      <c r="O2631" s="79"/>
      <c r="P2631" s="79"/>
      <c r="Q2631" s="79"/>
      <c r="R2631" s="79"/>
      <c r="S2631" s="79"/>
      <c r="T2631" s="79"/>
      <c r="U2631" s="79"/>
      <c r="V2631" s="79"/>
      <c r="W2631" s="79"/>
    </row>
    <row r="2632" spans="1:23">
      <c r="A2632" s="79"/>
      <c r="B2632" s="79"/>
      <c r="C2632" s="79"/>
      <c r="D2632" s="79"/>
      <c r="E2632" s="79"/>
      <c r="F2632" s="79"/>
      <c r="G2632" s="79"/>
      <c r="H2632" s="79"/>
      <c r="I2632" s="79"/>
      <c r="J2632" s="79"/>
      <c r="K2632" s="79"/>
      <c r="L2632" s="79"/>
      <c r="M2632" s="79"/>
      <c r="N2632" s="79"/>
      <c r="O2632" s="79"/>
      <c r="P2632" s="79"/>
      <c r="Q2632" s="79"/>
      <c r="R2632" s="79"/>
      <c r="S2632" s="79"/>
      <c r="T2632" s="79"/>
      <c r="U2632" s="79"/>
      <c r="V2632" s="79"/>
      <c r="W2632" s="79"/>
    </row>
    <row r="2633" spans="1:23">
      <c r="A2633" s="79"/>
      <c r="B2633" s="79"/>
      <c r="C2633" s="79"/>
      <c r="D2633" s="79"/>
      <c r="E2633" s="79"/>
      <c r="F2633" s="79"/>
      <c r="G2633" s="79"/>
      <c r="H2633" s="79"/>
      <c r="I2633" s="79"/>
      <c r="J2633" s="79"/>
      <c r="K2633" s="79"/>
      <c r="L2633" s="79"/>
      <c r="M2633" s="79"/>
      <c r="N2633" s="79"/>
      <c r="O2633" s="79"/>
      <c r="P2633" s="79"/>
      <c r="Q2633" s="79"/>
      <c r="R2633" s="79"/>
      <c r="S2633" s="79"/>
      <c r="T2633" s="79"/>
      <c r="U2633" s="79"/>
      <c r="V2633" s="79"/>
      <c r="W2633" s="79"/>
    </row>
    <row r="2634" spans="1:23">
      <c r="A2634" s="79"/>
      <c r="B2634" s="79"/>
      <c r="C2634" s="79"/>
      <c r="D2634" s="79"/>
      <c r="E2634" s="79"/>
      <c r="F2634" s="79"/>
      <c r="G2634" s="79"/>
      <c r="H2634" s="79"/>
      <c r="I2634" s="79"/>
      <c r="J2634" s="79"/>
      <c r="K2634" s="79"/>
      <c r="L2634" s="79"/>
      <c r="M2634" s="79"/>
      <c r="N2634" s="79"/>
      <c r="O2634" s="79"/>
      <c r="P2634" s="79"/>
      <c r="Q2634" s="79"/>
      <c r="R2634" s="79"/>
      <c r="S2634" s="79"/>
      <c r="T2634" s="79"/>
      <c r="U2634" s="79"/>
      <c r="V2634" s="79"/>
      <c r="W2634" s="79"/>
    </row>
    <row r="2635" spans="1:23">
      <c r="A2635" s="79"/>
      <c r="B2635" s="79"/>
      <c r="C2635" s="79"/>
      <c r="D2635" s="79"/>
      <c r="E2635" s="79"/>
      <c r="F2635" s="79"/>
      <c r="G2635" s="79"/>
      <c r="H2635" s="79"/>
      <c r="I2635" s="79"/>
      <c r="J2635" s="79"/>
      <c r="K2635" s="79"/>
      <c r="L2635" s="79"/>
      <c r="M2635" s="79"/>
      <c r="N2635" s="79"/>
      <c r="O2635" s="79"/>
      <c r="P2635" s="79"/>
      <c r="Q2635" s="79"/>
      <c r="R2635" s="79"/>
      <c r="S2635" s="79"/>
      <c r="T2635" s="79"/>
      <c r="U2635" s="79"/>
      <c r="V2635" s="79"/>
      <c r="W2635" s="79"/>
    </row>
    <row r="2636" spans="1:23">
      <c r="A2636" s="79"/>
      <c r="B2636" s="79"/>
      <c r="C2636" s="79"/>
      <c r="D2636" s="79"/>
      <c r="E2636" s="79"/>
      <c r="F2636" s="79"/>
      <c r="G2636" s="79"/>
      <c r="H2636" s="79"/>
      <c r="I2636" s="79"/>
      <c r="J2636" s="79"/>
      <c r="K2636" s="79"/>
      <c r="L2636" s="79"/>
      <c r="M2636" s="79"/>
      <c r="N2636" s="79"/>
      <c r="O2636" s="79"/>
      <c r="P2636" s="79"/>
      <c r="Q2636" s="79"/>
      <c r="R2636" s="79"/>
      <c r="S2636" s="79"/>
      <c r="T2636" s="79"/>
      <c r="U2636" s="79"/>
      <c r="V2636" s="79"/>
      <c r="W2636" s="79"/>
    </row>
    <row r="2637" spans="1:23">
      <c r="A2637" s="79"/>
      <c r="B2637" s="79"/>
      <c r="C2637" s="79"/>
      <c r="D2637" s="79"/>
      <c r="E2637" s="79"/>
      <c r="F2637" s="79"/>
      <c r="G2637" s="79"/>
      <c r="H2637" s="79"/>
      <c r="I2637" s="79"/>
      <c r="J2637" s="79"/>
      <c r="K2637" s="79"/>
      <c r="L2637" s="79"/>
      <c r="M2637" s="79"/>
      <c r="N2637" s="79"/>
      <c r="O2637" s="79"/>
      <c r="P2637" s="79"/>
      <c r="Q2637" s="79"/>
      <c r="R2637" s="79"/>
      <c r="S2637" s="79"/>
      <c r="T2637" s="79"/>
      <c r="U2637" s="79"/>
      <c r="V2637" s="79"/>
      <c r="W2637" s="79"/>
    </row>
    <row r="2638" spans="1:23">
      <c r="A2638" s="79"/>
      <c r="B2638" s="79"/>
      <c r="C2638" s="79"/>
      <c r="D2638" s="79"/>
      <c r="E2638" s="79"/>
      <c r="F2638" s="79"/>
      <c r="G2638" s="79"/>
      <c r="H2638" s="79"/>
      <c r="I2638" s="79"/>
      <c r="J2638" s="79"/>
      <c r="K2638" s="79"/>
      <c r="L2638" s="79"/>
      <c r="M2638" s="79"/>
      <c r="N2638" s="79"/>
      <c r="O2638" s="79"/>
      <c r="P2638" s="79"/>
      <c r="Q2638" s="79"/>
      <c r="R2638" s="79"/>
      <c r="S2638" s="79"/>
      <c r="T2638" s="79"/>
      <c r="U2638" s="79"/>
      <c r="V2638" s="79"/>
      <c r="W2638" s="79"/>
    </row>
    <row r="2639" spans="1:23">
      <c r="A2639" s="79"/>
      <c r="B2639" s="79"/>
      <c r="C2639" s="79"/>
      <c r="D2639" s="79"/>
      <c r="E2639" s="79"/>
      <c r="F2639" s="79"/>
      <c r="G2639" s="79"/>
      <c r="H2639" s="79"/>
      <c r="I2639" s="79"/>
      <c r="J2639" s="79"/>
      <c r="K2639" s="79"/>
      <c r="L2639" s="79"/>
      <c r="M2639" s="79"/>
      <c r="N2639" s="79"/>
      <c r="O2639" s="79"/>
      <c r="P2639" s="79"/>
      <c r="Q2639" s="79"/>
      <c r="R2639" s="79"/>
      <c r="S2639" s="79"/>
      <c r="T2639" s="79"/>
      <c r="U2639" s="79"/>
      <c r="V2639" s="79"/>
      <c r="W2639" s="79"/>
    </row>
    <row r="2640" spans="1:23">
      <c r="A2640" s="79"/>
      <c r="B2640" s="79"/>
      <c r="C2640" s="79"/>
      <c r="D2640" s="79"/>
      <c r="E2640" s="79"/>
      <c r="F2640" s="79"/>
      <c r="G2640" s="79"/>
      <c r="H2640" s="79"/>
      <c r="I2640" s="79"/>
      <c r="J2640" s="79"/>
      <c r="K2640" s="79"/>
      <c r="L2640" s="79"/>
      <c r="M2640" s="79"/>
      <c r="N2640" s="79"/>
      <c r="O2640" s="79"/>
      <c r="P2640" s="79"/>
      <c r="Q2640" s="79"/>
      <c r="R2640" s="79"/>
      <c r="S2640" s="79"/>
      <c r="T2640" s="79"/>
      <c r="U2640" s="79"/>
      <c r="V2640" s="79"/>
      <c r="W2640" s="79"/>
    </row>
    <row r="2641" spans="1:23">
      <c r="A2641" s="79"/>
      <c r="B2641" s="79"/>
      <c r="C2641" s="79"/>
      <c r="D2641" s="79"/>
      <c r="E2641" s="79"/>
      <c r="F2641" s="79"/>
      <c r="G2641" s="79"/>
      <c r="H2641" s="79"/>
      <c r="I2641" s="79"/>
      <c r="J2641" s="79"/>
      <c r="K2641" s="79"/>
      <c r="L2641" s="79"/>
      <c r="M2641" s="79"/>
      <c r="N2641" s="79"/>
      <c r="O2641" s="79"/>
      <c r="P2641" s="79"/>
      <c r="Q2641" s="79"/>
      <c r="R2641" s="79"/>
      <c r="S2641" s="79"/>
      <c r="T2641" s="79"/>
      <c r="U2641" s="79"/>
      <c r="V2641" s="79"/>
      <c r="W2641" s="79"/>
    </row>
    <row r="2642" spans="1:23">
      <c r="A2642" s="79"/>
      <c r="B2642" s="79"/>
      <c r="C2642" s="79"/>
      <c r="D2642" s="79"/>
      <c r="E2642" s="79"/>
      <c r="F2642" s="79"/>
      <c r="G2642" s="79"/>
      <c r="H2642" s="79"/>
      <c r="I2642" s="79"/>
      <c r="J2642" s="79"/>
      <c r="K2642" s="79"/>
      <c r="L2642" s="79"/>
      <c r="M2642" s="79"/>
      <c r="N2642" s="79"/>
      <c r="O2642" s="79"/>
      <c r="P2642" s="79"/>
      <c r="Q2642" s="79"/>
      <c r="R2642" s="79"/>
      <c r="S2642" s="79"/>
      <c r="T2642" s="79"/>
      <c r="U2642" s="79"/>
      <c r="V2642" s="79"/>
      <c r="W2642" s="79"/>
    </row>
    <row r="2643" spans="1:23">
      <c r="A2643" s="79"/>
      <c r="B2643" s="79"/>
      <c r="C2643" s="79"/>
      <c r="D2643" s="79"/>
      <c r="E2643" s="79"/>
      <c r="F2643" s="79"/>
      <c r="G2643" s="79"/>
      <c r="H2643" s="79"/>
      <c r="I2643" s="79"/>
      <c r="J2643" s="79"/>
      <c r="K2643" s="79"/>
      <c r="L2643" s="79"/>
      <c r="M2643" s="79"/>
      <c r="N2643" s="79"/>
      <c r="O2643" s="79"/>
      <c r="P2643" s="79"/>
      <c r="Q2643" s="79"/>
      <c r="R2643" s="79"/>
      <c r="S2643" s="79"/>
      <c r="T2643" s="79"/>
      <c r="U2643" s="79"/>
      <c r="V2643" s="79"/>
      <c r="W2643" s="79"/>
    </row>
    <row r="2644" spans="1:23">
      <c r="A2644" s="79"/>
      <c r="B2644" s="79"/>
      <c r="C2644" s="79"/>
      <c r="D2644" s="79"/>
      <c r="E2644" s="79"/>
      <c r="F2644" s="79"/>
      <c r="G2644" s="79"/>
      <c r="H2644" s="79"/>
      <c r="I2644" s="79"/>
      <c r="J2644" s="79"/>
      <c r="K2644" s="79"/>
      <c r="L2644" s="79"/>
      <c r="M2644" s="79"/>
      <c r="N2644" s="79"/>
      <c r="O2644" s="79"/>
      <c r="P2644" s="79"/>
      <c r="Q2644" s="79"/>
      <c r="R2644" s="79"/>
      <c r="S2644" s="79"/>
      <c r="T2644" s="79"/>
      <c r="U2644" s="79"/>
      <c r="V2644" s="79"/>
      <c r="W2644" s="79"/>
    </row>
    <row r="2645" spans="1:23">
      <c r="A2645" s="79"/>
      <c r="B2645" s="79"/>
      <c r="C2645" s="79"/>
      <c r="D2645" s="79"/>
      <c r="E2645" s="79"/>
      <c r="F2645" s="79"/>
      <c r="G2645" s="79"/>
      <c r="H2645" s="79"/>
      <c r="I2645" s="79"/>
      <c r="J2645" s="79"/>
      <c r="K2645" s="79"/>
      <c r="L2645" s="79"/>
      <c r="M2645" s="79"/>
      <c r="N2645" s="79"/>
      <c r="O2645" s="79"/>
      <c r="P2645" s="79"/>
      <c r="Q2645" s="79"/>
      <c r="R2645" s="79"/>
      <c r="S2645" s="79"/>
      <c r="T2645" s="79"/>
      <c r="U2645" s="79"/>
      <c r="V2645" s="79"/>
      <c r="W2645" s="79"/>
    </row>
    <row r="2646" spans="1:23">
      <c r="A2646" s="79"/>
      <c r="B2646" s="79"/>
      <c r="C2646" s="79"/>
      <c r="D2646" s="79"/>
      <c r="E2646" s="79"/>
      <c r="F2646" s="79"/>
      <c r="G2646" s="79"/>
      <c r="H2646" s="79"/>
      <c r="I2646" s="79"/>
      <c r="J2646" s="79"/>
      <c r="K2646" s="79"/>
      <c r="L2646" s="79"/>
      <c r="M2646" s="79"/>
      <c r="N2646" s="79"/>
      <c r="O2646" s="79"/>
      <c r="P2646" s="79"/>
      <c r="Q2646" s="79"/>
      <c r="R2646" s="79"/>
      <c r="S2646" s="79"/>
      <c r="T2646" s="79"/>
      <c r="U2646" s="79"/>
      <c r="V2646" s="79"/>
      <c r="W2646" s="79"/>
    </row>
    <row r="2647" spans="1:23">
      <c r="A2647" s="79"/>
      <c r="B2647" s="79"/>
      <c r="C2647" s="79"/>
      <c r="D2647" s="79"/>
      <c r="E2647" s="79"/>
      <c r="F2647" s="79"/>
      <c r="G2647" s="79"/>
      <c r="H2647" s="79"/>
      <c r="I2647" s="79"/>
      <c r="J2647" s="79"/>
      <c r="K2647" s="79"/>
      <c r="L2647" s="79"/>
      <c r="M2647" s="79"/>
      <c r="N2647" s="79"/>
      <c r="O2647" s="79"/>
      <c r="P2647" s="79"/>
      <c r="Q2647" s="79"/>
      <c r="R2647" s="79"/>
      <c r="S2647" s="79"/>
      <c r="T2647" s="79"/>
      <c r="U2647" s="79"/>
      <c r="V2647" s="79"/>
      <c r="W2647" s="79"/>
    </row>
    <row r="2648" spans="1:23">
      <c r="A2648" s="79"/>
      <c r="B2648" s="79"/>
      <c r="C2648" s="79"/>
      <c r="D2648" s="79"/>
      <c r="E2648" s="79"/>
      <c r="F2648" s="79"/>
      <c r="G2648" s="79"/>
      <c r="H2648" s="79"/>
      <c r="I2648" s="79"/>
      <c r="J2648" s="79"/>
      <c r="K2648" s="79"/>
      <c r="L2648" s="79"/>
      <c r="M2648" s="79"/>
      <c r="N2648" s="79"/>
      <c r="O2648" s="79"/>
      <c r="P2648" s="79"/>
      <c r="Q2648" s="79"/>
      <c r="R2648" s="79"/>
      <c r="S2648" s="79"/>
      <c r="T2648" s="79"/>
      <c r="U2648" s="79"/>
      <c r="V2648" s="79"/>
      <c r="W2648" s="79"/>
    </row>
    <row r="2649" spans="1:23">
      <c r="A2649" s="79"/>
      <c r="B2649" s="79"/>
      <c r="C2649" s="79"/>
      <c r="D2649" s="79"/>
      <c r="E2649" s="79"/>
      <c r="F2649" s="79"/>
      <c r="G2649" s="79"/>
      <c r="H2649" s="79"/>
      <c r="I2649" s="79"/>
      <c r="J2649" s="79"/>
      <c r="K2649" s="79"/>
      <c r="L2649" s="79"/>
      <c r="M2649" s="79"/>
      <c r="N2649" s="79"/>
      <c r="O2649" s="79"/>
      <c r="P2649" s="79"/>
      <c r="Q2649" s="79"/>
      <c r="R2649" s="79"/>
      <c r="S2649" s="79"/>
      <c r="T2649" s="79"/>
      <c r="U2649" s="79"/>
      <c r="V2649" s="79"/>
      <c r="W2649" s="79"/>
    </row>
    <row r="2650" spans="1:23">
      <c r="A2650" s="79"/>
      <c r="B2650" s="79"/>
      <c r="C2650" s="79"/>
      <c r="D2650" s="79"/>
      <c r="E2650" s="79"/>
      <c r="F2650" s="79"/>
      <c r="G2650" s="79"/>
      <c r="H2650" s="79"/>
      <c r="I2650" s="79"/>
      <c r="J2650" s="79"/>
      <c r="K2650" s="79"/>
      <c r="L2650" s="79"/>
      <c r="M2650" s="79"/>
      <c r="N2650" s="79"/>
      <c r="O2650" s="79"/>
      <c r="P2650" s="79"/>
      <c r="Q2650" s="79"/>
      <c r="R2650" s="79"/>
      <c r="S2650" s="79"/>
      <c r="T2650" s="79"/>
      <c r="U2650" s="79"/>
      <c r="V2650" s="79"/>
      <c r="W2650" s="79"/>
    </row>
    <row r="2651" spans="1:23">
      <c r="A2651" s="79"/>
      <c r="B2651" s="79"/>
      <c r="C2651" s="79"/>
      <c r="D2651" s="79"/>
      <c r="E2651" s="79"/>
      <c r="F2651" s="79"/>
      <c r="G2651" s="79"/>
      <c r="H2651" s="79"/>
      <c r="I2651" s="79"/>
      <c r="J2651" s="79"/>
      <c r="K2651" s="79"/>
      <c r="L2651" s="79"/>
      <c r="M2651" s="79"/>
      <c r="N2651" s="79"/>
      <c r="O2651" s="79"/>
      <c r="P2651" s="79"/>
      <c r="Q2651" s="79"/>
      <c r="R2651" s="79"/>
      <c r="S2651" s="79"/>
      <c r="T2651" s="79"/>
      <c r="U2651" s="79"/>
      <c r="V2651" s="79"/>
      <c r="W2651" s="79"/>
    </row>
    <row r="2652" spans="1:23">
      <c r="A2652" s="79"/>
      <c r="B2652" s="79"/>
      <c r="C2652" s="79"/>
      <c r="D2652" s="79"/>
      <c r="E2652" s="79"/>
      <c r="F2652" s="79"/>
      <c r="G2652" s="79"/>
      <c r="H2652" s="79"/>
      <c r="I2652" s="79"/>
      <c r="J2652" s="79"/>
      <c r="K2652" s="79"/>
      <c r="L2652" s="79"/>
      <c r="M2652" s="79"/>
      <c r="N2652" s="79"/>
      <c r="O2652" s="79"/>
      <c r="P2652" s="79"/>
      <c r="Q2652" s="79"/>
      <c r="R2652" s="79"/>
      <c r="S2652" s="79"/>
      <c r="T2652" s="79"/>
      <c r="U2652" s="79"/>
      <c r="V2652" s="79"/>
      <c r="W2652" s="79"/>
    </row>
    <row r="2653" spans="1:23">
      <c r="A2653" s="79"/>
      <c r="B2653" s="79"/>
      <c r="C2653" s="79"/>
      <c r="D2653" s="79"/>
      <c r="E2653" s="79"/>
      <c r="F2653" s="79"/>
      <c r="G2653" s="79"/>
      <c r="H2653" s="79"/>
      <c r="I2653" s="79"/>
      <c r="J2653" s="79"/>
      <c r="K2653" s="79"/>
      <c r="L2653" s="79"/>
      <c r="M2653" s="79"/>
      <c r="N2653" s="79"/>
      <c r="O2653" s="79"/>
      <c r="P2653" s="79"/>
      <c r="Q2653" s="79"/>
      <c r="R2653" s="79"/>
      <c r="S2653" s="79"/>
      <c r="T2653" s="79"/>
      <c r="U2653" s="79"/>
      <c r="V2653" s="79"/>
      <c r="W2653" s="79"/>
    </row>
    <row r="2654" spans="1:23">
      <c r="A2654" s="79"/>
      <c r="B2654" s="79"/>
      <c r="C2654" s="79"/>
      <c r="D2654" s="79"/>
      <c r="E2654" s="79"/>
      <c r="F2654" s="79"/>
      <c r="G2654" s="79"/>
      <c r="H2654" s="79"/>
      <c r="I2654" s="79"/>
      <c r="J2654" s="79"/>
      <c r="K2654" s="79"/>
      <c r="L2654" s="79"/>
      <c r="M2654" s="79"/>
      <c r="N2654" s="79"/>
      <c r="O2654" s="79"/>
      <c r="P2654" s="79"/>
      <c r="Q2654" s="79"/>
      <c r="R2654" s="79"/>
      <c r="S2654" s="79"/>
      <c r="T2654" s="79"/>
      <c r="U2654" s="79"/>
      <c r="V2654" s="79"/>
      <c r="W2654" s="79"/>
    </row>
    <row r="2655" spans="1:23">
      <c r="A2655" s="79"/>
      <c r="B2655" s="79"/>
      <c r="C2655" s="79"/>
      <c r="D2655" s="79"/>
      <c r="E2655" s="79"/>
      <c r="F2655" s="79"/>
      <c r="G2655" s="79"/>
      <c r="H2655" s="79"/>
      <c r="I2655" s="79"/>
      <c r="J2655" s="79"/>
      <c r="K2655" s="79"/>
      <c r="L2655" s="79"/>
      <c r="M2655" s="79"/>
      <c r="N2655" s="79"/>
      <c r="O2655" s="79"/>
      <c r="P2655" s="79"/>
      <c r="Q2655" s="79"/>
      <c r="R2655" s="79"/>
      <c r="S2655" s="79"/>
      <c r="T2655" s="79"/>
      <c r="U2655" s="79"/>
      <c r="V2655" s="79"/>
      <c r="W2655" s="79"/>
    </row>
    <row r="2656" spans="1:23">
      <c r="A2656" s="79"/>
      <c r="B2656" s="79"/>
      <c r="C2656" s="79"/>
      <c r="D2656" s="79"/>
      <c r="E2656" s="79"/>
      <c r="F2656" s="79"/>
      <c r="G2656" s="79"/>
      <c r="H2656" s="79"/>
      <c r="I2656" s="79"/>
      <c r="J2656" s="79"/>
      <c r="K2656" s="79"/>
      <c r="L2656" s="79"/>
      <c r="M2656" s="79"/>
      <c r="N2656" s="79"/>
      <c r="O2656" s="79"/>
      <c r="P2656" s="79"/>
      <c r="Q2656" s="79"/>
      <c r="R2656" s="79"/>
      <c r="S2656" s="79"/>
      <c r="T2656" s="79"/>
      <c r="U2656" s="79"/>
      <c r="V2656" s="79"/>
      <c r="W2656" s="79"/>
    </row>
    <row r="2657" spans="1:23">
      <c r="A2657" s="79"/>
      <c r="B2657" s="79"/>
      <c r="C2657" s="79"/>
      <c r="D2657" s="79"/>
      <c r="E2657" s="79"/>
      <c r="F2657" s="79"/>
      <c r="G2657" s="79"/>
      <c r="H2657" s="79"/>
      <c r="I2657" s="79"/>
      <c r="J2657" s="79"/>
      <c r="K2657" s="79"/>
      <c r="L2657" s="79"/>
      <c r="M2657" s="79"/>
      <c r="N2657" s="79"/>
      <c r="O2657" s="79"/>
      <c r="P2657" s="79"/>
      <c r="Q2657" s="79"/>
      <c r="R2657" s="79"/>
      <c r="S2657" s="79"/>
      <c r="T2657" s="79"/>
      <c r="U2657" s="79"/>
      <c r="V2657" s="79"/>
      <c r="W2657" s="79"/>
    </row>
    <row r="2658" spans="1:23">
      <c r="A2658" s="79"/>
      <c r="B2658" s="79"/>
      <c r="C2658" s="79"/>
      <c r="D2658" s="79"/>
      <c r="E2658" s="79"/>
      <c r="F2658" s="79"/>
      <c r="G2658" s="79"/>
      <c r="H2658" s="79"/>
      <c r="I2658" s="79"/>
      <c r="J2658" s="79"/>
      <c r="K2658" s="79"/>
      <c r="L2658" s="79"/>
      <c r="M2658" s="79"/>
      <c r="N2658" s="79"/>
      <c r="O2658" s="79"/>
      <c r="P2658" s="79"/>
      <c r="Q2658" s="79"/>
      <c r="R2658" s="79"/>
      <c r="S2658" s="79"/>
      <c r="T2658" s="79"/>
      <c r="U2658" s="79"/>
      <c r="V2658" s="79"/>
      <c r="W2658" s="79"/>
    </row>
    <row r="2659" spans="1:23">
      <c r="A2659" s="79"/>
      <c r="B2659" s="79"/>
      <c r="C2659" s="79"/>
      <c r="D2659" s="79"/>
      <c r="E2659" s="79"/>
      <c r="F2659" s="79"/>
      <c r="G2659" s="79"/>
      <c r="H2659" s="79"/>
      <c r="I2659" s="79"/>
      <c r="J2659" s="79"/>
      <c r="K2659" s="79"/>
      <c r="L2659" s="79"/>
      <c r="M2659" s="79"/>
      <c r="N2659" s="79"/>
      <c r="O2659" s="79"/>
      <c r="P2659" s="79"/>
      <c r="Q2659" s="79"/>
      <c r="R2659" s="79"/>
      <c r="S2659" s="79"/>
      <c r="T2659" s="79"/>
      <c r="U2659" s="79"/>
      <c r="V2659" s="79"/>
      <c r="W2659" s="79"/>
    </row>
    <row r="2660" spans="1:23">
      <c r="A2660" s="79"/>
      <c r="B2660" s="79"/>
      <c r="C2660" s="79"/>
      <c r="D2660" s="79"/>
      <c r="E2660" s="79"/>
      <c r="F2660" s="79"/>
      <c r="G2660" s="79"/>
      <c r="H2660" s="79"/>
      <c r="I2660" s="79"/>
      <c r="J2660" s="79"/>
      <c r="K2660" s="79"/>
      <c r="L2660" s="79"/>
      <c r="M2660" s="79"/>
      <c r="N2660" s="79"/>
      <c r="O2660" s="79"/>
      <c r="P2660" s="79"/>
      <c r="Q2660" s="79"/>
      <c r="R2660" s="79"/>
      <c r="S2660" s="79"/>
      <c r="T2660" s="79"/>
      <c r="U2660" s="79"/>
      <c r="V2660" s="79"/>
      <c r="W2660" s="79"/>
    </row>
    <row r="2661" spans="1:23">
      <c r="A2661" s="79"/>
      <c r="B2661" s="79"/>
      <c r="C2661" s="79"/>
      <c r="D2661" s="79"/>
      <c r="E2661" s="79"/>
      <c r="F2661" s="79"/>
      <c r="G2661" s="79"/>
      <c r="H2661" s="79"/>
      <c r="I2661" s="79"/>
      <c r="J2661" s="79"/>
      <c r="K2661" s="79"/>
      <c r="L2661" s="79"/>
      <c r="M2661" s="79"/>
      <c r="N2661" s="79"/>
      <c r="O2661" s="79"/>
      <c r="P2661" s="79"/>
      <c r="Q2661" s="79"/>
      <c r="R2661" s="79"/>
      <c r="S2661" s="79"/>
      <c r="T2661" s="79"/>
      <c r="U2661" s="79"/>
      <c r="V2661" s="79"/>
      <c r="W2661" s="79"/>
    </row>
    <row r="2662" spans="1:23">
      <c r="A2662" s="79"/>
      <c r="B2662" s="79"/>
      <c r="C2662" s="79"/>
      <c r="D2662" s="79"/>
      <c r="E2662" s="79"/>
      <c r="F2662" s="79"/>
      <c r="G2662" s="79"/>
      <c r="H2662" s="79"/>
      <c r="I2662" s="79"/>
      <c r="J2662" s="79"/>
      <c r="K2662" s="79"/>
      <c r="L2662" s="79"/>
      <c r="M2662" s="79"/>
      <c r="N2662" s="79"/>
      <c r="O2662" s="79"/>
      <c r="P2662" s="79"/>
      <c r="Q2662" s="79"/>
      <c r="R2662" s="79"/>
      <c r="S2662" s="79"/>
      <c r="T2662" s="79"/>
      <c r="U2662" s="79"/>
      <c r="V2662" s="79"/>
      <c r="W2662" s="79"/>
    </row>
    <row r="2663" spans="1:23">
      <c r="A2663" s="79"/>
      <c r="B2663" s="79"/>
      <c r="C2663" s="79"/>
      <c r="D2663" s="79"/>
      <c r="E2663" s="79"/>
      <c r="F2663" s="79"/>
      <c r="G2663" s="79"/>
      <c r="H2663" s="79"/>
      <c r="I2663" s="79"/>
      <c r="J2663" s="79"/>
      <c r="K2663" s="79"/>
      <c r="L2663" s="79"/>
      <c r="M2663" s="79"/>
      <c r="N2663" s="79"/>
      <c r="O2663" s="79"/>
      <c r="P2663" s="79"/>
      <c r="Q2663" s="79"/>
      <c r="R2663" s="79"/>
      <c r="S2663" s="79"/>
      <c r="T2663" s="79"/>
      <c r="U2663" s="79"/>
      <c r="V2663" s="79"/>
      <c r="W2663" s="79"/>
    </row>
    <row r="2664" spans="1:23">
      <c r="A2664" s="79"/>
      <c r="B2664" s="79"/>
      <c r="C2664" s="79"/>
      <c r="D2664" s="79"/>
      <c r="E2664" s="79"/>
      <c r="F2664" s="79"/>
      <c r="G2664" s="79"/>
      <c r="H2664" s="79"/>
      <c r="I2664" s="79"/>
      <c r="J2664" s="79"/>
      <c r="K2664" s="79"/>
      <c r="L2664" s="79"/>
      <c r="M2664" s="79"/>
      <c r="N2664" s="79"/>
      <c r="O2664" s="79"/>
      <c r="P2664" s="79"/>
      <c r="Q2664" s="79"/>
      <c r="R2664" s="79"/>
      <c r="S2664" s="79"/>
      <c r="T2664" s="79"/>
      <c r="U2664" s="79"/>
      <c r="V2664" s="79"/>
      <c r="W2664" s="79"/>
    </row>
    <row r="2665" spans="1:23">
      <c r="A2665" s="79"/>
      <c r="B2665" s="79"/>
      <c r="C2665" s="79"/>
      <c r="D2665" s="79"/>
      <c r="E2665" s="79"/>
      <c r="F2665" s="79"/>
      <c r="G2665" s="79"/>
      <c r="H2665" s="79"/>
      <c r="I2665" s="79"/>
      <c r="J2665" s="79"/>
      <c r="K2665" s="79"/>
      <c r="L2665" s="79"/>
      <c r="M2665" s="79"/>
      <c r="N2665" s="79"/>
      <c r="O2665" s="79"/>
      <c r="P2665" s="79"/>
      <c r="Q2665" s="79"/>
      <c r="R2665" s="79"/>
      <c r="S2665" s="79"/>
      <c r="T2665" s="79"/>
      <c r="U2665" s="79"/>
      <c r="V2665" s="79"/>
      <c r="W2665" s="79"/>
    </row>
    <row r="2666" spans="1:23">
      <c r="A2666" s="79"/>
      <c r="B2666" s="79"/>
      <c r="C2666" s="79"/>
      <c r="D2666" s="79"/>
      <c r="E2666" s="79"/>
      <c r="F2666" s="79"/>
      <c r="G2666" s="79"/>
      <c r="H2666" s="79"/>
      <c r="I2666" s="79"/>
      <c r="J2666" s="79"/>
      <c r="K2666" s="79"/>
      <c r="L2666" s="79"/>
      <c r="M2666" s="79"/>
      <c r="N2666" s="79"/>
      <c r="O2666" s="79"/>
      <c r="P2666" s="79"/>
      <c r="Q2666" s="79"/>
      <c r="R2666" s="79"/>
      <c r="S2666" s="79"/>
      <c r="T2666" s="79"/>
      <c r="U2666" s="79"/>
      <c r="V2666" s="79"/>
      <c r="W2666" s="79"/>
    </row>
    <row r="2667" spans="1:23">
      <c r="A2667" s="79"/>
      <c r="B2667" s="79"/>
      <c r="C2667" s="79"/>
      <c r="D2667" s="79"/>
      <c r="E2667" s="79"/>
      <c r="F2667" s="79"/>
      <c r="G2667" s="79"/>
      <c r="H2667" s="79"/>
      <c r="I2667" s="79"/>
      <c r="J2667" s="79"/>
      <c r="K2667" s="79"/>
      <c r="L2667" s="79"/>
      <c r="M2667" s="79"/>
      <c r="N2667" s="79"/>
      <c r="O2667" s="79"/>
      <c r="P2667" s="79"/>
      <c r="Q2667" s="79"/>
      <c r="R2667" s="79"/>
      <c r="S2667" s="79"/>
      <c r="T2667" s="79"/>
      <c r="U2667" s="79"/>
      <c r="V2667" s="79"/>
      <c r="W2667" s="79"/>
    </row>
    <row r="2668" spans="1:23">
      <c r="A2668" s="79"/>
      <c r="B2668" s="79"/>
      <c r="C2668" s="79"/>
      <c r="D2668" s="79"/>
      <c r="E2668" s="79"/>
      <c r="F2668" s="79"/>
      <c r="G2668" s="79"/>
      <c r="H2668" s="79"/>
      <c r="I2668" s="79"/>
      <c r="J2668" s="79"/>
      <c r="K2668" s="79"/>
      <c r="L2668" s="79"/>
      <c r="M2668" s="79"/>
      <c r="N2668" s="79"/>
      <c r="O2668" s="79"/>
      <c r="P2668" s="79"/>
      <c r="Q2668" s="79"/>
      <c r="R2668" s="79"/>
      <c r="S2668" s="79"/>
      <c r="T2668" s="79"/>
      <c r="U2668" s="79"/>
      <c r="V2668" s="79"/>
      <c r="W2668" s="79"/>
    </row>
    <row r="2669" spans="1:23">
      <c r="A2669" s="79"/>
      <c r="B2669" s="79"/>
      <c r="C2669" s="79"/>
      <c r="D2669" s="79"/>
      <c r="E2669" s="79"/>
      <c r="F2669" s="79"/>
      <c r="G2669" s="79"/>
      <c r="H2669" s="79"/>
      <c r="I2669" s="79"/>
      <c r="J2669" s="79"/>
      <c r="K2669" s="79"/>
      <c r="L2669" s="79"/>
      <c r="M2669" s="79"/>
      <c r="N2669" s="79"/>
      <c r="O2669" s="79"/>
      <c r="P2669" s="79"/>
      <c r="Q2669" s="79"/>
      <c r="R2669" s="79"/>
      <c r="S2669" s="79"/>
      <c r="T2669" s="79"/>
      <c r="U2669" s="79"/>
      <c r="V2669" s="79"/>
      <c r="W2669" s="79"/>
    </row>
    <row r="2670" spans="1:23">
      <c r="A2670" s="79"/>
      <c r="B2670" s="79"/>
      <c r="C2670" s="79"/>
      <c r="D2670" s="79"/>
      <c r="E2670" s="79"/>
      <c r="F2670" s="79"/>
      <c r="G2670" s="79"/>
      <c r="H2670" s="79"/>
      <c r="I2670" s="79"/>
      <c r="J2670" s="79"/>
      <c r="K2670" s="79"/>
      <c r="L2670" s="79"/>
      <c r="M2670" s="79"/>
      <c r="N2670" s="79"/>
      <c r="O2670" s="79"/>
      <c r="P2670" s="79"/>
      <c r="Q2670" s="79"/>
      <c r="R2670" s="79"/>
      <c r="S2670" s="79"/>
      <c r="T2670" s="79"/>
      <c r="U2670" s="79"/>
      <c r="V2670" s="79"/>
      <c r="W2670" s="79"/>
    </row>
    <row r="2671" spans="1:23">
      <c r="A2671" s="79"/>
      <c r="B2671" s="79"/>
      <c r="C2671" s="79"/>
      <c r="D2671" s="79"/>
      <c r="E2671" s="79"/>
      <c r="F2671" s="79"/>
      <c r="G2671" s="79"/>
      <c r="H2671" s="79"/>
      <c r="I2671" s="79"/>
      <c r="J2671" s="79"/>
      <c r="K2671" s="79"/>
      <c r="L2671" s="79"/>
      <c r="M2671" s="79"/>
      <c r="N2671" s="79"/>
      <c r="O2671" s="79"/>
      <c r="P2671" s="79"/>
      <c r="Q2671" s="79"/>
      <c r="R2671" s="79"/>
      <c r="S2671" s="79"/>
      <c r="T2671" s="79"/>
      <c r="U2671" s="79"/>
      <c r="V2671" s="79"/>
      <c r="W2671" s="79"/>
    </row>
    <row r="2672" spans="1:23">
      <c r="A2672" s="79"/>
      <c r="B2672" s="79"/>
      <c r="C2672" s="79"/>
      <c r="D2672" s="79"/>
      <c r="E2672" s="79"/>
      <c r="F2672" s="79"/>
      <c r="G2672" s="79"/>
      <c r="H2672" s="79"/>
      <c r="I2672" s="79"/>
      <c r="J2672" s="79"/>
      <c r="K2672" s="79"/>
      <c r="L2672" s="79"/>
      <c r="M2672" s="79"/>
      <c r="N2672" s="79"/>
      <c r="O2672" s="79"/>
      <c r="P2672" s="79"/>
      <c r="Q2672" s="79"/>
      <c r="R2672" s="79"/>
      <c r="S2672" s="79"/>
      <c r="T2672" s="79"/>
      <c r="U2672" s="79"/>
      <c r="V2672" s="79"/>
      <c r="W2672" s="79"/>
    </row>
    <row r="2673" spans="1:23">
      <c r="A2673" s="79"/>
      <c r="B2673" s="79"/>
      <c r="C2673" s="79"/>
      <c r="D2673" s="79"/>
      <c r="E2673" s="79"/>
      <c r="F2673" s="79"/>
      <c r="G2673" s="79"/>
      <c r="H2673" s="79"/>
      <c r="I2673" s="79"/>
      <c r="J2673" s="79"/>
      <c r="K2673" s="79"/>
      <c r="L2673" s="79"/>
      <c r="M2673" s="79"/>
      <c r="N2673" s="79"/>
      <c r="O2673" s="79"/>
      <c r="P2673" s="79"/>
      <c r="Q2673" s="79"/>
      <c r="R2673" s="79"/>
      <c r="S2673" s="79"/>
      <c r="T2673" s="79"/>
      <c r="U2673" s="79"/>
      <c r="V2673" s="79"/>
      <c r="W2673" s="79"/>
    </row>
    <row r="2674" spans="1:23">
      <c r="A2674" s="79"/>
      <c r="B2674" s="79"/>
      <c r="C2674" s="79"/>
      <c r="D2674" s="79"/>
      <c r="E2674" s="79"/>
      <c r="F2674" s="79"/>
      <c r="G2674" s="79"/>
      <c r="H2674" s="79"/>
      <c r="I2674" s="79"/>
      <c r="J2674" s="79"/>
      <c r="K2674" s="79"/>
      <c r="L2674" s="79"/>
      <c r="M2674" s="79"/>
      <c r="N2674" s="79"/>
      <c r="O2674" s="79"/>
      <c r="P2674" s="79"/>
      <c r="Q2674" s="79"/>
      <c r="R2674" s="79"/>
      <c r="S2674" s="79"/>
      <c r="T2674" s="79"/>
      <c r="U2674" s="79"/>
      <c r="V2674" s="79"/>
      <c r="W2674" s="79"/>
    </row>
    <row r="2675" spans="1:23">
      <c r="A2675" s="79"/>
      <c r="B2675" s="79"/>
      <c r="C2675" s="79"/>
      <c r="D2675" s="79"/>
      <c r="E2675" s="79"/>
      <c r="F2675" s="79"/>
      <c r="G2675" s="79"/>
      <c r="H2675" s="79"/>
      <c r="I2675" s="79"/>
      <c r="J2675" s="79"/>
      <c r="K2675" s="79"/>
      <c r="L2675" s="79"/>
      <c r="M2675" s="79"/>
      <c r="N2675" s="79"/>
      <c r="O2675" s="79"/>
      <c r="P2675" s="79"/>
      <c r="Q2675" s="79"/>
      <c r="R2675" s="79"/>
      <c r="S2675" s="79"/>
      <c r="T2675" s="79"/>
      <c r="U2675" s="79"/>
      <c r="V2675" s="79"/>
      <c r="W2675" s="79"/>
    </row>
    <row r="2676" spans="1:23">
      <c r="A2676" s="79"/>
      <c r="B2676" s="79"/>
      <c r="C2676" s="79"/>
      <c r="D2676" s="79"/>
      <c r="E2676" s="79"/>
      <c r="F2676" s="79"/>
      <c r="G2676" s="79"/>
      <c r="H2676" s="79"/>
      <c r="I2676" s="79"/>
      <c r="J2676" s="79"/>
      <c r="K2676" s="79"/>
      <c r="L2676" s="79"/>
      <c r="M2676" s="79"/>
      <c r="N2676" s="79"/>
      <c r="O2676" s="79"/>
      <c r="P2676" s="79"/>
      <c r="Q2676" s="79"/>
      <c r="R2676" s="79"/>
      <c r="S2676" s="79"/>
      <c r="T2676" s="79"/>
      <c r="U2676" s="79"/>
      <c r="V2676" s="79"/>
      <c r="W2676" s="79"/>
    </row>
    <row r="2677" spans="1:23">
      <c r="A2677" s="79"/>
      <c r="B2677" s="79"/>
      <c r="C2677" s="79"/>
      <c r="D2677" s="79"/>
      <c r="E2677" s="79"/>
      <c r="F2677" s="79"/>
      <c r="G2677" s="79"/>
      <c r="H2677" s="79"/>
      <c r="I2677" s="79"/>
      <c r="J2677" s="79"/>
      <c r="K2677" s="79"/>
      <c r="L2677" s="79"/>
      <c r="M2677" s="79"/>
      <c r="N2677" s="79"/>
      <c r="O2677" s="79"/>
      <c r="P2677" s="79"/>
      <c r="Q2677" s="79"/>
      <c r="R2677" s="79"/>
      <c r="S2677" s="79"/>
      <c r="T2677" s="79"/>
      <c r="U2677" s="79"/>
      <c r="V2677" s="79"/>
      <c r="W2677" s="79"/>
    </row>
    <row r="2678" spans="1:23">
      <c r="A2678" s="79"/>
      <c r="B2678" s="79"/>
      <c r="C2678" s="79"/>
      <c r="D2678" s="79"/>
      <c r="E2678" s="79"/>
      <c r="F2678" s="79"/>
      <c r="G2678" s="79"/>
      <c r="H2678" s="79"/>
      <c r="I2678" s="79"/>
      <c r="J2678" s="79"/>
      <c r="K2678" s="79"/>
      <c r="L2678" s="79"/>
      <c r="M2678" s="79"/>
      <c r="N2678" s="79"/>
      <c r="O2678" s="79"/>
      <c r="P2678" s="79"/>
      <c r="Q2678" s="79"/>
      <c r="R2678" s="79"/>
      <c r="S2678" s="79"/>
      <c r="T2678" s="79"/>
      <c r="U2678" s="79"/>
      <c r="V2678" s="79"/>
      <c r="W2678" s="79"/>
    </row>
    <row r="2679" spans="1:23">
      <c r="A2679" s="79"/>
      <c r="B2679" s="79"/>
      <c r="C2679" s="79"/>
      <c r="D2679" s="79"/>
      <c r="E2679" s="79"/>
      <c r="F2679" s="79"/>
      <c r="G2679" s="79"/>
      <c r="H2679" s="79"/>
      <c r="I2679" s="79"/>
      <c r="J2679" s="79"/>
      <c r="K2679" s="79"/>
      <c r="L2679" s="79"/>
      <c r="M2679" s="79"/>
      <c r="N2679" s="79"/>
      <c r="O2679" s="79"/>
      <c r="P2679" s="79"/>
      <c r="Q2679" s="79"/>
      <c r="R2679" s="79"/>
      <c r="S2679" s="79"/>
      <c r="T2679" s="79"/>
      <c r="U2679" s="79"/>
      <c r="V2679" s="79"/>
      <c r="W2679" s="79"/>
    </row>
    <row r="2680" spans="1:23">
      <c r="A2680" s="79"/>
      <c r="B2680" s="79"/>
      <c r="C2680" s="79"/>
      <c r="D2680" s="79"/>
      <c r="E2680" s="79"/>
      <c r="F2680" s="79"/>
      <c r="G2680" s="79"/>
      <c r="H2680" s="79"/>
      <c r="I2680" s="79"/>
      <c r="J2680" s="79"/>
      <c r="K2680" s="79"/>
      <c r="L2680" s="79"/>
      <c r="M2680" s="79"/>
      <c r="N2680" s="79"/>
      <c r="O2680" s="79"/>
      <c r="P2680" s="79"/>
      <c r="Q2680" s="79"/>
      <c r="R2680" s="79"/>
      <c r="S2680" s="79"/>
      <c r="T2680" s="79"/>
      <c r="U2680" s="79"/>
      <c r="V2680" s="79"/>
      <c r="W2680" s="79"/>
    </row>
    <row r="2681" spans="1:23">
      <c r="A2681" s="79"/>
      <c r="B2681" s="79"/>
      <c r="C2681" s="79"/>
      <c r="D2681" s="79"/>
      <c r="E2681" s="79"/>
      <c r="F2681" s="79"/>
      <c r="G2681" s="79"/>
      <c r="H2681" s="79"/>
      <c r="I2681" s="79"/>
      <c r="J2681" s="79"/>
      <c r="K2681" s="79"/>
      <c r="L2681" s="79"/>
      <c r="M2681" s="79"/>
      <c r="N2681" s="79"/>
      <c r="O2681" s="79"/>
      <c r="P2681" s="79"/>
      <c r="Q2681" s="79"/>
      <c r="R2681" s="79"/>
      <c r="S2681" s="79"/>
      <c r="T2681" s="79"/>
      <c r="U2681" s="79"/>
      <c r="V2681" s="79"/>
      <c r="W2681" s="79"/>
    </row>
    <row r="2682" spans="1:23">
      <c r="A2682" s="79"/>
      <c r="B2682" s="79"/>
      <c r="C2682" s="79"/>
      <c r="D2682" s="79"/>
      <c r="E2682" s="79"/>
      <c r="F2682" s="79"/>
      <c r="G2682" s="79"/>
      <c r="H2682" s="79"/>
      <c r="I2682" s="79"/>
      <c r="J2682" s="79"/>
      <c r="K2682" s="79"/>
      <c r="L2682" s="79"/>
      <c r="M2682" s="79"/>
      <c r="N2682" s="79"/>
      <c r="O2682" s="79"/>
      <c r="P2682" s="79"/>
      <c r="Q2682" s="79"/>
      <c r="R2682" s="79"/>
      <c r="S2682" s="79"/>
      <c r="T2682" s="79"/>
      <c r="U2682" s="79"/>
      <c r="V2682" s="79"/>
      <c r="W2682" s="79"/>
    </row>
    <row r="2683" spans="1:23">
      <c r="A2683" s="79"/>
      <c r="B2683" s="79"/>
      <c r="C2683" s="79"/>
      <c r="D2683" s="79"/>
      <c r="E2683" s="79"/>
      <c r="F2683" s="79"/>
      <c r="G2683" s="79"/>
      <c r="H2683" s="79"/>
      <c r="I2683" s="79"/>
      <c r="J2683" s="79"/>
      <c r="K2683" s="79"/>
      <c r="L2683" s="79"/>
      <c r="M2683" s="79"/>
      <c r="N2683" s="79"/>
      <c r="O2683" s="79"/>
      <c r="P2683" s="79"/>
      <c r="Q2683" s="79"/>
      <c r="R2683" s="79"/>
      <c r="S2683" s="79"/>
      <c r="T2683" s="79"/>
      <c r="U2683" s="79"/>
      <c r="V2683" s="79"/>
      <c r="W2683" s="79"/>
    </row>
    <row r="2684" spans="1:23">
      <c r="A2684" s="79"/>
      <c r="B2684" s="79"/>
      <c r="C2684" s="79"/>
      <c r="D2684" s="79"/>
      <c r="E2684" s="79"/>
      <c r="F2684" s="79"/>
      <c r="G2684" s="79"/>
      <c r="H2684" s="79"/>
      <c r="I2684" s="79"/>
      <c r="J2684" s="79"/>
      <c r="K2684" s="79"/>
      <c r="L2684" s="79"/>
      <c r="M2684" s="79"/>
      <c r="N2684" s="79"/>
      <c r="O2684" s="79"/>
      <c r="P2684" s="79"/>
      <c r="Q2684" s="79"/>
      <c r="R2684" s="79"/>
      <c r="S2684" s="79"/>
      <c r="T2684" s="79"/>
      <c r="U2684" s="79"/>
      <c r="V2684" s="79"/>
      <c r="W2684" s="79"/>
    </row>
    <row r="2685" spans="1:23">
      <c r="A2685" s="79"/>
      <c r="B2685" s="79"/>
      <c r="C2685" s="79"/>
      <c r="D2685" s="79"/>
      <c r="E2685" s="79"/>
      <c r="F2685" s="79"/>
      <c r="G2685" s="79"/>
      <c r="H2685" s="79"/>
      <c r="I2685" s="79"/>
      <c r="J2685" s="79"/>
      <c r="K2685" s="79"/>
      <c r="L2685" s="79"/>
      <c r="M2685" s="79"/>
      <c r="N2685" s="79"/>
      <c r="O2685" s="79"/>
      <c r="P2685" s="79"/>
      <c r="Q2685" s="79"/>
      <c r="R2685" s="79"/>
      <c r="S2685" s="79"/>
      <c r="T2685" s="79"/>
      <c r="U2685" s="79"/>
      <c r="V2685" s="79"/>
      <c r="W2685" s="79"/>
    </row>
    <row r="2686" spans="1:23">
      <c r="A2686" s="79"/>
      <c r="B2686" s="79"/>
      <c r="C2686" s="79"/>
      <c r="D2686" s="79"/>
      <c r="E2686" s="79"/>
      <c r="F2686" s="79"/>
      <c r="G2686" s="79"/>
      <c r="H2686" s="79"/>
      <c r="I2686" s="79"/>
      <c r="J2686" s="79"/>
      <c r="K2686" s="79"/>
      <c r="L2686" s="79"/>
      <c r="M2686" s="79"/>
      <c r="N2686" s="79"/>
      <c r="O2686" s="79"/>
      <c r="P2686" s="79"/>
      <c r="Q2686" s="79"/>
      <c r="R2686" s="79"/>
      <c r="S2686" s="79"/>
      <c r="T2686" s="79"/>
      <c r="U2686" s="79"/>
      <c r="V2686" s="79"/>
      <c r="W2686" s="79"/>
    </row>
    <row r="2687" spans="1:23">
      <c r="A2687" s="79"/>
      <c r="B2687" s="79"/>
      <c r="C2687" s="79"/>
      <c r="D2687" s="79"/>
      <c r="E2687" s="79"/>
      <c r="F2687" s="79"/>
      <c r="G2687" s="79"/>
      <c r="H2687" s="79"/>
      <c r="I2687" s="79"/>
      <c r="J2687" s="79"/>
      <c r="K2687" s="79"/>
      <c r="L2687" s="79"/>
      <c r="M2687" s="79"/>
      <c r="N2687" s="79"/>
      <c r="O2687" s="79"/>
      <c r="P2687" s="79"/>
      <c r="Q2687" s="79"/>
      <c r="R2687" s="79"/>
      <c r="S2687" s="79"/>
      <c r="T2687" s="79"/>
      <c r="U2687" s="79"/>
      <c r="V2687" s="79"/>
      <c r="W2687" s="79"/>
    </row>
    <row r="2688" spans="1:23">
      <c r="A2688" s="79"/>
      <c r="B2688" s="79"/>
      <c r="C2688" s="79"/>
      <c r="D2688" s="79"/>
      <c r="E2688" s="79"/>
      <c r="F2688" s="79"/>
      <c r="G2688" s="79"/>
      <c r="H2688" s="79"/>
      <c r="I2688" s="79"/>
      <c r="J2688" s="79"/>
      <c r="K2688" s="79"/>
      <c r="L2688" s="79"/>
      <c r="M2688" s="79"/>
      <c r="N2688" s="79"/>
      <c r="O2688" s="79"/>
      <c r="P2688" s="79"/>
      <c r="Q2688" s="79"/>
      <c r="R2688" s="79"/>
      <c r="S2688" s="79"/>
      <c r="T2688" s="79"/>
      <c r="U2688" s="79"/>
      <c r="V2688" s="79"/>
      <c r="W2688" s="79"/>
    </row>
    <row r="2689" spans="1:23">
      <c r="A2689" s="79"/>
      <c r="B2689" s="79"/>
      <c r="C2689" s="79"/>
      <c r="D2689" s="79"/>
      <c r="E2689" s="79"/>
      <c r="F2689" s="79"/>
      <c r="G2689" s="79"/>
      <c r="H2689" s="79"/>
      <c r="I2689" s="79"/>
      <c r="J2689" s="79"/>
      <c r="K2689" s="79"/>
      <c r="L2689" s="79"/>
      <c r="M2689" s="79"/>
      <c r="N2689" s="79"/>
      <c r="O2689" s="79"/>
      <c r="P2689" s="79"/>
      <c r="Q2689" s="79"/>
      <c r="R2689" s="79"/>
      <c r="S2689" s="79"/>
      <c r="T2689" s="79"/>
      <c r="U2689" s="79"/>
      <c r="V2689" s="79"/>
      <c r="W2689" s="79"/>
    </row>
    <row r="2690" spans="1:23">
      <c r="A2690" s="79"/>
      <c r="B2690" s="79"/>
      <c r="C2690" s="79"/>
      <c r="D2690" s="79"/>
      <c r="E2690" s="79"/>
      <c r="F2690" s="79"/>
      <c r="G2690" s="79"/>
      <c r="H2690" s="79"/>
      <c r="I2690" s="79"/>
      <c r="J2690" s="79"/>
      <c r="K2690" s="79"/>
      <c r="L2690" s="79"/>
      <c r="M2690" s="79"/>
      <c r="N2690" s="79"/>
      <c r="O2690" s="79"/>
      <c r="P2690" s="79"/>
      <c r="Q2690" s="79"/>
      <c r="R2690" s="79"/>
      <c r="S2690" s="79"/>
      <c r="T2690" s="79"/>
      <c r="U2690" s="79"/>
      <c r="V2690" s="79"/>
      <c r="W2690" s="79"/>
    </row>
    <row r="2691" spans="1:23">
      <c r="A2691" s="79"/>
      <c r="B2691" s="79"/>
      <c r="C2691" s="79"/>
      <c r="D2691" s="79"/>
      <c r="E2691" s="79"/>
      <c r="F2691" s="79"/>
      <c r="G2691" s="79"/>
      <c r="H2691" s="79"/>
      <c r="I2691" s="79"/>
      <c r="J2691" s="79"/>
      <c r="K2691" s="79"/>
      <c r="L2691" s="79"/>
      <c r="M2691" s="79"/>
      <c r="N2691" s="79"/>
      <c r="O2691" s="79"/>
      <c r="P2691" s="79"/>
      <c r="Q2691" s="79"/>
      <c r="R2691" s="79"/>
      <c r="S2691" s="79"/>
      <c r="T2691" s="79"/>
      <c r="U2691" s="79"/>
      <c r="V2691" s="79"/>
      <c r="W2691" s="79"/>
    </row>
    <row r="2692" spans="1:23">
      <c r="A2692" s="79"/>
      <c r="B2692" s="79"/>
      <c r="C2692" s="79"/>
      <c r="D2692" s="79"/>
      <c r="E2692" s="79"/>
      <c r="F2692" s="79"/>
      <c r="G2692" s="79"/>
      <c r="H2692" s="79"/>
      <c r="I2692" s="79"/>
      <c r="J2692" s="79"/>
      <c r="K2692" s="79"/>
      <c r="L2692" s="79"/>
      <c r="M2692" s="79"/>
      <c r="N2692" s="79"/>
      <c r="O2692" s="79"/>
      <c r="P2692" s="79"/>
      <c r="Q2692" s="79"/>
      <c r="R2692" s="79"/>
      <c r="S2692" s="79"/>
      <c r="T2692" s="79"/>
      <c r="U2692" s="79"/>
      <c r="V2692" s="79"/>
      <c r="W2692" s="79"/>
    </row>
    <row r="2693" spans="1:23">
      <c r="A2693" s="79"/>
      <c r="B2693" s="79"/>
      <c r="C2693" s="79"/>
      <c r="D2693" s="79"/>
      <c r="E2693" s="79"/>
      <c r="F2693" s="79"/>
      <c r="G2693" s="79"/>
      <c r="H2693" s="79"/>
      <c r="I2693" s="79"/>
      <c r="J2693" s="79"/>
      <c r="K2693" s="79"/>
      <c r="L2693" s="79"/>
      <c r="M2693" s="79"/>
      <c r="N2693" s="79"/>
      <c r="O2693" s="79"/>
      <c r="P2693" s="79"/>
      <c r="Q2693" s="79"/>
      <c r="R2693" s="79"/>
      <c r="S2693" s="79"/>
      <c r="T2693" s="79"/>
      <c r="U2693" s="79"/>
      <c r="V2693" s="79"/>
      <c r="W2693" s="79"/>
    </row>
    <row r="2694" spans="1:23">
      <c r="A2694" s="79"/>
      <c r="B2694" s="79"/>
      <c r="C2694" s="79"/>
      <c r="D2694" s="79"/>
      <c r="E2694" s="79"/>
      <c r="F2694" s="79"/>
      <c r="G2694" s="79"/>
      <c r="H2694" s="79"/>
      <c r="I2694" s="79"/>
      <c r="J2694" s="79"/>
      <c r="K2694" s="79"/>
      <c r="L2694" s="79"/>
      <c r="M2694" s="79"/>
      <c r="N2694" s="79"/>
      <c r="O2694" s="79"/>
      <c r="P2694" s="79"/>
      <c r="Q2694" s="79"/>
      <c r="R2694" s="79"/>
      <c r="S2694" s="79"/>
      <c r="T2694" s="79"/>
      <c r="U2694" s="79"/>
      <c r="V2694" s="79"/>
      <c r="W2694" s="79"/>
    </row>
    <row r="2695" spans="1:23">
      <c r="A2695" s="79"/>
      <c r="B2695" s="79"/>
      <c r="C2695" s="79"/>
      <c r="D2695" s="79"/>
      <c r="E2695" s="79"/>
      <c r="F2695" s="79"/>
      <c r="G2695" s="79"/>
      <c r="H2695" s="79"/>
      <c r="I2695" s="79"/>
      <c r="J2695" s="79"/>
      <c r="K2695" s="79"/>
      <c r="L2695" s="79"/>
      <c r="M2695" s="79"/>
      <c r="N2695" s="79"/>
      <c r="O2695" s="79"/>
      <c r="P2695" s="79"/>
      <c r="Q2695" s="79"/>
      <c r="R2695" s="79"/>
      <c r="S2695" s="79"/>
      <c r="T2695" s="79"/>
      <c r="U2695" s="79"/>
      <c r="V2695" s="79"/>
      <c r="W2695" s="79"/>
    </row>
    <row r="2696" spans="1:23">
      <c r="A2696" s="79"/>
      <c r="B2696" s="79"/>
      <c r="C2696" s="79"/>
      <c r="D2696" s="79"/>
      <c r="E2696" s="79"/>
      <c r="F2696" s="79"/>
      <c r="G2696" s="79"/>
      <c r="H2696" s="79"/>
      <c r="I2696" s="79"/>
      <c r="J2696" s="79"/>
      <c r="K2696" s="79"/>
      <c r="L2696" s="79"/>
      <c r="M2696" s="79"/>
      <c r="N2696" s="79"/>
      <c r="O2696" s="79"/>
      <c r="P2696" s="79"/>
      <c r="Q2696" s="79"/>
      <c r="R2696" s="79"/>
      <c r="S2696" s="79"/>
      <c r="T2696" s="79"/>
      <c r="U2696" s="79"/>
      <c r="V2696" s="79"/>
      <c r="W2696" s="79"/>
    </row>
    <row r="2697" spans="1:23">
      <c r="A2697" s="79"/>
      <c r="B2697" s="79"/>
      <c r="C2697" s="79"/>
      <c r="D2697" s="79"/>
      <c r="E2697" s="79"/>
      <c r="F2697" s="79"/>
      <c r="G2697" s="79"/>
      <c r="H2697" s="79"/>
      <c r="I2697" s="79"/>
      <c r="J2697" s="79"/>
      <c r="K2697" s="79"/>
      <c r="L2697" s="79"/>
      <c r="M2697" s="79"/>
      <c r="N2697" s="79"/>
      <c r="O2697" s="79"/>
      <c r="P2697" s="79"/>
      <c r="Q2697" s="79"/>
      <c r="R2697" s="79"/>
      <c r="S2697" s="79"/>
      <c r="T2697" s="79"/>
      <c r="U2697" s="79"/>
      <c r="V2697" s="79"/>
      <c r="W2697" s="79"/>
    </row>
    <row r="2698" spans="1:23">
      <c r="A2698" s="79"/>
      <c r="B2698" s="79"/>
      <c r="C2698" s="79"/>
      <c r="D2698" s="79"/>
      <c r="E2698" s="79"/>
      <c r="F2698" s="79"/>
      <c r="G2698" s="79"/>
      <c r="H2698" s="79"/>
      <c r="I2698" s="79"/>
      <c r="J2698" s="79"/>
      <c r="K2698" s="79"/>
      <c r="L2698" s="79"/>
      <c r="M2698" s="79"/>
      <c r="N2698" s="79"/>
      <c r="O2698" s="79"/>
      <c r="P2698" s="79"/>
      <c r="Q2698" s="79"/>
      <c r="R2698" s="79"/>
      <c r="S2698" s="79"/>
      <c r="T2698" s="79"/>
      <c r="U2698" s="79"/>
      <c r="V2698" s="79"/>
      <c r="W2698" s="79"/>
    </row>
    <row r="2699" spans="1:23">
      <c r="A2699" s="79"/>
      <c r="B2699" s="79"/>
      <c r="C2699" s="79"/>
      <c r="D2699" s="79"/>
      <c r="E2699" s="79"/>
      <c r="F2699" s="79"/>
      <c r="G2699" s="79"/>
      <c r="H2699" s="79"/>
      <c r="I2699" s="79"/>
      <c r="J2699" s="79"/>
      <c r="K2699" s="79"/>
      <c r="L2699" s="79"/>
      <c r="M2699" s="79"/>
      <c r="N2699" s="79"/>
      <c r="O2699" s="79"/>
      <c r="P2699" s="79"/>
      <c r="Q2699" s="79"/>
      <c r="R2699" s="79"/>
      <c r="S2699" s="79"/>
      <c r="T2699" s="79"/>
      <c r="U2699" s="79"/>
      <c r="V2699" s="79"/>
      <c r="W2699" s="79"/>
    </row>
    <row r="2700" spans="1:23">
      <c r="A2700" s="79"/>
      <c r="B2700" s="79"/>
      <c r="C2700" s="79"/>
      <c r="D2700" s="79"/>
      <c r="E2700" s="79"/>
      <c r="F2700" s="79"/>
      <c r="G2700" s="79"/>
      <c r="H2700" s="79"/>
      <c r="I2700" s="79"/>
      <c r="J2700" s="79"/>
      <c r="K2700" s="79"/>
      <c r="L2700" s="79"/>
      <c r="M2700" s="79"/>
      <c r="N2700" s="79"/>
      <c r="O2700" s="79"/>
      <c r="P2700" s="79"/>
      <c r="Q2700" s="79"/>
      <c r="R2700" s="79"/>
      <c r="S2700" s="79"/>
      <c r="T2700" s="79"/>
      <c r="U2700" s="79"/>
      <c r="V2700" s="79"/>
      <c r="W2700" s="79"/>
    </row>
    <row r="2701" spans="1:23">
      <c r="A2701" s="79"/>
      <c r="B2701" s="79"/>
      <c r="C2701" s="79"/>
      <c r="D2701" s="79"/>
      <c r="E2701" s="79"/>
      <c r="F2701" s="79"/>
      <c r="G2701" s="79"/>
      <c r="H2701" s="79"/>
      <c r="I2701" s="79"/>
      <c r="J2701" s="79"/>
      <c r="K2701" s="79"/>
      <c r="L2701" s="79"/>
      <c r="M2701" s="79"/>
      <c r="N2701" s="79"/>
      <c r="O2701" s="79"/>
      <c r="P2701" s="79"/>
      <c r="Q2701" s="79"/>
      <c r="R2701" s="79"/>
      <c r="S2701" s="79"/>
      <c r="T2701" s="79"/>
      <c r="U2701" s="79"/>
      <c r="V2701" s="79"/>
      <c r="W2701" s="79"/>
    </row>
    <row r="2702" spans="1:23">
      <c r="A2702" s="79"/>
      <c r="B2702" s="79"/>
      <c r="C2702" s="79"/>
      <c r="D2702" s="79"/>
      <c r="E2702" s="79"/>
      <c r="F2702" s="79"/>
      <c r="G2702" s="79"/>
      <c r="H2702" s="79"/>
      <c r="I2702" s="79"/>
      <c r="J2702" s="79"/>
      <c r="K2702" s="79"/>
      <c r="L2702" s="79"/>
      <c r="M2702" s="79"/>
      <c r="N2702" s="79"/>
      <c r="O2702" s="79"/>
      <c r="P2702" s="79"/>
      <c r="Q2702" s="79"/>
      <c r="R2702" s="79"/>
      <c r="S2702" s="79"/>
      <c r="T2702" s="79"/>
      <c r="U2702" s="79"/>
      <c r="V2702" s="79"/>
      <c r="W2702" s="79"/>
    </row>
    <row r="2703" spans="1:23">
      <c r="A2703" s="79"/>
      <c r="B2703" s="79"/>
      <c r="C2703" s="79"/>
      <c r="D2703" s="79"/>
      <c r="E2703" s="79"/>
      <c r="F2703" s="79"/>
      <c r="G2703" s="79"/>
      <c r="H2703" s="79"/>
      <c r="I2703" s="79"/>
      <c r="J2703" s="79"/>
      <c r="K2703" s="79"/>
      <c r="L2703" s="79"/>
      <c r="M2703" s="79"/>
      <c r="N2703" s="79"/>
      <c r="O2703" s="79"/>
      <c r="P2703" s="79"/>
      <c r="Q2703" s="79"/>
      <c r="R2703" s="79"/>
      <c r="S2703" s="79"/>
      <c r="T2703" s="79"/>
      <c r="U2703" s="79"/>
      <c r="V2703" s="79"/>
      <c r="W2703" s="79"/>
    </row>
    <row r="2704" spans="1:23">
      <c r="A2704" s="79"/>
      <c r="B2704" s="79"/>
      <c r="C2704" s="79"/>
      <c r="D2704" s="79"/>
      <c r="E2704" s="79"/>
      <c r="F2704" s="79"/>
      <c r="G2704" s="79"/>
      <c r="H2704" s="79"/>
      <c r="I2704" s="79"/>
      <c r="J2704" s="79"/>
      <c r="K2704" s="79"/>
      <c r="L2704" s="79"/>
      <c r="M2704" s="79"/>
      <c r="N2704" s="79"/>
      <c r="O2704" s="79"/>
      <c r="P2704" s="79"/>
      <c r="Q2704" s="79"/>
      <c r="R2704" s="79"/>
      <c r="S2704" s="79"/>
      <c r="T2704" s="79"/>
      <c r="U2704" s="79"/>
      <c r="V2704" s="79"/>
      <c r="W2704" s="79"/>
    </row>
    <row r="2705" spans="1:23">
      <c r="A2705" s="79"/>
      <c r="B2705" s="79"/>
      <c r="C2705" s="79"/>
      <c r="D2705" s="79"/>
      <c r="E2705" s="79"/>
      <c r="F2705" s="79"/>
      <c r="G2705" s="79"/>
      <c r="H2705" s="79"/>
      <c r="I2705" s="79"/>
      <c r="J2705" s="79"/>
      <c r="K2705" s="79"/>
      <c r="L2705" s="79"/>
      <c r="M2705" s="79"/>
      <c r="N2705" s="79"/>
      <c r="O2705" s="79"/>
      <c r="P2705" s="79"/>
      <c r="Q2705" s="79"/>
      <c r="R2705" s="79"/>
      <c r="S2705" s="79"/>
      <c r="T2705" s="79"/>
      <c r="U2705" s="79"/>
      <c r="V2705" s="79"/>
      <c r="W2705" s="79"/>
    </row>
    <row r="2706" spans="1:23">
      <c r="A2706" s="79"/>
      <c r="B2706" s="79"/>
      <c r="C2706" s="79"/>
      <c r="D2706" s="79"/>
      <c r="E2706" s="79"/>
      <c r="F2706" s="79"/>
      <c r="G2706" s="79"/>
      <c r="H2706" s="79"/>
      <c r="I2706" s="79"/>
      <c r="J2706" s="79"/>
      <c r="K2706" s="79"/>
      <c r="L2706" s="79"/>
      <c r="M2706" s="79"/>
      <c r="N2706" s="79"/>
      <c r="O2706" s="79"/>
      <c r="P2706" s="79"/>
      <c r="Q2706" s="79"/>
      <c r="R2706" s="79"/>
      <c r="S2706" s="79"/>
      <c r="T2706" s="79"/>
      <c r="U2706" s="79"/>
      <c r="V2706" s="79"/>
      <c r="W2706" s="79"/>
    </row>
    <row r="2707" spans="1:23">
      <c r="A2707" s="79"/>
      <c r="B2707" s="79"/>
      <c r="C2707" s="79"/>
      <c r="D2707" s="79"/>
      <c r="E2707" s="79"/>
      <c r="F2707" s="79"/>
      <c r="G2707" s="79"/>
      <c r="H2707" s="79"/>
      <c r="I2707" s="79"/>
      <c r="J2707" s="79"/>
      <c r="K2707" s="79"/>
      <c r="L2707" s="79"/>
      <c r="M2707" s="79"/>
      <c r="N2707" s="79"/>
      <c r="O2707" s="79"/>
      <c r="P2707" s="79"/>
      <c r="Q2707" s="79"/>
      <c r="R2707" s="79"/>
      <c r="S2707" s="79"/>
      <c r="T2707" s="79"/>
      <c r="U2707" s="79"/>
      <c r="V2707" s="79"/>
      <c r="W2707" s="79"/>
    </row>
    <row r="2708" spans="1:23">
      <c r="A2708" s="79"/>
      <c r="B2708" s="79"/>
      <c r="C2708" s="79"/>
      <c r="D2708" s="79"/>
      <c r="E2708" s="79"/>
      <c r="F2708" s="79"/>
      <c r="G2708" s="79"/>
      <c r="H2708" s="79"/>
      <c r="I2708" s="79"/>
      <c r="J2708" s="79"/>
      <c r="K2708" s="79"/>
      <c r="L2708" s="79"/>
      <c r="M2708" s="79"/>
      <c r="N2708" s="79"/>
      <c r="O2708" s="79"/>
      <c r="P2708" s="79"/>
      <c r="Q2708" s="79"/>
      <c r="R2708" s="79"/>
      <c r="S2708" s="79"/>
      <c r="T2708" s="79"/>
      <c r="U2708" s="79"/>
      <c r="V2708" s="79"/>
      <c r="W2708" s="79"/>
    </row>
    <row r="2709" spans="1:23">
      <c r="A2709" s="79"/>
      <c r="B2709" s="79"/>
      <c r="C2709" s="79"/>
      <c r="D2709" s="79"/>
      <c r="E2709" s="79"/>
      <c r="F2709" s="79"/>
      <c r="G2709" s="79"/>
      <c r="H2709" s="79"/>
      <c r="I2709" s="79"/>
      <c r="J2709" s="79"/>
      <c r="K2709" s="79"/>
      <c r="L2709" s="79"/>
      <c r="M2709" s="79"/>
      <c r="N2709" s="79"/>
      <c r="O2709" s="79"/>
      <c r="P2709" s="79"/>
      <c r="Q2709" s="79"/>
      <c r="R2709" s="79"/>
      <c r="S2709" s="79"/>
      <c r="T2709" s="79"/>
      <c r="U2709" s="79"/>
      <c r="V2709" s="79"/>
      <c r="W2709" s="79"/>
    </row>
    <row r="2710" spans="1:23">
      <c r="A2710" s="79"/>
      <c r="B2710" s="79"/>
      <c r="C2710" s="79"/>
      <c r="D2710" s="79"/>
      <c r="E2710" s="79"/>
      <c r="F2710" s="79"/>
      <c r="G2710" s="79"/>
      <c r="H2710" s="79"/>
      <c r="I2710" s="79"/>
      <c r="J2710" s="79"/>
      <c r="K2710" s="79"/>
      <c r="L2710" s="79"/>
      <c r="M2710" s="79"/>
      <c r="N2710" s="79"/>
      <c r="O2710" s="79"/>
      <c r="P2710" s="79"/>
      <c r="Q2710" s="79"/>
      <c r="R2710" s="79"/>
      <c r="S2710" s="79"/>
      <c r="T2710" s="79"/>
      <c r="U2710" s="79"/>
      <c r="V2710" s="79"/>
      <c r="W2710" s="79"/>
    </row>
    <row r="2711" spans="1:23">
      <c r="A2711" s="79"/>
      <c r="B2711" s="79"/>
      <c r="C2711" s="79"/>
      <c r="D2711" s="79"/>
      <c r="E2711" s="79"/>
      <c r="F2711" s="79"/>
      <c r="G2711" s="79"/>
      <c r="H2711" s="79"/>
      <c r="I2711" s="79"/>
      <c r="J2711" s="79"/>
      <c r="K2711" s="79"/>
      <c r="L2711" s="79"/>
      <c r="M2711" s="79"/>
      <c r="N2711" s="79"/>
      <c r="O2711" s="79"/>
      <c r="P2711" s="79"/>
      <c r="Q2711" s="79"/>
      <c r="R2711" s="79"/>
      <c r="S2711" s="79"/>
      <c r="T2711" s="79"/>
      <c r="U2711" s="79"/>
      <c r="V2711" s="79"/>
      <c r="W2711" s="79"/>
    </row>
    <row r="2712" spans="1:23">
      <c r="A2712" s="79"/>
      <c r="B2712" s="79"/>
      <c r="C2712" s="79"/>
      <c r="D2712" s="79"/>
      <c r="E2712" s="79"/>
      <c r="F2712" s="79"/>
      <c r="G2712" s="79"/>
      <c r="H2712" s="79"/>
      <c r="I2712" s="79"/>
      <c r="J2712" s="79"/>
      <c r="K2712" s="79"/>
      <c r="L2712" s="79"/>
      <c r="M2712" s="79"/>
      <c r="N2712" s="79"/>
      <c r="O2712" s="79"/>
      <c r="P2712" s="79"/>
      <c r="Q2712" s="79"/>
      <c r="R2712" s="79"/>
      <c r="S2712" s="79"/>
      <c r="T2712" s="79"/>
      <c r="U2712" s="79"/>
      <c r="V2712" s="79"/>
      <c r="W2712" s="79"/>
    </row>
    <row r="2713" spans="1:23">
      <c r="A2713" s="79"/>
      <c r="B2713" s="79"/>
      <c r="C2713" s="79"/>
      <c r="D2713" s="79"/>
      <c r="E2713" s="79"/>
      <c r="F2713" s="79"/>
      <c r="G2713" s="79"/>
      <c r="H2713" s="79"/>
      <c r="I2713" s="79"/>
      <c r="J2713" s="79"/>
      <c r="K2713" s="79"/>
      <c r="L2713" s="79"/>
      <c r="M2713" s="79"/>
      <c r="N2713" s="79"/>
      <c r="O2713" s="79"/>
      <c r="P2713" s="79"/>
      <c r="Q2713" s="79"/>
      <c r="R2713" s="79"/>
      <c r="S2713" s="79"/>
      <c r="T2713" s="79"/>
      <c r="U2713" s="79"/>
      <c r="V2713" s="79"/>
      <c r="W2713" s="79"/>
    </row>
    <row r="2714" spans="1:23">
      <c r="A2714" s="79"/>
      <c r="B2714" s="79"/>
      <c r="C2714" s="79"/>
      <c r="D2714" s="79"/>
      <c r="E2714" s="79"/>
      <c r="F2714" s="79"/>
      <c r="G2714" s="79"/>
      <c r="H2714" s="79"/>
      <c r="I2714" s="79"/>
      <c r="J2714" s="79"/>
      <c r="K2714" s="79"/>
      <c r="L2714" s="79"/>
      <c r="M2714" s="79"/>
      <c r="N2714" s="79"/>
      <c r="O2714" s="79"/>
      <c r="P2714" s="79"/>
      <c r="Q2714" s="79"/>
      <c r="R2714" s="79"/>
      <c r="S2714" s="79"/>
      <c r="T2714" s="79"/>
      <c r="U2714" s="79"/>
      <c r="V2714" s="79"/>
      <c r="W2714" s="79"/>
    </row>
    <row r="2715" spans="1:23">
      <c r="A2715" s="79"/>
      <c r="B2715" s="79"/>
      <c r="C2715" s="79"/>
      <c r="D2715" s="79"/>
      <c r="E2715" s="79"/>
      <c r="F2715" s="79"/>
      <c r="G2715" s="79"/>
      <c r="H2715" s="79"/>
      <c r="I2715" s="79"/>
      <c r="J2715" s="79"/>
      <c r="K2715" s="79"/>
      <c r="L2715" s="79"/>
      <c r="M2715" s="79"/>
      <c r="N2715" s="79"/>
      <c r="O2715" s="79"/>
      <c r="P2715" s="79"/>
      <c r="Q2715" s="79"/>
      <c r="R2715" s="79"/>
      <c r="S2715" s="79"/>
      <c r="T2715" s="79"/>
      <c r="U2715" s="79"/>
      <c r="V2715" s="79"/>
      <c r="W2715" s="79"/>
    </row>
    <row r="2716" spans="1:23">
      <c r="A2716" s="79"/>
      <c r="B2716" s="79"/>
      <c r="C2716" s="79"/>
      <c r="D2716" s="79"/>
      <c r="E2716" s="79"/>
      <c r="F2716" s="79"/>
      <c r="G2716" s="79"/>
      <c r="H2716" s="79"/>
      <c r="I2716" s="79"/>
      <c r="J2716" s="79"/>
      <c r="K2716" s="79"/>
      <c r="L2716" s="79"/>
      <c r="M2716" s="79"/>
      <c r="N2716" s="79"/>
      <c r="O2716" s="79"/>
      <c r="P2716" s="79"/>
      <c r="Q2716" s="79"/>
      <c r="R2716" s="79"/>
      <c r="S2716" s="79"/>
      <c r="T2716" s="79"/>
      <c r="U2716" s="79"/>
      <c r="V2716" s="79"/>
      <c r="W2716" s="79"/>
    </row>
    <row r="2717" spans="1:23">
      <c r="A2717" s="79"/>
      <c r="B2717" s="79"/>
      <c r="C2717" s="79"/>
      <c r="D2717" s="79"/>
      <c r="E2717" s="79"/>
      <c r="F2717" s="79"/>
      <c r="G2717" s="79"/>
      <c r="H2717" s="79"/>
      <c r="I2717" s="79"/>
      <c r="J2717" s="79"/>
      <c r="K2717" s="79"/>
      <c r="L2717" s="79"/>
      <c r="M2717" s="79"/>
      <c r="N2717" s="79"/>
      <c r="O2717" s="79"/>
      <c r="P2717" s="79"/>
      <c r="Q2717" s="79"/>
      <c r="R2717" s="79"/>
      <c r="S2717" s="79"/>
      <c r="T2717" s="79"/>
      <c r="U2717" s="79"/>
      <c r="V2717" s="79"/>
      <c r="W2717" s="79"/>
    </row>
    <row r="2718" spans="1:23">
      <c r="A2718" s="79"/>
      <c r="B2718" s="79"/>
      <c r="C2718" s="79"/>
      <c r="D2718" s="79"/>
      <c r="E2718" s="79"/>
      <c r="F2718" s="79"/>
      <c r="G2718" s="79"/>
      <c r="H2718" s="79"/>
      <c r="I2718" s="79"/>
      <c r="J2718" s="79"/>
      <c r="K2718" s="79"/>
      <c r="L2718" s="79"/>
      <c r="M2718" s="79"/>
      <c r="N2718" s="79"/>
      <c r="O2718" s="79"/>
      <c r="P2718" s="79"/>
      <c r="Q2718" s="79"/>
      <c r="R2718" s="79"/>
      <c r="S2718" s="79"/>
      <c r="T2718" s="79"/>
      <c r="U2718" s="79"/>
      <c r="V2718" s="79"/>
      <c r="W2718" s="79"/>
    </row>
    <row r="2719" spans="1:23">
      <c r="A2719" s="79"/>
      <c r="B2719" s="79"/>
      <c r="C2719" s="79"/>
      <c r="D2719" s="79"/>
      <c r="E2719" s="79"/>
      <c r="F2719" s="79"/>
      <c r="G2719" s="79"/>
      <c r="H2719" s="79"/>
      <c r="I2719" s="79"/>
      <c r="J2719" s="79"/>
      <c r="K2719" s="79"/>
      <c r="L2719" s="79"/>
      <c r="M2719" s="79"/>
      <c r="N2719" s="79"/>
      <c r="O2719" s="79"/>
      <c r="P2719" s="79"/>
      <c r="Q2719" s="79"/>
      <c r="R2719" s="79"/>
      <c r="S2719" s="79"/>
      <c r="T2719" s="79"/>
      <c r="U2719" s="79"/>
      <c r="V2719" s="79"/>
      <c r="W2719" s="79"/>
    </row>
    <row r="2720" spans="1:23">
      <c r="A2720" s="79"/>
      <c r="B2720" s="79"/>
      <c r="C2720" s="79"/>
      <c r="D2720" s="79"/>
      <c r="E2720" s="79"/>
      <c r="F2720" s="79"/>
      <c r="G2720" s="79"/>
      <c r="H2720" s="79"/>
      <c r="I2720" s="79"/>
      <c r="J2720" s="79"/>
      <c r="K2720" s="79"/>
      <c r="L2720" s="79"/>
      <c r="M2720" s="79"/>
      <c r="N2720" s="79"/>
      <c r="O2720" s="79"/>
      <c r="P2720" s="79"/>
      <c r="Q2720" s="79"/>
      <c r="R2720" s="79"/>
      <c r="S2720" s="79"/>
      <c r="T2720" s="79"/>
      <c r="U2720" s="79"/>
      <c r="V2720" s="79"/>
      <c r="W2720" s="79"/>
    </row>
    <row r="2721" spans="1:23">
      <c r="A2721" s="79"/>
      <c r="B2721" s="79"/>
      <c r="C2721" s="79"/>
      <c r="D2721" s="79"/>
      <c r="E2721" s="79"/>
      <c r="F2721" s="79"/>
      <c r="G2721" s="79"/>
      <c r="H2721" s="79"/>
      <c r="I2721" s="79"/>
      <c r="J2721" s="79"/>
      <c r="K2721" s="79"/>
      <c r="L2721" s="79"/>
      <c r="M2721" s="79"/>
      <c r="N2721" s="79"/>
      <c r="O2721" s="79"/>
      <c r="P2721" s="79"/>
      <c r="Q2721" s="79"/>
      <c r="R2721" s="79"/>
      <c r="S2721" s="79"/>
      <c r="T2721" s="79"/>
      <c r="U2721" s="79"/>
      <c r="V2721" s="79"/>
      <c r="W2721" s="79"/>
    </row>
    <row r="2722" spans="1:23">
      <c r="A2722" s="79"/>
      <c r="B2722" s="79"/>
      <c r="C2722" s="79"/>
      <c r="D2722" s="79"/>
      <c r="E2722" s="79"/>
      <c r="F2722" s="79"/>
      <c r="G2722" s="79"/>
      <c r="H2722" s="79"/>
      <c r="I2722" s="79"/>
      <c r="J2722" s="79"/>
      <c r="K2722" s="79"/>
      <c r="L2722" s="79"/>
      <c r="M2722" s="79"/>
      <c r="N2722" s="79"/>
      <c r="O2722" s="79"/>
      <c r="P2722" s="79"/>
      <c r="Q2722" s="79"/>
      <c r="R2722" s="79"/>
      <c r="S2722" s="79"/>
      <c r="T2722" s="79"/>
      <c r="U2722" s="79"/>
      <c r="V2722" s="79"/>
      <c r="W2722" s="79"/>
    </row>
    <row r="2723" spans="1:23">
      <c r="A2723" s="79"/>
      <c r="B2723" s="79"/>
      <c r="C2723" s="79"/>
      <c r="D2723" s="79"/>
      <c r="E2723" s="79"/>
      <c r="F2723" s="79"/>
      <c r="G2723" s="79"/>
      <c r="H2723" s="79"/>
      <c r="I2723" s="79"/>
      <c r="J2723" s="79"/>
      <c r="K2723" s="79"/>
      <c r="L2723" s="79"/>
      <c r="M2723" s="79"/>
      <c r="N2723" s="79"/>
      <c r="O2723" s="79"/>
      <c r="P2723" s="79"/>
      <c r="Q2723" s="79"/>
      <c r="R2723" s="79"/>
      <c r="S2723" s="79"/>
      <c r="T2723" s="79"/>
      <c r="U2723" s="79"/>
      <c r="V2723" s="79"/>
      <c r="W2723" s="79"/>
    </row>
    <row r="2724" spans="1:23">
      <c r="A2724" s="79"/>
      <c r="B2724" s="79"/>
      <c r="C2724" s="79"/>
      <c r="D2724" s="79"/>
      <c r="E2724" s="79"/>
      <c r="F2724" s="79"/>
      <c r="G2724" s="79"/>
      <c r="H2724" s="79"/>
      <c r="I2724" s="79"/>
      <c r="J2724" s="79"/>
      <c r="K2724" s="79"/>
      <c r="L2724" s="79"/>
      <c r="M2724" s="79"/>
      <c r="N2724" s="79"/>
      <c r="O2724" s="79"/>
      <c r="P2724" s="79"/>
      <c r="Q2724" s="79"/>
      <c r="R2724" s="79"/>
      <c r="S2724" s="79"/>
      <c r="T2724" s="79"/>
      <c r="U2724" s="79"/>
      <c r="V2724" s="79"/>
      <c r="W2724" s="79"/>
    </row>
    <row r="2725" spans="1:23">
      <c r="A2725" s="79"/>
      <c r="B2725" s="79"/>
      <c r="C2725" s="79"/>
      <c r="D2725" s="79"/>
      <c r="E2725" s="79"/>
      <c r="F2725" s="79"/>
      <c r="G2725" s="79"/>
      <c r="H2725" s="79"/>
      <c r="I2725" s="79"/>
      <c r="J2725" s="79"/>
      <c r="K2725" s="79"/>
      <c r="L2725" s="79"/>
      <c r="M2725" s="79"/>
      <c r="N2725" s="79"/>
      <c r="O2725" s="79"/>
      <c r="P2725" s="79"/>
      <c r="Q2725" s="79"/>
      <c r="R2725" s="79"/>
      <c r="S2725" s="79"/>
      <c r="T2725" s="79"/>
      <c r="U2725" s="79"/>
      <c r="V2725" s="79"/>
      <c r="W2725" s="79"/>
    </row>
    <row r="2726" spans="1:23">
      <c r="A2726" s="79"/>
      <c r="B2726" s="79"/>
      <c r="C2726" s="79"/>
      <c r="D2726" s="79"/>
      <c r="E2726" s="79"/>
      <c r="F2726" s="79"/>
      <c r="G2726" s="79"/>
      <c r="H2726" s="79"/>
      <c r="I2726" s="79"/>
      <c r="J2726" s="79"/>
      <c r="K2726" s="79"/>
      <c r="L2726" s="79"/>
      <c r="M2726" s="79"/>
      <c r="N2726" s="79"/>
      <c r="O2726" s="79"/>
      <c r="P2726" s="79"/>
      <c r="Q2726" s="79"/>
      <c r="R2726" s="79"/>
      <c r="S2726" s="79"/>
      <c r="T2726" s="79"/>
      <c r="U2726" s="79"/>
      <c r="V2726" s="79"/>
      <c r="W2726" s="79"/>
    </row>
    <row r="2727" spans="1:23">
      <c r="A2727" s="79"/>
      <c r="B2727" s="79"/>
      <c r="C2727" s="79"/>
      <c r="D2727" s="79"/>
      <c r="E2727" s="79"/>
      <c r="F2727" s="79"/>
      <c r="G2727" s="79"/>
      <c r="H2727" s="79"/>
      <c r="I2727" s="79"/>
      <c r="J2727" s="79"/>
      <c r="K2727" s="79"/>
      <c r="L2727" s="79"/>
      <c r="M2727" s="79"/>
      <c r="N2727" s="79"/>
      <c r="O2727" s="79"/>
      <c r="P2727" s="79"/>
      <c r="Q2727" s="79"/>
      <c r="R2727" s="79"/>
      <c r="S2727" s="79"/>
      <c r="T2727" s="79"/>
      <c r="U2727" s="79"/>
      <c r="V2727" s="79"/>
      <c r="W2727" s="79"/>
    </row>
    <row r="2728" spans="1:23">
      <c r="A2728" s="79"/>
      <c r="B2728" s="79"/>
      <c r="C2728" s="79"/>
      <c r="D2728" s="79"/>
      <c r="E2728" s="79"/>
      <c r="F2728" s="79"/>
      <c r="G2728" s="79"/>
      <c r="H2728" s="79"/>
      <c r="I2728" s="79"/>
      <c r="J2728" s="79"/>
      <c r="K2728" s="79"/>
      <c r="L2728" s="79"/>
      <c r="M2728" s="79"/>
      <c r="N2728" s="79"/>
      <c r="O2728" s="79"/>
      <c r="P2728" s="79"/>
      <c r="Q2728" s="79"/>
      <c r="R2728" s="79"/>
      <c r="S2728" s="79"/>
      <c r="T2728" s="79"/>
      <c r="U2728" s="79"/>
      <c r="V2728" s="79"/>
      <c r="W2728" s="79"/>
    </row>
    <row r="2729" spans="1:23">
      <c r="A2729" s="79"/>
      <c r="B2729" s="79"/>
      <c r="C2729" s="79"/>
      <c r="D2729" s="79"/>
      <c r="E2729" s="79"/>
      <c r="F2729" s="79"/>
      <c r="G2729" s="79"/>
      <c r="H2729" s="79"/>
      <c r="I2729" s="79"/>
      <c r="J2729" s="79"/>
      <c r="K2729" s="79"/>
      <c r="L2729" s="79"/>
      <c r="M2729" s="79"/>
      <c r="N2729" s="79"/>
      <c r="O2729" s="79"/>
      <c r="P2729" s="79"/>
      <c r="Q2729" s="79"/>
      <c r="R2729" s="79"/>
      <c r="S2729" s="79"/>
      <c r="T2729" s="79"/>
      <c r="U2729" s="79"/>
      <c r="V2729" s="79"/>
      <c r="W2729" s="79"/>
    </row>
    <row r="2730" spans="1:23">
      <c r="A2730" s="79"/>
      <c r="B2730" s="79"/>
      <c r="C2730" s="79"/>
      <c r="D2730" s="79"/>
      <c r="E2730" s="79"/>
      <c r="F2730" s="79"/>
      <c r="G2730" s="79"/>
      <c r="H2730" s="79"/>
      <c r="I2730" s="79"/>
      <c r="J2730" s="79"/>
      <c r="K2730" s="79"/>
      <c r="L2730" s="79"/>
      <c r="M2730" s="79"/>
      <c r="N2730" s="79"/>
      <c r="O2730" s="79"/>
      <c r="P2730" s="79"/>
      <c r="Q2730" s="79"/>
      <c r="R2730" s="79"/>
      <c r="S2730" s="79"/>
      <c r="T2730" s="79"/>
      <c r="U2730" s="79"/>
      <c r="V2730" s="79"/>
      <c r="W2730" s="79"/>
    </row>
    <row r="2731" spans="1:23">
      <c r="A2731" s="79"/>
      <c r="B2731" s="79"/>
      <c r="C2731" s="79"/>
      <c r="D2731" s="79"/>
      <c r="E2731" s="79"/>
      <c r="F2731" s="79"/>
      <c r="G2731" s="79"/>
      <c r="H2731" s="79"/>
      <c r="I2731" s="79"/>
      <c r="J2731" s="79"/>
      <c r="K2731" s="79"/>
      <c r="L2731" s="79"/>
      <c r="M2731" s="79"/>
      <c r="N2731" s="79"/>
      <c r="O2731" s="79"/>
      <c r="P2731" s="79"/>
      <c r="Q2731" s="79"/>
      <c r="R2731" s="79"/>
      <c r="S2731" s="79"/>
      <c r="T2731" s="79"/>
      <c r="U2731" s="79"/>
      <c r="V2731" s="79"/>
      <c r="W2731" s="79"/>
    </row>
    <row r="2732" spans="1:23">
      <c r="A2732" s="79"/>
      <c r="B2732" s="79"/>
      <c r="C2732" s="79"/>
      <c r="D2732" s="79"/>
      <c r="E2732" s="79"/>
      <c r="F2732" s="79"/>
      <c r="G2732" s="79"/>
      <c r="H2732" s="79"/>
      <c r="I2732" s="79"/>
      <c r="J2732" s="79"/>
      <c r="K2732" s="79"/>
      <c r="L2732" s="79"/>
      <c r="M2732" s="79"/>
      <c r="N2732" s="79"/>
      <c r="O2732" s="79"/>
      <c r="P2732" s="79"/>
      <c r="Q2732" s="79"/>
      <c r="R2732" s="79"/>
      <c r="S2732" s="79"/>
      <c r="T2732" s="79"/>
      <c r="U2732" s="79"/>
      <c r="V2732" s="79"/>
      <c r="W2732" s="79"/>
    </row>
    <row r="2733" spans="1:23">
      <c r="A2733" s="79"/>
      <c r="B2733" s="79"/>
      <c r="C2733" s="79"/>
      <c r="D2733" s="79"/>
      <c r="E2733" s="79"/>
      <c r="F2733" s="79"/>
      <c r="G2733" s="79"/>
      <c r="H2733" s="79"/>
      <c r="I2733" s="79"/>
      <c r="J2733" s="79"/>
      <c r="K2733" s="79"/>
      <c r="L2733" s="79"/>
      <c r="M2733" s="79"/>
      <c r="N2733" s="79"/>
      <c r="O2733" s="79"/>
      <c r="P2733" s="79"/>
      <c r="Q2733" s="79"/>
      <c r="R2733" s="79"/>
      <c r="S2733" s="79"/>
      <c r="T2733" s="79"/>
      <c r="U2733" s="79"/>
      <c r="V2733" s="79"/>
      <c r="W2733" s="79"/>
    </row>
    <row r="2734" spans="1:23">
      <c r="A2734" s="79"/>
      <c r="B2734" s="79"/>
      <c r="C2734" s="79"/>
      <c r="D2734" s="79"/>
      <c r="E2734" s="79"/>
      <c r="F2734" s="79"/>
      <c r="G2734" s="79"/>
      <c r="H2734" s="79"/>
      <c r="I2734" s="79"/>
      <c r="J2734" s="79"/>
      <c r="K2734" s="79"/>
      <c r="L2734" s="79"/>
      <c r="M2734" s="79"/>
      <c r="N2734" s="79"/>
      <c r="O2734" s="79"/>
      <c r="P2734" s="79"/>
      <c r="Q2734" s="79"/>
      <c r="R2734" s="79"/>
      <c r="S2734" s="79"/>
      <c r="T2734" s="79"/>
      <c r="U2734" s="79"/>
      <c r="V2734" s="79"/>
      <c r="W2734" s="79"/>
    </row>
    <row r="2735" spans="1:23">
      <c r="A2735" s="79"/>
      <c r="B2735" s="79"/>
      <c r="C2735" s="79"/>
      <c r="D2735" s="79"/>
      <c r="E2735" s="79"/>
      <c r="F2735" s="79"/>
      <c r="G2735" s="79"/>
      <c r="H2735" s="79"/>
      <c r="I2735" s="79"/>
      <c r="J2735" s="79"/>
      <c r="K2735" s="79"/>
      <c r="L2735" s="79"/>
      <c r="M2735" s="79"/>
      <c r="N2735" s="79"/>
      <c r="O2735" s="79"/>
      <c r="P2735" s="79"/>
      <c r="Q2735" s="79"/>
      <c r="R2735" s="79"/>
      <c r="S2735" s="79"/>
      <c r="T2735" s="79"/>
      <c r="U2735" s="79"/>
      <c r="V2735" s="79"/>
      <c r="W2735" s="79"/>
    </row>
    <row r="2736" spans="1:23">
      <c r="A2736" s="79"/>
      <c r="B2736" s="79"/>
      <c r="C2736" s="79"/>
      <c r="D2736" s="79"/>
      <c r="E2736" s="79"/>
      <c r="F2736" s="79"/>
      <c r="G2736" s="79"/>
      <c r="H2736" s="79"/>
      <c r="I2736" s="79"/>
      <c r="J2736" s="79"/>
      <c r="K2736" s="79"/>
      <c r="L2736" s="79"/>
      <c r="M2736" s="79"/>
      <c r="N2736" s="79"/>
      <c r="O2736" s="79"/>
      <c r="P2736" s="79"/>
      <c r="Q2736" s="79"/>
      <c r="R2736" s="79"/>
      <c r="S2736" s="79"/>
      <c r="T2736" s="79"/>
      <c r="U2736" s="79"/>
      <c r="V2736" s="79"/>
      <c r="W2736" s="79"/>
    </row>
    <row r="2737" spans="1:23">
      <c r="A2737" s="79"/>
      <c r="B2737" s="79"/>
      <c r="C2737" s="79"/>
      <c r="D2737" s="79"/>
      <c r="E2737" s="79"/>
      <c r="F2737" s="79"/>
      <c r="G2737" s="79"/>
      <c r="H2737" s="79"/>
      <c r="I2737" s="79"/>
      <c r="J2737" s="79"/>
      <c r="K2737" s="79"/>
      <c r="L2737" s="79"/>
      <c r="M2737" s="79"/>
      <c r="N2737" s="79"/>
      <c r="O2737" s="79"/>
      <c r="P2737" s="79"/>
      <c r="Q2737" s="79"/>
      <c r="R2737" s="79"/>
      <c r="S2737" s="79"/>
      <c r="T2737" s="79"/>
      <c r="U2737" s="79"/>
      <c r="V2737" s="79"/>
      <c r="W2737" s="79"/>
    </row>
    <row r="2738" spans="1:23">
      <c r="A2738" s="79"/>
      <c r="B2738" s="79"/>
      <c r="C2738" s="79"/>
      <c r="D2738" s="79"/>
      <c r="E2738" s="79"/>
      <c r="F2738" s="79"/>
      <c r="G2738" s="79"/>
      <c r="H2738" s="79"/>
      <c r="I2738" s="79"/>
      <c r="J2738" s="79"/>
      <c r="K2738" s="79"/>
      <c r="L2738" s="79"/>
      <c r="M2738" s="79"/>
      <c r="N2738" s="79"/>
      <c r="O2738" s="79"/>
      <c r="P2738" s="79"/>
      <c r="Q2738" s="79"/>
      <c r="R2738" s="79"/>
      <c r="S2738" s="79"/>
      <c r="T2738" s="79"/>
      <c r="U2738" s="79"/>
      <c r="V2738" s="79"/>
      <c r="W2738" s="79"/>
    </row>
    <row r="2739" spans="1:23">
      <c r="A2739" s="79"/>
      <c r="B2739" s="79"/>
      <c r="C2739" s="79"/>
      <c r="D2739" s="79"/>
      <c r="E2739" s="79"/>
      <c r="F2739" s="79"/>
      <c r="G2739" s="79"/>
      <c r="H2739" s="79"/>
      <c r="I2739" s="79"/>
      <c r="J2739" s="79"/>
      <c r="K2739" s="79"/>
      <c r="L2739" s="79"/>
      <c r="M2739" s="79"/>
      <c r="N2739" s="79"/>
      <c r="O2739" s="79"/>
      <c r="P2739" s="79"/>
      <c r="Q2739" s="79"/>
      <c r="R2739" s="79"/>
      <c r="S2739" s="79"/>
      <c r="T2739" s="79"/>
      <c r="U2739" s="79"/>
      <c r="V2739" s="79"/>
      <c r="W2739" s="79"/>
    </row>
    <row r="2740" spans="1:23">
      <c r="A2740" s="79"/>
      <c r="B2740" s="79"/>
      <c r="C2740" s="79"/>
      <c r="D2740" s="79"/>
      <c r="E2740" s="79"/>
      <c r="F2740" s="79"/>
      <c r="G2740" s="79"/>
      <c r="H2740" s="79"/>
      <c r="I2740" s="79"/>
      <c r="J2740" s="79"/>
      <c r="K2740" s="79"/>
      <c r="L2740" s="79"/>
      <c r="M2740" s="79"/>
      <c r="N2740" s="79"/>
      <c r="O2740" s="79"/>
      <c r="P2740" s="79"/>
      <c r="Q2740" s="79"/>
      <c r="R2740" s="79"/>
      <c r="S2740" s="79"/>
      <c r="T2740" s="79"/>
      <c r="U2740" s="79"/>
      <c r="V2740" s="79"/>
      <c r="W2740" s="79"/>
    </row>
    <row r="2741" spans="1:23">
      <c r="A2741" s="79"/>
      <c r="B2741" s="79"/>
      <c r="C2741" s="79"/>
      <c r="D2741" s="79"/>
      <c r="E2741" s="79"/>
      <c r="F2741" s="79"/>
      <c r="G2741" s="79"/>
      <c r="H2741" s="79"/>
      <c r="I2741" s="79"/>
      <c r="J2741" s="79"/>
      <c r="K2741" s="79"/>
      <c r="L2741" s="79"/>
      <c r="M2741" s="79"/>
      <c r="N2741" s="79"/>
      <c r="O2741" s="79"/>
      <c r="P2741" s="79"/>
      <c r="Q2741" s="79"/>
      <c r="R2741" s="79"/>
      <c r="S2741" s="79"/>
      <c r="T2741" s="79"/>
      <c r="U2741" s="79"/>
      <c r="V2741" s="79"/>
      <c r="W2741" s="79"/>
    </row>
    <row r="2742" spans="1:23">
      <c r="A2742" s="79"/>
      <c r="B2742" s="79"/>
      <c r="C2742" s="79"/>
      <c r="D2742" s="79"/>
      <c r="E2742" s="79"/>
      <c r="F2742" s="79"/>
      <c r="G2742" s="79"/>
      <c r="H2742" s="79"/>
      <c r="I2742" s="79"/>
      <c r="J2742" s="79"/>
      <c r="K2742" s="79"/>
      <c r="L2742" s="79"/>
      <c r="M2742" s="79"/>
      <c r="N2742" s="79"/>
      <c r="O2742" s="79"/>
      <c r="P2742" s="79"/>
      <c r="Q2742" s="79"/>
      <c r="R2742" s="79"/>
      <c r="S2742" s="79"/>
      <c r="T2742" s="79"/>
      <c r="U2742" s="79"/>
      <c r="V2742" s="79"/>
      <c r="W2742" s="79"/>
    </row>
    <row r="2743" spans="1:23">
      <c r="A2743" s="79"/>
      <c r="B2743" s="79"/>
      <c r="C2743" s="79"/>
      <c r="D2743" s="79"/>
      <c r="E2743" s="79"/>
      <c r="F2743" s="79"/>
      <c r="G2743" s="79"/>
      <c r="H2743" s="79"/>
      <c r="I2743" s="79"/>
      <c r="J2743" s="79"/>
      <c r="K2743" s="79"/>
      <c r="L2743" s="79"/>
      <c r="M2743" s="79"/>
      <c r="N2743" s="79"/>
      <c r="O2743" s="79"/>
      <c r="P2743" s="79"/>
      <c r="Q2743" s="79"/>
      <c r="R2743" s="79"/>
      <c r="S2743" s="79"/>
      <c r="T2743" s="79"/>
      <c r="U2743" s="79"/>
      <c r="V2743" s="79"/>
      <c r="W2743" s="79"/>
    </row>
    <row r="2744" spans="1:23">
      <c r="A2744" s="79"/>
      <c r="B2744" s="79"/>
      <c r="C2744" s="79"/>
      <c r="D2744" s="79"/>
      <c r="E2744" s="79"/>
      <c r="F2744" s="79"/>
      <c r="G2744" s="79"/>
      <c r="H2744" s="79"/>
      <c r="I2744" s="79"/>
      <c r="J2744" s="79"/>
      <c r="K2744" s="79"/>
      <c r="L2744" s="79"/>
      <c r="M2744" s="79"/>
      <c r="N2744" s="79"/>
      <c r="O2744" s="79"/>
      <c r="P2744" s="79"/>
      <c r="Q2744" s="79"/>
      <c r="R2744" s="79"/>
      <c r="S2744" s="79"/>
      <c r="T2744" s="79"/>
      <c r="U2744" s="79"/>
      <c r="V2744" s="79"/>
      <c r="W2744" s="79"/>
    </row>
    <row r="2745" spans="1:23">
      <c r="A2745" s="79"/>
      <c r="B2745" s="79"/>
      <c r="C2745" s="79"/>
      <c r="D2745" s="79"/>
      <c r="E2745" s="79"/>
      <c r="F2745" s="79"/>
      <c r="G2745" s="79"/>
      <c r="H2745" s="79"/>
      <c r="I2745" s="79"/>
      <c r="J2745" s="79"/>
      <c r="K2745" s="79"/>
      <c r="L2745" s="79"/>
      <c r="M2745" s="79"/>
      <c r="N2745" s="79"/>
      <c r="O2745" s="79"/>
      <c r="P2745" s="79"/>
      <c r="Q2745" s="79"/>
      <c r="R2745" s="79"/>
      <c r="S2745" s="79"/>
      <c r="T2745" s="79"/>
      <c r="U2745" s="79"/>
      <c r="V2745" s="79"/>
      <c r="W2745" s="79"/>
    </row>
    <row r="2746" spans="1:23">
      <c r="A2746" s="79"/>
      <c r="B2746" s="79"/>
      <c r="C2746" s="79"/>
      <c r="D2746" s="79"/>
      <c r="E2746" s="79"/>
      <c r="F2746" s="79"/>
      <c r="G2746" s="79"/>
      <c r="H2746" s="79"/>
      <c r="I2746" s="79"/>
      <c r="J2746" s="79"/>
      <c r="K2746" s="79"/>
      <c r="L2746" s="79"/>
      <c r="M2746" s="79"/>
      <c r="N2746" s="79"/>
      <c r="O2746" s="79"/>
      <c r="P2746" s="79"/>
      <c r="Q2746" s="79"/>
      <c r="R2746" s="79"/>
      <c r="S2746" s="79"/>
      <c r="T2746" s="79"/>
      <c r="U2746" s="79"/>
      <c r="V2746" s="79"/>
      <c r="W2746" s="79"/>
    </row>
    <row r="2747" spans="1:23">
      <c r="A2747" s="79"/>
      <c r="B2747" s="79"/>
      <c r="C2747" s="79"/>
      <c r="D2747" s="79"/>
      <c r="E2747" s="79"/>
      <c r="F2747" s="79"/>
      <c r="G2747" s="79"/>
      <c r="H2747" s="79"/>
      <c r="I2747" s="79"/>
      <c r="J2747" s="79"/>
      <c r="K2747" s="79"/>
      <c r="L2747" s="79"/>
      <c r="M2747" s="79"/>
      <c r="N2747" s="79"/>
      <c r="O2747" s="79"/>
      <c r="P2747" s="79"/>
      <c r="Q2747" s="79"/>
      <c r="R2747" s="79"/>
      <c r="S2747" s="79"/>
      <c r="T2747" s="79"/>
      <c r="U2747" s="79"/>
      <c r="V2747" s="79"/>
      <c r="W2747" s="79"/>
    </row>
    <row r="2748" spans="1:23">
      <c r="A2748" s="79"/>
      <c r="B2748" s="79"/>
      <c r="C2748" s="79"/>
      <c r="D2748" s="79"/>
      <c r="E2748" s="79"/>
      <c r="F2748" s="79"/>
      <c r="G2748" s="79"/>
      <c r="H2748" s="79"/>
      <c r="I2748" s="79"/>
      <c r="J2748" s="79"/>
      <c r="K2748" s="79"/>
      <c r="L2748" s="79"/>
      <c r="M2748" s="79"/>
      <c r="N2748" s="79"/>
      <c r="O2748" s="79"/>
      <c r="P2748" s="79"/>
      <c r="Q2748" s="79"/>
      <c r="R2748" s="79"/>
      <c r="S2748" s="79"/>
      <c r="T2748" s="79"/>
      <c r="U2748" s="79"/>
      <c r="V2748" s="79"/>
      <c r="W2748" s="79"/>
    </row>
    <row r="2749" spans="1:23">
      <c r="A2749" s="79"/>
      <c r="B2749" s="79"/>
      <c r="C2749" s="79"/>
      <c r="D2749" s="79"/>
      <c r="E2749" s="79"/>
      <c r="F2749" s="79"/>
      <c r="G2749" s="79"/>
      <c r="H2749" s="79"/>
      <c r="I2749" s="79"/>
      <c r="J2749" s="79"/>
      <c r="K2749" s="79"/>
      <c r="L2749" s="79"/>
      <c r="M2749" s="79"/>
      <c r="N2749" s="79"/>
      <c r="O2749" s="79"/>
      <c r="P2749" s="79"/>
      <c r="Q2749" s="79"/>
      <c r="R2749" s="79"/>
      <c r="S2749" s="79"/>
      <c r="T2749" s="79"/>
      <c r="U2749" s="79"/>
      <c r="V2749" s="79"/>
      <c r="W2749" s="79"/>
    </row>
    <row r="2750" spans="1:23">
      <c r="A2750" s="79"/>
      <c r="B2750" s="79"/>
      <c r="C2750" s="79"/>
      <c r="D2750" s="79"/>
      <c r="E2750" s="79"/>
      <c r="F2750" s="79"/>
      <c r="G2750" s="79"/>
      <c r="H2750" s="79"/>
      <c r="I2750" s="79"/>
      <c r="J2750" s="79"/>
      <c r="K2750" s="79"/>
      <c r="L2750" s="79"/>
      <c r="M2750" s="79"/>
      <c r="N2750" s="79"/>
      <c r="O2750" s="79"/>
      <c r="P2750" s="79"/>
      <c r="Q2750" s="79"/>
      <c r="R2750" s="79"/>
      <c r="S2750" s="79"/>
      <c r="T2750" s="79"/>
      <c r="U2750" s="79"/>
      <c r="V2750" s="79"/>
      <c r="W2750" s="79"/>
    </row>
    <row r="2751" spans="1:23">
      <c r="A2751" s="79"/>
      <c r="B2751" s="79"/>
      <c r="C2751" s="79"/>
      <c r="D2751" s="79"/>
      <c r="E2751" s="79"/>
      <c r="F2751" s="79"/>
      <c r="G2751" s="79"/>
      <c r="H2751" s="79"/>
      <c r="I2751" s="79"/>
      <c r="J2751" s="79"/>
      <c r="K2751" s="79"/>
      <c r="L2751" s="79"/>
      <c r="M2751" s="79"/>
      <c r="N2751" s="79"/>
      <c r="O2751" s="79"/>
      <c r="P2751" s="79"/>
      <c r="Q2751" s="79"/>
      <c r="R2751" s="79"/>
      <c r="S2751" s="79"/>
      <c r="T2751" s="79"/>
      <c r="U2751" s="79"/>
      <c r="V2751" s="79"/>
      <c r="W2751" s="79"/>
    </row>
    <row r="2752" spans="1:23">
      <c r="A2752" s="79"/>
      <c r="B2752" s="79"/>
      <c r="C2752" s="79"/>
      <c r="D2752" s="79"/>
      <c r="E2752" s="79"/>
      <c r="F2752" s="79"/>
      <c r="G2752" s="79"/>
      <c r="H2752" s="79"/>
      <c r="I2752" s="79"/>
      <c r="J2752" s="79"/>
      <c r="K2752" s="79"/>
      <c r="L2752" s="79"/>
      <c r="M2752" s="79"/>
      <c r="N2752" s="79"/>
      <c r="O2752" s="79"/>
      <c r="P2752" s="79"/>
      <c r="Q2752" s="79"/>
      <c r="R2752" s="79"/>
      <c r="S2752" s="79"/>
      <c r="T2752" s="79"/>
      <c r="U2752" s="79"/>
      <c r="V2752" s="79"/>
      <c r="W2752" s="79"/>
    </row>
    <row r="2753" spans="1:23">
      <c r="A2753" s="79"/>
      <c r="B2753" s="79"/>
      <c r="C2753" s="79"/>
      <c r="D2753" s="79"/>
      <c r="E2753" s="79"/>
      <c r="F2753" s="79"/>
      <c r="G2753" s="79"/>
      <c r="H2753" s="79"/>
      <c r="I2753" s="79"/>
      <c r="J2753" s="79"/>
      <c r="K2753" s="79"/>
      <c r="L2753" s="79"/>
      <c r="M2753" s="79"/>
      <c r="N2753" s="79"/>
      <c r="O2753" s="79"/>
      <c r="P2753" s="79"/>
      <c r="Q2753" s="79"/>
      <c r="R2753" s="79"/>
      <c r="S2753" s="79"/>
      <c r="T2753" s="79"/>
      <c r="U2753" s="79"/>
      <c r="V2753" s="79"/>
      <c r="W2753" s="79"/>
    </row>
    <row r="2754" spans="1:23">
      <c r="A2754" s="79"/>
      <c r="B2754" s="79"/>
      <c r="C2754" s="79"/>
      <c r="D2754" s="79"/>
      <c r="E2754" s="79"/>
      <c r="F2754" s="79"/>
      <c r="G2754" s="79"/>
      <c r="H2754" s="79"/>
      <c r="I2754" s="79"/>
      <c r="J2754" s="79"/>
      <c r="K2754" s="79"/>
      <c r="L2754" s="79"/>
      <c r="M2754" s="79"/>
      <c r="N2754" s="79"/>
      <c r="O2754" s="79"/>
      <c r="P2754" s="79"/>
      <c r="Q2754" s="79"/>
      <c r="R2754" s="79"/>
      <c r="S2754" s="79"/>
      <c r="T2754" s="79"/>
      <c r="U2754" s="79"/>
      <c r="V2754" s="79"/>
      <c r="W2754" s="79"/>
    </row>
    <row r="2755" spans="1:23">
      <c r="A2755" s="79"/>
      <c r="B2755" s="79"/>
      <c r="C2755" s="79"/>
      <c r="D2755" s="79"/>
      <c r="E2755" s="79"/>
      <c r="F2755" s="79"/>
      <c r="G2755" s="79"/>
      <c r="H2755" s="79"/>
      <c r="I2755" s="79"/>
      <c r="J2755" s="79"/>
      <c r="K2755" s="79"/>
      <c r="L2755" s="79"/>
      <c r="M2755" s="79"/>
      <c r="N2755" s="79"/>
      <c r="O2755" s="79"/>
      <c r="P2755" s="79"/>
      <c r="Q2755" s="79"/>
      <c r="R2755" s="79"/>
      <c r="S2755" s="79"/>
      <c r="T2755" s="79"/>
      <c r="U2755" s="79"/>
      <c r="V2755" s="79"/>
      <c r="W2755" s="79"/>
    </row>
    <row r="2756" spans="1:23">
      <c r="A2756" s="79"/>
      <c r="B2756" s="79"/>
      <c r="C2756" s="79"/>
      <c r="D2756" s="79"/>
      <c r="E2756" s="79"/>
      <c r="F2756" s="79"/>
      <c r="G2756" s="79"/>
      <c r="H2756" s="79"/>
      <c r="I2756" s="79"/>
      <c r="J2756" s="79"/>
      <c r="K2756" s="79"/>
      <c r="L2756" s="79"/>
      <c r="M2756" s="79"/>
      <c r="N2756" s="79"/>
      <c r="O2756" s="79"/>
      <c r="P2756" s="79"/>
      <c r="Q2756" s="79"/>
      <c r="R2756" s="79"/>
      <c r="S2756" s="79"/>
      <c r="T2756" s="79"/>
      <c r="U2756" s="79"/>
      <c r="V2756" s="79"/>
      <c r="W2756" s="79"/>
    </row>
    <row r="2757" spans="1:23">
      <c r="A2757" s="79"/>
      <c r="B2757" s="79"/>
      <c r="C2757" s="79"/>
      <c r="D2757" s="79"/>
      <c r="E2757" s="79"/>
      <c r="F2757" s="79"/>
      <c r="G2757" s="79"/>
      <c r="H2757" s="79"/>
      <c r="I2757" s="79"/>
      <c r="J2757" s="79"/>
      <c r="K2757" s="79"/>
      <c r="L2757" s="79"/>
      <c r="M2757" s="79"/>
      <c r="N2757" s="79"/>
      <c r="O2757" s="79"/>
      <c r="P2757" s="79"/>
      <c r="Q2757" s="79"/>
      <c r="R2757" s="79"/>
      <c r="S2757" s="79"/>
      <c r="T2757" s="79"/>
      <c r="U2757" s="79"/>
      <c r="V2757" s="79"/>
      <c r="W2757" s="79"/>
    </row>
    <row r="2758" spans="1:23">
      <c r="A2758" s="79"/>
      <c r="B2758" s="79"/>
      <c r="C2758" s="79"/>
      <c r="D2758" s="79"/>
      <c r="E2758" s="79"/>
      <c r="F2758" s="79"/>
      <c r="G2758" s="79"/>
      <c r="H2758" s="79"/>
      <c r="I2758" s="79"/>
      <c r="J2758" s="79"/>
      <c r="K2758" s="79"/>
      <c r="L2758" s="79"/>
      <c r="M2758" s="79"/>
      <c r="N2758" s="79"/>
      <c r="O2758" s="79"/>
      <c r="P2758" s="79"/>
      <c r="Q2758" s="79"/>
      <c r="R2758" s="79"/>
      <c r="S2758" s="79"/>
      <c r="T2758" s="79"/>
      <c r="U2758" s="79"/>
      <c r="V2758" s="79"/>
      <c r="W2758" s="79"/>
    </row>
    <row r="2759" spans="1:23">
      <c r="A2759" s="79"/>
      <c r="B2759" s="79"/>
      <c r="C2759" s="79"/>
      <c r="D2759" s="79"/>
      <c r="E2759" s="79"/>
      <c r="F2759" s="79"/>
      <c r="G2759" s="79"/>
      <c r="H2759" s="79"/>
      <c r="I2759" s="79"/>
      <c r="J2759" s="79"/>
      <c r="K2759" s="79"/>
      <c r="L2759" s="79"/>
      <c r="M2759" s="79"/>
      <c r="N2759" s="79"/>
      <c r="O2759" s="79"/>
      <c r="P2759" s="79"/>
      <c r="Q2759" s="79"/>
      <c r="R2759" s="79"/>
      <c r="S2759" s="79"/>
      <c r="T2759" s="79"/>
      <c r="U2759" s="79"/>
      <c r="V2759" s="79"/>
      <c r="W2759" s="79"/>
    </row>
    <row r="2760" spans="1:23">
      <c r="A2760" s="79"/>
      <c r="B2760" s="79"/>
      <c r="C2760" s="79"/>
      <c r="D2760" s="79"/>
      <c r="E2760" s="79"/>
      <c r="F2760" s="79"/>
      <c r="G2760" s="79"/>
      <c r="H2760" s="79"/>
      <c r="I2760" s="79"/>
      <c r="J2760" s="79"/>
      <c r="K2760" s="79"/>
      <c r="L2760" s="79"/>
      <c r="M2760" s="79"/>
      <c r="N2760" s="79"/>
      <c r="O2760" s="79"/>
      <c r="P2760" s="79"/>
      <c r="Q2760" s="79"/>
      <c r="R2760" s="79"/>
      <c r="S2760" s="79"/>
      <c r="T2760" s="79"/>
      <c r="U2760" s="79"/>
      <c r="V2760" s="79"/>
      <c r="W2760" s="79"/>
    </row>
    <row r="2761" spans="1:23">
      <c r="A2761" s="79"/>
      <c r="B2761" s="79"/>
      <c r="C2761" s="79"/>
      <c r="D2761" s="79"/>
      <c r="E2761" s="79"/>
      <c r="F2761" s="79"/>
      <c r="G2761" s="79"/>
      <c r="H2761" s="79"/>
      <c r="I2761" s="79"/>
      <c r="J2761" s="79"/>
      <c r="K2761" s="79"/>
      <c r="L2761" s="79"/>
      <c r="M2761" s="79"/>
      <c r="N2761" s="79"/>
      <c r="O2761" s="79"/>
      <c r="P2761" s="79"/>
      <c r="Q2761" s="79"/>
      <c r="R2761" s="79"/>
      <c r="S2761" s="79"/>
      <c r="T2761" s="79"/>
      <c r="U2761" s="79"/>
      <c r="V2761" s="79"/>
      <c r="W2761" s="79"/>
    </row>
    <row r="2762" spans="1:23">
      <c r="A2762" s="79"/>
      <c r="B2762" s="79"/>
      <c r="C2762" s="79"/>
      <c r="D2762" s="79"/>
      <c r="E2762" s="79"/>
      <c r="F2762" s="79"/>
      <c r="G2762" s="79"/>
      <c r="H2762" s="79"/>
      <c r="I2762" s="79"/>
      <c r="J2762" s="79"/>
      <c r="K2762" s="79"/>
      <c r="L2762" s="79"/>
      <c r="M2762" s="79"/>
      <c r="N2762" s="79"/>
      <c r="O2762" s="79"/>
      <c r="P2762" s="79"/>
      <c r="Q2762" s="79"/>
      <c r="R2762" s="79"/>
      <c r="S2762" s="79"/>
      <c r="T2762" s="79"/>
      <c r="U2762" s="79"/>
      <c r="V2762" s="79"/>
      <c r="W2762" s="79"/>
    </row>
    <row r="2763" spans="1:23">
      <c r="A2763" s="79"/>
      <c r="B2763" s="79"/>
      <c r="C2763" s="79"/>
      <c r="D2763" s="79"/>
      <c r="E2763" s="79"/>
      <c r="F2763" s="79"/>
      <c r="G2763" s="79"/>
      <c r="H2763" s="79"/>
      <c r="I2763" s="79"/>
      <c r="J2763" s="79"/>
      <c r="K2763" s="79"/>
      <c r="L2763" s="79"/>
      <c r="M2763" s="79"/>
      <c r="N2763" s="79"/>
      <c r="O2763" s="79"/>
      <c r="P2763" s="79"/>
      <c r="Q2763" s="79"/>
      <c r="R2763" s="79"/>
      <c r="S2763" s="79"/>
      <c r="T2763" s="79"/>
      <c r="U2763" s="79"/>
      <c r="V2763" s="79"/>
      <c r="W2763" s="79"/>
    </row>
    <row r="2764" spans="1:23">
      <c r="A2764" s="79"/>
      <c r="B2764" s="79"/>
      <c r="C2764" s="79"/>
      <c r="D2764" s="79"/>
      <c r="E2764" s="79"/>
      <c r="F2764" s="79"/>
      <c r="G2764" s="79"/>
      <c r="H2764" s="79"/>
      <c r="I2764" s="79"/>
      <c r="J2764" s="79"/>
      <c r="K2764" s="79"/>
      <c r="L2764" s="79"/>
      <c r="M2764" s="79"/>
      <c r="N2764" s="79"/>
      <c r="O2764" s="79"/>
      <c r="P2764" s="79"/>
      <c r="Q2764" s="79"/>
      <c r="R2764" s="79"/>
      <c r="S2764" s="79"/>
      <c r="T2764" s="79"/>
      <c r="U2764" s="79"/>
      <c r="V2764" s="79"/>
      <c r="W2764" s="79"/>
    </row>
    <row r="2765" spans="1:23">
      <c r="A2765" s="79"/>
      <c r="B2765" s="79"/>
      <c r="C2765" s="79"/>
      <c r="D2765" s="79"/>
      <c r="E2765" s="79"/>
      <c r="F2765" s="79"/>
      <c r="G2765" s="79"/>
      <c r="H2765" s="79"/>
      <c r="I2765" s="79"/>
      <c r="J2765" s="79"/>
      <c r="K2765" s="79"/>
      <c r="L2765" s="79"/>
      <c r="M2765" s="79"/>
      <c r="N2765" s="79"/>
      <c r="O2765" s="79"/>
      <c r="P2765" s="79"/>
      <c r="Q2765" s="79"/>
      <c r="R2765" s="79"/>
      <c r="S2765" s="79"/>
      <c r="T2765" s="79"/>
      <c r="U2765" s="79"/>
      <c r="V2765" s="79"/>
      <c r="W2765" s="79"/>
    </row>
    <row r="2766" spans="1:23">
      <c r="A2766" s="79"/>
      <c r="B2766" s="79"/>
      <c r="C2766" s="79"/>
      <c r="D2766" s="79"/>
      <c r="E2766" s="79"/>
      <c r="F2766" s="79"/>
      <c r="G2766" s="79"/>
      <c r="H2766" s="79"/>
      <c r="I2766" s="79"/>
      <c r="J2766" s="79"/>
      <c r="K2766" s="79"/>
      <c r="L2766" s="79"/>
      <c r="M2766" s="79"/>
      <c r="N2766" s="79"/>
      <c r="O2766" s="79"/>
      <c r="P2766" s="79"/>
      <c r="Q2766" s="79"/>
      <c r="R2766" s="79"/>
      <c r="S2766" s="79"/>
      <c r="T2766" s="79"/>
      <c r="U2766" s="79"/>
      <c r="V2766" s="79"/>
      <c r="W2766" s="79"/>
    </row>
    <row r="2767" spans="1:23">
      <c r="A2767" s="79"/>
      <c r="B2767" s="79"/>
      <c r="C2767" s="79"/>
      <c r="D2767" s="79"/>
      <c r="E2767" s="79"/>
      <c r="F2767" s="79"/>
      <c r="G2767" s="79"/>
      <c r="H2767" s="79"/>
      <c r="I2767" s="79"/>
      <c r="J2767" s="79"/>
      <c r="K2767" s="79"/>
      <c r="L2767" s="79"/>
      <c r="M2767" s="79"/>
      <c r="N2767" s="79"/>
      <c r="O2767" s="79"/>
      <c r="P2767" s="79"/>
      <c r="Q2767" s="79"/>
      <c r="R2767" s="79"/>
      <c r="S2767" s="79"/>
      <c r="T2767" s="79"/>
      <c r="U2767" s="79"/>
      <c r="V2767" s="79"/>
      <c r="W2767" s="79"/>
    </row>
    <row r="2768" spans="1:23">
      <c r="A2768" s="79"/>
      <c r="B2768" s="79"/>
      <c r="C2768" s="79"/>
      <c r="D2768" s="79"/>
      <c r="E2768" s="79"/>
      <c r="F2768" s="79"/>
      <c r="G2768" s="79"/>
      <c r="H2768" s="79"/>
      <c r="I2768" s="79"/>
      <c r="J2768" s="79"/>
      <c r="K2768" s="79"/>
      <c r="L2768" s="79"/>
      <c r="M2768" s="79"/>
      <c r="N2768" s="79"/>
      <c r="O2768" s="79"/>
      <c r="P2768" s="79"/>
      <c r="Q2768" s="79"/>
      <c r="R2768" s="79"/>
      <c r="S2768" s="79"/>
      <c r="T2768" s="79"/>
      <c r="U2768" s="79"/>
      <c r="V2768" s="79"/>
      <c r="W2768" s="79"/>
    </row>
    <row r="2769" spans="1:23">
      <c r="A2769" s="79"/>
      <c r="B2769" s="79"/>
      <c r="C2769" s="79"/>
      <c r="D2769" s="79"/>
      <c r="E2769" s="79"/>
      <c r="F2769" s="79"/>
      <c r="G2769" s="79"/>
      <c r="H2769" s="79"/>
      <c r="I2769" s="79"/>
      <c r="J2769" s="79"/>
      <c r="K2769" s="79"/>
      <c r="L2769" s="79"/>
      <c r="M2769" s="79"/>
      <c r="N2769" s="79"/>
      <c r="O2769" s="79"/>
      <c r="P2769" s="79"/>
      <c r="Q2769" s="79"/>
      <c r="R2769" s="79"/>
      <c r="S2769" s="79"/>
      <c r="T2769" s="79"/>
      <c r="U2769" s="79"/>
      <c r="V2769" s="79"/>
      <c r="W2769" s="79"/>
    </row>
    <row r="2770" spans="1:23">
      <c r="A2770" s="79"/>
      <c r="B2770" s="79"/>
      <c r="C2770" s="79"/>
      <c r="D2770" s="79"/>
      <c r="E2770" s="79"/>
      <c r="F2770" s="79"/>
      <c r="G2770" s="79"/>
      <c r="H2770" s="79"/>
      <c r="I2770" s="79"/>
      <c r="J2770" s="79"/>
      <c r="K2770" s="79"/>
      <c r="L2770" s="79"/>
      <c r="M2770" s="79"/>
      <c r="N2770" s="79"/>
      <c r="O2770" s="79"/>
      <c r="P2770" s="79"/>
      <c r="Q2770" s="79"/>
      <c r="R2770" s="79"/>
      <c r="S2770" s="79"/>
      <c r="T2770" s="79"/>
      <c r="U2770" s="79"/>
      <c r="V2770" s="79"/>
      <c r="W2770" s="79"/>
    </row>
    <row r="2771" spans="1:23">
      <c r="A2771" s="79"/>
      <c r="B2771" s="79"/>
      <c r="C2771" s="79"/>
      <c r="D2771" s="79"/>
      <c r="E2771" s="79"/>
      <c r="F2771" s="79"/>
      <c r="G2771" s="79"/>
      <c r="H2771" s="79"/>
      <c r="I2771" s="79"/>
      <c r="J2771" s="79"/>
      <c r="K2771" s="79"/>
      <c r="L2771" s="79"/>
      <c r="M2771" s="79"/>
      <c r="N2771" s="79"/>
      <c r="O2771" s="79"/>
      <c r="P2771" s="79"/>
      <c r="Q2771" s="79"/>
      <c r="R2771" s="79"/>
      <c r="S2771" s="79"/>
      <c r="T2771" s="79"/>
      <c r="U2771" s="79"/>
      <c r="V2771" s="79"/>
      <c r="W2771" s="79"/>
    </row>
    <row r="2772" spans="1:23">
      <c r="A2772" s="79"/>
      <c r="B2772" s="79"/>
      <c r="C2772" s="79"/>
      <c r="D2772" s="79"/>
      <c r="E2772" s="79"/>
      <c r="F2772" s="79"/>
      <c r="G2772" s="79"/>
      <c r="H2772" s="79"/>
      <c r="I2772" s="79"/>
      <c r="J2772" s="79"/>
      <c r="K2772" s="79"/>
      <c r="L2772" s="79"/>
      <c r="M2772" s="79"/>
      <c r="N2772" s="79"/>
      <c r="O2772" s="79"/>
      <c r="P2772" s="79"/>
      <c r="Q2772" s="79"/>
      <c r="R2772" s="79"/>
      <c r="S2772" s="79"/>
      <c r="T2772" s="79"/>
      <c r="U2772" s="79"/>
      <c r="V2772" s="79"/>
      <c r="W2772" s="79"/>
    </row>
    <row r="2773" spans="1:23">
      <c r="A2773" s="79"/>
      <c r="B2773" s="79"/>
      <c r="C2773" s="79"/>
      <c r="D2773" s="79"/>
      <c r="E2773" s="79"/>
      <c r="F2773" s="79"/>
      <c r="G2773" s="79"/>
      <c r="H2773" s="79"/>
      <c r="I2773" s="79"/>
      <c r="J2773" s="79"/>
      <c r="K2773" s="79"/>
      <c r="L2773" s="79"/>
      <c r="M2773" s="79"/>
      <c r="N2773" s="79"/>
      <c r="O2773" s="79"/>
      <c r="P2773" s="79"/>
      <c r="Q2773" s="79"/>
      <c r="R2773" s="79"/>
      <c r="S2773" s="79"/>
      <c r="T2773" s="79"/>
      <c r="U2773" s="79"/>
      <c r="V2773" s="79"/>
      <c r="W2773" s="79"/>
    </row>
    <row r="2774" spans="1:23">
      <c r="A2774" s="79"/>
      <c r="B2774" s="79"/>
      <c r="C2774" s="79"/>
      <c r="D2774" s="79"/>
      <c r="E2774" s="79"/>
      <c r="F2774" s="79"/>
      <c r="G2774" s="79"/>
      <c r="H2774" s="79"/>
      <c r="I2774" s="79"/>
      <c r="J2774" s="79"/>
      <c r="K2774" s="79"/>
      <c r="L2774" s="79"/>
      <c r="M2774" s="79"/>
      <c r="N2774" s="79"/>
      <c r="O2774" s="79"/>
      <c r="P2774" s="79"/>
      <c r="Q2774" s="79"/>
      <c r="R2774" s="79"/>
      <c r="S2774" s="79"/>
      <c r="T2774" s="79"/>
      <c r="U2774" s="79"/>
      <c r="V2774" s="79"/>
      <c r="W2774" s="79"/>
    </row>
    <row r="2775" spans="1:23">
      <c r="A2775" s="79"/>
      <c r="B2775" s="79"/>
      <c r="C2775" s="79"/>
      <c r="D2775" s="79"/>
      <c r="E2775" s="79"/>
      <c r="F2775" s="79"/>
      <c r="G2775" s="79"/>
      <c r="H2775" s="79"/>
      <c r="I2775" s="79"/>
      <c r="J2775" s="79"/>
      <c r="K2775" s="79"/>
      <c r="L2775" s="79"/>
      <c r="M2775" s="79"/>
      <c r="N2775" s="79"/>
      <c r="O2775" s="79"/>
      <c r="P2775" s="79"/>
      <c r="Q2775" s="79"/>
      <c r="R2775" s="79"/>
      <c r="S2775" s="79"/>
      <c r="T2775" s="79"/>
      <c r="U2775" s="79"/>
      <c r="V2775" s="79"/>
      <c r="W2775" s="79"/>
    </row>
    <row r="2776" spans="1:23">
      <c r="A2776" s="79"/>
      <c r="B2776" s="79"/>
      <c r="C2776" s="79"/>
      <c r="D2776" s="79"/>
      <c r="E2776" s="79"/>
      <c r="F2776" s="79"/>
      <c r="G2776" s="79"/>
      <c r="H2776" s="79"/>
      <c r="I2776" s="79"/>
      <c r="J2776" s="79"/>
      <c r="K2776" s="79"/>
      <c r="L2776" s="79"/>
      <c r="M2776" s="79"/>
      <c r="N2776" s="79"/>
      <c r="O2776" s="79"/>
      <c r="P2776" s="79"/>
      <c r="Q2776" s="79"/>
      <c r="R2776" s="79"/>
      <c r="S2776" s="79"/>
      <c r="T2776" s="79"/>
      <c r="U2776" s="79"/>
      <c r="V2776" s="79"/>
      <c r="W2776" s="79"/>
    </row>
    <row r="2777" spans="1:23">
      <c r="A2777" s="79"/>
      <c r="B2777" s="79"/>
      <c r="C2777" s="79"/>
      <c r="D2777" s="79"/>
      <c r="E2777" s="79"/>
      <c r="F2777" s="79"/>
      <c r="G2777" s="79"/>
      <c r="H2777" s="79"/>
      <c r="I2777" s="79"/>
      <c r="J2777" s="79"/>
      <c r="K2777" s="79"/>
      <c r="L2777" s="79"/>
      <c r="M2777" s="79"/>
      <c r="N2777" s="79"/>
      <c r="O2777" s="79"/>
      <c r="P2777" s="79"/>
      <c r="Q2777" s="79"/>
      <c r="R2777" s="79"/>
      <c r="S2777" s="79"/>
      <c r="T2777" s="79"/>
      <c r="U2777" s="79"/>
      <c r="V2777" s="79"/>
      <c r="W2777" s="79"/>
    </row>
    <row r="2778" spans="1:23">
      <c r="A2778" s="79"/>
      <c r="B2778" s="79"/>
      <c r="C2778" s="79"/>
      <c r="D2778" s="79"/>
      <c r="E2778" s="79"/>
      <c r="F2778" s="79"/>
      <c r="G2778" s="79"/>
      <c r="H2778" s="79"/>
      <c r="I2778" s="79"/>
      <c r="J2778" s="79"/>
      <c r="K2778" s="79"/>
      <c r="L2778" s="79"/>
      <c r="M2778" s="79"/>
      <c r="N2778" s="79"/>
      <c r="O2778" s="79"/>
      <c r="P2778" s="79"/>
      <c r="Q2778" s="79"/>
      <c r="R2778" s="79"/>
      <c r="S2778" s="79"/>
      <c r="T2778" s="79"/>
      <c r="U2778" s="79"/>
      <c r="V2778" s="79"/>
      <c r="W2778" s="79"/>
    </row>
    <row r="2779" spans="1:23">
      <c r="A2779" s="79"/>
      <c r="B2779" s="79"/>
      <c r="C2779" s="79"/>
      <c r="D2779" s="79"/>
      <c r="E2779" s="79"/>
      <c r="F2779" s="79"/>
      <c r="G2779" s="79"/>
      <c r="H2779" s="79"/>
      <c r="I2779" s="79"/>
      <c r="J2779" s="79"/>
      <c r="K2779" s="79"/>
      <c r="L2779" s="79"/>
      <c r="M2779" s="79"/>
      <c r="N2779" s="79"/>
      <c r="O2779" s="79"/>
      <c r="P2779" s="79"/>
      <c r="Q2779" s="79"/>
      <c r="R2779" s="79"/>
      <c r="S2779" s="79"/>
      <c r="T2779" s="79"/>
      <c r="U2779" s="79"/>
      <c r="V2779" s="79"/>
      <c r="W2779" s="79"/>
    </row>
    <row r="2780" spans="1:23">
      <c r="A2780" s="79"/>
      <c r="B2780" s="79"/>
      <c r="C2780" s="79"/>
      <c r="D2780" s="79"/>
      <c r="E2780" s="79"/>
      <c r="F2780" s="79"/>
      <c r="G2780" s="79"/>
      <c r="H2780" s="79"/>
      <c r="I2780" s="79"/>
      <c r="J2780" s="79"/>
      <c r="K2780" s="79"/>
      <c r="L2780" s="79"/>
      <c r="M2780" s="79"/>
      <c r="N2780" s="79"/>
      <c r="O2780" s="79"/>
      <c r="P2780" s="79"/>
      <c r="Q2780" s="79"/>
      <c r="R2780" s="79"/>
      <c r="S2780" s="79"/>
      <c r="T2780" s="79"/>
      <c r="U2780" s="79"/>
      <c r="V2780" s="79"/>
      <c r="W2780" s="79"/>
    </row>
    <row r="2781" spans="1:23">
      <c r="A2781" s="79"/>
      <c r="B2781" s="79"/>
      <c r="C2781" s="79"/>
      <c r="D2781" s="79"/>
      <c r="E2781" s="79"/>
      <c r="F2781" s="79"/>
      <c r="G2781" s="79"/>
      <c r="H2781" s="79"/>
      <c r="I2781" s="79"/>
      <c r="J2781" s="79"/>
      <c r="K2781" s="79"/>
      <c r="L2781" s="79"/>
      <c r="M2781" s="79"/>
      <c r="N2781" s="79"/>
      <c r="O2781" s="79"/>
      <c r="P2781" s="79"/>
      <c r="Q2781" s="79"/>
      <c r="R2781" s="79"/>
      <c r="S2781" s="79"/>
      <c r="T2781" s="79"/>
      <c r="U2781" s="79"/>
      <c r="V2781" s="79"/>
      <c r="W2781" s="79"/>
    </row>
    <row r="2782" spans="1:23">
      <c r="A2782" s="79"/>
      <c r="B2782" s="79"/>
      <c r="C2782" s="79"/>
      <c r="D2782" s="79"/>
      <c r="E2782" s="79"/>
      <c r="F2782" s="79"/>
      <c r="G2782" s="79"/>
      <c r="H2782" s="79"/>
      <c r="I2782" s="79"/>
      <c r="J2782" s="79"/>
      <c r="K2782" s="79"/>
      <c r="L2782" s="79"/>
      <c r="M2782" s="79"/>
      <c r="N2782" s="79"/>
      <c r="O2782" s="79"/>
      <c r="P2782" s="79"/>
      <c r="Q2782" s="79"/>
      <c r="R2782" s="79"/>
      <c r="S2782" s="79"/>
      <c r="T2782" s="79"/>
      <c r="U2782" s="79"/>
      <c r="V2782" s="79"/>
      <c r="W2782" s="79"/>
    </row>
    <row r="2783" spans="1:23">
      <c r="A2783" s="79"/>
      <c r="B2783" s="79"/>
      <c r="C2783" s="79"/>
      <c r="D2783" s="79"/>
      <c r="E2783" s="79"/>
      <c r="F2783" s="79"/>
      <c r="G2783" s="79"/>
      <c r="H2783" s="79"/>
      <c r="I2783" s="79"/>
      <c r="J2783" s="79"/>
      <c r="K2783" s="79"/>
      <c r="L2783" s="79"/>
      <c r="M2783" s="79"/>
      <c r="N2783" s="79"/>
      <c r="O2783" s="79"/>
      <c r="P2783" s="79"/>
      <c r="Q2783" s="79"/>
      <c r="R2783" s="79"/>
      <c r="S2783" s="79"/>
      <c r="T2783" s="79"/>
      <c r="U2783" s="79"/>
      <c r="V2783" s="79"/>
      <c r="W2783" s="79"/>
    </row>
    <row r="2784" spans="1:23">
      <c r="A2784" s="79"/>
      <c r="B2784" s="79"/>
      <c r="C2784" s="79"/>
      <c r="D2784" s="79"/>
      <c r="E2784" s="79"/>
      <c r="F2784" s="79"/>
      <c r="G2784" s="79"/>
      <c r="H2784" s="79"/>
      <c r="I2784" s="79"/>
      <c r="J2784" s="79"/>
      <c r="K2784" s="79"/>
      <c r="L2784" s="79"/>
      <c r="M2784" s="79"/>
      <c r="N2784" s="79"/>
      <c r="O2784" s="79"/>
      <c r="P2784" s="79"/>
      <c r="Q2784" s="79"/>
      <c r="R2784" s="79"/>
      <c r="S2784" s="79"/>
      <c r="T2784" s="79"/>
      <c r="U2784" s="79"/>
      <c r="V2784" s="79"/>
      <c r="W2784" s="79"/>
    </row>
    <row r="2785" spans="1:23">
      <c r="A2785" s="79"/>
      <c r="B2785" s="79"/>
      <c r="C2785" s="79"/>
      <c r="D2785" s="79"/>
      <c r="E2785" s="79"/>
      <c r="F2785" s="79"/>
      <c r="G2785" s="79"/>
      <c r="H2785" s="79"/>
      <c r="I2785" s="79"/>
      <c r="J2785" s="79"/>
      <c r="K2785" s="79"/>
      <c r="L2785" s="79"/>
      <c r="M2785" s="79"/>
      <c r="N2785" s="79"/>
      <c r="O2785" s="79"/>
      <c r="P2785" s="79"/>
      <c r="Q2785" s="79"/>
      <c r="R2785" s="79"/>
      <c r="S2785" s="79"/>
      <c r="T2785" s="79"/>
      <c r="U2785" s="79"/>
      <c r="V2785" s="79"/>
      <c r="W2785" s="79"/>
    </row>
    <row r="2786" spans="1:23">
      <c r="A2786" s="79"/>
      <c r="B2786" s="79"/>
      <c r="C2786" s="79"/>
      <c r="D2786" s="79"/>
      <c r="E2786" s="79"/>
      <c r="F2786" s="79"/>
      <c r="G2786" s="79"/>
      <c r="H2786" s="79"/>
      <c r="I2786" s="79"/>
      <c r="J2786" s="79"/>
      <c r="K2786" s="79"/>
      <c r="L2786" s="79"/>
      <c r="M2786" s="79"/>
      <c r="N2786" s="79"/>
      <c r="O2786" s="79"/>
      <c r="P2786" s="79"/>
      <c r="Q2786" s="79"/>
      <c r="R2786" s="79"/>
      <c r="S2786" s="79"/>
      <c r="T2786" s="79"/>
      <c r="U2786" s="79"/>
      <c r="V2786" s="79"/>
      <c r="W2786" s="79"/>
    </row>
    <row r="2787" spans="1:23">
      <c r="A2787" s="79"/>
      <c r="B2787" s="79"/>
      <c r="C2787" s="79"/>
      <c r="D2787" s="79"/>
      <c r="E2787" s="79"/>
      <c r="F2787" s="79"/>
      <c r="G2787" s="79"/>
      <c r="H2787" s="79"/>
      <c r="I2787" s="79"/>
      <c r="J2787" s="79"/>
      <c r="K2787" s="79"/>
      <c r="L2787" s="79"/>
      <c r="M2787" s="79"/>
      <c r="N2787" s="79"/>
      <c r="O2787" s="79"/>
      <c r="P2787" s="79"/>
      <c r="Q2787" s="79"/>
      <c r="R2787" s="79"/>
      <c r="S2787" s="79"/>
      <c r="T2787" s="79"/>
      <c r="U2787" s="79"/>
      <c r="V2787" s="79"/>
      <c r="W2787" s="79"/>
    </row>
    <row r="2788" spans="1:23">
      <c r="A2788" s="79"/>
      <c r="B2788" s="79"/>
      <c r="C2788" s="79"/>
      <c r="D2788" s="79"/>
      <c r="E2788" s="79"/>
      <c r="F2788" s="79"/>
      <c r="G2788" s="79"/>
      <c r="H2788" s="79"/>
      <c r="I2788" s="79"/>
      <c r="J2788" s="79"/>
      <c r="K2788" s="79"/>
      <c r="L2788" s="79"/>
      <c r="M2788" s="79"/>
      <c r="N2788" s="79"/>
      <c r="O2788" s="79"/>
      <c r="P2788" s="79"/>
      <c r="Q2788" s="79"/>
      <c r="R2788" s="79"/>
      <c r="S2788" s="79"/>
      <c r="T2788" s="79"/>
      <c r="U2788" s="79"/>
      <c r="V2788" s="79"/>
      <c r="W2788" s="79"/>
    </row>
    <row r="2789" spans="1:23">
      <c r="A2789" s="79"/>
      <c r="B2789" s="79"/>
      <c r="C2789" s="79"/>
      <c r="D2789" s="79"/>
      <c r="E2789" s="79"/>
      <c r="F2789" s="79"/>
      <c r="G2789" s="79"/>
      <c r="H2789" s="79"/>
      <c r="I2789" s="79"/>
      <c r="J2789" s="79"/>
      <c r="K2789" s="79"/>
      <c r="L2789" s="79"/>
      <c r="M2789" s="79"/>
      <c r="N2789" s="79"/>
      <c r="O2789" s="79"/>
      <c r="P2789" s="79"/>
      <c r="Q2789" s="79"/>
      <c r="R2789" s="79"/>
      <c r="S2789" s="79"/>
      <c r="T2789" s="79"/>
      <c r="U2789" s="79"/>
      <c r="V2789" s="79"/>
      <c r="W2789" s="79"/>
    </row>
    <row r="2790" spans="1:23">
      <c r="A2790" s="79"/>
      <c r="B2790" s="79"/>
      <c r="C2790" s="79"/>
      <c r="D2790" s="79"/>
      <c r="E2790" s="79"/>
      <c r="F2790" s="79"/>
      <c r="G2790" s="79"/>
      <c r="H2790" s="79"/>
      <c r="I2790" s="79"/>
      <c r="J2790" s="79"/>
      <c r="K2790" s="79"/>
      <c r="L2790" s="79"/>
      <c r="M2790" s="79"/>
      <c r="N2790" s="79"/>
      <c r="O2790" s="79"/>
      <c r="P2790" s="79"/>
      <c r="Q2790" s="79"/>
      <c r="R2790" s="79"/>
      <c r="S2790" s="79"/>
      <c r="T2790" s="79"/>
      <c r="U2790" s="79"/>
      <c r="V2790" s="79"/>
      <c r="W2790" s="79"/>
    </row>
    <row r="2791" spans="1:23">
      <c r="A2791" s="79"/>
      <c r="B2791" s="79"/>
      <c r="C2791" s="79"/>
      <c r="D2791" s="79"/>
      <c r="E2791" s="79"/>
      <c r="F2791" s="79"/>
      <c r="G2791" s="79"/>
      <c r="H2791" s="79"/>
      <c r="I2791" s="79"/>
      <c r="J2791" s="79"/>
      <c r="K2791" s="79"/>
      <c r="L2791" s="79"/>
      <c r="M2791" s="79"/>
      <c r="N2791" s="79"/>
      <c r="O2791" s="79"/>
      <c r="P2791" s="79"/>
      <c r="Q2791" s="79"/>
      <c r="R2791" s="79"/>
      <c r="S2791" s="79"/>
      <c r="T2791" s="79"/>
      <c r="U2791" s="79"/>
      <c r="V2791" s="79"/>
      <c r="W2791" s="79"/>
    </row>
    <row r="2792" spans="1:23">
      <c r="A2792" s="79"/>
      <c r="B2792" s="79"/>
      <c r="C2792" s="79"/>
      <c r="D2792" s="79"/>
      <c r="E2792" s="79"/>
      <c r="F2792" s="79"/>
      <c r="G2792" s="79"/>
      <c r="H2792" s="79"/>
      <c r="I2792" s="79"/>
      <c r="J2792" s="79"/>
      <c r="K2792" s="79"/>
      <c r="L2792" s="79"/>
      <c r="M2792" s="79"/>
      <c r="N2792" s="79"/>
      <c r="O2792" s="79"/>
      <c r="P2792" s="79"/>
      <c r="Q2792" s="79"/>
      <c r="R2792" s="79"/>
      <c r="S2792" s="79"/>
      <c r="T2792" s="79"/>
      <c r="U2792" s="79"/>
      <c r="V2792" s="79"/>
      <c r="W2792" s="79"/>
    </row>
    <row r="2793" spans="1:23">
      <c r="A2793" s="79"/>
      <c r="B2793" s="79"/>
      <c r="C2793" s="79"/>
      <c r="D2793" s="79"/>
      <c r="E2793" s="79"/>
      <c r="F2793" s="79"/>
      <c r="G2793" s="79"/>
      <c r="H2793" s="79"/>
      <c r="I2793" s="79"/>
      <c r="J2793" s="79"/>
      <c r="K2793" s="79"/>
      <c r="L2793" s="79"/>
      <c r="M2793" s="79"/>
      <c r="N2793" s="79"/>
      <c r="O2793" s="79"/>
      <c r="P2793" s="79"/>
      <c r="Q2793" s="79"/>
      <c r="R2793" s="79"/>
      <c r="S2793" s="79"/>
      <c r="T2793" s="79"/>
      <c r="U2793" s="79"/>
      <c r="V2793" s="79"/>
      <c r="W2793" s="79"/>
    </row>
    <row r="2794" spans="1:23">
      <c r="A2794" s="79"/>
      <c r="B2794" s="79"/>
      <c r="C2794" s="79"/>
      <c r="D2794" s="79"/>
      <c r="E2794" s="79"/>
      <c r="F2794" s="79"/>
      <c r="G2794" s="79"/>
      <c r="H2794" s="79"/>
      <c r="I2794" s="79"/>
      <c r="J2794" s="79"/>
      <c r="K2794" s="79"/>
      <c r="L2794" s="79"/>
      <c r="M2794" s="79"/>
      <c r="N2794" s="79"/>
      <c r="O2794" s="79"/>
      <c r="P2794" s="79"/>
      <c r="Q2794" s="79"/>
      <c r="R2794" s="79"/>
      <c r="S2794" s="79"/>
      <c r="T2794" s="79"/>
      <c r="U2794" s="79"/>
      <c r="V2794" s="79"/>
      <c r="W2794" s="79"/>
    </row>
    <row r="2795" spans="1:23">
      <c r="A2795" s="79"/>
      <c r="B2795" s="79"/>
      <c r="C2795" s="79"/>
      <c r="D2795" s="79"/>
      <c r="E2795" s="79"/>
      <c r="F2795" s="79"/>
      <c r="G2795" s="79"/>
      <c r="H2795" s="79"/>
      <c r="I2795" s="79"/>
      <c r="J2795" s="79"/>
      <c r="K2795" s="79"/>
      <c r="L2795" s="79"/>
      <c r="M2795" s="79"/>
      <c r="N2795" s="79"/>
      <c r="O2795" s="79"/>
      <c r="P2795" s="79"/>
      <c r="Q2795" s="79"/>
      <c r="R2795" s="79"/>
      <c r="S2795" s="79"/>
      <c r="T2795" s="79"/>
      <c r="U2795" s="79"/>
      <c r="V2795" s="79"/>
      <c r="W2795" s="79"/>
    </row>
    <row r="2796" spans="1:23">
      <c r="A2796" s="79"/>
      <c r="B2796" s="79"/>
      <c r="C2796" s="79"/>
      <c r="D2796" s="79"/>
      <c r="E2796" s="79"/>
      <c r="F2796" s="79"/>
      <c r="G2796" s="79"/>
      <c r="H2796" s="79"/>
      <c r="I2796" s="79"/>
      <c r="J2796" s="79"/>
      <c r="K2796" s="79"/>
      <c r="L2796" s="79"/>
      <c r="M2796" s="79"/>
      <c r="N2796" s="79"/>
      <c r="O2796" s="79"/>
      <c r="P2796" s="79"/>
      <c r="Q2796" s="79"/>
      <c r="R2796" s="79"/>
      <c r="S2796" s="79"/>
      <c r="T2796" s="79"/>
      <c r="U2796" s="79"/>
      <c r="V2796" s="79"/>
      <c r="W2796" s="79"/>
    </row>
    <row r="2797" spans="1:23">
      <c r="A2797" s="79"/>
      <c r="B2797" s="79"/>
      <c r="C2797" s="79"/>
      <c r="D2797" s="79"/>
      <c r="E2797" s="79"/>
      <c r="F2797" s="79"/>
      <c r="G2797" s="79"/>
      <c r="H2797" s="79"/>
      <c r="I2797" s="79"/>
      <c r="J2797" s="79"/>
      <c r="K2797" s="79"/>
      <c r="L2797" s="79"/>
      <c r="M2797" s="79"/>
      <c r="N2797" s="79"/>
      <c r="O2797" s="79"/>
      <c r="P2797" s="79"/>
      <c r="Q2797" s="79"/>
      <c r="R2797" s="79"/>
      <c r="S2797" s="79"/>
      <c r="T2797" s="79"/>
      <c r="U2797" s="79"/>
      <c r="V2797" s="79"/>
      <c r="W2797" s="79"/>
    </row>
    <row r="2798" spans="1:23">
      <c r="A2798" s="79"/>
      <c r="B2798" s="79"/>
      <c r="C2798" s="79"/>
      <c r="D2798" s="79"/>
      <c r="E2798" s="79"/>
      <c r="F2798" s="79"/>
      <c r="G2798" s="79"/>
      <c r="H2798" s="79"/>
      <c r="I2798" s="79"/>
      <c r="J2798" s="79"/>
      <c r="K2798" s="79"/>
      <c r="L2798" s="79"/>
      <c r="M2798" s="79"/>
      <c r="N2798" s="79"/>
      <c r="O2798" s="79"/>
      <c r="P2798" s="79"/>
      <c r="Q2798" s="79"/>
      <c r="R2798" s="79"/>
      <c r="S2798" s="79"/>
      <c r="T2798" s="79"/>
      <c r="U2798" s="79"/>
      <c r="V2798" s="79"/>
      <c r="W2798" s="79"/>
    </row>
    <row r="2799" spans="1:23">
      <c r="A2799" s="79"/>
      <c r="B2799" s="79"/>
      <c r="C2799" s="79"/>
      <c r="D2799" s="79"/>
      <c r="E2799" s="79"/>
      <c r="F2799" s="79"/>
      <c r="G2799" s="79"/>
      <c r="H2799" s="79"/>
      <c r="I2799" s="79"/>
      <c r="J2799" s="79"/>
      <c r="K2799" s="79"/>
      <c r="L2799" s="79"/>
      <c r="M2799" s="79"/>
      <c r="N2799" s="79"/>
      <c r="O2799" s="79"/>
      <c r="P2799" s="79"/>
      <c r="Q2799" s="79"/>
      <c r="R2799" s="79"/>
      <c r="S2799" s="79"/>
      <c r="T2799" s="79"/>
      <c r="U2799" s="79"/>
      <c r="V2799" s="79"/>
      <c r="W2799" s="79"/>
    </row>
    <row r="2800" spans="1:23">
      <c r="A2800" s="79"/>
      <c r="B2800" s="79"/>
      <c r="C2800" s="79"/>
      <c r="D2800" s="79"/>
      <c r="E2800" s="79"/>
      <c r="F2800" s="79"/>
      <c r="G2800" s="79"/>
      <c r="H2800" s="79"/>
      <c r="I2800" s="79"/>
      <c r="J2800" s="79"/>
      <c r="K2800" s="79"/>
      <c r="L2800" s="79"/>
      <c r="M2800" s="79"/>
      <c r="N2800" s="79"/>
      <c r="O2800" s="79"/>
      <c r="P2800" s="79"/>
      <c r="Q2800" s="79"/>
      <c r="R2800" s="79"/>
      <c r="S2800" s="79"/>
      <c r="T2800" s="79"/>
      <c r="U2800" s="79"/>
      <c r="V2800" s="79"/>
      <c r="W2800" s="79"/>
    </row>
    <row r="2801" spans="1:23">
      <c r="A2801" s="79"/>
      <c r="B2801" s="79"/>
      <c r="C2801" s="79"/>
      <c r="D2801" s="79"/>
      <c r="E2801" s="79"/>
      <c r="F2801" s="79"/>
      <c r="G2801" s="79"/>
      <c r="H2801" s="79"/>
      <c r="I2801" s="79"/>
      <c r="J2801" s="79"/>
      <c r="K2801" s="79"/>
      <c r="L2801" s="79"/>
      <c r="M2801" s="79"/>
      <c r="N2801" s="79"/>
      <c r="O2801" s="79"/>
      <c r="P2801" s="79"/>
      <c r="Q2801" s="79"/>
      <c r="R2801" s="79"/>
      <c r="S2801" s="79"/>
      <c r="T2801" s="79"/>
      <c r="U2801" s="79"/>
      <c r="V2801" s="79"/>
      <c r="W2801" s="79"/>
    </row>
    <row r="2802" spans="1:23">
      <c r="A2802" s="79"/>
      <c r="B2802" s="79"/>
      <c r="C2802" s="79"/>
      <c r="D2802" s="79"/>
      <c r="E2802" s="79"/>
      <c r="F2802" s="79"/>
      <c r="G2802" s="79"/>
      <c r="H2802" s="79"/>
      <c r="I2802" s="79"/>
      <c r="J2802" s="79"/>
      <c r="K2802" s="79"/>
      <c r="L2802" s="79"/>
      <c r="M2802" s="79"/>
      <c r="N2802" s="79"/>
      <c r="O2802" s="79"/>
      <c r="P2802" s="79"/>
      <c r="Q2802" s="79"/>
      <c r="R2802" s="79"/>
      <c r="S2802" s="79"/>
      <c r="T2802" s="79"/>
      <c r="U2802" s="79"/>
      <c r="V2802" s="79"/>
      <c r="W2802" s="79"/>
    </row>
    <row r="2803" spans="1:23">
      <c r="A2803" s="79"/>
      <c r="B2803" s="79"/>
      <c r="C2803" s="79"/>
      <c r="D2803" s="79"/>
      <c r="E2803" s="79"/>
      <c r="F2803" s="79"/>
      <c r="G2803" s="79"/>
      <c r="H2803" s="79"/>
      <c r="I2803" s="79"/>
      <c r="J2803" s="79"/>
      <c r="K2803" s="79"/>
      <c r="L2803" s="79"/>
      <c r="M2803" s="79"/>
      <c r="N2803" s="79"/>
      <c r="O2803" s="79"/>
      <c r="P2803" s="79"/>
      <c r="Q2803" s="79"/>
      <c r="R2803" s="79"/>
      <c r="S2803" s="79"/>
      <c r="T2803" s="79"/>
      <c r="U2803" s="79"/>
      <c r="V2803" s="79"/>
      <c r="W2803" s="79"/>
    </row>
    <row r="2804" spans="1:23">
      <c r="A2804" s="79"/>
      <c r="B2804" s="79"/>
      <c r="C2804" s="79"/>
      <c r="D2804" s="79"/>
      <c r="E2804" s="79"/>
      <c r="F2804" s="79"/>
      <c r="G2804" s="79"/>
      <c r="H2804" s="79"/>
      <c r="I2804" s="79"/>
      <c r="J2804" s="79"/>
      <c r="K2804" s="79"/>
      <c r="L2804" s="79"/>
      <c r="M2804" s="79"/>
      <c r="N2804" s="79"/>
      <c r="O2804" s="79"/>
      <c r="P2804" s="79"/>
      <c r="Q2804" s="79"/>
      <c r="R2804" s="79"/>
      <c r="S2804" s="79"/>
      <c r="T2804" s="79"/>
      <c r="U2804" s="79"/>
      <c r="V2804" s="79"/>
      <c r="W2804" s="79"/>
    </row>
    <row r="2805" spans="1:23">
      <c r="A2805" s="79"/>
      <c r="B2805" s="79"/>
      <c r="C2805" s="79"/>
      <c r="D2805" s="79"/>
      <c r="E2805" s="79"/>
      <c r="F2805" s="79"/>
      <c r="G2805" s="79"/>
      <c r="H2805" s="79"/>
      <c r="I2805" s="79"/>
      <c r="J2805" s="79"/>
      <c r="K2805" s="79"/>
      <c r="L2805" s="79"/>
      <c r="M2805" s="79"/>
      <c r="N2805" s="79"/>
      <c r="O2805" s="79"/>
      <c r="P2805" s="79"/>
      <c r="Q2805" s="79"/>
      <c r="R2805" s="79"/>
      <c r="S2805" s="79"/>
      <c r="T2805" s="79"/>
      <c r="U2805" s="79"/>
      <c r="V2805" s="79"/>
      <c r="W2805" s="79"/>
    </row>
    <row r="2806" spans="1:23">
      <c r="A2806" s="79"/>
      <c r="B2806" s="79"/>
      <c r="C2806" s="79"/>
      <c r="D2806" s="79"/>
      <c r="E2806" s="79"/>
      <c r="F2806" s="79"/>
      <c r="G2806" s="79"/>
      <c r="H2806" s="79"/>
      <c r="I2806" s="79"/>
      <c r="J2806" s="79"/>
      <c r="K2806" s="79"/>
      <c r="L2806" s="79"/>
      <c r="M2806" s="79"/>
      <c r="N2806" s="79"/>
      <c r="O2806" s="79"/>
      <c r="P2806" s="79"/>
      <c r="Q2806" s="79"/>
      <c r="R2806" s="79"/>
      <c r="S2806" s="79"/>
      <c r="T2806" s="79"/>
      <c r="U2806" s="79"/>
      <c r="V2806" s="79"/>
      <c r="W2806" s="79"/>
    </row>
    <row r="2807" spans="1:23">
      <c r="A2807" s="79"/>
      <c r="B2807" s="79"/>
      <c r="C2807" s="79"/>
      <c r="D2807" s="79"/>
      <c r="E2807" s="79"/>
      <c r="F2807" s="79"/>
      <c r="G2807" s="79"/>
      <c r="H2807" s="79"/>
      <c r="I2807" s="79"/>
      <c r="J2807" s="79"/>
      <c r="K2807" s="79"/>
      <c r="L2807" s="79"/>
      <c r="M2807" s="79"/>
      <c r="N2807" s="79"/>
      <c r="O2807" s="79"/>
      <c r="P2807" s="79"/>
      <c r="Q2807" s="79"/>
      <c r="R2807" s="79"/>
      <c r="S2807" s="79"/>
      <c r="T2807" s="79"/>
      <c r="U2807" s="79"/>
      <c r="V2807" s="79"/>
      <c r="W2807" s="79"/>
    </row>
    <row r="2808" spans="1:23">
      <c r="A2808" s="79"/>
      <c r="B2808" s="79"/>
      <c r="C2808" s="79"/>
      <c r="D2808" s="79"/>
      <c r="E2808" s="79"/>
      <c r="F2808" s="79"/>
      <c r="G2808" s="79"/>
      <c r="H2808" s="79"/>
      <c r="I2808" s="79"/>
      <c r="J2808" s="79"/>
      <c r="K2808" s="79"/>
      <c r="L2808" s="79"/>
      <c r="M2808" s="79"/>
      <c r="N2808" s="79"/>
      <c r="O2808" s="79"/>
      <c r="P2808" s="79"/>
      <c r="Q2808" s="79"/>
      <c r="R2808" s="79"/>
      <c r="S2808" s="79"/>
      <c r="T2808" s="79"/>
      <c r="U2808" s="79"/>
      <c r="V2808" s="79"/>
      <c r="W2808" s="79"/>
    </row>
    <row r="2809" spans="1:23">
      <c r="A2809" s="79"/>
      <c r="B2809" s="79"/>
      <c r="C2809" s="79"/>
      <c r="D2809" s="79"/>
      <c r="E2809" s="79"/>
      <c r="F2809" s="79"/>
      <c r="G2809" s="79"/>
      <c r="H2809" s="79"/>
      <c r="I2809" s="79"/>
      <c r="J2809" s="79"/>
      <c r="K2809" s="79"/>
      <c r="L2809" s="79"/>
      <c r="M2809" s="79"/>
      <c r="N2809" s="79"/>
      <c r="O2809" s="79"/>
      <c r="P2809" s="79"/>
      <c r="Q2809" s="79"/>
      <c r="R2809" s="79"/>
      <c r="S2809" s="79"/>
      <c r="T2809" s="79"/>
      <c r="U2809" s="79"/>
      <c r="V2809" s="79"/>
      <c r="W2809" s="79"/>
    </row>
    <row r="2810" spans="1:23">
      <c r="A2810" s="79"/>
      <c r="B2810" s="79"/>
      <c r="C2810" s="79"/>
      <c r="D2810" s="79"/>
      <c r="E2810" s="79"/>
      <c r="F2810" s="79"/>
      <c r="G2810" s="79"/>
      <c r="H2810" s="79"/>
      <c r="I2810" s="79"/>
      <c r="J2810" s="79"/>
      <c r="K2810" s="79"/>
      <c r="L2810" s="79"/>
      <c r="M2810" s="79"/>
      <c r="N2810" s="79"/>
      <c r="O2810" s="79"/>
      <c r="P2810" s="79"/>
      <c r="Q2810" s="79"/>
      <c r="R2810" s="79"/>
      <c r="S2810" s="79"/>
      <c r="T2810" s="79"/>
      <c r="U2810" s="79"/>
      <c r="V2810" s="79"/>
      <c r="W2810" s="79"/>
    </row>
    <row r="2811" spans="1:23">
      <c r="A2811" s="79"/>
      <c r="B2811" s="79"/>
      <c r="C2811" s="79"/>
      <c r="D2811" s="79"/>
      <c r="E2811" s="79"/>
      <c r="F2811" s="79"/>
      <c r="G2811" s="79"/>
      <c r="H2811" s="79"/>
      <c r="I2811" s="79"/>
      <c r="J2811" s="79"/>
      <c r="K2811" s="79"/>
      <c r="L2811" s="79"/>
      <c r="M2811" s="79"/>
      <c r="N2811" s="79"/>
      <c r="O2811" s="79"/>
      <c r="P2811" s="79"/>
      <c r="Q2811" s="79"/>
      <c r="R2811" s="79"/>
      <c r="S2811" s="79"/>
      <c r="T2811" s="79"/>
      <c r="U2811" s="79"/>
      <c r="V2811" s="79"/>
      <c r="W2811" s="79"/>
    </row>
    <row r="2812" spans="1:23">
      <c r="A2812" s="79"/>
      <c r="B2812" s="79"/>
      <c r="C2812" s="79"/>
      <c r="D2812" s="79"/>
      <c r="E2812" s="79"/>
      <c r="F2812" s="79"/>
      <c r="G2812" s="79"/>
      <c r="H2812" s="79"/>
      <c r="I2812" s="79"/>
      <c r="J2812" s="79"/>
      <c r="K2812" s="79"/>
      <c r="L2812" s="79"/>
      <c r="M2812" s="79"/>
      <c r="N2812" s="79"/>
      <c r="O2812" s="79"/>
      <c r="P2812" s="79"/>
      <c r="Q2812" s="79"/>
      <c r="R2812" s="79"/>
      <c r="S2812" s="79"/>
      <c r="T2812" s="79"/>
      <c r="U2812" s="79"/>
      <c r="V2812" s="79"/>
      <c r="W2812" s="79"/>
    </row>
    <row r="2813" spans="1:23">
      <c r="A2813" s="79"/>
      <c r="B2813" s="79"/>
      <c r="C2813" s="79"/>
      <c r="D2813" s="79"/>
      <c r="E2813" s="79"/>
      <c r="F2813" s="79"/>
      <c r="G2813" s="79"/>
      <c r="H2813" s="79"/>
      <c r="I2813" s="79"/>
      <c r="J2813" s="79"/>
      <c r="K2813" s="79"/>
      <c r="L2813" s="79"/>
      <c r="M2813" s="79"/>
      <c r="N2813" s="79"/>
      <c r="O2813" s="79"/>
      <c r="P2813" s="79"/>
      <c r="Q2813" s="79"/>
      <c r="R2813" s="79"/>
      <c r="S2813" s="79"/>
      <c r="T2813" s="79"/>
      <c r="U2813" s="79"/>
      <c r="V2813" s="79"/>
      <c r="W2813" s="79"/>
    </row>
    <row r="2814" spans="1:23">
      <c r="A2814" s="79"/>
      <c r="B2814" s="79"/>
      <c r="C2814" s="79"/>
      <c r="D2814" s="79"/>
      <c r="E2814" s="79"/>
      <c r="F2814" s="79"/>
      <c r="G2814" s="79"/>
      <c r="H2814" s="79"/>
      <c r="I2814" s="79"/>
      <c r="J2814" s="79"/>
      <c r="K2814" s="79"/>
      <c r="L2814" s="79"/>
      <c r="M2814" s="79"/>
      <c r="N2814" s="79"/>
      <c r="O2814" s="79"/>
      <c r="P2814" s="79"/>
      <c r="Q2814" s="79"/>
      <c r="R2814" s="79"/>
      <c r="S2814" s="79"/>
      <c r="T2814" s="79"/>
      <c r="U2814" s="79"/>
      <c r="V2814" s="79"/>
      <c r="W2814" s="79"/>
    </row>
    <row r="2815" spans="1:23">
      <c r="A2815" s="79"/>
      <c r="B2815" s="79"/>
      <c r="C2815" s="79"/>
      <c r="D2815" s="79"/>
      <c r="E2815" s="79"/>
      <c r="F2815" s="79"/>
      <c r="G2815" s="79"/>
      <c r="H2815" s="79"/>
      <c r="I2815" s="79"/>
      <c r="J2815" s="79"/>
      <c r="K2815" s="79"/>
      <c r="L2815" s="79"/>
      <c r="M2815" s="79"/>
      <c r="N2815" s="79"/>
      <c r="O2815" s="79"/>
      <c r="P2815" s="79"/>
      <c r="Q2815" s="79"/>
      <c r="R2815" s="79"/>
      <c r="S2815" s="79"/>
      <c r="T2815" s="79"/>
      <c r="U2815" s="79"/>
      <c r="V2815" s="79"/>
      <c r="W2815" s="79"/>
    </row>
    <row r="2816" spans="1:23">
      <c r="A2816" s="79"/>
      <c r="B2816" s="79"/>
      <c r="C2816" s="79"/>
      <c r="D2816" s="79"/>
      <c r="E2816" s="79"/>
      <c r="F2816" s="79"/>
      <c r="G2816" s="79"/>
      <c r="H2816" s="79"/>
      <c r="I2816" s="79"/>
      <c r="J2816" s="79"/>
      <c r="K2816" s="79"/>
      <c r="L2816" s="79"/>
      <c r="M2816" s="79"/>
      <c r="N2816" s="79"/>
      <c r="O2816" s="79"/>
      <c r="P2816" s="79"/>
      <c r="Q2816" s="79"/>
      <c r="R2816" s="79"/>
      <c r="S2816" s="79"/>
      <c r="T2816" s="79"/>
      <c r="U2816" s="79"/>
      <c r="V2816" s="79"/>
      <c r="W2816" s="79"/>
    </row>
    <row r="2817" spans="1:23">
      <c r="A2817" s="79"/>
      <c r="B2817" s="79"/>
      <c r="C2817" s="79"/>
      <c r="D2817" s="79"/>
      <c r="E2817" s="79"/>
      <c r="F2817" s="79"/>
      <c r="G2817" s="79"/>
      <c r="H2817" s="79"/>
      <c r="I2817" s="79"/>
      <c r="J2817" s="79"/>
      <c r="K2817" s="79"/>
      <c r="L2817" s="79"/>
      <c r="M2817" s="79"/>
      <c r="N2817" s="79"/>
      <c r="O2817" s="79"/>
      <c r="P2817" s="79"/>
      <c r="Q2817" s="79"/>
      <c r="R2817" s="79"/>
      <c r="S2817" s="79"/>
      <c r="T2817" s="79"/>
      <c r="U2817" s="79"/>
      <c r="V2817" s="79"/>
      <c r="W2817" s="79"/>
    </row>
    <row r="2818" spans="1:23">
      <c r="A2818" s="79"/>
      <c r="B2818" s="79"/>
      <c r="C2818" s="79"/>
      <c r="D2818" s="79"/>
      <c r="E2818" s="79"/>
      <c r="F2818" s="79"/>
      <c r="G2818" s="79"/>
      <c r="H2818" s="79"/>
      <c r="I2818" s="79"/>
      <c r="J2818" s="79"/>
      <c r="K2818" s="79"/>
      <c r="L2818" s="79"/>
      <c r="M2818" s="79"/>
      <c r="N2818" s="79"/>
      <c r="O2818" s="79"/>
      <c r="P2818" s="79"/>
      <c r="Q2818" s="79"/>
      <c r="R2818" s="79"/>
      <c r="S2818" s="79"/>
      <c r="T2818" s="79"/>
      <c r="U2818" s="79"/>
      <c r="V2818" s="79"/>
      <c r="W2818" s="79"/>
    </row>
    <row r="2819" spans="1:23">
      <c r="A2819" s="79"/>
      <c r="B2819" s="79"/>
      <c r="C2819" s="79"/>
      <c r="D2819" s="79"/>
      <c r="E2819" s="79"/>
      <c r="F2819" s="79"/>
      <c r="G2819" s="79"/>
      <c r="H2819" s="79"/>
      <c r="I2819" s="79"/>
      <c r="J2819" s="79"/>
      <c r="K2819" s="79"/>
      <c r="L2819" s="79"/>
      <c r="M2819" s="79"/>
      <c r="N2819" s="79"/>
      <c r="O2819" s="79"/>
      <c r="P2819" s="79"/>
      <c r="Q2819" s="79"/>
      <c r="R2819" s="79"/>
      <c r="S2819" s="79"/>
      <c r="T2819" s="79"/>
      <c r="U2819" s="79"/>
      <c r="V2819" s="79"/>
      <c r="W2819" s="79"/>
    </row>
    <row r="2820" spans="1:23">
      <c r="A2820" s="79"/>
      <c r="B2820" s="79"/>
      <c r="C2820" s="79"/>
      <c r="D2820" s="79"/>
      <c r="E2820" s="79"/>
      <c r="F2820" s="79"/>
      <c r="G2820" s="79"/>
      <c r="H2820" s="79"/>
      <c r="I2820" s="79"/>
      <c r="J2820" s="79"/>
      <c r="K2820" s="79"/>
      <c r="L2820" s="79"/>
      <c r="M2820" s="79"/>
      <c r="N2820" s="79"/>
      <c r="O2820" s="79"/>
      <c r="P2820" s="79"/>
      <c r="Q2820" s="79"/>
      <c r="R2820" s="79"/>
      <c r="S2820" s="79"/>
      <c r="T2820" s="79"/>
      <c r="U2820" s="79"/>
      <c r="V2820" s="79"/>
      <c r="W2820" s="79"/>
    </row>
    <row r="2821" spans="1:23">
      <c r="A2821" s="79"/>
      <c r="B2821" s="79"/>
      <c r="C2821" s="79"/>
      <c r="D2821" s="79"/>
      <c r="E2821" s="79"/>
      <c r="F2821" s="79"/>
      <c r="G2821" s="79"/>
      <c r="H2821" s="79"/>
      <c r="I2821" s="79"/>
      <c r="J2821" s="79"/>
      <c r="K2821" s="79"/>
      <c r="L2821" s="79"/>
      <c r="M2821" s="79"/>
      <c r="N2821" s="79"/>
      <c r="O2821" s="79"/>
      <c r="P2821" s="79"/>
      <c r="Q2821" s="79"/>
      <c r="R2821" s="79"/>
      <c r="S2821" s="79"/>
      <c r="T2821" s="79"/>
      <c r="U2821" s="79"/>
      <c r="V2821" s="79"/>
      <c r="W2821" s="79"/>
    </row>
    <row r="2822" spans="1:23">
      <c r="A2822" s="79"/>
      <c r="B2822" s="79"/>
      <c r="C2822" s="79"/>
      <c r="D2822" s="79"/>
      <c r="E2822" s="79"/>
      <c r="F2822" s="79"/>
      <c r="G2822" s="79"/>
      <c r="H2822" s="79"/>
      <c r="I2822" s="79"/>
      <c r="J2822" s="79"/>
      <c r="K2822" s="79"/>
      <c r="L2822" s="79"/>
      <c r="M2822" s="79"/>
      <c r="N2822" s="79"/>
      <c r="O2822" s="79"/>
      <c r="P2822" s="79"/>
      <c r="Q2822" s="79"/>
      <c r="R2822" s="79"/>
      <c r="S2822" s="79"/>
      <c r="T2822" s="79"/>
      <c r="U2822" s="79"/>
      <c r="V2822" s="79"/>
      <c r="W2822" s="79"/>
    </row>
    <row r="2823" spans="1:23">
      <c r="A2823" s="79"/>
      <c r="B2823" s="79"/>
      <c r="C2823" s="79"/>
      <c r="D2823" s="79"/>
      <c r="E2823" s="79"/>
      <c r="F2823" s="79"/>
      <c r="G2823" s="79"/>
      <c r="H2823" s="79"/>
      <c r="I2823" s="79"/>
      <c r="J2823" s="79"/>
      <c r="K2823" s="79"/>
      <c r="L2823" s="79"/>
      <c r="M2823" s="79"/>
      <c r="N2823" s="79"/>
      <c r="O2823" s="79"/>
      <c r="P2823" s="79"/>
      <c r="Q2823" s="79"/>
      <c r="R2823" s="79"/>
      <c r="S2823" s="79"/>
      <c r="T2823" s="79"/>
      <c r="U2823" s="79"/>
      <c r="V2823" s="79"/>
      <c r="W2823" s="79"/>
    </row>
    <row r="2824" spans="1:23">
      <c r="A2824" s="79"/>
      <c r="B2824" s="79"/>
      <c r="C2824" s="79"/>
      <c r="D2824" s="79"/>
      <c r="E2824" s="79"/>
      <c r="F2824" s="79"/>
      <c r="G2824" s="79"/>
      <c r="H2824" s="79"/>
      <c r="I2824" s="79"/>
      <c r="J2824" s="79"/>
      <c r="K2824" s="79"/>
      <c r="L2824" s="79"/>
      <c r="M2824" s="79"/>
      <c r="N2824" s="79"/>
      <c r="O2824" s="79"/>
      <c r="P2824" s="79"/>
      <c r="Q2824" s="79"/>
      <c r="R2824" s="79"/>
      <c r="S2824" s="79"/>
      <c r="T2824" s="79"/>
      <c r="U2824" s="79"/>
      <c r="V2824" s="79"/>
      <c r="W2824" s="79"/>
    </row>
    <row r="2825" spans="1:23">
      <c r="A2825" s="79"/>
      <c r="B2825" s="79"/>
      <c r="C2825" s="79"/>
      <c r="D2825" s="79"/>
      <c r="E2825" s="79"/>
      <c r="F2825" s="79"/>
      <c r="G2825" s="79"/>
      <c r="H2825" s="79"/>
      <c r="I2825" s="79"/>
      <c r="J2825" s="79"/>
      <c r="K2825" s="79"/>
      <c r="L2825" s="79"/>
      <c r="M2825" s="79"/>
      <c r="N2825" s="79"/>
      <c r="O2825" s="79"/>
      <c r="P2825" s="79"/>
      <c r="Q2825" s="79"/>
      <c r="R2825" s="79"/>
      <c r="S2825" s="79"/>
      <c r="T2825" s="79"/>
      <c r="U2825" s="79"/>
      <c r="V2825" s="79"/>
      <c r="W2825" s="79"/>
    </row>
    <row r="2826" spans="1:23">
      <c r="A2826" s="79"/>
      <c r="B2826" s="79"/>
      <c r="C2826" s="79"/>
      <c r="D2826" s="79"/>
      <c r="E2826" s="79"/>
      <c r="F2826" s="79"/>
      <c r="G2826" s="79"/>
      <c r="H2826" s="79"/>
      <c r="I2826" s="79"/>
      <c r="J2826" s="79"/>
      <c r="K2826" s="79"/>
      <c r="L2826" s="79"/>
      <c r="M2826" s="79"/>
      <c r="N2826" s="79"/>
      <c r="O2826" s="79"/>
      <c r="P2826" s="79"/>
      <c r="Q2826" s="79"/>
      <c r="R2826" s="79"/>
      <c r="S2826" s="79"/>
      <c r="T2826" s="79"/>
      <c r="U2826" s="79"/>
      <c r="V2826" s="79"/>
      <c r="W2826" s="79"/>
    </row>
    <row r="2827" spans="1:23">
      <c r="A2827" s="79"/>
      <c r="B2827" s="79"/>
      <c r="C2827" s="79"/>
      <c r="D2827" s="79"/>
      <c r="E2827" s="79"/>
      <c r="F2827" s="79"/>
      <c r="G2827" s="79"/>
      <c r="H2827" s="79"/>
      <c r="I2827" s="79"/>
      <c r="J2827" s="79"/>
      <c r="K2827" s="79"/>
      <c r="L2827" s="79"/>
      <c r="M2827" s="79"/>
      <c r="N2827" s="79"/>
      <c r="O2827" s="79"/>
      <c r="P2827" s="79"/>
      <c r="Q2827" s="79"/>
      <c r="R2827" s="79"/>
      <c r="S2827" s="79"/>
      <c r="T2827" s="79"/>
      <c r="U2827" s="79"/>
      <c r="V2827" s="79"/>
      <c r="W2827" s="79"/>
    </row>
    <row r="2828" spans="1:23">
      <c r="A2828" s="79"/>
      <c r="B2828" s="79"/>
      <c r="C2828" s="79"/>
      <c r="D2828" s="79"/>
      <c r="E2828" s="79"/>
      <c r="F2828" s="79"/>
      <c r="G2828" s="79"/>
      <c r="H2828" s="79"/>
      <c r="I2828" s="79"/>
      <c r="J2828" s="79"/>
      <c r="K2828" s="79"/>
      <c r="L2828" s="79"/>
      <c r="M2828" s="79"/>
      <c r="N2828" s="79"/>
      <c r="O2828" s="79"/>
      <c r="P2828" s="79"/>
      <c r="Q2828" s="79"/>
      <c r="R2828" s="79"/>
      <c r="S2828" s="79"/>
      <c r="T2828" s="79"/>
      <c r="U2828" s="79"/>
      <c r="V2828" s="79"/>
      <c r="W2828" s="79"/>
    </row>
    <row r="2829" spans="1:23">
      <c r="A2829" s="79"/>
      <c r="B2829" s="79"/>
      <c r="C2829" s="79"/>
      <c r="D2829" s="79"/>
      <c r="E2829" s="79"/>
      <c r="F2829" s="79"/>
      <c r="G2829" s="79"/>
      <c r="H2829" s="79"/>
      <c r="I2829" s="79"/>
      <c r="J2829" s="79"/>
      <c r="K2829" s="79"/>
      <c r="L2829" s="79"/>
      <c r="M2829" s="79"/>
      <c r="N2829" s="79"/>
      <c r="O2829" s="79"/>
      <c r="P2829" s="79"/>
      <c r="Q2829" s="79"/>
      <c r="R2829" s="79"/>
      <c r="S2829" s="79"/>
      <c r="T2829" s="79"/>
      <c r="U2829" s="79"/>
      <c r="V2829" s="79"/>
      <c r="W2829" s="79"/>
    </row>
    <row r="2830" spans="1:23">
      <c r="A2830" s="79"/>
      <c r="B2830" s="79"/>
      <c r="C2830" s="79"/>
      <c r="D2830" s="79"/>
      <c r="E2830" s="79"/>
      <c r="F2830" s="79"/>
      <c r="G2830" s="79"/>
      <c r="H2830" s="79"/>
      <c r="I2830" s="79"/>
      <c r="J2830" s="79"/>
      <c r="K2830" s="79"/>
      <c r="L2830" s="79"/>
      <c r="M2830" s="79"/>
      <c r="N2830" s="79"/>
      <c r="O2830" s="79"/>
      <c r="P2830" s="79"/>
      <c r="Q2830" s="79"/>
      <c r="R2830" s="79"/>
      <c r="S2830" s="79"/>
      <c r="T2830" s="79"/>
      <c r="U2830" s="79"/>
      <c r="V2830" s="79"/>
      <c r="W2830" s="79"/>
    </row>
    <row r="2831" spans="1:23">
      <c r="A2831" s="79"/>
      <c r="B2831" s="79"/>
      <c r="C2831" s="79"/>
      <c r="D2831" s="79"/>
      <c r="E2831" s="79"/>
      <c r="F2831" s="79"/>
      <c r="G2831" s="79"/>
      <c r="H2831" s="79"/>
      <c r="I2831" s="79"/>
      <c r="J2831" s="79"/>
      <c r="K2831" s="79"/>
      <c r="L2831" s="79"/>
      <c r="M2831" s="79"/>
      <c r="N2831" s="79"/>
      <c r="O2831" s="79"/>
      <c r="P2831" s="79"/>
      <c r="Q2831" s="79"/>
      <c r="R2831" s="79"/>
      <c r="S2831" s="79"/>
      <c r="T2831" s="79"/>
      <c r="U2831" s="79"/>
      <c r="V2831" s="79"/>
      <c r="W2831" s="79"/>
    </row>
    <row r="2832" spans="1:23">
      <c r="A2832" s="79"/>
      <c r="B2832" s="79"/>
      <c r="C2832" s="79"/>
      <c r="D2832" s="79"/>
      <c r="E2832" s="79"/>
      <c r="F2832" s="79"/>
      <c r="G2832" s="79"/>
      <c r="H2832" s="79"/>
      <c r="I2832" s="79"/>
      <c r="J2832" s="79"/>
      <c r="K2832" s="79"/>
      <c r="L2832" s="79"/>
      <c r="M2832" s="79"/>
      <c r="N2832" s="79"/>
      <c r="O2832" s="79"/>
      <c r="P2832" s="79"/>
      <c r="Q2832" s="79"/>
      <c r="R2832" s="79"/>
      <c r="S2832" s="79"/>
      <c r="T2832" s="79"/>
      <c r="U2832" s="79"/>
      <c r="V2832" s="79"/>
      <c r="W2832" s="79"/>
    </row>
    <row r="2833" spans="1:23">
      <c r="A2833" s="79"/>
      <c r="B2833" s="79"/>
      <c r="C2833" s="79"/>
      <c r="D2833" s="79"/>
      <c r="E2833" s="79"/>
      <c r="F2833" s="79"/>
      <c r="G2833" s="79"/>
      <c r="H2833" s="79"/>
      <c r="I2833" s="79"/>
      <c r="J2833" s="79"/>
      <c r="K2833" s="79"/>
      <c r="L2833" s="79"/>
      <c r="M2833" s="79"/>
      <c r="N2833" s="79"/>
      <c r="O2833" s="79"/>
      <c r="P2833" s="79"/>
      <c r="Q2833" s="79"/>
      <c r="R2833" s="79"/>
      <c r="S2833" s="79"/>
      <c r="T2833" s="79"/>
      <c r="U2833" s="79"/>
      <c r="V2833" s="79"/>
      <c r="W2833" s="79"/>
    </row>
    <row r="2834" spans="1:23">
      <c r="A2834" s="79"/>
      <c r="B2834" s="79"/>
      <c r="C2834" s="79"/>
      <c r="D2834" s="79"/>
      <c r="E2834" s="79"/>
      <c r="F2834" s="79"/>
      <c r="G2834" s="79"/>
      <c r="H2834" s="79"/>
      <c r="I2834" s="79"/>
      <c r="J2834" s="79"/>
      <c r="K2834" s="79"/>
      <c r="L2834" s="79"/>
      <c r="M2834" s="79"/>
      <c r="N2834" s="79"/>
      <c r="O2834" s="79"/>
      <c r="P2834" s="79"/>
      <c r="Q2834" s="79"/>
      <c r="R2834" s="79"/>
      <c r="S2834" s="79"/>
      <c r="T2834" s="79"/>
      <c r="U2834" s="79"/>
      <c r="V2834" s="79"/>
      <c r="W2834" s="79"/>
    </row>
    <row r="2835" spans="1:23">
      <c r="A2835" s="79"/>
      <c r="B2835" s="79"/>
      <c r="C2835" s="79"/>
      <c r="D2835" s="79"/>
      <c r="E2835" s="79"/>
      <c r="F2835" s="79"/>
      <c r="G2835" s="79"/>
      <c r="H2835" s="79"/>
      <c r="I2835" s="79"/>
      <c r="J2835" s="79"/>
      <c r="K2835" s="79"/>
      <c r="L2835" s="79"/>
      <c r="M2835" s="79"/>
      <c r="N2835" s="79"/>
      <c r="O2835" s="79"/>
      <c r="P2835" s="79"/>
      <c r="Q2835" s="79"/>
      <c r="R2835" s="79"/>
      <c r="S2835" s="79"/>
      <c r="T2835" s="79"/>
      <c r="U2835" s="79"/>
      <c r="V2835" s="79"/>
      <c r="W2835" s="79"/>
    </row>
    <row r="2836" spans="1:23">
      <c r="A2836" s="79"/>
      <c r="B2836" s="79"/>
      <c r="C2836" s="79"/>
      <c r="D2836" s="79"/>
      <c r="E2836" s="79"/>
      <c r="F2836" s="79"/>
      <c r="G2836" s="79"/>
      <c r="H2836" s="79"/>
      <c r="I2836" s="79"/>
      <c r="J2836" s="79"/>
      <c r="K2836" s="79"/>
      <c r="L2836" s="79"/>
      <c r="M2836" s="79"/>
      <c r="N2836" s="79"/>
      <c r="O2836" s="79"/>
      <c r="P2836" s="79"/>
      <c r="Q2836" s="79"/>
      <c r="R2836" s="79"/>
      <c r="S2836" s="79"/>
      <c r="T2836" s="79"/>
      <c r="U2836" s="79"/>
      <c r="V2836" s="79"/>
      <c r="W2836" s="79"/>
    </row>
    <row r="2837" spans="1:23">
      <c r="A2837" s="79"/>
      <c r="B2837" s="79"/>
      <c r="C2837" s="79"/>
      <c r="D2837" s="79"/>
      <c r="E2837" s="79"/>
      <c r="F2837" s="79"/>
      <c r="G2837" s="79"/>
      <c r="H2837" s="79"/>
      <c r="I2837" s="79"/>
      <c r="J2837" s="79"/>
      <c r="K2837" s="79"/>
      <c r="L2837" s="79"/>
      <c r="M2837" s="79"/>
      <c r="N2837" s="79"/>
      <c r="O2837" s="79"/>
      <c r="P2837" s="79"/>
      <c r="Q2837" s="79"/>
      <c r="R2837" s="79"/>
      <c r="S2837" s="79"/>
      <c r="T2837" s="79"/>
      <c r="U2837" s="79"/>
      <c r="V2837" s="79"/>
      <c r="W2837" s="79"/>
    </row>
    <row r="2838" spans="1:23">
      <c r="A2838" s="79"/>
      <c r="B2838" s="79"/>
      <c r="C2838" s="79"/>
      <c r="D2838" s="79"/>
      <c r="E2838" s="79"/>
      <c r="F2838" s="79"/>
      <c r="G2838" s="79"/>
      <c r="H2838" s="79"/>
      <c r="I2838" s="79"/>
      <c r="J2838" s="79"/>
      <c r="K2838" s="79"/>
      <c r="L2838" s="79"/>
      <c r="M2838" s="79"/>
      <c r="N2838" s="79"/>
      <c r="O2838" s="79"/>
      <c r="P2838" s="79"/>
      <c r="Q2838" s="79"/>
      <c r="R2838" s="79"/>
      <c r="S2838" s="79"/>
      <c r="T2838" s="79"/>
      <c r="U2838" s="79"/>
      <c r="V2838" s="79"/>
      <c r="W2838" s="79"/>
    </row>
    <row r="2839" spans="1:23">
      <c r="A2839" s="79"/>
      <c r="B2839" s="79"/>
      <c r="C2839" s="79"/>
      <c r="D2839" s="79"/>
      <c r="E2839" s="79"/>
      <c r="F2839" s="79"/>
      <c r="G2839" s="79"/>
      <c r="H2839" s="79"/>
      <c r="I2839" s="79"/>
      <c r="J2839" s="79"/>
      <c r="K2839" s="79"/>
      <c r="L2839" s="79"/>
      <c r="M2839" s="79"/>
      <c r="N2839" s="79"/>
      <c r="O2839" s="79"/>
      <c r="P2839" s="79"/>
      <c r="Q2839" s="79"/>
      <c r="R2839" s="79"/>
      <c r="S2839" s="79"/>
      <c r="T2839" s="79"/>
      <c r="U2839" s="79"/>
      <c r="V2839" s="79"/>
      <c r="W2839" s="79"/>
    </row>
    <row r="2840" spans="1:23">
      <c r="A2840" s="79"/>
      <c r="B2840" s="79"/>
      <c r="C2840" s="79"/>
      <c r="D2840" s="79"/>
      <c r="E2840" s="79"/>
      <c r="F2840" s="79"/>
      <c r="G2840" s="79"/>
      <c r="H2840" s="79"/>
      <c r="I2840" s="79"/>
      <c r="J2840" s="79"/>
      <c r="K2840" s="79"/>
      <c r="L2840" s="79"/>
      <c r="M2840" s="79"/>
      <c r="N2840" s="79"/>
      <c r="O2840" s="79"/>
      <c r="P2840" s="79"/>
      <c r="Q2840" s="79"/>
      <c r="R2840" s="79"/>
      <c r="S2840" s="79"/>
      <c r="T2840" s="79"/>
      <c r="U2840" s="79"/>
      <c r="V2840" s="79"/>
      <c r="W2840" s="79"/>
    </row>
    <row r="2841" spans="1:23">
      <c r="A2841" s="79"/>
      <c r="B2841" s="79"/>
      <c r="C2841" s="79"/>
      <c r="D2841" s="79"/>
      <c r="E2841" s="79"/>
      <c r="F2841" s="79"/>
      <c r="G2841" s="79"/>
      <c r="H2841" s="79"/>
      <c r="I2841" s="79"/>
      <c r="J2841" s="79"/>
      <c r="K2841" s="79"/>
      <c r="L2841" s="79"/>
      <c r="M2841" s="79"/>
      <c r="N2841" s="79"/>
      <c r="O2841" s="79"/>
      <c r="P2841" s="79"/>
      <c r="Q2841" s="79"/>
      <c r="R2841" s="79"/>
      <c r="S2841" s="79"/>
      <c r="T2841" s="79"/>
      <c r="U2841" s="79"/>
      <c r="V2841" s="79"/>
      <c r="W2841" s="79"/>
    </row>
    <row r="2842" spans="1:23">
      <c r="A2842" s="79"/>
      <c r="B2842" s="79"/>
      <c r="C2842" s="79"/>
      <c r="D2842" s="79"/>
      <c r="E2842" s="79"/>
      <c r="F2842" s="79"/>
      <c r="G2842" s="79"/>
      <c r="H2842" s="79"/>
      <c r="I2842" s="79"/>
      <c r="J2842" s="79"/>
      <c r="K2842" s="79"/>
      <c r="L2842" s="79"/>
      <c r="M2842" s="79"/>
      <c r="N2842" s="79"/>
      <c r="O2842" s="79"/>
      <c r="P2842" s="79"/>
      <c r="Q2842" s="79"/>
      <c r="R2842" s="79"/>
      <c r="S2842" s="79"/>
      <c r="T2842" s="79"/>
      <c r="U2842" s="79"/>
      <c r="V2842" s="79"/>
      <c r="W2842" s="79"/>
    </row>
    <row r="2843" spans="1:23">
      <c r="A2843" s="79"/>
      <c r="B2843" s="79"/>
      <c r="C2843" s="79"/>
      <c r="D2843" s="79"/>
      <c r="E2843" s="79"/>
      <c r="F2843" s="79"/>
      <c r="G2843" s="79"/>
      <c r="H2843" s="79"/>
      <c r="I2843" s="79"/>
      <c r="J2843" s="79"/>
      <c r="K2843" s="79"/>
      <c r="L2843" s="79"/>
      <c r="M2843" s="79"/>
      <c r="N2843" s="79"/>
      <c r="O2843" s="79"/>
      <c r="P2843" s="79"/>
      <c r="Q2843" s="79"/>
      <c r="R2843" s="79"/>
      <c r="S2843" s="79"/>
      <c r="T2843" s="79"/>
      <c r="U2843" s="79"/>
      <c r="V2843" s="79"/>
      <c r="W2843" s="79"/>
    </row>
    <row r="2844" spans="1:23">
      <c r="A2844" s="79"/>
      <c r="B2844" s="79"/>
      <c r="C2844" s="79"/>
      <c r="D2844" s="79"/>
      <c r="E2844" s="79"/>
      <c r="F2844" s="79"/>
      <c r="G2844" s="79"/>
      <c r="H2844" s="79"/>
      <c r="I2844" s="79"/>
      <c r="J2844" s="79"/>
      <c r="K2844" s="79"/>
      <c r="L2844" s="79"/>
      <c r="M2844" s="79"/>
      <c r="N2844" s="79"/>
      <c r="O2844" s="79"/>
      <c r="P2844" s="79"/>
      <c r="Q2844" s="79"/>
      <c r="R2844" s="79"/>
      <c r="S2844" s="79"/>
      <c r="T2844" s="79"/>
      <c r="U2844" s="79"/>
      <c r="V2844" s="79"/>
      <c r="W2844" s="79"/>
    </row>
    <row r="2845" spans="1:23">
      <c r="A2845" s="79"/>
      <c r="B2845" s="79"/>
      <c r="C2845" s="79"/>
      <c r="D2845" s="79"/>
      <c r="E2845" s="79"/>
      <c r="F2845" s="79"/>
      <c r="G2845" s="79"/>
      <c r="H2845" s="79"/>
      <c r="I2845" s="79"/>
      <c r="J2845" s="79"/>
      <c r="K2845" s="79"/>
      <c r="L2845" s="79"/>
      <c r="M2845" s="79"/>
      <c r="N2845" s="79"/>
      <c r="O2845" s="79"/>
      <c r="P2845" s="79"/>
      <c r="Q2845" s="79"/>
      <c r="R2845" s="79"/>
      <c r="S2845" s="79"/>
      <c r="T2845" s="79"/>
      <c r="U2845" s="79"/>
      <c r="V2845" s="79"/>
      <c r="W2845" s="79"/>
    </row>
    <row r="2846" spans="1:23">
      <c r="A2846" s="79"/>
      <c r="B2846" s="79"/>
      <c r="C2846" s="79"/>
      <c r="D2846" s="79"/>
      <c r="E2846" s="79"/>
      <c r="F2846" s="79"/>
      <c r="G2846" s="79"/>
      <c r="H2846" s="79"/>
      <c r="I2846" s="79"/>
      <c r="J2846" s="79"/>
      <c r="K2846" s="79"/>
      <c r="L2846" s="79"/>
      <c r="M2846" s="79"/>
      <c r="N2846" s="79"/>
      <c r="O2846" s="79"/>
      <c r="P2846" s="79"/>
      <c r="Q2846" s="79"/>
      <c r="R2846" s="79"/>
      <c r="S2846" s="79"/>
      <c r="T2846" s="79"/>
      <c r="U2846" s="79"/>
      <c r="V2846" s="79"/>
      <c r="W2846" s="79"/>
    </row>
    <row r="2847" spans="1:23">
      <c r="A2847" s="79"/>
      <c r="B2847" s="79"/>
      <c r="C2847" s="79"/>
      <c r="D2847" s="79"/>
      <c r="E2847" s="79"/>
      <c r="F2847" s="79"/>
      <c r="G2847" s="79"/>
      <c r="H2847" s="79"/>
      <c r="I2847" s="79"/>
      <c r="J2847" s="79"/>
      <c r="K2847" s="79"/>
      <c r="L2847" s="79"/>
      <c r="M2847" s="79"/>
      <c r="N2847" s="79"/>
      <c r="O2847" s="79"/>
      <c r="P2847" s="79"/>
      <c r="Q2847" s="79"/>
      <c r="R2847" s="79"/>
      <c r="S2847" s="79"/>
      <c r="T2847" s="79"/>
      <c r="U2847" s="79"/>
      <c r="V2847" s="79"/>
      <c r="W2847" s="79"/>
    </row>
    <row r="2848" spans="1:23">
      <c r="A2848" s="79"/>
      <c r="B2848" s="79"/>
      <c r="C2848" s="79"/>
      <c r="D2848" s="79"/>
      <c r="E2848" s="79"/>
      <c r="F2848" s="79"/>
      <c r="G2848" s="79"/>
      <c r="H2848" s="79"/>
      <c r="I2848" s="79"/>
      <c r="J2848" s="79"/>
      <c r="K2848" s="79"/>
      <c r="L2848" s="79"/>
      <c r="M2848" s="79"/>
      <c r="N2848" s="79"/>
      <c r="O2848" s="79"/>
      <c r="P2848" s="79"/>
      <c r="Q2848" s="79"/>
      <c r="R2848" s="79"/>
      <c r="S2848" s="79"/>
      <c r="T2848" s="79"/>
      <c r="U2848" s="79"/>
      <c r="V2848" s="79"/>
      <c r="W2848" s="79"/>
    </row>
    <row r="2849" spans="1:23">
      <c r="A2849" s="79"/>
      <c r="B2849" s="79"/>
      <c r="C2849" s="79"/>
      <c r="D2849" s="79"/>
      <c r="E2849" s="79"/>
      <c r="F2849" s="79"/>
      <c r="G2849" s="79"/>
      <c r="H2849" s="79"/>
      <c r="I2849" s="79"/>
      <c r="J2849" s="79"/>
      <c r="K2849" s="79"/>
      <c r="L2849" s="79"/>
      <c r="M2849" s="79"/>
      <c r="N2849" s="79"/>
      <c r="O2849" s="79"/>
      <c r="P2849" s="79"/>
      <c r="Q2849" s="79"/>
      <c r="R2849" s="79"/>
      <c r="S2849" s="79"/>
      <c r="T2849" s="79"/>
      <c r="U2849" s="79"/>
      <c r="V2849" s="79"/>
      <c r="W2849" s="79"/>
    </row>
    <row r="2850" spans="1:23">
      <c r="A2850" s="79"/>
      <c r="B2850" s="79"/>
      <c r="C2850" s="79"/>
      <c r="D2850" s="79"/>
      <c r="E2850" s="79"/>
      <c r="F2850" s="79"/>
      <c r="G2850" s="79"/>
      <c r="H2850" s="79"/>
      <c r="I2850" s="79"/>
      <c r="J2850" s="79"/>
      <c r="K2850" s="79"/>
      <c r="L2850" s="79"/>
      <c r="M2850" s="79"/>
      <c r="N2850" s="79"/>
      <c r="O2850" s="79"/>
      <c r="P2850" s="79"/>
      <c r="Q2850" s="79"/>
      <c r="R2850" s="79"/>
      <c r="S2850" s="79"/>
      <c r="T2850" s="79"/>
      <c r="U2850" s="79"/>
      <c r="V2850" s="79"/>
      <c r="W2850" s="79"/>
    </row>
    <row r="2851" spans="1:23">
      <c r="A2851" s="79"/>
      <c r="B2851" s="79"/>
      <c r="C2851" s="79"/>
      <c r="D2851" s="79"/>
      <c r="E2851" s="79"/>
      <c r="F2851" s="79"/>
      <c r="G2851" s="79"/>
      <c r="H2851" s="79"/>
      <c r="I2851" s="79"/>
      <c r="J2851" s="79"/>
      <c r="K2851" s="79"/>
      <c r="L2851" s="79"/>
      <c r="M2851" s="79"/>
      <c r="N2851" s="79"/>
      <c r="O2851" s="79"/>
      <c r="P2851" s="79"/>
      <c r="Q2851" s="79"/>
      <c r="R2851" s="79"/>
      <c r="S2851" s="79"/>
      <c r="T2851" s="79"/>
      <c r="U2851" s="79"/>
      <c r="V2851" s="79"/>
      <c r="W2851" s="79"/>
    </row>
    <row r="2852" spans="1:23">
      <c r="A2852" s="79"/>
      <c r="B2852" s="79"/>
      <c r="C2852" s="79"/>
      <c r="D2852" s="79"/>
      <c r="E2852" s="79"/>
      <c r="F2852" s="79"/>
      <c r="G2852" s="79"/>
      <c r="H2852" s="79"/>
      <c r="I2852" s="79"/>
      <c r="J2852" s="79"/>
      <c r="K2852" s="79"/>
      <c r="L2852" s="79"/>
      <c r="M2852" s="79"/>
      <c r="N2852" s="79"/>
      <c r="O2852" s="79"/>
      <c r="P2852" s="79"/>
      <c r="Q2852" s="79"/>
      <c r="R2852" s="79"/>
      <c r="S2852" s="79"/>
      <c r="T2852" s="79"/>
      <c r="U2852" s="79"/>
      <c r="V2852" s="79"/>
      <c r="W2852" s="79"/>
    </row>
    <row r="2853" spans="1:23">
      <c r="A2853" s="79"/>
      <c r="B2853" s="79"/>
      <c r="C2853" s="79"/>
      <c r="D2853" s="79"/>
      <c r="E2853" s="79"/>
      <c r="F2853" s="79"/>
      <c r="G2853" s="79"/>
      <c r="H2853" s="79"/>
      <c r="I2853" s="79"/>
      <c r="J2853" s="79"/>
      <c r="K2853" s="79"/>
      <c r="L2853" s="79"/>
      <c r="M2853" s="79"/>
      <c r="N2853" s="79"/>
      <c r="O2853" s="79"/>
      <c r="P2853" s="79"/>
      <c r="Q2853" s="79"/>
      <c r="R2853" s="79"/>
      <c r="S2853" s="79"/>
      <c r="T2853" s="79"/>
      <c r="U2853" s="79"/>
      <c r="V2853" s="79"/>
      <c r="W2853" s="79"/>
    </row>
    <row r="2854" spans="1:23">
      <c r="A2854" s="79"/>
      <c r="B2854" s="79"/>
      <c r="C2854" s="79"/>
      <c r="D2854" s="79"/>
      <c r="E2854" s="79"/>
      <c r="F2854" s="79"/>
      <c r="G2854" s="79"/>
      <c r="H2854" s="79"/>
      <c r="I2854" s="79"/>
      <c r="J2854" s="79"/>
      <c r="K2854" s="79"/>
      <c r="L2854" s="79"/>
      <c r="M2854" s="79"/>
      <c r="N2854" s="79"/>
      <c r="O2854" s="79"/>
      <c r="P2854" s="79"/>
      <c r="Q2854" s="79"/>
      <c r="R2854" s="79"/>
      <c r="S2854" s="79"/>
      <c r="T2854" s="79"/>
      <c r="U2854" s="79"/>
      <c r="V2854" s="79"/>
      <c r="W2854" s="79"/>
    </row>
    <row r="2855" spans="1:23">
      <c r="A2855" s="79"/>
      <c r="B2855" s="79"/>
      <c r="C2855" s="79"/>
      <c r="D2855" s="79"/>
      <c r="E2855" s="79"/>
      <c r="F2855" s="79"/>
      <c r="G2855" s="79"/>
      <c r="H2855" s="79"/>
      <c r="I2855" s="79"/>
      <c r="J2855" s="79"/>
      <c r="K2855" s="79"/>
      <c r="L2855" s="79"/>
      <c r="M2855" s="79"/>
      <c r="N2855" s="79"/>
      <c r="O2855" s="79"/>
      <c r="P2855" s="79"/>
      <c r="Q2855" s="79"/>
      <c r="R2855" s="79"/>
      <c r="S2855" s="79"/>
      <c r="T2855" s="79"/>
      <c r="U2855" s="79"/>
      <c r="V2855" s="79"/>
      <c r="W2855" s="79"/>
    </row>
    <row r="2856" spans="1:23">
      <c r="A2856" s="79"/>
      <c r="B2856" s="79"/>
      <c r="C2856" s="79"/>
      <c r="D2856" s="79"/>
      <c r="E2856" s="79"/>
      <c r="F2856" s="79"/>
      <c r="G2856" s="79"/>
      <c r="H2856" s="79"/>
      <c r="I2856" s="79"/>
      <c r="J2856" s="79"/>
      <c r="K2856" s="79"/>
      <c r="L2856" s="79"/>
      <c r="M2856" s="79"/>
      <c r="N2856" s="79"/>
      <c r="O2856" s="79"/>
      <c r="P2856" s="79"/>
      <c r="Q2856" s="79"/>
      <c r="R2856" s="79"/>
      <c r="S2856" s="79"/>
      <c r="T2856" s="79"/>
      <c r="U2856" s="79"/>
      <c r="V2856" s="79"/>
      <c r="W2856" s="79"/>
    </row>
    <row r="2857" spans="1:23">
      <c r="A2857" s="79"/>
      <c r="B2857" s="79"/>
      <c r="C2857" s="79"/>
      <c r="D2857" s="79"/>
      <c r="E2857" s="79"/>
      <c r="F2857" s="79"/>
      <c r="G2857" s="79"/>
      <c r="H2857" s="79"/>
      <c r="I2857" s="79"/>
      <c r="J2857" s="79"/>
      <c r="K2857" s="79"/>
      <c r="L2857" s="79"/>
      <c r="M2857" s="79"/>
      <c r="N2857" s="79"/>
      <c r="O2857" s="79"/>
      <c r="P2857" s="79"/>
      <c r="Q2857" s="79"/>
      <c r="R2857" s="79"/>
      <c r="S2857" s="79"/>
      <c r="T2857" s="79"/>
      <c r="U2857" s="79"/>
      <c r="V2857" s="79"/>
      <c r="W2857" s="79"/>
    </row>
    <row r="2858" spans="1:23">
      <c r="A2858" s="79"/>
      <c r="B2858" s="79"/>
      <c r="C2858" s="79"/>
      <c r="D2858" s="79"/>
      <c r="E2858" s="79"/>
      <c r="F2858" s="79"/>
      <c r="G2858" s="79"/>
      <c r="H2858" s="79"/>
      <c r="I2858" s="79"/>
      <c r="J2858" s="79"/>
      <c r="K2858" s="79"/>
      <c r="L2858" s="79"/>
      <c r="M2858" s="79"/>
      <c r="N2858" s="79"/>
      <c r="O2858" s="79"/>
      <c r="P2858" s="79"/>
      <c r="Q2858" s="79"/>
      <c r="R2858" s="79"/>
      <c r="S2858" s="79"/>
      <c r="T2858" s="79"/>
      <c r="U2858" s="79"/>
      <c r="V2858" s="79"/>
      <c r="W2858" s="79"/>
    </row>
    <row r="2859" spans="1:23">
      <c r="A2859" s="79"/>
      <c r="B2859" s="79"/>
      <c r="C2859" s="79"/>
      <c r="D2859" s="79"/>
      <c r="E2859" s="79"/>
      <c r="F2859" s="79"/>
      <c r="G2859" s="79"/>
      <c r="H2859" s="79"/>
      <c r="I2859" s="79"/>
      <c r="J2859" s="79"/>
      <c r="K2859" s="79"/>
      <c r="L2859" s="79"/>
      <c r="M2859" s="79"/>
      <c r="N2859" s="79"/>
      <c r="O2859" s="79"/>
      <c r="P2859" s="79"/>
      <c r="Q2859" s="79"/>
      <c r="R2859" s="79"/>
      <c r="S2859" s="79"/>
      <c r="T2859" s="79"/>
      <c r="U2859" s="79"/>
      <c r="V2859" s="79"/>
      <c r="W2859" s="79"/>
    </row>
    <row r="2860" spans="1:23">
      <c r="A2860" s="79"/>
      <c r="B2860" s="79"/>
      <c r="C2860" s="79"/>
      <c r="D2860" s="79"/>
      <c r="E2860" s="79"/>
      <c r="F2860" s="79"/>
      <c r="G2860" s="79"/>
      <c r="H2860" s="79"/>
      <c r="I2860" s="79"/>
      <c r="J2860" s="79"/>
      <c r="K2860" s="79"/>
      <c r="L2860" s="79"/>
      <c r="M2860" s="79"/>
      <c r="N2860" s="79"/>
      <c r="O2860" s="79"/>
      <c r="P2860" s="79"/>
      <c r="Q2860" s="79"/>
      <c r="R2860" s="79"/>
      <c r="S2860" s="79"/>
      <c r="T2860" s="79"/>
      <c r="U2860" s="79"/>
      <c r="V2860" s="79"/>
      <c r="W2860" s="79"/>
    </row>
    <row r="2861" spans="1:23">
      <c r="A2861" s="79"/>
      <c r="B2861" s="79"/>
      <c r="C2861" s="79"/>
      <c r="D2861" s="79"/>
      <c r="E2861" s="79"/>
      <c r="F2861" s="79"/>
      <c r="G2861" s="79"/>
      <c r="H2861" s="79"/>
      <c r="I2861" s="79"/>
      <c r="J2861" s="79"/>
      <c r="K2861" s="79"/>
      <c r="L2861" s="79"/>
      <c r="M2861" s="79"/>
      <c r="N2861" s="79"/>
      <c r="O2861" s="79"/>
      <c r="P2861" s="79"/>
      <c r="Q2861" s="79"/>
      <c r="R2861" s="79"/>
      <c r="S2861" s="79"/>
      <c r="T2861" s="79"/>
      <c r="U2861" s="79"/>
      <c r="V2861" s="79"/>
      <c r="W2861" s="79"/>
    </row>
    <row r="2862" spans="1:23">
      <c r="A2862" s="79"/>
      <c r="B2862" s="79"/>
      <c r="C2862" s="79"/>
      <c r="D2862" s="79"/>
      <c r="E2862" s="79"/>
      <c r="F2862" s="79"/>
      <c r="G2862" s="79"/>
      <c r="H2862" s="79"/>
      <c r="I2862" s="79"/>
      <c r="J2862" s="79"/>
      <c r="K2862" s="79"/>
      <c r="L2862" s="79"/>
      <c r="M2862" s="79"/>
      <c r="N2862" s="79"/>
      <c r="O2862" s="79"/>
      <c r="P2862" s="79"/>
      <c r="Q2862" s="79"/>
      <c r="R2862" s="79"/>
      <c r="S2862" s="79"/>
      <c r="T2862" s="79"/>
      <c r="U2862" s="79"/>
      <c r="V2862" s="79"/>
      <c r="W2862" s="79"/>
    </row>
    <row r="2863" spans="1:23">
      <c r="A2863" s="79"/>
      <c r="B2863" s="79"/>
      <c r="C2863" s="79"/>
      <c r="D2863" s="79"/>
      <c r="E2863" s="79"/>
      <c r="F2863" s="79"/>
      <c r="G2863" s="79"/>
      <c r="H2863" s="79"/>
      <c r="I2863" s="79"/>
      <c r="J2863" s="79"/>
      <c r="K2863" s="79"/>
      <c r="L2863" s="79"/>
      <c r="M2863" s="79"/>
      <c r="N2863" s="79"/>
      <c r="O2863" s="79"/>
      <c r="P2863" s="79"/>
      <c r="Q2863" s="79"/>
      <c r="R2863" s="79"/>
      <c r="S2863" s="79"/>
      <c r="T2863" s="79"/>
      <c r="U2863" s="79"/>
      <c r="V2863" s="79"/>
      <c r="W2863" s="79"/>
    </row>
    <row r="2864" spans="1:23">
      <c r="A2864" s="79"/>
      <c r="B2864" s="79"/>
      <c r="C2864" s="79"/>
      <c r="D2864" s="79"/>
      <c r="E2864" s="79"/>
      <c r="F2864" s="79"/>
      <c r="G2864" s="79"/>
      <c r="H2864" s="79"/>
      <c r="I2864" s="79"/>
      <c r="J2864" s="79"/>
      <c r="K2864" s="79"/>
      <c r="L2864" s="79"/>
      <c r="M2864" s="79"/>
      <c r="N2864" s="79"/>
      <c r="O2864" s="79"/>
      <c r="P2864" s="79"/>
      <c r="Q2864" s="79"/>
      <c r="R2864" s="79"/>
      <c r="S2864" s="79"/>
      <c r="T2864" s="79"/>
      <c r="U2864" s="79"/>
      <c r="V2864" s="79"/>
      <c r="W2864" s="79"/>
    </row>
    <row r="2865" spans="1:23">
      <c r="A2865" s="79"/>
      <c r="B2865" s="79"/>
      <c r="C2865" s="79"/>
      <c r="D2865" s="79"/>
      <c r="E2865" s="79"/>
      <c r="F2865" s="79"/>
      <c r="G2865" s="79"/>
      <c r="H2865" s="79"/>
      <c r="I2865" s="79"/>
      <c r="J2865" s="79"/>
      <c r="K2865" s="79"/>
      <c r="L2865" s="79"/>
      <c r="M2865" s="79"/>
      <c r="N2865" s="79"/>
      <c r="O2865" s="79"/>
      <c r="P2865" s="79"/>
      <c r="Q2865" s="79"/>
      <c r="R2865" s="79"/>
      <c r="S2865" s="79"/>
      <c r="T2865" s="79"/>
      <c r="U2865" s="79"/>
      <c r="V2865" s="79"/>
      <c r="W2865" s="79"/>
    </row>
    <row r="2866" spans="1:23">
      <c r="A2866" s="79"/>
      <c r="B2866" s="79"/>
      <c r="C2866" s="79"/>
      <c r="D2866" s="79"/>
      <c r="E2866" s="79"/>
      <c r="F2866" s="79"/>
      <c r="G2866" s="79"/>
      <c r="H2866" s="79"/>
      <c r="I2866" s="79"/>
      <c r="J2866" s="79"/>
      <c r="K2866" s="79"/>
      <c r="L2866" s="79"/>
      <c r="M2866" s="79"/>
      <c r="N2866" s="79"/>
      <c r="O2866" s="79"/>
      <c r="P2866" s="79"/>
      <c r="Q2866" s="79"/>
      <c r="R2866" s="79"/>
      <c r="S2866" s="79"/>
      <c r="T2866" s="79"/>
      <c r="U2866" s="79"/>
      <c r="V2866" s="79"/>
      <c r="W2866" s="79"/>
    </row>
    <row r="2867" spans="1:23">
      <c r="A2867" s="79"/>
      <c r="B2867" s="79"/>
      <c r="C2867" s="79"/>
      <c r="D2867" s="79"/>
      <c r="E2867" s="79"/>
      <c r="F2867" s="79"/>
      <c r="G2867" s="79"/>
      <c r="H2867" s="79"/>
      <c r="I2867" s="79"/>
      <c r="J2867" s="79"/>
      <c r="K2867" s="79"/>
      <c r="L2867" s="79"/>
      <c r="M2867" s="79"/>
      <c r="N2867" s="79"/>
      <c r="O2867" s="79"/>
      <c r="P2867" s="79"/>
      <c r="Q2867" s="79"/>
      <c r="R2867" s="79"/>
      <c r="S2867" s="79"/>
      <c r="T2867" s="79"/>
      <c r="U2867" s="79"/>
      <c r="V2867" s="79"/>
      <c r="W2867" s="79"/>
    </row>
    <row r="2868" spans="1:23">
      <c r="A2868" s="79"/>
      <c r="B2868" s="79"/>
      <c r="C2868" s="79"/>
      <c r="D2868" s="79"/>
      <c r="E2868" s="79"/>
      <c r="F2868" s="79"/>
      <c r="G2868" s="79"/>
      <c r="H2868" s="79"/>
      <c r="I2868" s="79"/>
      <c r="J2868" s="79"/>
      <c r="K2868" s="79"/>
      <c r="L2868" s="79"/>
      <c r="M2868" s="79"/>
      <c r="N2868" s="79"/>
      <c r="O2868" s="79"/>
      <c r="P2868" s="79"/>
      <c r="Q2868" s="79"/>
      <c r="R2868" s="79"/>
      <c r="S2868" s="79"/>
      <c r="T2868" s="79"/>
      <c r="U2868" s="79"/>
      <c r="V2868" s="79"/>
      <c r="W2868" s="79"/>
    </row>
    <row r="2869" spans="1:23">
      <c r="A2869" s="79"/>
      <c r="B2869" s="79"/>
      <c r="C2869" s="79"/>
      <c r="D2869" s="79"/>
      <c r="E2869" s="79"/>
      <c r="F2869" s="79"/>
      <c r="G2869" s="79"/>
      <c r="H2869" s="79"/>
      <c r="I2869" s="79"/>
      <c r="J2869" s="79"/>
      <c r="K2869" s="79"/>
      <c r="L2869" s="79"/>
      <c r="M2869" s="79"/>
      <c r="N2869" s="79"/>
      <c r="O2869" s="79"/>
      <c r="P2869" s="79"/>
      <c r="Q2869" s="79"/>
      <c r="R2869" s="79"/>
      <c r="S2869" s="79"/>
      <c r="T2869" s="79"/>
      <c r="U2869" s="79"/>
      <c r="V2869" s="79"/>
      <c r="W2869" s="79"/>
    </row>
    <row r="2870" spans="1:23">
      <c r="A2870" s="79"/>
      <c r="B2870" s="79"/>
      <c r="C2870" s="79"/>
      <c r="D2870" s="79"/>
      <c r="E2870" s="79"/>
      <c r="F2870" s="79"/>
      <c r="G2870" s="79"/>
      <c r="H2870" s="79"/>
      <c r="I2870" s="79"/>
      <c r="J2870" s="79"/>
      <c r="K2870" s="79"/>
      <c r="L2870" s="79"/>
      <c r="M2870" s="79"/>
      <c r="N2870" s="79"/>
      <c r="O2870" s="79"/>
      <c r="P2870" s="79"/>
      <c r="Q2870" s="79"/>
      <c r="R2870" s="79"/>
      <c r="S2870" s="79"/>
      <c r="T2870" s="79"/>
      <c r="U2870" s="79"/>
      <c r="V2870" s="79"/>
      <c r="W2870" s="79"/>
    </row>
    <row r="2871" spans="1:23">
      <c r="A2871" s="79"/>
      <c r="B2871" s="79"/>
      <c r="C2871" s="79"/>
      <c r="D2871" s="79"/>
      <c r="E2871" s="79"/>
      <c r="F2871" s="79"/>
      <c r="G2871" s="79"/>
      <c r="H2871" s="79"/>
      <c r="I2871" s="79"/>
      <c r="J2871" s="79"/>
      <c r="K2871" s="79"/>
      <c r="L2871" s="79"/>
      <c r="M2871" s="79"/>
      <c r="N2871" s="79"/>
      <c r="O2871" s="79"/>
      <c r="P2871" s="79"/>
      <c r="Q2871" s="79"/>
      <c r="R2871" s="79"/>
      <c r="S2871" s="79"/>
      <c r="T2871" s="79"/>
      <c r="U2871" s="79"/>
      <c r="V2871" s="79"/>
      <c r="W2871" s="79"/>
    </row>
    <row r="2872" spans="1:23">
      <c r="A2872" s="79"/>
      <c r="B2872" s="79"/>
      <c r="C2872" s="79"/>
      <c r="D2872" s="79"/>
      <c r="E2872" s="79"/>
      <c r="F2872" s="79"/>
      <c r="G2872" s="79"/>
      <c r="H2872" s="79"/>
      <c r="I2872" s="79"/>
      <c r="J2872" s="79"/>
      <c r="K2872" s="79"/>
      <c r="L2872" s="79"/>
      <c r="M2872" s="79"/>
      <c r="N2872" s="79"/>
      <c r="O2872" s="79"/>
      <c r="P2872" s="79"/>
      <c r="Q2872" s="79"/>
      <c r="R2872" s="79"/>
      <c r="S2872" s="79"/>
      <c r="T2872" s="79"/>
      <c r="U2872" s="79"/>
      <c r="V2872" s="79"/>
      <c r="W2872" s="79"/>
    </row>
    <row r="2873" spans="1:23">
      <c r="A2873" s="79"/>
      <c r="B2873" s="79"/>
      <c r="C2873" s="79"/>
      <c r="D2873" s="79"/>
      <c r="E2873" s="79"/>
      <c r="F2873" s="79"/>
      <c r="G2873" s="79"/>
      <c r="H2873" s="79"/>
      <c r="I2873" s="79"/>
      <c r="J2873" s="79"/>
      <c r="K2873" s="79"/>
      <c r="L2873" s="79"/>
      <c r="M2873" s="79"/>
      <c r="N2873" s="79"/>
      <c r="O2873" s="79"/>
      <c r="P2873" s="79"/>
      <c r="Q2873" s="79"/>
      <c r="R2873" s="79"/>
      <c r="S2873" s="79"/>
      <c r="T2873" s="79"/>
      <c r="U2873" s="79"/>
      <c r="V2873" s="79"/>
      <c r="W2873" s="79"/>
    </row>
    <row r="2874" spans="1:23">
      <c r="A2874" s="79"/>
      <c r="B2874" s="79"/>
      <c r="C2874" s="79"/>
      <c r="D2874" s="79"/>
      <c r="E2874" s="79"/>
      <c r="F2874" s="79"/>
      <c r="G2874" s="79"/>
      <c r="H2874" s="79"/>
      <c r="I2874" s="79"/>
      <c r="J2874" s="79"/>
      <c r="K2874" s="79"/>
      <c r="L2874" s="79"/>
      <c r="M2874" s="79"/>
      <c r="N2874" s="79"/>
      <c r="O2874" s="79"/>
      <c r="P2874" s="79"/>
      <c r="Q2874" s="79"/>
      <c r="R2874" s="79"/>
      <c r="S2874" s="79"/>
      <c r="T2874" s="79"/>
      <c r="U2874" s="79"/>
      <c r="V2874" s="79"/>
      <c r="W2874" s="79"/>
    </row>
    <row r="2875" spans="1:23">
      <c r="A2875" s="79"/>
      <c r="B2875" s="79"/>
      <c r="C2875" s="79"/>
      <c r="D2875" s="79"/>
      <c r="E2875" s="79"/>
      <c r="F2875" s="79"/>
      <c r="G2875" s="79"/>
      <c r="H2875" s="79"/>
      <c r="I2875" s="79"/>
      <c r="J2875" s="79"/>
      <c r="K2875" s="79"/>
      <c r="L2875" s="79"/>
      <c r="M2875" s="79"/>
      <c r="N2875" s="79"/>
      <c r="O2875" s="79"/>
      <c r="P2875" s="79"/>
      <c r="Q2875" s="79"/>
      <c r="R2875" s="79"/>
      <c r="S2875" s="79"/>
      <c r="T2875" s="79"/>
      <c r="U2875" s="79"/>
      <c r="V2875" s="79"/>
      <c r="W2875" s="79"/>
    </row>
    <row r="2876" spans="1:23">
      <c r="A2876" s="79"/>
      <c r="B2876" s="79"/>
      <c r="C2876" s="79"/>
      <c r="D2876" s="79"/>
      <c r="E2876" s="79"/>
      <c r="F2876" s="79"/>
      <c r="G2876" s="79"/>
      <c r="H2876" s="79"/>
      <c r="I2876" s="79"/>
      <c r="J2876" s="79"/>
      <c r="K2876" s="79"/>
      <c r="L2876" s="79"/>
      <c r="M2876" s="79"/>
      <c r="N2876" s="79"/>
      <c r="O2876" s="79"/>
      <c r="P2876" s="79"/>
      <c r="Q2876" s="79"/>
      <c r="R2876" s="79"/>
      <c r="S2876" s="79"/>
      <c r="T2876" s="79"/>
      <c r="U2876" s="79"/>
      <c r="V2876" s="79"/>
      <c r="W2876" s="79"/>
    </row>
    <row r="2877" spans="1:23">
      <c r="A2877" s="79"/>
      <c r="B2877" s="79"/>
      <c r="C2877" s="79"/>
      <c r="D2877" s="79"/>
      <c r="E2877" s="79"/>
      <c r="F2877" s="79"/>
      <c r="G2877" s="79"/>
      <c r="H2877" s="79"/>
      <c r="I2877" s="79"/>
      <c r="J2877" s="79"/>
      <c r="K2877" s="79"/>
      <c r="L2877" s="79"/>
      <c r="M2877" s="79"/>
      <c r="N2877" s="79"/>
      <c r="O2877" s="79"/>
      <c r="P2877" s="79"/>
      <c r="Q2877" s="79"/>
      <c r="R2877" s="79"/>
      <c r="S2877" s="79"/>
      <c r="T2877" s="79"/>
      <c r="U2877" s="79"/>
      <c r="V2877" s="79"/>
      <c r="W2877" s="79"/>
    </row>
    <row r="2878" spans="1:23">
      <c r="A2878" s="79"/>
      <c r="B2878" s="79"/>
      <c r="C2878" s="79"/>
      <c r="D2878" s="79"/>
      <c r="E2878" s="79"/>
      <c r="F2878" s="79"/>
      <c r="G2878" s="79"/>
      <c r="H2878" s="79"/>
      <c r="I2878" s="79"/>
      <c r="J2878" s="79"/>
      <c r="K2878" s="79"/>
      <c r="L2878" s="79"/>
      <c r="M2878" s="79"/>
      <c r="N2878" s="79"/>
      <c r="O2878" s="79"/>
      <c r="P2878" s="79"/>
      <c r="Q2878" s="79"/>
      <c r="R2878" s="79"/>
      <c r="S2878" s="79"/>
      <c r="T2878" s="79"/>
      <c r="U2878" s="79"/>
      <c r="V2878" s="79"/>
      <c r="W2878" s="79"/>
    </row>
    <row r="2879" spans="1:23">
      <c r="A2879" s="79"/>
      <c r="B2879" s="79"/>
      <c r="C2879" s="79"/>
      <c r="D2879" s="79"/>
      <c r="E2879" s="79"/>
      <c r="F2879" s="79"/>
      <c r="G2879" s="79"/>
      <c r="H2879" s="79"/>
      <c r="I2879" s="79"/>
      <c r="J2879" s="79"/>
      <c r="K2879" s="79"/>
      <c r="L2879" s="79"/>
      <c r="M2879" s="79"/>
      <c r="N2879" s="79"/>
      <c r="O2879" s="79"/>
      <c r="P2879" s="79"/>
      <c r="Q2879" s="79"/>
      <c r="R2879" s="79"/>
      <c r="S2879" s="79"/>
      <c r="T2879" s="79"/>
      <c r="U2879" s="79"/>
      <c r="V2879" s="79"/>
      <c r="W2879" s="79"/>
    </row>
    <row r="2880" spans="1:23">
      <c r="A2880" s="79"/>
      <c r="B2880" s="79"/>
      <c r="C2880" s="79"/>
      <c r="D2880" s="79"/>
      <c r="E2880" s="79"/>
      <c r="F2880" s="79"/>
      <c r="G2880" s="79"/>
      <c r="H2880" s="79"/>
      <c r="I2880" s="79"/>
      <c r="J2880" s="79"/>
      <c r="K2880" s="79"/>
      <c r="L2880" s="79"/>
      <c r="M2880" s="79"/>
      <c r="N2880" s="79"/>
      <c r="O2880" s="79"/>
      <c r="P2880" s="79"/>
      <c r="Q2880" s="79"/>
      <c r="R2880" s="79"/>
      <c r="S2880" s="79"/>
      <c r="T2880" s="79"/>
      <c r="U2880" s="79"/>
      <c r="V2880" s="79"/>
      <c r="W2880" s="79"/>
    </row>
    <row r="2881" spans="1:23">
      <c r="A2881" s="79"/>
      <c r="B2881" s="79"/>
      <c r="C2881" s="79"/>
      <c r="D2881" s="79"/>
      <c r="E2881" s="79"/>
      <c r="F2881" s="79"/>
      <c r="G2881" s="79"/>
      <c r="H2881" s="79"/>
      <c r="I2881" s="79"/>
      <c r="J2881" s="79"/>
      <c r="K2881" s="79"/>
      <c r="L2881" s="79"/>
      <c r="M2881" s="79"/>
      <c r="N2881" s="79"/>
      <c r="O2881" s="79"/>
      <c r="P2881" s="79"/>
      <c r="Q2881" s="79"/>
      <c r="R2881" s="79"/>
      <c r="S2881" s="79"/>
      <c r="T2881" s="79"/>
      <c r="U2881" s="79"/>
      <c r="V2881" s="79"/>
      <c r="W2881" s="79"/>
    </row>
    <row r="2882" spans="1:23">
      <c r="A2882" s="79"/>
      <c r="B2882" s="79"/>
      <c r="C2882" s="79"/>
      <c r="D2882" s="79"/>
      <c r="E2882" s="79"/>
      <c r="F2882" s="79"/>
      <c r="G2882" s="79"/>
      <c r="H2882" s="79"/>
      <c r="I2882" s="79"/>
      <c r="J2882" s="79"/>
      <c r="K2882" s="79"/>
      <c r="L2882" s="79"/>
      <c r="M2882" s="79"/>
      <c r="N2882" s="79"/>
      <c r="O2882" s="79"/>
      <c r="P2882" s="79"/>
      <c r="Q2882" s="79"/>
      <c r="R2882" s="79"/>
      <c r="S2882" s="79"/>
      <c r="T2882" s="79"/>
      <c r="U2882" s="79"/>
      <c r="V2882" s="79"/>
      <c r="W2882" s="79"/>
    </row>
    <row r="2883" spans="1:23">
      <c r="A2883" s="79"/>
      <c r="B2883" s="79"/>
      <c r="C2883" s="79"/>
      <c r="D2883" s="79"/>
      <c r="E2883" s="79"/>
      <c r="F2883" s="79"/>
      <c r="G2883" s="79"/>
      <c r="H2883" s="79"/>
      <c r="I2883" s="79"/>
      <c r="J2883" s="79"/>
      <c r="K2883" s="79"/>
      <c r="L2883" s="79"/>
      <c r="M2883" s="79"/>
      <c r="N2883" s="79"/>
      <c r="O2883" s="79"/>
      <c r="P2883" s="79"/>
      <c r="Q2883" s="79"/>
      <c r="R2883" s="79"/>
      <c r="S2883" s="79"/>
      <c r="T2883" s="79"/>
      <c r="U2883" s="79"/>
      <c r="V2883" s="79"/>
      <c r="W2883" s="79"/>
    </row>
    <row r="2884" spans="1:23">
      <c r="A2884" s="79"/>
      <c r="B2884" s="79"/>
      <c r="C2884" s="79"/>
      <c r="D2884" s="79"/>
      <c r="E2884" s="79"/>
      <c r="F2884" s="79"/>
      <c r="G2884" s="79"/>
      <c r="H2884" s="79"/>
      <c r="I2884" s="79"/>
      <c r="J2884" s="79"/>
      <c r="K2884" s="79"/>
      <c r="L2884" s="79"/>
      <c r="M2884" s="79"/>
      <c r="N2884" s="79"/>
      <c r="O2884" s="79"/>
      <c r="P2884" s="79"/>
      <c r="Q2884" s="79"/>
      <c r="R2884" s="79"/>
      <c r="S2884" s="79"/>
      <c r="T2884" s="79"/>
      <c r="U2884" s="79"/>
      <c r="V2884" s="79"/>
      <c r="W2884" s="79"/>
    </row>
    <row r="2885" spans="1:23">
      <c r="A2885" s="79"/>
      <c r="B2885" s="79"/>
      <c r="C2885" s="79"/>
      <c r="D2885" s="79"/>
      <c r="E2885" s="79"/>
      <c r="F2885" s="79"/>
      <c r="G2885" s="79"/>
      <c r="H2885" s="79"/>
      <c r="I2885" s="79"/>
      <c r="J2885" s="79"/>
      <c r="K2885" s="79"/>
      <c r="L2885" s="79"/>
      <c r="M2885" s="79"/>
      <c r="N2885" s="79"/>
      <c r="O2885" s="79"/>
      <c r="P2885" s="79"/>
      <c r="Q2885" s="79"/>
      <c r="R2885" s="79"/>
      <c r="S2885" s="79"/>
      <c r="T2885" s="79"/>
      <c r="U2885" s="79"/>
      <c r="V2885" s="79"/>
      <c r="W2885" s="79"/>
    </row>
    <row r="2886" spans="1:23">
      <c r="A2886" s="79"/>
      <c r="B2886" s="79"/>
      <c r="C2886" s="79"/>
      <c r="D2886" s="79"/>
      <c r="E2886" s="79"/>
      <c r="F2886" s="79"/>
      <c r="G2886" s="79"/>
      <c r="H2886" s="79"/>
      <c r="I2886" s="79"/>
      <c r="J2886" s="79"/>
      <c r="K2886" s="79"/>
      <c r="L2886" s="79"/>
      <c r="M2886" s="79"/>
      <c r="N2886" s="79"/>
      <c r="O2886" s="79"/>
      <c r="P2886" s="79"/>
      <c r="Q2886" s="79"/>
      <c r="R2886" s="79"/>
      <c r="S2886" s="79"/>
      <c r="T2886" s="79"/>
      <c r="U2886" s="79"/>
      <c r="V2886" s="79"/>
      <c r="W2886" s="79"/>
    </row>
    <row r="2887" spans="1:23">
      <c r="A2887" s="79"/>
      <c r="B2887" s="79"/>
      <c r="C2887" s="79"/>
      <c r="D2887" s="79"/>
      <c r="E2887" s="79"/>
      <c r="F2887" s="79"/>
      <c r="G2887" s="79"/>
      <c r="H2887" s="79"/>
      <c r="I2887" s="79"/>
      <c r="J2887" s="79"/>
      <c r="K2887" s="79"/>
      <c r="L2887" s="79"/>
      <c r="M2887" s="79"/>
      <c r="N2887" s="79"/>
      <c r="O2887" s="79"/>
      <c r="P2887" s="79"/>
      <c r="Q2887" s="79"/>
      <c r="R2887" s="79"/>
      <c r="S2887" s="79"/>
      <c r="T2887" s="79"/>
      <c r="U2887" s="79"/>
      <c r="V2887" s="79"/>
      <c r="W2887" s="79"/>
    </row>
    <row r="2888" spans="1:23">
      <c r="A2888" s="79"/>
      <c r="B2888" s="79"/>
      <c r="C2888" s="79"/>
      <c r="D2888" s="79"/>
      <c r="E2888" s="79"/>
      <c r="F2888" s="79"/>
      <c r="G2888" s="79"/>
      <c r="H2888" s="79"/>
      <c r="I2888" s="79"/>
      <c r="J2888" s="79"/>
      <c r="K2888" s="79"/>
      <c r="L2888" s="79"/>
      <c r="M2888" s="79"/>
      <c r="N2888" s="79"/>
      <c r="O2888" s="79"/>
      <c r="P2888" s="79"/>
      <c r="Q2888" s="79"/>
      <c r="R2888" s="79"/>
      <c r="S2888" s="79"/>
      <c r="T2888" s="79"/>
      <c r="U2888" s="79"/>
      <c r="V2888" s="79"/>
      <c r="W2888" s="79"/>
    </row>
    <row r="2889" spans="1:23">
      <c r="A2889" s="79"/>
      <c r="B2889" s="79"/>
      <c r="C2889" s="79"/>
      <c r="D2889" s="79"/>
      <c r="E2889" s="79"/>
      <c r="F2889" s="79"/>
      <c r="G2889" s="79"/>
      <c r="H2889" s="79"/>
      <c r="I2889" s="79"/>
      <c r="J2889" s="79"/>
      <c r="K2889" s="79"/>
      <c r="L2889" s="79"/>
      <c r="M2889" s="79"/>
      <c r="N2889" s="79"/>
      <c r="O2889" s="79"/>
      <c r="P2889" s="79"/>
      <c r="Q2889" s="79"/>
      <c r="R2889" s="79"/>
      <c r="S2889" s="79"/>
      <c r="T2889" s="79"/>
      <c r="U2889" s="79"/>
      <c r="V2889" s="79"/>
      <c r="W2889" s="79"/>
    </row>
    <row r="2890" spans="1:23">
      <c r="A2890" s="79"/>
      <c r="B2890" s="79"/>
      <c r="C2890" s="79"/>
      <c r="D2890" s="79"/>
      <c r="E2890" s="79"/>
      <c r="F2890" s="79"/>
      <c r="G2890" s="79"/>
      <c r="H2890" s="79"/>
      <c r="I2890" s="79"/>
      <c r="J2890" s="79"/>
      <c r="K2890" s="79"/>
      <c r="L2890" s="79"/>
      <c r="M2890" s="79"/>
      <c r="N2890" s="79"/>
      <c r="O2890" s="79"/>
      <c r="P2890" s="79"/>
      <c r="Q2890" s="79"/>
      <c r="R2890" s="79"/>
      <c r="S2890" s="79"/>
      <c r="T2890" s="79"/>
      <c r="U2890" s="79"/>
      <c r="V2890" s="79"/>
      <c r="W2890" s="79"/>
    </row>
    <row r="2891" spans="1:23">
      <c r="A2891" s="79"/>
      <c r="B2891" s="79"/>
      <c r="C2891" s="79"/>
      <c r="D2891" s="79"/>
      <c r="E2891" s="79"/>
      <c r="F2891" s="79"/>
      <c r="G2891" s="79"/>
      <c r="H2891" s="79"/>
      <c r="I2891" s="79"/>
      <c r="J2891" s="79"/>
      <c r="K2891" s="79"/>
      <c r="L2891" s="79"/>
      <c r="M2891" s="79"/>
      <c r="N2891" s="79"/>
      <c r="O2891" s="79"/>
      <c r="P2891" s="79"/>
      <c r="Q2891" s="79"/>
      <c r="R2891" s="79"/>
      <c r="S2891" s="79"/>
      <c r="T2891" s="79"/>
      <c r="U2891" s="79"/>
      <c r="V2891" s="79"/>
      <c r="W2891" s="79"/>
    </row>
    <row r="2892" spans="1:23">
      <c r="A2892" s="79"/>
      <c r="B2892" s="79"/>
      <c r="C2892" s="79"/>
      <c r="D2892" s="79"/>
      <c r="E2892" s="79"/>
      <c r="F2892" s="79"/>
      <c r="G2892" s="79"/>
      <c r="H2892" s="79"/>
      <c r="I2892" s="79"/>
      <c r="J2892" s="79"/>
      <c r="K2892" s="79"/>
      <c r="L2892" s="79"/>
      <c r="M2892" s="79"/>
      <c r="N2892" s="79"/>
      <c r="O2892" s="79"/>
      <c r="P2892" s="79"/>
      <c r="Q2892" s="79"/>
      <c r="R2892" s="79"/>
      <c r="S2892" s="79"/>
      <c r="T2892" s="79"/>
      <c r="U2892" s="79"/>
      <c r="V2892" s="79"/>
      <c r="W2892" s="79"/>
    </row>
    <row r="2893" spans="1:23">
      <c r="A2893" s="79"/>
      <c r="B2893" s="79"/>
      <c r="C2893" s="79"/>
      <c r="D2893" s="79"/>
      <c r="E2893" s="79"/>
      <c r="F2893" s="79"/>
      <c r="G2893" s="79"/>
      <c r="H2893" s="79"/>
      <c r="I2893" s="79"/>
      <c r="J2893" s="79"/>
      <c r="K2893" s="79"/>
      <c r="L2893" s="79"/>
      <c r="M2893" s="79"/>
      <c r="N2893" s="79"/>
      <c r="O2893" s="79"/>
      <c r="P2893" s="79"/>
      <c r="Q2893" s="79"/>
      <c r="R2893" s="79"/>
      <c r="S2893" s="79"/>
      <c r="T2893" s="79"/>
      <c r="U2893" s="79"/>
      <c r="V2893" s="79"/>
      <c r="W2893" s="79"/>
    </row>
    <row r="2894" spans="1:23">
      <c r="A2894" s="79"/>
      <c r="B2894" s="79"/>
      <c r="C2894" s="79"/>
      <c r="D2894" s="79"/>
      <c r="E2894" s="79"/>
      <c r="F2894" s="79"/>
      <c r="G2894" s="79"/>
      <c r="H2894" s="79"/>
      <c r="I2894" s="79"/>
      <c r="J2894" s="79"/>
      <c r="K2894" s="79"/>
      <c r="L2894" s="79"/>
      <c r="M2894" s="79"/>
      <c r="N2894" s="79"/>
      <c r="O2894" s="79"/>
      <c r="P2894" s="79"/>
      <c r="Q2894" s="79"/>
      <c r="R2894" s="79"/>
      <c r="S2894" s="79"/>
      <c r="T2894" s="79"/>
      <c r="U2894" s="79"/>
      <c r="V2894" s="79"/>
      <c r="W2894" s="79"/>
    </row>
    <row r="2895" spans="1:23">
      <c r="A2895" s="79"/>
      <c r="B2895" s="79"/>
      <c r="C2895" s="79"/>
      <c r="D2895" s="79"/>
      <c r="E2895" s="79"/>
      <c r="F2895" s="79"/>
      <c r="G2895" s="79"/>
      <c r="H2895" s="79"/>
      <c r="I2895" s="79"/>
      <c r="J2895" s="79"/>
      <c r="K2895" s="79"/>
      <c r="L2895" s="79"/>
      <c r="M2895" s="79"/>
      <c r="N2895" s="79"/>
      <c r="O2895" s="79"/>
      <c r="P2895" s="79"/>
      <c r="Q2895" s="79"/>
      <c r="R2895" s="79"/>
      <c r="S2895" s="79"/>
      <c r="T2895" s="79"/>
      <c r="U2895" s="79"/>
      <c r="V2895" s="79"/>
      <c r="W2895" s="79"/>
    </row>
    <row r="2896" spans="1:23">
      <c r="A2896" s="79"/>
      <c r="B2896" s="79"/>
      <c r="C2896" s="79"/>
      <c r="D2896" s="79"/>
      <c r="E2896" s="79"/>
      <c r="F2896" s="79"/>
      <c r="G2896" s="79"/>
      <c r="H2896" s="79"/>
      <c r="I2896" s="79"/>
      <c r="J2896" s="79"/>
      <c r="K2896" s="79"/>
      <c r="L2896" s="79"/>
      <c r="M2896" s="79"/>
      <c r="N2896" s="79"/>
      <c r="O2896" s="79"/>
      <c r="P2896" s="79"/>
      <c r="Q2896" s="79"/>
      <c r="R2896" s="79"/>
      <c r="S2896" s="79"/>
      <c r="T2896" s="79"/>
      <c r="U2896" s="79"/>
      <c r="V2896" s="79"/>
      <c r="W2896" s="79"/>
    </row>
    <row r="2897" spans="1:23">
      <c r="A2897" s="79"/>
      <c r="B2897" s="79"/>
      <c r="C2897" s="79"/>
      <c r="D2897" s="79"/>
      <c r="E2897" s="79"/>
      <c r="F2897" s="79"/>
      <c r="G2897" s="79"/>
      <c r="H2897" s="79"/>
      <c r="I2897" s="79"/>
      <c r="J2897" s="79"/>
      <c r="K2897" s="79"/>
      <c r="L2897" s="79"/>
      <c r="M2897" s="79"/>
      <c r="N2897" s="79"/>
      <c r="O2897" s="79"/>
      <c r="P2897" s="79"/>
      <c r="Q2897" s="79"/>
      <c r="R2897" s="79"/>
      <c r="S2897" s="79"/>
      <c r="T2897" s="79"/>
      <c r="U2897" s="79"/>
      <c r="V2897" s="79"/>
      <c r="W2897" s="79"/>
    </row>
    <row r="2898" spans="1:23">
      <c r="A2898" s="79"/>
      <c r="B2898" s="79"/>
      <c r="C2898" s="79"/>
      <c r="D2898" s="79"/>
      <c r="E2898" s="79"/>
      <c r="F2898" s="79"/>
      <c r="G2898" s="79"/>
      <c r="H2898" s="79"/>
      <c r="I2898" s="79"/>
      <c r="J2898" s="79"/>
      <c r="K2898" s="79"/>
      <c r="L2898" s="79"/>
      <c r="M2898" s="79"/>
      <c r="N2898" s="79"/>
      <c r="O2898" s="79"/>
      <c r="P2898" s="79"/>
      <c r="Q2898" s="79"/>
      <c r="R2898" s="79"/>
      <c r="S2898" s="79"/>
      <c r="T2898" s="79"/>
      <c r="U2898" s="79"/>
      <c r="V2898" s="79"/>
      <c r="W2898" s="79"/>
    </row>
    <row r="2899" spans="1:23">
      <c r="A2899" s="79"/>
      <c r="B2899" s="79"/>
      <c r="C2899" s="79"/>
      <c r="D2899" s="79"/>
      <c r="E2899" s="79"/>
      <c r="F2899" s="79"/>
      <c r="G2899" s="79"/>
      <c r="H2899" s="79"/>
      <c r="I2899" s="79"/>
      <c r="J2899" s="79"/>
      <c r="K2899" s="79"/>
      <c r="L2899" s="79"/>
      <c r="M2899" s="79"/>
      <c r="N2899" s="79"/>
      <c r="O2899" s="79"/>
      <c r="P2899" s="79"/>
      <c r="Q2899" s="79"/>
      <c r="R2899" s="79"/>
      <c r="S2899" s="79"/>
      <c r="T2899" s="79"/>
      <c r="U2899" s="79"/>
      <c r="V2899" s="79"/>
      <c r="W2899" s="79"/>
    </row>
    <row r="2900" spans="1:23">
      <c r="A2900" s="79"/>
      <c r="B2900" s="79"/>
      <c r="C2900" s="79"/>
      <c r="D2900" s="79"/>
      <c r="E2900" s="79"/>
      <c r="F2900" s="79"/>
      <c r="G2900" s="79"/>
      <c r="H2900" s="79"/>
      <c r="I2900" s="79"/>
      <c r="J2900" s="79"/>
      <c r="K2900" s="79"/>
      <c r="L2900" s="79"/>
      <c r="M2900" s="79"/>
      <c r="N2900" s="79"/>
      <c r="O2900" s="79"/>
      <c r="P2900" s="79"/>
      <c r="Q2900" s="79"/>
      <c r="R2900" s="79"/>
      <c r="S2900" s="79"/>
      <c r="T2900" s="79"/>
      <c r="U2900" s="79"/>
      <c r="V2900" s="79"/>
      <c r="W2900" s="79"/>
    </row>
    <row r="2901" spans="1:23">
      <c r="A2901" s="79"/>
      <c r="B2901" s="79"/>
      <c r="C2901" s="79"/>
      <c r="D2901" s="79"/>
      <c r="E2901" s="79"/>
      <c r="F2901" s="79"/>
      <c r="G2901" s="79"/>
      <c r="H2901" s="79"/>
      <c r="I2901" s="79"/>
      <c r="J2901" s="79"/>
      <c r="K2901" s="79"/>
      <c r="L2901" s="79"/>
      <c r="M2901" s="79"/>
      <c r="N2901" s="79"/>
      <c r="O2901" s="79"/>
      <c r="P2901" s="79"/>
      <c r="Q2901" s="79"/>
      <c r="R2901" s="79"/>
      <c r="S2901" s="79"/>
      <c r="T2901" s="79"/>
      <c r="U2901" s="79"/>
      <c r="V2901" s="79"/>
      <c r="W2901" s="79"/>
    </row>
    <row r="2902" spans="1:23">
      <c r="A2902" s="79"/>
      <c r="B2902" s="79"/>
      <c r="C2902" s="79"/>
      <c r="D2902" s="79"/>
      <c r="E2902" s="79"/>
      <c r="F2902" s="79"/>
      <c r="G2902" s="79"/>
      <c r="H2902" s="79"/>
      <c r="I2902" s="79"/>
      <c r="J2902" s="79"/>
      <c r="K2902" s="79"/>
      <c r="L2902" s="79"/>
      <c r="M2902" s="79"/>
      <c r="N2902" s="79"/>
      <c r="O2902" s="79"/>
      <c r="P2902" s="79"/>
      <c r="Q2902" s="79"/>
      <c r="R2902" s="79"/>
      <c r="S2902" s="79"/>
      <c r="T2902" s="79"/>
      <c r="U2902" s="79"/>
      <c r="V2902" s="79"/>
      <c r="W2902" s="79"/>
    </row>
    <row r="2903" spans="1:23">
      <c r="A2903" s="79"/>
      <c r="B2903" s="79"/>
      <c r="C2903" s="79"/>
      <c r="D2903" s="79"/>
      <c r="E2903" s="79"/>
      <c r="F2903" s="79"/>
      <c r="G2903" s="79"/>
      <c r="H2903" s="79"/>
      <c r="I2903" s="79"/>
      <c r="J2903" s="79"/>
      <c r="K2903" s="79"/>
      <c r="L2903" s="79"/>
      <c r="M2903" s="79"/>
      <c r="N2903" s="79"/>
      <c r="O2903" s="79"/>
      <c r="P2903" s="79"/>
      <c r="Q2903" s="79"/>
      <c r="R2903" s="79"/>
      <c r="S2903" s="79"/>
      <c r="T2903" s="79"/>
      <c r="U2903" s="79"/>
      <c r="V2903" s="79"/>
      <c r="W2903" s="79"/>
    </row>
    <row r="2904" spans="1:23">
      <c r="A2904" s="79"/>
      <c r="B2904" s="79"/>
      <c r="C2904" s="79"/>
      <c r="D2904" s="79"/>
      <c r="E2904" s="79"/>
      <c r="F2904" s="79"/>
      <c r="G2904" s="79"/>
      <c r="H2904" s="79"/>
      <c r="I2904" s="79"/>
      <c r="J2904" s="79"/>
      <c r="K2904" s="79"/>
      <c r="L2904" s="79"/>
      <c r="M2904" s="79"/>
      <c r="N2904" s="79"/>
      <c r="O2904" s="79"/>
      <c r="P2904" s="79"/>
      <c r="Q2904" s="79"/>
      <c r="R2904" s="79"/>
      <c r="S2904" s="79"/>
      <c r="T2904" s="79"/>
      <c r="U2904" s="79"/>
      <c r="V2904" s="79"/>
      <c r="W2904" s="79"/>
    </row>
    <row r="2905" spans="1:23">
      <c r="A2905" s="79"/>
      <c r="B2905" s="79"/>
      <c r="C2905" s="79"/>
      <c r="D2905" s="79"/>
      <c r="E2905" s="79"/>
      <c r="F2905" s="79"/>
      <c r="G2905" s="79"/>
      <c r="H2905" s="79"/>
      <c r="I2905" s="79"/>
      <c r="J2905" s="79"/>
      <c r="K2905" s="79"/>
      <c r="L2905" s="79"/>
      <c r="M2905" s="79"/>
      <c r="N2905" s="79"/>
      <c r="O2905" s="79"/>
      <c r="P2905" s="79"/>
      <c r="Q2905" s="79"/>
      <c r="R2905" s="79"/>
      <c r="S2905" s="79"/>
      <c r="T2905" s="79"/>
      <c r="U2905" s="79"/>
      <c r="V2905" s="79"/>
      <c r="W2905" s="79"/>
    </row>
    <row r="2906" spans="1:23">
      <c r="A2906" s="79"/>
      <c r="B2906" s="79"/>
      <c r="C2906" s="79"/>
      <c r="D2906" s="79"/>
      <c r="E2906" s="79"/>
      <c r="F2906" s="79"/>
      <c r="G2906" s="79"/>
      <c r="H2906" s="79"/>
      <c r="I2906" s="79"/>
      <c r="J2906" s="79"/>
      <c r="K2906" s="79"/>
      <c r="L2906" s="79"/>
      <c r="M2906" s="79"/>
      <c r="N2906" s="79"/>
      <c r="O2906" s="79"/>
      <c r="P2906" s="79"/>
      <c r="Q2906" s="79"/>
      <c r="R2906" s="79"/>
      <c r="S2906" s="79"/>
      <c r="T2906" s="79"/>
      <c r="U2906" s="79"/>
      <c r="V2906" s="79"/>
      <c r="W2906" s="79"/>
    </row>
    <row r="2907" spans="1:23">
      <c r="A2907" s="79"/>
      <c r="B2907" s="79"/>
      <c r="C2907" s="79"/>
      <c r="D2907" s="79"/>
      <c r="E2907" s="79"/>
      <c r="F2907" s="79"/>
      <c r="G2907" s="79"/>
      <c r="H2907" s="79"/>
      <c r="I2907" s="79"/>
      <c r="J2907" s="79"/>
      <c r="K2907" s="79"/>
      <c r="L2907" s="79"/>
      <c r="M2907" s="79"/>
      <c r="N2907" s="79"/>
      <c r="O2907" s="79"/>
      <c r="P2907" s="79"/>
      <c r="Q2907" s="79"/>
      <c r="R2907" s="79"/>
      <c r="S2907" s="79"/>
      <c r="T2907" s="79"/>
      <c r="U2907" s="79"/>
      <c r="V2907" s="79"/>
      <c r="W2907" s="79"/>
    </row>
    <row r="2908" spans="1:23">
      <c r="A2908" s="79"/>
      <c r="B2908" s="79"/>
      <c r="C2908" s="79"/>
      <c r="D2908" s="79"/>
      <c r="E2908" s="79"/>
      <c r="F2908" s="79"/>
      <c r="G2908" s="79"/>
      <c r="H2908" s="79"/>
      <c r="I2908" s="79"/>
      <c r="J2908" s="79"/>
      <c r="K2908" s="79"/>
      <c r="L2908" s="79"/>
      <c r="M2908" s="79"/>
      <c r="N2908" s="79"/>
      <c r="O2908" s="79"/>
      <c r="P2908" s="79"/>
      <c r="Q2908" s="79"/>
      <c r="R2908" s="79"/>
      <c r="S2908" s="79"/>
      <c r="T2908" s="79"/>
      <c r="U2908" s="79"/>
      <c r="V2908" s="79"/>
      <c r="W2908" s="79"/>
    </row>
    <row r="2909" spans="1:23">
      <c r="A2909" s="79"/>
      <c r="B2909" s="79"/>
      <c r="C2909" s="79"/>
      <c r="D2909" s="79"/>
      <c r="E2909" s="79"/>
      <c r="F2909" s="79"/>
      <c r="G2909" s="79"/>
      <c r="H2909" s="79"/>
      <c r="I2909" s="79"/>
      <c r="J2909" s="79"/>
      <c r="K2909" s="79"/>
      <c r="L2909" s="79"/>
      <c r="M2909" s="79"/>
      <c r="N2909" s="79"/>
      <c r="O2909" s="79"/>
      <c r="P2909" s="79"/>
      <c r="Q2909" s="79"/>
      <c r="R2909" s="79"/>
      <c r="S2909" s="79"/>
      <c r="T2909" s="79"/>
      <c r="U2909" s="79"/>
      <c r="V2909" s="79"/>
      <c r="W2909" s="79"/>
    </row>
    <row r="2910" spans="1:23">
      <c r="A2910" s="79"/>
      <c r="B2910" s="79"/>
      <c r="C2910" s="79"/>
      <c r="D2910" s="79"/>
      <c r="E2910" s="79"/>
      <c r="F2910" s="79"/>
      <c r="G2910" s="79"/>
      <c r="H2910" s="79"/>
      <c r="I2910" s="79"/>
      <c r="J2910" s="79"/>
      <c r="K2910" s="79"/>
      <c r="L2910" s="79"/>
      <c r="M2910" s="79"/>
      <c r="N2910" s="79"/>
      <c r="O2910" s="79"/>
      <c r="P2910" s="79"/>
      <c r="Q2910" s="79"/>
      <c r="R2910" s="79"/>
      <c r="S2910" s="79"/>
      <c r="T2910" s="79"/>
      <c r="U2910" s="79"/>
      <c r="V2910" s="79"/>
      <c r="W2910" s="79"/>
    </row>
    <row r="2911" spans="1:23">
      <c r="A2911" s="79"/>
      <c r="B2911" s="79"/>
      <c r="C2911" s="79"/>
      <c r="D2911" s="79"/>
      <c r="E2911" s="79"/>
      <c r="F2911" s="79"/>
      <c r="G2911" s="79"/>
      <c r="H2911" s="79"/>
      <c r="I2911" s="79"/>
      <c r="J2911" s="79"/>
      <c r="K2911" s="79"/>
      <c r="L2911" s="79"/>
      <c r="M2911" s="79"/>
      <c r="N2911" s="79"/>
      <c r="O2911" s="79"/>
      <c r="P2911" s="79"/>
      <c r="Q2911" s="79"/>
      <c r="R2911" s="79"/>
      <c r="S2911" s="79"/>
      <c r="T2911" s="79"/>
      <c r="U2911" s="79"/>
      <c r="V2911" s="79"/>
      <c r="W2911" s="79"/>
    </row>
    <row r="2912" spans="1:23">
      <c r="A2912" s="79"/>
      <c r="B2912" s="79"/>
      <c r="C2912" s="79"/>
      <c r="D2912" s="79"/>
      <c r="E2912" s="79"/>
      <c r="F2912" s="79"/>
      <c r="G2912" s="79"/>
      <c r="H2912" s="79"/>
      <c r="I2912" s="79"/>
      <c r="J2912" s="79"/>
      <c r="K2912" s="79"/>
      <c r="L2912" s="79"/>
      <c r="M2912" s="79"/>
      <c r="N2912" s="79"/>
      <c r="O2912" s="79"/>
      <c r="P2912" s="79"/>
      <c r="Q2912" s="79"/>
      <c r="R2912" s="79"/>
      <c r="S2912" s="79"/>
      <c r="T2912" s="79"/>
      <c r="U2912" s="79"/>
      <c r="V2912" s="79"/>
      <c r="W2912" s="79"/>
    </row>
    <row r="2913" spans="1:23">
      <c r="A2913" s="79"/>
      <c r="B2913" s="79"/>
      <c r="C2913" s="79"/>
      <c r="D2913" s="79"/>
      <c r="E2913" s="79"/>
      <c r="F2913" s="79"/>
      <c r="G2913" s="79"/>
      <c r="H2913" s="79"/>
      <c r="I2913" s="79"/>
      <c r="J2913" s="79"/>
      <c r="K2913" s="79"/>
      <c r="L2913" s="79"/>
      <c r="M2913" s="79"/>
      <c r="N2913" s="79"/>
      <c r="O2913" s="79"/>
      <c r="P2913" s="79"/>
      <c r="Q2913" s="79"/>
      <c r="R2913" s="79"/>
      <c r="S2913" s="79"/>
      <c r="T2913" s="79"/>
      <c r="U2913" s="79"/>
      <c r="V2913" s="79"/>
      <c r="W2913" s="79"/>
    </row>
    <row r="2914" spans="1:23">
      <c r="A2914" s="79"/>
      <c r="B2914" s="79"/>
      <c r="C2914" s="79"/>
      <c r="D2914" s="79"/>
      <c r="E2914" s="79"/>
      <c r="F2914" s="79"/>
      <c r="G2914" s="79"/>
      <c r="H2914" s="79"/>
      <c r="I2914" s="79"/>
      <c r="J2914" s="79"/>
      <c r="K2914" s="79"/>
      <c r="L2914" s="79"/>
      <c r="M2914" s="79"/>
      <c r="N2914" s="79"/>
      <c r="O2914" s="79"/>
      <c r="P2914" s="79"/>
      <c r="Q2914" s="79"/>
      <c r="R2914" s="79"/>
      <c r="S2914" s="79"/>
      <c r="T2914" s="79"/>
      <c r="U2914" s="79"/>
      <c r="V2914" s="79"/>
      <c r="W2914" s="79"/>
    </row>
    <row r="2915" spans="1:23">
      <c r="A2915" s="79"/>
      <c r="B2915" s="79"/>
      <c r="C2915" s="79"/>
      <c r="D2915" s="79"/>
      <c r="E2915" s="79"/>
      <c r="F2915" s="79"/>
      <c r="G2915" s="79"/>
      <c r="H2915" s="79"/>
      <c r="I2915" s="79"/>
      <c r="J2915" s="79"/>
      <c r="K2915" s="79"/>
      <c r="L2915" s="79"/>
      <c r="M2915" s="79"/>
      <c r="N2915" s="79"/>
      <c r="O2915" s="79"/>
      <c r="P2915" s="79"/>
      <c r="Q2915" s="79"/>
      <c r="R2915" s="79"/>
      <c r="S2915" s="79"/>
      <c r="T2915" s="79"/>
      <c r="U2915" s="79"/>
      <c r="V2915" s="79"/>
      <c r="W2915" s="79"/>
    </row>
    <row r="2916" spans="1:23">
      <c r="A2916" s="79"/>
      <c r="B2916" s="79"/>
      <c r="C2916" s="79"/>
      <c r="D2916" s="79"/>
      <c r="E2916" s="79"/>
      <c r="F2916" s="79"/>
      <c r="G2916" s="79"/>
      <c r="H2916" s="79"/>
      <c r="I2916" s="79"/>
      <c r="J2916" s="79"/>
      <c r="K2916" s="79"/>
      <c r="L2916" s="79"/>
      <c r="M2916" s="79"/>
      <c r="N2916" s="79"/>
      <c r="O2916" s="79"/>
      <c r="P2916" s="79"/>
      <c r="Q2916" s="79"/>
      <c r="R2916" s="79"/>
      <c r="S2916" s="79"/>
      <c r="T2916" s="79"/>
      <c r="U2916" s="79"/>
      <c r="V2916" s="79"/>
      <c r="W2916" s="79"/>
    </row>
    <row r="2917" spans="1:23">
      <c r="A2917" s="79"/>
      <c r="B2917" s="79"/>
      <c r="C2917" s="79"/>
      <c r="D2917" s="79"/>
      <c r="E2917" s="79"/>
      <c r="F2917" s="79"/>
      <c r="G2917" s="79"/>
      <c r="H2917" s="79"/>
      <c r="I2917" s="79"/>
      <c r="J2917" s="79"/>
      <c r="K2917" s="79"/>
      <c r="L2917" s="79"/>
      <c r="M2917" s="79"/>
      <c r="N2917" s="79"/>
      <c r="O2917" s="79"/>
      <c r="P2917" s="79"/>
      <c r="Q2917" s="79"/>
      <c r="R2917" s="79"/>
      <c r="S2917" s="79"/>
      <c r="T2917" s="79"/>
      <c r="U2917" s="79"/>
      <c r="V2917" s="79"/>
      <c r="W2917" s="79"/>
    </row>
    <row r="2918" spans="1:23">
      <c r="A2918" s="79"/>
      <c r="B2918" s="79"/>
      <c r="C2918" s="79"/>
      <c r="D2918" s="79"/>
      <c r="E2918" s="79"/>
      <c r="F2918" s="79"/>
      <c r="G2918" s="79"/>
      <c r="H2918" s="79"/>
      <c r="I2918" s="79"/>
      <c r="J2918" s="79"/>
      <c r="K2918" s="79"/>
      <c r="L2918" s="79"/>
      <c r="M2918" s="79"/>
      <c r="N2918" s="79"/>
      <c r="O2918" s="79"/>
      <c r="P2918" s="79"/>
      <c r="Q2918" s="79"/>
      <c r="R2918" s="79"/>
      <c r="S2918" s="79"/>
      <c r="T2918" s="79"/>
      <c r="U2918" s="79"/>
      <c r="V2918" s="79"/>
      <c r="W2918" s="79"/>
    </row>
    <row r="2919" spans="1:23">
      <c r="A2919" s="79"/>
      <c r="B2919" s="79"/>
      <c r="C2919" s="79"/>
      <c r="D2919" s="79"/>
      <c r="E2919" s="79"/>
      <c r="F2919" s="79"/>
      <c r="G2919" s="79"/>
      <c r="H2919" s="79"/>
      <c r="I2919" s="79"/>
      <c r="J2919" s="79"/>
      <c r="K2919" s="79"/>
      <c r="L2919" s="79"/>
      <c r="M2919" s="79"/>
      <c r="N2919" s="79"/>
      <c r="O2919" s="79"/>
      <c r="P2919" s="79"/>
      <c r="Q2919" s="79"/>
      <c r="R2919" s="79"/>
      <c r="S2919" s="79"/>
      <c r="T2919" s="79"/>
      <c r="U2919" s="79"/>
      <c r="V2919" s="79"/>
      <c r="W2919" s="79"/>
    </row>
    <row r="2920" spans="1:23">
      <c r="A2920" s="79"/>
      <c r="B2920" s="79"/>
      <c r="C2920" s="79"/>
      <c r="D2920" s="79"/>
      <c r="E2920" s="79"/>
      <c r="F2920" s="79"/>
      <c r="G2920" s="79"/>
      <c r="H2920" s="79"/>
      <c r="I2920" s="79"/>
      <c r="J2920" s="79"/>
      <c r="K2920" s="79"/>
      <c r="L2920" s="79"/>
      <c r="M2920" s="79"/>
      <c r="N2920" s="79"/>
      <c r="O2920" s="79"/>
      <c r="P2920" s="79"/>
      <c r="Q2920" s="79"/>
      <c r="R2920" s="79"/>
      <c r="S2920" s="79"/>
      <c r="T2920" s="79"/>
      <c r="U2920" s="79"/>
      <c r="V2920" s="79"/>
      <c r="W2920" s="79"/>
    </row>
    <row r="2921" spans="1:23">
      <c r="A2921" s="79"/>
      <c r="B2921" s="79"/>
      <c r="C2921" s="79"/>
      <c r="D2921" s="79"/>
      <c r="E2921" s="79"/>
      <c r="F2921" s="79"/>
      <c r="G2921" s="79"/>
      <c r="H2921" s="79"/>
      <c r="I2921" s="79"/>
      <c r="J2921" s="79"/>
      <c r="K2921" s="79"/>
      <c r="L2921" s="79"/>
      <c r="M2921" s="79"/>
      <c r="N2921" s="79"/>
      <c r="O2921" s="79"/>
      <c r="P2921" s="79"/>
      <c r="Q2921" s="79"/>
      <c r="R2921" s="79"/>
      <c r="S2921" s="79"/>
      <c r="T2921" s="79"/>
      <c r="U2921" s="79"/>
      <c r="V2921" s="79"/>
      <c r="W2921" s="79"/>
    </row>
    <row r="2922" spans="1:23">
      <c r="A2922" s="79"/>
      <c r="B2922" s="79"/>
      <c r="C2922" s="79"/>
      <c r="D2922" s="79"/>
      <c r="E2922" s="79"/>
      <c r="F2922" s="79"/>
      <c r="G2922" s="79"/>
      <c r="H2922" s="79"/>
      <c r="I2922" s="79"/>
      <c r="J2922" s="79"/>
      <c r="K2922" s="79"/>
      <c r="L2922" s="79"/>
      <c r="M2922" s="79"/>
      <c r="N2922" s="79"/>
      <c r="O2922" s="79"/>
      <c r="P2922" s="79"/>
      <c r="Q2922" s="79"/>
      <c r="R2922" s="79"/>
      <c r="S2922" s="79"/>
      <c r="T2922" s="79"/>
      <c r="U2922" s="79"/>
      <c r="V2922" s="79"/>
      <c r="W2922" s="79"/>
    </row>
    <row r="2923" spans="1:23">
      <c r="A2923" s="79"/>
      <c r="B2923" s="79"/>
      <c r="C2923" s="79"/>
      <c r="D2923" s="79"/>
      <c r="E2923" s="79"/>
      <c r="F2923" s="79"/>
      <c r="G2923" s="79"/>
      <c r="H2923" s="79"/>
      <c r="I2923" s="79"/>
      <c r="J2923" s="79"/>
      <c r="K2923" s="79"/>
      <c r="L2923" s="79"/>
      <c r="M2923" s="79"/>
      <c r="N2923" s="79"/>
      <c r="O2923" s="79"/>
      <c r="P2923" s="79"/>
      <c r="Q2923" s="79"/>
      <c r="R2923" s="79"/>
      <c r="S2923" s="79"/>
      <c r="T2923" s="79"/>
      <c r="U2923" s="79"/>
      <c r="V2923" s="79"/>
      <c r="W2923" s="79"/>
    </row>
    <row r="2924" spans="1:23">
      <c r="A2924" s="79"/>
      <c r="B2924" s="79"/>
      <c r="C2924" s="79"/>
      <c r="D2924" s="79"/>
      <c r="E2924" s="79"/>
      <c r="F2924" s="79"/>
      <c r="G2924" s="79"/>
      <c r="H2924" s="79"/>
      <c r="I2924" s="79"/>
      <c r="J2924" s="79"/>
      <c r="K2924" s="79"/>
      <c r="L2924" s="79"/>
      <c r="M2924" s="79"/>
      <c r="N2924" s="79"/>
      <c r="O2924" s="79"/>
      <c r="P2924" s="79"/>
      <c r="Q2924" s="79"/>
      <c r="R2924" s="79"/>
      <c r="S2924" s="79"/>
      <c r="T2924" s="79"/>
      <c r="U2924" s="79"/>
      <c r="V2924" s="79"/>
      <c r="W2924" s="79"/>
    </row>
    <row r="2925" spans="1:23">
      <c r="A2925" s="79"/>
      <c r="B2925" s="79"/>
      <c r="C2925" s="79"/>
      <c r="D2925" s="79"/>
      <c r="E2925" s="79"/>
      <c r="F2925" s="79"/>
      <c r="G2925" s="79"/>
      <c r="H2925" s="79"/>
      <c r="I2925" s="79"/>
      <c r="J2925" s="79"/>
      <c r="K2925" s="79"/>
      <c r="L2925" s="79"/>
      <c r="M2925" s="79"/>
      <c r="N2925" s="79"/>
      <c r="O2925" s="79"/>
      <c r="P2925" s="79"/>
      <c r="Q2925" s="79"/>
      <c r="R2925" s="79"/>
      <c r="S2925" s="79"/>
      <c r="T2925" s="79"/>
      <c r="U2925" s="79"/>
      <c r="V2925" s="79"/>
      <c r="W2925" s="79"/>
    </row>
    <row r="2926" spans="1:23">
      <c r="A2926" s="79"/>
      <c r="B2926" s="79"/>
      <c r="C2926" s="79"/>
      <c r="D2926" s="79"/>
      <c r="E2926" s="79"/>
      <c r="F2926" s="79"/>
      <c r="G2926" s="79"/>
      <c r="H2926" s="79"/>
      <c r="I2926" s="79"/>
      <c r="J2926" s="79"/>
      <c r="K2926" s="79"/>
      <c r="L2926" s="79"/>
      <c r="M2926" s="79"/>
      <c r="N2926" s="79"/>
      <c r="O2926" s="79"/>
      <c r="P2926" s="79"/>
      <c r="Q2926" s="79"/>
      <c r="R2926" s="79"/>
      <c r="S2926" s="79"/>
      <c r="T2926" s="79"/>
      <c r="U2926" s="79"/>
      <c r="V2926" s="79"/>
      <c r="W2926" s="79"/>
    </row>
    <row r="2927" spans="1:23">
      <c r="A2927" s="79"/>
      <c r="B2927" s="79"/>
      <c r="C2927" s="79"/>
      <c r="D2927" s="79"/>
      <c r="E2927" s="79"/>
      <c r="F2927" s="79"/>
      <c r="G2927" s="79"/>
      <c r="H2927" s="79"/>
      <c r="I2927" s="79"/>
      <c r="J2927" s="79"/>
      <c r="K2927" s="79"/>
      <c r="L2927" s="79"/>
      <c r="M2927" s="79"/>
      <c r="N2927" s="79"/>
      <c r="O2927" s="79"/>
      <c r="P2927" s="79"/>
      <c r="Q2927" s="79"/>
      <c r="R2927" s="79"/>
      <c r="S2927" s="79"/>
      <c r="T2927" s="79"/>
      <c r="U2927" s="79"/>
      <c r="V2927" s="79"/>
      <c r="W2927" s="79"/>
    </row>
    <row r="2928" spans="1:23">
      <c r="A2928" s="79"/>
      <c r="B2928" s="79"/>
      <c r="C2928" s="79"/>
      <c r="D2928" s="79"/>
      <c r="E2928" s="79"/>
      <c r="F2928" s="79"/>
      <c r="G2928" s="79"/>
      <c r="H2928" s="79"/>
      <c r="I2928" s="79"/>
      <c r="J2928" s="79"/>
      <c r="K2928" s="79"/>
      <c r="L2928" s="79"/>
      <c r="M2928" s="79"/>
      <c r="N2928" s="79"/>
      <c r="O2928" s="79"/>
      <c r="P2928" s="79"/>
      <c r="Q2928" s="79"/>
      <c r="R2928" s="79"/>
      <c r="S2928" s="79"/>
      <c r="T2928" s="79"/>
      <c r="U2928" s="79"/>
      <c r="V2928" s="79"/>
      <c r="W2928" s="79"/>
    </row>
    <row r="2929" spans="1:23">
      <c r="A2929" s="79"/>
      <c r="B2929" s="79"/>
      <c r="C2929" s="79"/>
      <c r="D2929" s="79"/>
      <c r="E2929" s="79"/>
      <c r="F2929" s="79"/>
      <c r="G2929" s="79"/>
      <c r="H2929" s="79"/>
      <c r="I2929" s="79"/>
      <c r="J2929" s="79"/>
      <c r="K2929" s="79"/>
      <c r="L2929" s="79"/>
      <c r="M2929" s="79"/>
      <c r="N2929" s="79"/>
      <c r="O2929" s="79"/>
      <c r="P2929" s="79"/>
      <c r="Q2929" s="79"/>
      <c r="R2929" s="79"/>
      <c r="S2929" s="79"/>
      <c r="T2929" s="79"/>
      <c r="U2929" s="79"/>
      <c r="V2929" s="79"/>
      <c r="W2929" s="79"/>
    </row>
    <row r="2930" spans="1:23">
      <c r="A2930" s="79"/>
      <c r="B2930" s="79"/>
      <c r="C2930" s="79"/>
      <c r="D2930" s="79"/>
      <c r="E2930" s="79"/>
      <c r="F2930" s="79"/>
      <c r="G2930" s="79"/>
      <c r="H2930" s="79"/>
      <c r="I2930" s="79"/>
      <c r="J2930" s="79"/>
      <c r="K2930" s="79"/>
      <c r="L2930" s="79"/>
      <c r="M2930" s="79"/>
      <c r="N2930" s="79"/>
      <c r="O2930" s="79"/>
      <c r="P2930" s="79"/>
      <c r="Q2930" s="79"/>
      <c r="R2930" s="79"/>
      <c r="S2930" s="79"/>
      <c r="T2930" s="79"/>
      <c r="U2930" s="79"/>
      <c r="V2930" s="79"/>
      <c r="W2930" s="79"/>
    </row>
    <row r="2931" spans="1:23">
      <c r="A2931" s="79"/>
      <c r="B2931" s="79"/>
      <c r="C2931" s="79"/>
      <c r="D2931" s="79"/>
      <c r="E2931" s="79"/>
      <c r="F2931" s="79"/>
      <c r="G2931" s="79"/>
      <c r="H2931" s="79"/>
      <c r="I2931" s="79"/>
      <c r="J2931" s="79"/>
      <c r="K2931" s="79"/>
      <c r="L2931" s="79"/>
      <c r="M2931" s="79"/>
      <c r="N2931" s="79"/>
      <c r="O2931" s="79"/>
      <c r="P2931" s="79"/>
      <c r="Q2931" s="79"/>
      <c r="R2931" s="79"/>
      <c r="S2931" s="79"/>
      <c r="T2931" s="79"/>
      <c r="U2931" s="79"/>
      <c r="V2931" s="79"/>
      <c r="W2931" s="79"/>
    </row>
    <row r="2932" spans="1:23">
      <c r="A2932" s="79"/>
      <c r="B2932" s="79"/>
      <c r="C2932" s="79"/>
      <c r="D2932" s="79"/>
      <c r="E2932" s="79"/>
      <c r="F2932" s="79"/>
      <c r="G2932" s="79"/>
      <c r="H2932" s="79"/>
      <c r="I2932" s="79"/>
      <c r="J2932" s="79"/>
      <c r="K2932" s="79"/>
      <c r="L2932" s="79"/>
      <c r="M2932" s="79"/>
      <c r="N2932" s="79"/>
      <c r="O2932" s="79"/>
      <c r="P2932" s="79"/>
      <c r="Q2932" s="79"/>
      <c r="R2932" s="79"/>
      <c r="S2932" s="79"/>
      <c r="T2932" s="79"/>
      <c r="U2932" s="79"/>
      <c r="V2932" s="79"/>
      <c r="W2932" s="79"/>
    </row>
    <row r="2933" spans="1:23">
      <c r="A2933" s="79"/>
      <c r="B2933" s="79"/>
      <c r="C2933" s="79"/>
      <c r="D2933" s="79"/>
      <c r="E2933" s="79"/>
      <c r="F2933" s="79"/>
      <c r="G2933" s="79"/>
      <c r="H2933" s="79"/>
      <c r="I2933" s="79"/>
      <c r="J2933" s="79"/>
      <c r="K2933" s="79"/>
      <c r="L2933" s="79"/>
      <c r="M2933" s="79"/>
      <c r="N2933" s="79"/>
      <c r="O2933" s="79"/>
      <c r="P2933" s="79"/>
      <c r="Q2933" s="79"/>
      <c r="R2933" s="79"/>
      <c r="S2933" s="79"/>
      <c r="T2933" s="79"/>
      <c r="U2933" s="79"/>
      <c r="V2933" s="79"/>
      <c r="W2933" s="79"/>
    </row>
    <row r="2934" spans="1:23">
      <c r="A2934" s="79"/>
      <c r="B2934" s="79"/>
      <c r="C2934" s="79"/>
      <c r="D2934" s="79"/>
      <c r="E2934" s="79"/>
      <c r="F2934" s="79"/>
      <c r="G2934" s="79"/>
      <c r="H2934" s="79"/>
      <c r="I2934" s="79"/>
      <c r="J2934" s="79"/>
      <c r="K2934" s="79"/>
      <c r="L2934" s="79"/>
      <c r="M2934" s="79"/>
      <c r="N2934" s="79"/>
      <c r="O2934" s="79"/>
      <c r="P2934" s="79"/>
      <c r="Q2934" s="79"/>
      <c r="R2934" s="79"/>
      <c r="S2934" s="79"/>
      <c r="T2934" s="79"/>
      <c r="U2934" s="79"/>
      <c r="V2934" s="79"/>
      <c r="W2934" s="79"/>
    </row>
    <row r="2935" spans="1:23">
      <c r="A2935" s="79"/>
      <c r="B2935" s="79"/>
      <c r="C2935" s="79"/>
      <c r="D2935" s="79"/>
      <c r="E2935" s="79"/>
      <c r="F2935" s="79"/>
      <c r="G2935" s="79"/>
      <c r="H2935" s="79"/>
      <c r="I2935" s="79"/>
      <c r="J2935" s="79"/>
      <c r="K2935" s="79"/>
      <c r="L2935" s="79"/>
      <c r="M2935" s="79"/>
      <c r="N2935" s="79"/>
      <c r="O2935" s="79"/>
      <c r="P2935" s="79"/>
      <c r="Q2935" s="79"/>
      <c r="R2935" s="79"/>
      <c r="S2935" s="79"/>
      <c r="T2935" s="79"/>
      <c r="U2935" s="79"/>
      <c r="V2935" s="79"/>
      <c r="W2935" s="79"/>
    </row>
    <row r="2936" spans="1:23">
      <c r="A2936" s="79"/>
      <c r="B2936" s="79"/>
      <c r="C2936" s="79"/>
      <c r="D2936" s="79"/>
      <c r="E2936" s="79"/>
      <c r="F2936" s="79"/>
      <c r="G2936" s="79"/>
      <c r="H2936" s="79"/>
      <c r="I2936" s="79"/>
      <c r="J2936" s="79"/>
      <c r="K2936" s="79"/>
      <c r="L2936" s="79"/>
      <c r="M2936" s="79"/>
      <c r="N2936" s="79"/>
      <c r="O2936" s="79"/>
      <c r="P2936" s="79"/>
      <c r="Q2936" s="79"/>
      <c r="R2936" s="79"/>
      <c r="S2936" s="79"/>
      <c r="T2936" s="79"/>
      <c r="U2936" s="79"/>
      <c r="V2936" s="79"/>
      <c r="W2936" s="79"/>
    </row>
    <row r="2937" spans="1:23">
      <c r="A2937" s="79"/>
      <c r="B2937" s="79"/>
      <c r="C2937" s="79"/>
      <c r="D2937" s="79"/>
      <c r="E2937" s="79"/>
      <c r="F2937" s="79"/>
      <c r="G2937" s="79"/>
      <c r="H2937" s="79"/>
      <c r="I2937" s="79"/>
      <c r="J2937" s="79"/>
      <c r="K2937" s="79"/>
      <c r="L2937" s="79"/>
      <c r="M2937" s="79"/>
      <c r="N2937" s="79"/>
      <c r="O2937" s="79"/>
      <c r="P2937" s="79"/>
      <c r="Q2937" s="79"/>
      <c r="R2937" s="79"/>
      <c r="S2937" s="79"/>
      <c r="T2937" s="79"/>
      <c r="U2937" s="79"/>
      <c r="V2937" s="79"/>
      <c r="W2937" s="79"/>
    </row>
    <row r="2938" spans="1:23">
      <c r="A2938" s="79"/>
      <c r="B2938" s="79"/>
      <c r="C2938" s="79"/>
      <c r="D2938" s="79"/>
      <c r="E2938" s="79"/>
      <c r="F2938" s="79"/>
      <c r="G2938" s="79"/>
      <c r="H2938" s="79"/>
      <c r="I2938" s="79"/>
      <c r="J2938" s="79"/>
      <c r="K2938" s="79"/>
      <c r="L2938" s="79"/>
      <c r="M2938" s="79"/>
      <c r="N2938" s="79"/>
      <c r="O2938" s="79"/>
      <c r="P2938" s="79"/>
      <c r="Q2938" s="79"/>
      <c r="R2938" s="79"/>
      <c r="S2938" s="79"/>
      <c r="T2938" s="79"/>
      <c r="U2938" s="79"/>
      <c r="V2938" s="79"/>
      <c r="W2938" s="79"/>
    </row>
    <row r="2939" spans="1:23">
      <c r="A2939" s="79"/>
      <c r="B2939" s="79"/>
      <c r="C2939" s="79"/>
      <c r="D2939" s="79"/>
      <c r="E2939" s="79"/>
      <c r="F2939" s="79"/>
      <c r="G2939" s="79"/>
      <c r="H2939" s="79"/>
      <c r="I2939" s="79"/>
      <c r="J2939" s="79"/>
      <c r="K2939" s="79"/>
      <c r="L2939" s="79"/>
      <c r="M2939" s="79"/>
      <c r="N2939" s="79"/>
      <c r="O2939" s="79"/>
      <c r="P2939" s="79"/>
      <c r="Q2939" s="79"/>
      <c r="R2939" s="79"/>
      <c r="S2939" s="79"/>
      <c r="T2939" s="79"/>
      <c r="U2939" s="79"/>
      <c r="V2939" s="79"/>
      <c r="W2939" s="79"/>
    </row>
    <row r="2940" spans="1:23">
      <c r="A2940" s="79"/>
      <c r="B2940" s="79"/>
      <c r="C2940" s="79"/>
      <c r="D2940" s="79"/>
      <c r="E2940" s="79"/>
      <c r="F2940" s="79"/>
      <c r="G2940" s="79"/>
      <c r="H2940" s="79"/>
      <c r="I2940" s="79"/>
      <c r="J2940" s="79"/>
      <c r="K2940" s="79"/>
      <c r="L2940" s="79"/>
      <c r="M2940" s="79"/>
      <c r="N2940" s="79"/>
      <c r="O2940" s="79"/>
      <c r="P2940" s="79"/>
      <c r="Q2940" s="79"/>
      <c r="R2940" s="79"/>
      <c r="S2940" s="79"/>
      <c r="T2940" s="79"/>
      <c r="U2940" s="79"/>
      <c r="V2940" s="79"/>
      <c r="W2940" s="79"/>
    </row>
    <row r="2941" spans="1:23">
      <c r="A2941" s="79"/>
      <c r="B2941" s="79"/>
      <c r="C2941" s="79"/>
      <c r="D2941" s="79"/>
      <c r="E2941" s="79"/>
      <c r="F2941" s="79"/>
      <c r="G2941" s="79"/>
      <c r="H2941" s="79"/>
      <c r="I2941" s="79"/>
      <c r="J2941" s="79"/>
      <c r="K2941" s="79"/>
      <c r="L2941" s="79"/>
      <c r="M2941" s="79"/>
      <c r="N2941" s="79"/>
      <c r="O2941" s="79"/>
      <c r="P2941" s="79"/>
      <c r="Q2941" s="79"/>
      <c r="R2941" s="79"/>
      <c r="S2941" s="79"/>
      <c r="T2941" s="79"/>
      <c r="U2941" s="79"/>
      <c r="V2941" s="79"/>
      <c r="W2941" s="79"/>
    </row>
    <row r="2942" spans="1:23">
      <c r="A2942" s="79"/>
      <c r="B2942" s="79"/>
      <c r="C2942" s="79"/>
      <c r="D2942" s="79"/>
      <c r="E2942" s="79"/>
      <c r="F2942" s="79"/>
      <c r="G2942" s="79"/>
      <c r="H2942" s="79"/>
      <c r="I2942" s="79"/>
      <c r="J2942" s="79"/>
      <c r="K2942" s="79"/>
      <c r="L2942" s="79"/>
      <c r="M2942" s="79"/>
      <c r="N2942" s="79"/>
      <c r="O2942" s="79"/>
      <c r="P2942" s="79"/>
      <c r="Q2942" s="79"/>
      <c r="R2942" s="79"/>
      <c r="S2942" s="79"/>
      <c r="T2942" s="79"/>
      <c r="U2942" s="79"/>
      <c r="V2942" s="79"/>
      <c r="W2942" s="79"/>
    </row>
    <row r="2943" spans="1:23">
      <c r="A2943" s="79"/>
      <c r="B2943" s="79"/>
      <c r="C2943" s="79"/>
      <c r="D2943" s="79"/>
      <c r="E2943" s="79"/>
      <c r="F2943" s="79"/>
      <c r="G2943" s="79"/>
      <c r="H2943" s="79"/>
      <c r="I2943" s="79"/>
      <c r="J2943" s="79"/>
      <c r="K2943" s="79"/>
      <c r="L2943" s="79"/>
      <c r="M2943" s="79"/>
      <c r="N2943" s="79"/>
      <c r="O2943" s="79"/>
      <c r="P2943" s="79"/>
      <c r="Q2943" s="79"/>
      <c r="R2943" s="79"/>
      <c r="S2943" s="79"/>
      <c r="T2943" s="79"/>
      <c r="U2943" s="79"/>
      <c r="V2943" s="79"/>
      <c r="W2943" s="79"/>
    </row>
    <row r="2944" spans="1:23">
      <c r="A2944" s="79"/>
      <c r="B2944" s="79"/>
      <c r="C2944" s="79"/>
      <c r="D2944" s="79"/>
      <c r="E2944" s="79"/>
      <c r="F2944" s="79"/>
      <c r="G2944" s="79"/>
      <c r="H2944" s="79"/>
      <c r="I2944" s="79"/>
      <c r="J2944" s="79"/>
      <c r="K2944" s="79"/>
      <c r="L2944" s="79"/>
      <c r="M2944" s="79"/>
      <c r="N2944" s="79"/>
      <c r="O2944" s="79"/>
      <c r="P2944" s="79"/>
      <c r="Q2944" s="79"/>
      <c r="R2944" s="79"/>
      <c r="S2944" s="79"/>
      <c r="T2944" s="79"/>
      <c r="U2944" s="79"/>
      <c r="V2944" s="79"/>
      <c r="W2944" s="79"/>
    </row>
    <row r="2945" spans="1:23">
      <c r="A2945" s="79"/>
      <c r="B2945" s="79"/>
      <c r="C2945" s="79"/>
      <c r="D2945" s="79"/>
      <c r="E2945" s="79"/>
      <c r="F2945" s="79"/>
      <c r="G2945" s="79"/>
      <c r="H2945" s="79"/>
      <c r="I2945" s="79"/>
      <c r="J2945" s="79"/>
      <c r="K2945" s="79"/>
      <c r="L2945" s="79"/>
      <c r="M2945" s="79"/>
      <c r="N2945" s="79"/>
      <c r="O2945" s="79"/>
      <c r="P2945" s="79"/>
      <c r="Q2945" s="79"/>
      <c r="R2945" s="79"/>
      <c r="S2945" s="79"/>
      <c r="T2945" s="79"/>
      <c r="U2945" s="79"/>
      <c r="V2945" s="79"/>
      <c r="W2945" s="79"/>
    </row>
    <row r="2946" spans="1:23">
      <c r="A2946" s="79"/>
      <c r="B2946" s="79"/>
      <c r="C2946" s="79"/>
      <c r="D2946" s="79"/>
      <c r="E2946" s="79"/>
      <c r="F2946" s="79"/>
      <c r="G2946" s="79"/>
      <c r="H2946" s="79"/>
      <c r="I2946" s="79"/>
      <c r="J2946" s="79"/>
      <c r="K2946" s="79"/>
      <c r="L2946" s="79"/>
      <c r="M2946" s="79"/>
      <c r="N2946" s="79"/>
      <c r="O2946" s="79"/>
      <c r="P2946" s="79"/>
      <c r="Q2946" s="79"/>
      <c r="R2946" s="79"/>
      <c r="S2946" s="79"/>
      <c r="T2946" s="79"/>
      <c r="U2946" s="79"/>
      <c r="V2946" s="79"/>
      <c r="W2946" s="79"/>
    </row>
    <row r="2947" spans="1:23">
      <c r="A2947" s="79"/>
      <c r="B2947" s="79"/>
      <c r="C2947" s="79"/>
      <c r="D2947" s="79"/>
      <c r="E2947" s="79"/>
      <c r="F2947" s="79"/>
      <c r="G2947" s="79"/>
      <c r="H2947" s="79"/>
      <c r="I2947" s="79"/>
      <c r="J2947" s="79"/>
      <c r="K2947" s="79"/>
      <c r="L2947" s="79"/>
      <c r="M2947" s="79"/>
      <c r="N2947" s="79"/>
      <c r="O2947" s="79"/>
      <c r="P2947" s="79"/>
      <c r="Q2947" s="79"/>
      <c r="R2947" s="79"/>
      <c r="S2947" s="79"/>
      <c r="T2947" s="79"/>
      <c r="U2947" s="79"/>
      <c r="V2947" s="79"/>
      <c r="W2947" s="79"/>
    </row>
    <row r="2948" spans="1:23">
      <c r="A2948" s="79"/>
      <c r="B2948" s="79"/>
      <c r="C2948" s="79"/>
      <c r="D2948" s="79"/>
      <c r="E2948" s="79"/>
      <c r="F2948" s="79"/>
      <c r="G2948" s="79"/>
      <c r="H2948" s="79"/>
      <c r="I2948" s="79"/>
      <c r="J2948" s="79"/>
      <c r="K2948" s="79"/>
      <c r="L2948" s="79"/>
      <c r="M2948" s="79"/>
      <c r="N2948" s="79"/>
      <c r="O2948" s="79"/>
      <c r="P2948" s="79"/>
      <c r="Q2948" s="79"/>
      <c r="R2948" s="79"/>
      <c r="S2948" s="79"/>
      <c r="T2948" s="79"/>
      <c r="U2948" s="79"/>
      <c r="V2948" s="79"/>
      <c r="W2948" s="79"/>
    </row>
    <row r="2949" spans="1:23">
      <c r="A2949" s="79"/>
      <c r="B2949" s="79"/>
      <c r="C2949" s="79"/>
      <c r="D2949" s="79"/>
      <c r="E2949" s="79"/>
      <c r="F2949" s="79"/>
      <c r="G2949" s="79"/>
      <c r="H2949" s="79"/>
      <c r="I2949" s="79"/>
      <c r="J2949" s="79"/>
      <c r="K2949" s="79"/>
      <c r="L2949" s="79"/>
      <c r="M2949" s="79"/>
      <c r="N2949" s="79"/>
      <c r="O2949" s="79"/>
      <c r="P2949" s="79"/>
      <c r="Q2949" s="79"/>
      <c r="R2949" s="79"/>
      <c r="S2949" s="79"/>
      <c r="T2949" s="79"/>
      <c r="U2949" s="79"/>
      <c r="V2949" s="79"/>
      <c r="W2949" s="79"/>
    </row>
    <row r="2950" spans="1:23">
      <c r="A2950" s="79"/>
      <c r="B2950" s="79"/>
      <c r="C2950" s="79"/>
      <c r="D2950" s="79"/>
      <c r="E2950" s="79"/>
      <c r="F2950" s="79"/>
      <c r="G2950" s="79"/>
      <c r="H2950" s="79"/>
      <c r="I2950" s="79"/>
      <c r="J2950" s="79"/>
      <c r="K2950" s="79"/>
      <c r="L2950" s="79"/>
      <c r="M2950" s="79"/>
      <c r="N2950" s="79"/>
      <c r="O2950" s="79"/>
      <c r="P2950" s="79"/>
      <c r="Q2950" s="79"/>
      <c r="R2950" s="79"/>
      <c r="S2950" s="79"/>
      <c r="T2950" s="79"/>
      <c r="U2950" s="79"/>
      <c r="V2950" s="79"/>
      <c r="W2950" s="79"/>
    </row>
    <row r="2951" spans="1:23">
      <c r="A2951" s="79"/>
      <c r="B2951" s="79"/>
      <c r="C2951" s="79"/>
      <c r="D2951" s="79"/>
      <c r="E2951" s="79"/>
      <c r="F2951" s="79"/>
      <c r="G2951" s="79"/>
      <c r="H2951" s="79"/>
      <c r="I2951" s="79"/>
      <c r="J2951" s="79"/>
      <c r="K2951" s="79"/>
      <c r="L2951" s="79"/>
      <c r="M2951" s="79"/>
      <c r="N2951" s="79"/>
      <c r="O2951" s="79"/>
      <c r="P2951" s="79"/>
      <c r="Q2951" s="79"/>
      <c r="R2951" s="79"/>
      <c r="S2951" s="79"/>
      <c r="T2951" s="79"/>
      <c r="U2951" s="79"/>
      <c r="V2951" s="79"/>
      <c r="W2951" s="79"/>
    </row>
    <row r="2952" spans="1:23">
      <c r="A2952" s="79"/>
      <c r="B2952" s="79"/>
      <c r="C2952" s="79"/>
      <c r="D2952" s="79"/>
      <c r="E2952" s="79"/>
      <c r="F2952" s="79"/>
      <c r="G2952" s="79"/>
      <c r="H2952" s="79"/>
      <c r="I2952" s="79"/>
      <c r="J2952" s="79"/>
      <c r="K2952" s="79"/>
      <c r="L2952" s="79"/>
      <c r="M2952" s="79"/>
      <c r="N2952" s="79"/>
      <c r="O2952" s="79"/>
      <c r="P2952" s="79"/>
      <c r="Q2952" s="79"/>
      <c r="R2952" s="79"/>
      <c r="S2952" s="79"/>
      <c r="T2952" s="79"/>
      <c r="U2952" s="79"/>
      <c r="V2952" s="79"/>
      <c r="W2952" s="79"/>
    </row>
    <row r="2953" spans="1:23">
      <c r="A2953" s="79"/>
      <c r="B2953" s="79"/>
      <c r="C2953" s="79"/>
      <c r="D2953" s="79"/>
      <c r="E2953" s="79"/>
      <c r="F2953" s="79"/>
      <c r="G2953" s="79"/>
      <c r="H2953" s="79"/>
      <c r="I2953" s="79"/>
      <c r="J2953" s="79"/>
      <c r="K2953" s="79"/>
      <c r="L2953" s="79"/>
      <c r="M2953" s="79"/>
      <c r="N2953" s="79"/>
      <c r="O2953" s="79"/>
      <c r="P2953" s="79"/>
      <c r="Q2953" s="79"/>
      <c r="R2953" s="79"/>
      <c r="S2953" s="79"/>
      <c r="T2953" s="79"/>
      <c r="U2953" s="79"/>
      <c r="V2953" s="79"/>
      <c r="W2953" s="79"/>
    </row>
    <row r="2954" spans="1:23">
      <c r="A2954" s="79"/>
      <c r="B2954" s="79"/>
      <c r="C2954" s="79"/>
      <c r="D2954" s="79"/>
      <c r="E2954" s="79"/>
      <c r="F2954" s="79"/>
      <c r="G2954" s="79"/>
      <c r="H2954" s="79"/>
      <c r="I2954" s="79"/>
      <c r="J2954" s="79"/>
      <c r="K2954" s="79"/>
      <c r="L2954" s="79"/>
      <c r="M2954" s="79"/>
      <c r="N2954" s="79"/>
      <c r="O2954" s="79"/>
      <c r="P2954" s="79"/>
      <c r="Q2954" s="79"/>
      <c r="R2954" s="79"/>
      <c r="S2954" s="79"/>
      <c r="T2954" s="79"/>
      <c r="U2954" s="79"/>
      <c r="V2954" s="79"/>
      <c r="W2954" s="79"/>
    </row>
    <row r="2955" spans="1:23">
      <c r="A2955" s="79"/>
      <c r="B2955" s="79"/>
      <c r="C2955" s="79"/>
      <c r="D2955" s="79"/>
      <c r="E2955" s="79"/>
      <c r="F2955" s="79"/>
      <c r="G2955" s="79"/>
      <c r="H2955" s="79"/>
      <c r="I2955" s="79"/>
      <c r="J2955" s="79"/>
      <c r="K2955" s="79"/>
      <c r="L2955" s="79"/>
      <c r="M2955" s="79"/>
      <c r="N2955" s="79"/>
      <c r="O2955" s="79"/>
      <c r="P2955" s="79"/>
      <c r="Q2955" s="79"/>
      <c r="R2955" s="79"/>
      <c r="S2955" s="79"/>
      <c r="T2955" s="79"/>
      <c r="U2955" s="79"/>
      <c r="V2955" s="79"/>
      <c r="W2955" s="79"/>
    </row>
    <row r="2956" spans="1:23">
      <c r="A2956" s="79"/>
      <c r="B2956" s="79"/>
      <c r="C2956" s="79"/>
      <c r="D2956" s="79"/>
      <c r="E2956" s="79"/>
      <c r="F2956" s="79"/>
      <c r="G2956" s="79"/>
      <c r="H2956" s="79"/>
      <c r="I2956" s="79"/>
      <c r="J2956" s="79"/>
      <c r="K2956" s="79"/>
      <c r="L2956" s="79"/>
      <c r="M2956" s="79"/>
      <c r="N2956" s="79"/>
      <c r="O2956" s="79"/>
      <c r="P2956" s="79"/>
      <c r="Q2956" s="79"/>
      <c r="R2956" s="79"/>
      <c r="S2956" s="79"/>
      <c r="T2956" s="79"/>
      <c r="U2956" s="79"/>
      <c r="V2956" s="79"/>
      <c r="W2956" s="79"/>
    </row>
    <row r="2957" spans="1:23">
      <c r="A2957" s="79"/>
      <c r="B2957" s="79"/>
      <c r="C2957" s="79"/>
      <c r="D2957" s="79"/>
      <c r="E2957" s="79"/>
      <c r="F2957" s="79"/>
      <c r="G2957" s="79"/>
      <c r="H2957" s="79"/>
      <c r="I2957" s="79"/>
      <c r="J2957" s="79"/>
      <c r="K2957" s="79"/>
      <c r="L2957" s="79"/>
      <c r="M2957" s="79"/>
      <c r="N2957" s="79"/>
      <c r="O2957" s="79"/>
      <c r="P2957" s="79"/>
      <c r="Q2957" s="79"/>
      <c r="R2957" s="79"/>
      <c r="S2957" s="79"/>
      <c r="T2957" s="79"/>
      <c r="U2957" s="79"/>
      <c r="V2957" s="79"/>
      <c r="W2957" s="79"/>
    </row>
    <row r="2958" spans="1:23">
      <c r="A2958" s="79"/>
      <c r="B2958" s="79"/>
      <c r="C2958" s="79"/>
      <c r="D2958" s="79"/>
      <c r="E2958" s="79"/>
      <c r="F2958" s="79"/>
      <c r="G2958" s="79"/>
      <c r="H2958" s="79"/>
      <c r="I2958" s="79"/>
      <c r="J2958" s="79"/>
      <c r="K2958" s="79"/>
      <c r="L2958" s="79"/>
      <c r="M2958" s="79"/>
      <c r="N2958" s="79"/>
      <c r="O2958" s="79"/>
      <c r="P2958" s="79"/>
      <c r="Q2958" s="79"/>
      <c r="R2958" s="79"/>
      <c r="S2958" s="79"/>
      <c r="T2958" s="79"/>
      <c r="U2958" s="79"/>
      <c r="V2958" s="79"/>
      <c r="W2958" s="79"/>
    </row>
    <row r="2959" spans="1:23">
      <c r="A2959" s="79"/>
      <c r="B2959" s="79"/>
      <c r="C2959" s="79"/>
      <c r="D2959" s="79"/>
      <c r="E2959" s="79"/>
      <c r="F2959" s="79"/>
      <c r="G2959" s="79"/>
      <c r="H2959" s="79"/>
      <c r="I2959" s="79"/>
      <c r="J2959" s="79"/>
      <c r="K2959" s="79"/>
      <c r="L2959" s="79"/>
      <c r="M2959" s="79"/>
      <c r="N2959" s="79"/>
      <c r="O2959" s="79"/>
      <c r="P2959" s="79"/>
      <c r="Q2959" s="79"/>
      <c r="R2959" s="79"/>
      <c r="S2959" s="79"/>
      <c r="T2959" s="79"/>
      <c r="U2959" s="79"/>
      <c r="V2959" s="79"/>
      <c r="W2959" s="79"/>
    </row>
    <row r="2960" spans="1:23">
      <c r="A2960" s="79"/>
      <c r="B2960" s="79"/>
      <c r="C2960" s="79"/>
      <c r="D2960" s="79"/>
      <c r="E2960" s="79"/>
      <c r="F2960" s="79"/>
      <c r="G2960" s="79"/>
      <c r="H2960" s="79"/>
      <c r="I2960" s="79"/>
      <c r="J2960" s="79"/>
      <c r="K2960" s="79"/>
      <c r="L2960" s="79"/>
      <c r="M2960" s="79"/>
      <c r="N2960" s="79"/>
      <c r="O2960" s="79"/>
      <c r="P2960" s="79"/>
      <c r="Q2960" s="79"/>
      <c r="R2960" s="79"/>
      <c r="S2960" s="79"/>
      <c r="T2960" s="79"/>
      <c r="U2960" s="79"/>
      <c r="V2960" s="79"/>
      <c r="W2960" s="79"/>
    </row>
    <row r="2961" spans="1:23">
      <c r="A2961" s="79"/>
      <c r="B2961" s="79"/>
      <c r="C2961" s="79"/>
      <c r="D2961" s="79"/>
      <c r="E2961" s="79"/>
      <c r="F2961" s="79"/>
      <c r="G2961" s="79"/>
      <c r="H2961" s="79"/>
      <c r="I2961" s="79"/>
      <c r="J2961" s="79"/>
      <c r="K2961" s="79"/>
      <c r="L2961" s="79"/>
      <c r="M2961" s="79"/>
      <c r="N2961" s="79"/>
      <c r="O2961" s="79"/>
      <c r="P2961" s="79"/>
      <c r="Q2961" s="79"/>
      <c r="R2961" s="79"/>
      <c r="S2961" s="79"/>
      <c r="T2961" s="79"/>
      <c r="U2961" s="79"/>
      <c r="V2961" s="79"/>
      <c r="W2961" s="79"/>
    </row>
    <row r="2962" spans="1:23">
      <c r="A2962" s="79"/>
      <c r="B2962" s="79"/>
      <c r="C2962" s="79"/>
      <c r="D2962" s="79"/>
      <c r="E2962" s="79"/>
      <c r="F2962" s="79"/>
      <c r="G2962" s="79"/>
      <c r="H2962" s="79"/>
      <c r="I2962" s="79"/>
      <c r="J2962" s="79"/>
      <c r="K2962" s="79"/>
      <c r="L2962" s="79"/>
      <c r="M2962" s="79"/>
      <c r="N2962" s="79"/>
      <c r="O2962" s="79"/>
      <c r="P2962" s="79"/>
      <c r="Q2962" s="79"/>
      <c r="R2962" s="79"/>
      <c r="S2962" s="79"/>
      <c r="T2962" s="79"/>
      <c r="U2962" s="79"/>
      <c r="V2962" s="79"/>
      <c r="W2962" s="79"/>
    </row>
    <row r="2963" spans="1:23">
      <c r="A2963" s="79"/>
      <c r="B2963" s="79"/>
      <c r="C2963" s="79"/>
      <c r="D2963" s="79"/>
      <c r="E2963" s="79"/>
      <c r="F2963" s="79"/>
      <c r="G2963" s="79"/>
      <c r="H2963" s="79"/>
      <c r="I2963" s="79"/>
      <c r="J2963" s="79"/>
      <c r="K2963" s="79"/>
      <c r="L2963" s="79"/>
      <c r="M2963" s="79"/>
      <c r="N2963" s="79"/>
      <c r="O2963" s="79"/>
      <c r="P2963" s="79"/>
      <c r="Q2963" s="79"/>
      <c r="R2963" s="79"/>
      <c r="S2963" s="79"/>
      <c r="T2963" s="79"/>
      <c r="U2963" s="79"/>
      <c r="V2963" s="79"/>
      <c r="W2963" s="79"/>
    </row>
    <row r="2964" spans="1:23">
      <c r="A2964" s="79"/>
      <c r="B2964" s="79"/>
      <c r="C2964" s="79"/>
      <c r="D2964" s="79"/>
      <c r="E2964" s="79"/>
      <c r="F2964" s="79"/>
      <c r="G2964" s="79"/>
      <c r="H2964" s="79"/>
      <c r="I2964" s="79"/>
      <c r="J2964" s="79"/>
      <c r="K2964" s="79"/>
      <c r="L2964" s="79"/>
      <c r="M2964" s="79"/>
      <c r="N2964" s="79"/>
      <c r="O2964" s="79"/>
      <c r="P2964" s="79"/>
      <c r="Q2964" s="79"/>
      <c r="R2964" s="79"/>
      <c r="S2964" s="79"/>
      <c r="T2964" s="79"/>
      <c r="U2964" s="79"/>
      <c r="V2964" s="79"/>
      <c r="W2964" s="79"/>
    </row>
    <row r="2965" spans="1:23">
      <c r="A2965" s="79"/>
      <c r="B2965" s="79"/>
      <c r="C2965" s="79"/>
      <c r="D2965" s="79"/>
      <c r="E2965" s="79"/>
      <c r="F2965" s="79"/>
      <c r="G2965" s="79"/>
      <c r="H2965" s="79"/>
      <c r="I2965" s="79"/>
      <c r="J2965" s="79"/>
      <c r="K2965" s="79"/>
      <c r="L2965" s="79"/>
      <c r="M2965" s="79"/>
      <c r="N2965" s="79"/>
      <c r="O2965" s="79"/>
      <c r="P2965" s="79"/>
      <c r="Q2965" s="79"/>
      <c r="R2965" s="79"/>
      <c r="S2965" s="79"/>
      <c r="T2965" s="79"/>
      <c r="U2965" s="79"/>
      <c r="V2965" s="79"/>
      <c r="W2965" s="79"/>
    </row>
    <row r="2966" spans="1:23">
      <c r="A2966" s="79"/>
      <c r="B2966" s="79"/>
      <c r="C2966" s="79"/>
      <c r="D2966" s="79"/>
      <c r="E2966" s="79"/>
      <c r="F2966" s="79"/>
      <c r="G2966" s="79"/>
      <c r="H2966" s="79"/>
      <c r="I2966" s="79"/>
      <c r="J2966" s="79"/>
      <c r="K2966" s="79"/>
      <c r="L2966" s="79"/>
      <c r="M2966" s="79"/>
      <c r="N2966" s="79"/>
      <c r="O2966" s="79"/>
      <c r="P2966" s="79"/>
      <c r="Q2966" s="79"/>
      <c r="R2966" s="79"/>
      <c r="S2966" s="79"/>
      <c r="T2966" s="79"/>
      <c r="U2966" s="79"/>
      <c r="V2966" s="79"/>
      <c r="W2966" s="79"/>
    </row>
    <row r="2967" spans="1:23">
      <c r="A2967" s="79"/>
      <c r="B2967" s="79"/>
      <c r="C2967" s="79"/>
      <c r="D2967" s="79"/>
      <c r="E2967" s="79"/>
      <c r="F2967" s="79"/>
      <c r="G2967" s="79"/>
      <c r="H2967" s="79"/>
      <c r="I2967" s="79"/>
      <c r="J2967" s="79"/>
      <c r="K2967" s="79"/>
      <c r="L2967" s="79"/>
      <c r="M2967" s="79"/>
      <c r="N2967" s="79"/>
      <c r="O2967" s="79"/>
      <c r="P2967" s="79"/>
      <c r="Q2967" s="79"/>
      <c r="R2967" s="79"/>
      <c r="S2967" s="79"/>
      <c r="T2967" s="79"/>
      <c r="U2967" s="79"/>
      <c r="V2967" s="79"/>
      <c r="W2967" s="79"/>
    </row>
    <row r="2968" spans="1:23">
      <c r="A2968" s="79"/>
      <c r="B2968" s="79"/>
      <c r="C2968" s="79"/>
      <c r="D2968" s="79"/>
      <c r="E2968" s="79"/>
      <c r="F2968" s="79"/>
      <c r="G2968" s="79"/>
      <c r="H2968" s="79"/>
      <c r="I2968" s="79"/>
      <c r="J2968" s="79"/>
      <c r="K2968" s="79"/>
      <c r="L2968" s="79"/>
      <c r="M2968" s="79"/>
      <c r="N2968" s="79"/>
      <c r="O2968" s="79"/>
      <c r="P2968" s="79"/>
      <c r="Q2968" s="79"/>
      <c r="R2968" s="79"/>
      <c r="S2968" s="79"/>
      <c r="T2968" s="79"/>
      <c r="U2968" s="79"/>
      <c r="V2968" s="79"/>
      <c r="W2968" s="79"/>
    </row>
    <row r="2969" spans="1:23">
      <c r="A2969" s="79"/>
      <c r="B2969" s="79"/>
      <c r="C2969" s="79"/>
      <c r="D2969" s="79"/>
      <c r="E2969" s="79"/>
      <c r="F2969" s="79"/>
      <c r="G2969" s="79"/>
      <c r="H2969" s="79"/>
      <c r="I2969" s="79"/>
      <c r="J2969" s="79"/>
      <c r="K2969" s="79"/>
      <c r="L2969" s="79"/>
      <c r="M2969" s="79"/>
      <c r="N2969" s="79"/>
      <c r="O2969" s="79"/>
      <c r="P2969" s="79"/>
      <c r="Q2969" s="79"/>
      <c r="R2969" s="79"/>
      <c r="S2969" s="79"/>
      <c r="T2969" s="79"/>
      <c r="U2969" s="79"/>
      <c r="V2969" s="79"/>
      <c r="W2969" s="79"/>
    </row>
    <row r="2970" spans="1:23">
      <c r="A2970" s="79"/>
      <c r="B2970" s="79"/>
      <c r="C2970" s="79"/>
      <c r="D2970" s="79"/>
      <c r="E2970" s="79"/>
      <c r="F2970" s="79"/>
      <c r="G2970" s="79"/>
      <c r="H2970" s="79"/>
      <c r="I2970" s="79"/>
      <c r="J2970" s="79"/>
      <c r="K2970" s="79"/>
      <c r="L2970" s="79"/>
      <c r="M2970" s="79"/>
      <c r="N2970" s="79"/>
      <c r="O2970" s="79"/>
      <c r="P2970" s="79"/>
      <c r="Q2970" s="79"/>
      <c r="R2970" s="79"/>
      <c r="S2970" s="79"/>
      <c r="T2970" s="79"/>
      <c r="U2970" s="79"/>
      <c r="V2970" s="79"/>
      <c r="W2970" s="79"/>
    </row>
    <row r="2971" spans="1:23">
      <c r="A2971" s="79"/>
      <c r="B2971" s="79"/>
      <c r="C2971" s="79"/>
      <c r="D2971" s="79"/>
      <c r="E2971" s="79"/>
      <c r="F2971" s="79"/>
      <c r="G2971" s="79"/>
      <c r="H2971" s="79"/>
      <c r="I2971" s="79"/>
      <c r="J2971" s="79"/>
      <c r="K2971" s="79"/>
      <c r="L2971" s="79"/>
      <c r="M2971" s="79"/>
      <c r="N2971" s="79"/>
      <c r="O2971" s="79"/>
      <c r="P2971" s="79"/>
      <c r="Q2971" s="79"/>
      <c r="R2971" s="79"/>
      <c r="S2971" s="79"/>
      <c r="T2971" s="79"/>
      <c r="U2971" s="79"/>
      <c r="V2971" s="79"/>
      <c r="W2971" s="79"/>
    </row>
    <row r="2972" spans="1:23">
      <c r="A2972" s="79"/>
      <c r="B2972" s="79"/>
      <c r="C2972" s="79"/>
      <c r="D2972" s="79"/>
      <c r="E2972" s="79"/>
      <c r="F2972" s="79"/>
      <c r="G2972" s="79"/>
      <c r="H2972" s="79"/>
      <c r="I2972" s="79"/>
      <c r="J2972" s="79"/>
      <c r="K2972" s="79"/>
      <c r="L2972" s="79"/>
      <c r="M2972" s="79"/>
      <c r="N2972" s="79"/>
      <c r="O2972" s="79"/>
      <c r="P2972" s="79"/>
      <c r="Q2972" s="79"/>
      <c r="R2972" s="79"/>
      <c r="S2972" s="79"/>
      <c r="T2972" s="79"/>
      <c r="U2972" s="79"/>
      <c r="V2972" s="79"/>
      <c r="W2972" s="79"/>
    </row>
    <row r="2973" spans="1:23">
      <c r="A2973" s="79"/>
      <c r="B2973" s="79"/>
      <c r="C2973" s="79"/>
      <c r="D2973" s="79"/>
      <c r="E2973" s="79"/>
      <c r="F2973" s="79"/>
      <c r="G2973" s="79"/>
      <c r="H2973" s="79"/>
      <c r="I2973" s="79"/>
      <c r="J2973" s="79"/>
      <c r="K2973" s="79"/>
      <c r="L2973" s="79"/>
      <c r="M2973" s="79"/>
      <c r="N2973" s="79"/>
      <c r="O2973" s="79"/>
      <c r="P2973" s="79"/>
      <c r="Q2973" s="79"/>
      <c r="R2973" s="79"/>
      <c r="S2973" s="79"/>
      <c r="T2973" s="79"/>
      <c r="U2973" s="79"/>
      <c r="V2973" s="79"/>
      <c r="W2973" s="79"/>
    </row>
    <row r="2974" spans="1:23">
      <c r="A2974" s="79"/>
      <c r="B2974" s="79"/>
      <c r="C2974" s="79"/>
      <c r="D2974" s="79"/>
      <c r="E2974" s="79"/>
      <c r="F2974" s="79"/>
      <c r="G2974" s="79"/>
      <c r="H2974" s="79"/>
      <c r="I2974" s="79"/>
      <c r="J2974" s="79"/>
      <c r="K2974" s="79"/>
      <c r="L2974" s="79"/>
      <c r="M2974" s="79"/>
      <c r="N2974" s="79"/>
      <c r="O2974" s="79"/>
      <c r="P2974" s="79"/>
      <c r="Q2974" s="79"/>
      <c r="R2974" s="79"/>
      <c r="S2974" s="79"/>
      <c r="T2974" s="79"/>
      <c r="U2974" s="79"/>
      <c r="V2974" s="79"/>
      <c r="W2974" s="79"/>
    </row>
    <row r="2975" spans="1:23">
      <c r="A2975" s="79"/>
      <c r="B2975" s="79"/>
      <c r="C2975" s="79"/>
      <c r="D2975" s="79"/>
      <c r="E2975" s="79"/>
      <c r="F2975" s="79"/>
      <c r="G2975" s="79"/>
      <c r="H2975" s="79"/>
      <c r="I2975" s="79"/>
      <c r="J2975" s="79"/>
      <c r="K2975" s="79"/>
      <c r="L2975" s="79"/>
      <c r="M2975" s="79"/>
      <c r="N2975" s="79"/>
      <c r="O2975" s="79"/>
      <c r="P2975" s="79"/>
      <c r="Q2975" s="79"/>
      <c r="R2975" s="79"/>
      <c r="S2975" s="79"/>
      <c r="T2975" s="79"/>
      <c r="U2975" s="79"/>
      <c r="V2975" s="79"/>
      <c r="W2975" s="79"/>
    </row>
    <row r="2976" spans="1:23">
      <c r="A2976" s="79"/>
      <c r="B2976" s="79"/>
      <c r="C2976" s="79"/>
      <c r="D2976" s="79"/>
      <c r="E2976" s="79"/>
      <c r="F2976" s="79"/>
      <c r="G2976" s="79"/>
      <c r="H2976" s="79"/>
      <c r="I2976" s="79"/>
      <c r="J2976" s="79"/>
      <c r="K2976" s="79"/>
      <c r="L2976" s="79"/>
      <c r="M2976" s="79"/>
      <c r="N2976" s="79"/>
      <c r="O2976" s="79"/>
      <c r="P2976" s="79"/>
      <c r="Q2976" s="79"/>
      <c r="R2976" s="79"/>
      <c r="S2976" s="79"/>
      <c r="T2976" s="79"/>
      <c r="U2976" s="79"/>
      <c r="V2976" s="79"/>
      <c r="W2976" s="79"/>
    </row>
    <row r="2977" spans="1:23">
      <c r="A2977" s="79"/>
      <c r="B2977" s="79"/>
      <c r="C2977" s="79"/>
      <c r="D2977" s="79"/>
      <c r="E2977" s="79"/>
      <c r="F2977" s="79"/>
      <c r="G2977" s="79"/>
      <c r="H2977" s="79"/>
      <c r="I2977" s="79"/>
      <c r="J2977" s="79"/>
      <c r="K2977" s="79"/>
      <c r="L2977" s="79"/>
      <c r="M2977" s="79"/>
      <c r="N2977" s="79"/>
      <c r="O2977" s="79"/>
      <c r="P2977" s="79"/>
      <c r="Q2977" s="79"/>
      <c r="R2977" s="79"/>
      <c r="S2977" s="79"/>
      <c r="T2977" s="79"/>
      <c r="U2977" s="79"/>
      <c r="V2977" s="79"/>
      <c r="W2977" s="79"/>
    </row>
    <row r="2978" spans="1:23">
      <c r="A2978" s="79"/>
      <c r="B2978" s="79"/>
      <c r="C2978" s="79"/>
      <c r="D2978" s="79"/>
      <c r="E2978" s="79"/>
      <c r="F2978" s="79"/>
      <c r="G2978" s="79"/>
      <c r="H2978" s="79"/>
      <c r="I2978" s="79"/>
      <c r="J2978" s="79"/>
      <c r="K2978" s="79"/>
      <c r="L2978" s="79"/>
      <c r="M2978" s="79"/>
      <c r="N2978" s="79"/>
      <c r="O2978" s="79"/>
      <c r="P2978" s="79"/>
      <c r="Q2978" s="79"/>
      <c r="R2978" s="79"/>
      <c r="S2978" s="79"/>
      <c r="T2978" s="79"/>
      <c r="U2978" s="79"/>
      <c r="V2978" s="79"/>
      <c r="W2978" s="79"/>
    </row>
    <row r="2979" spans="1:23">
      <c r="A2979" s="79"/>
      <c r="B2979" s="79"/>
      <c r="C2979" s="79"/>
      <c r="D2979" s="79"/>
      <c r="E2979" s="79"/>
      <c r="F2979" s="79"/>
      <c r="G2979" s="79"/>
      <c r="H2979" s="79"/>
      <c r="I2979" s="79"/>
      <c r="J2979" s="79"/>
      <c r="K2979" s="79"/>
      <c r="L2979" s="79"/>
      <c r="M2979" s="79"/>
      <c r="N2979" s="79"/>
      <c r="O2979" s="79"/>
      <c r="P2979" s="79"/>
      <c r="Q2979" s="79"/>
      <c r="R2979" s="79"/>
      <c r="S2979" s="79"/>
      <c r="T2979" s="79"/>
      <c r="U2979" s="79"/>
      <c r="V2979" s="79"/>
      <c r="W2979" s="79"/>
    </row>
    <row r="2980" spans="1:23">
      <c r="A2980" s="79"/>
      <c r="B2980" s="79"/>
      <c r="C2980" s="79"/>
      <c r="D2980" s="79"/>
      <c r="E2980" s="79"/>
      <c r="F2980" s="79"/>
      <c r="G2980" s="79"/>
      <c r="H2980" s="79"/>
      <c r="I2980" s="79"/>
      <c r="J2980" s="79"/>
      <c r="K2980" s="79"/>
      <c r="L2980" s="79"/>
      <c r="M2980" s="79"/>
      <c r="N2980" s="79"/>
      <c r="O2980" s="79"/>
      <c r="P2980" s="79"/>
      <c r="Q2980" s="79"/>
      <c r="R2980" s="79"/>
      <c r="S2980" s="79"/>
      <c r="T2980" s="79"/>
      <c r="U2980" s="79"/>
      <c r="V2980" s="79"/>
      <c r="W2980" s="79"/>
    </row>
    <row r="2981" spans="1:23">
      <c r="A2981" s="79"/>
      <c r="B2981" s="79"/>
      <c r="C2981" s="79"/>
      <c r="D2981" s="79"/>
      <c r="E2981" s="79"/>
      <c r="F2981" s="79"/>
      <c r="G2981" s="79"/>
      <c r="H2981" s="79"/>
      <c r="I2981" s="79"/>
      <c r="J2981" s="79"/>
      <c r="K2981" s="79"/>
      <c r="L2981" s="79"/>
      <c r="M2981" s="79"/>
      <c r="N2981" s="79"/>
      <c r="O2981" s="79"/>
      <c r="P2981" s="79"/>
      <c r="Q2981" s="79"/>
      <c r="R2981" s="79"/>
      <c r="S2981" s="79"/>
      <c r="T2981" s="79"/>
      <c r="U2981" s="79"/>
      <c r="V2981" s="79"/>
      <c r="W2981" s="79"/>
    </row>
    <row r="2982" spans="1:23">
      <c r="A2982" s="79"/>
      <c r="B2982" s="79"/>
      <c r="C2982" s="79"/>
      <c r="D2982" s="79"/>
      <c r="E2982" s="79"/>
      <c r="F2982" s="79"/>
      <c r="G2982" s="79"/>
      <c r="H2982" s="79"/>
      <c r="I2982" s="79"/>
      <c r="J2982" s="79"/>
      <c r="K2982" s="79"/>
      <c r="L2982" s="79"/>
      <c r="M2982" s="79"/>
      <c r="N2982" s="79"/>
      <c r="O2982" s="79"/>
      <c r="P2982" s="79"/>
      <c r="Q2982" s="79"/>
      <c r="R2982" s="79"/>
      <c r="S2982" s="79"/>
      <c r="T2982" s="79"/>
      <c r="U2982" s="79"/>
      <c r="V2982" s="79"/>
      <c r="W2982" s="79"/>
    </row>
    <row r="2983" spans="1:23">
      <c r="A2983" s="79"/>
      <c r="B2983" s="79"/>
      <c r="C2983" s="79"/>
      <c r="D2983" s="79"/>
      <c r="E2983" s="79"/>
      <c r="F2983" s="79"/>
      <c r="G2983" s="79"/>
      <c r="H2983" s="79"/>
      <c r="I2983" s="79"/>
      <c r="J2983" s="79"/>
      <c r="K2983" s="79"/>
      <c r="L2983" s="79"/>
      <c r="M2983" s="79"/>
      <c r="N2983" s="79"/>
      <c r="O2983" s="79"/>
      <c r="P2983" s="79"/>
      <c r="Q2983" s="79"/>
      <c r="R2983" s="79"/>
      <c r="S2983" s="79"/>
      <c r="T2983" s="79"/>
      <c r="U2983" s="79"/>
      <c r="V2983" s="79"/>
      <c r="W2983" s="79"/>
    </row>
    <row r="2984" spans="1:23">
      <c r="A2984" s="79"/>
      <c r="B2984" s="79"/>
      <c r="C2984" s="79"/>
      <c r="D2984" s="79"/>
      <c r="E2984" s="79"/>
      <c r="F2984" s="79"/>
      <c r="G2984" s="79"/>
      <c r="H2984" s="79"/>
      <c r="I2984" s="79"/>
      <c r="J2984" s="79"/>
      <c r="K2984" s="79"/>
      <c r="L2984" s="79"/>
      <c r="M2984" s="79"/>
      <c r="N2984" s="79"/>
      <c r="O2984" s="79"/>
      <c r="P2984" s="79"/>
      <c r="Q2984" s="79"/>
      <c r="R2984" s="79"/>
      <c r="S2984" s="79"/>
      <c r="T2984" s="79"/>
      <c r="U2984" s="79"/>
      <c r="V2984" s="79"/>
      <c r="W2984" s="79"/>
    </row>
    <row r="2985" spans="1:23">
      <c r="A2985" s="79"/>
      <c r="B2985" s="79"/>
      <c r="C2985" s="79"/>
      <c r="D2985" s="79"/>
      <c r="E2985" s="79"/>
      <c r="F2985" s="79"/>
      <c r="G2985" s="79"/>
      <c r="H2985" s="79"/>
      <c r="I2985" s="79"/>
      <c r="J2985" s="79"/>
      <c r="K2985" s="79"/>
      <c r="L2985" s="79"/>
      <c r="M2985" s="79"/>
      <c r="N2985" s="79"/>
      <c r="O2985" s="79"/>
      <c r="P2985" s="79"/>
      <c r="Q2985" s="79"/>
      <c r="R2985" s="79"/>
      <c r="S2985" s="79"/>
      <c r="T2985" s="79"/>
      <c r="U2985" s="79"/>
      <c r="V2985" s="79"/>
      <c r="W2985" s="79"/>
    </row>
    <row r="2986" spans="1:23">
      <c r="A2986" s="79"/>
      <c r="B2986" s="79"/>
      <c r="C2986" s="79"/>
      <c r="D2986" s="79"/>
      <c r="E2986" s="79"/>
      <c r="F2986" s="79"/>
      <c r="G2986" s="79"/>
      <c r="H2986" s="79"/>
      <c r="I2986" s="79"/>
      <c r="J2986" s="79"/>
      <c r="K2986" s="79"/>
      <c r="L2986" s="79"/>
      <c r="M2986" s="79"/>
      <c r="N2986" s="79"/>
      <c r="O2986" s="79"/>
      <c r="P2986" s="79"/>
      <c r="Q2986" s="79"/>
      <c r="R2986" s="79"/>
      <c r="S2986" s="79"/>
      <c r="T2986" s="79"/>
      <c r="U2986" s="79"/>
      <c r="V2986" s="79"/>
      <c r="W2986" s="79"/>
    </row>
    <row r="2987" spans="1:23">
      <c r="A2987" s="79"/>
      <c r="B2987" s="79"/>
      <c r="C2987" s="79"/>
      <c r="D2987" s="79"/>
      <c r="E2987" s="79"/>
      <c r="F2987" s="79"/>
      <c r="G2987" s="79"/>
      <c r="H2987" s="79"/>
      <c r="I2987" s="79"/>
      <c r="J2987" s="79"/>
      <c r="K2987" s="79"/>
      <c r="L2987" s="79"/>
      <c r="M2987" s="79"/>
      <c r="N2987" s="79"/>
      <c r="O2987" s="79"/>
      <c r="P2987" s="79"/>
      <c r="Q2987" s="79"/>
      <c r="R2987" s="79"/>
      <c r="S2987" s="79"/>
      <c r="T2987" s="79"/>
      <c r="U2987" s="79"/>
      <c r="V2987" s="79"/>
      <c r="W2987" s="79"/>
    </row>
    <row r="2988" spans="1:23">
      <c r="A2988" s="79"/>
      <c r="B2988" s="79"/>
      <c r="C2988" s="79"/>
      <c r="D2988" s="79"/>
      <c r="E2988" s="79"/>
      <c r="F2988" s="79"/>
      <c r="G2988" s="79"/>
      <c r="H2988" s="79"/>
      <c r="I2988" s="79"/>
      <c r="J2988" s="79"/>
      <c r="K2988" s="79"/>
      <c r="L2988" s="79"/>
      <c r="M2988" s="79"/>
      <c r="N2988" s="79"/>
      <c r="O2988" s="79"/>
      <c r="P2988" s="79"/>
      <c r="Q2988" s="79"/>
      <c r="R2988" s="79"/>
      <c r="S2988" s="79"/>
      <c r="T2988" s="79"/>
      <c r="U2988" s="79"/>
      <c r="V2988" s="79"/>
      <c r="W2988" s="79"/>
    </row>
    <row r="2989" spans="1:23">
      <c r="A2989" s="79"/>
      <c r="B2989" s="79"/>
      <c r="C2989" s="79"/>
      <c r="D2989" s="79"/>
      <c r="E2989" s="79"/>
      <c r="F2989" s="79"/>
      <c r="G2989" s="79"/>
      <c r="H2989" s="79"/>
      <c r="I2989" s="79"/>
      <c r="J2989" s="79"/>
      <c r="K2989" s="79"/>
      <c r="L2989" s="79"/>
      <c r="M2989" s="79"/>
      <c r="N2989" s="79"/>
      <c r="O2989" s="79"/>
      <c r="P2989" s="79"/>
      <c r="Q2989" s="79"/>
      <c r="R2989" s="79"/>
      <c r="S2989" s="79"/>
      <c r="T2989" s="79"/>
      <c r="U2989" s="79"/>
      <c r="V2989" s="79"/>
      <c r="W2989" s="79"/>
    </row>
    <row r="2990" spans="1:23">
      <c r="A2990" s="79"/>
      <c r="B2990" s="79"/>
      <c r="C2990" s="79"/>
      <c r="D2990" s="79"/>
      <c r="E2990" s="79"/>
      <c r="F2990" s="79"/>
      <c r="G2990" s="79"/>
      <c r="H2990" s="79"/>
      <c r="I2990" s="79"/>
      <c r="J2990" s="79"/>
      <c r="K2990" s="79"/>
      <c r="L2990" s="79"/>
      <c r="M2990" s="79"/>
      <c r="N2990" s="79"/>
      <c r="O2990" s="79"/>
      <c r="P2990" s="79"/>
      <c r="Q2990" s="79"/>
      <c r="R2990" s="79"/>
      <c r="S2990" s="79"/>
      <c r="T2990" s="79"/>
      <c r="U2990" s="79"/>
      <c r="V2990" s="79"/>
      <c r="W2990" s="79"/>
    </row>
    <row r="2991" spans="1:23">
      <c r="A2991" s="79"/>
      <c r="B2991" s="79"/>
      <c r="C2991" s="79"/>
      <c r="D2991" s="79"/>
      <c r="E2991" s="79"/>
      <c r="F2991" s="79"/>
      <c r="G2991" s="79"/>
      <c r="H2991" s="79"/>
      <c r="I2991" s="79"/>
      <c r="J2991" s="79"/>
      <c r="K2991" s="79"/>
      <c r="L2991" s="79"/>
      <c r="M2991" s="79"/>
      <c r="N2991" s="79"/>
      <c r="O2991" s="79"/>
      <c r="P2991" s="79"/>
      <c r="Q2991" s="79"/>
      <c r="R2991" s="79"/>
      <c r="S2991" s="79"/>
      <c r="T2991" s="79"/>
      <c r="U2991" s="79"/>
      <c r="V2991" s="79"/>
      <c r="W2991" s="79"/>
    </row>
    <row r="2992" spans="1:23">
      <c r="A2992" s="79"/>
      <c r="B2992" s="79"/>
      <c r="C2992" s="79"/>
      <c r="D2992" s="79"/>
      <c r="E2992" s="79"/>
      <c r="F2992" s="79"/>
      <c r="G2992" s="79"/>
      <c r="H2992" s="79"/>
      <c r="I2992" s="79"/>
      <c r="J2992" s="79"/>
      <c r="K2992" s="79"/>
      <c r="L2992" s="79"/>
      <c r="M2992" s="79"/>
      <c r="N2992" s="79"/>
      <c r="O2992" s="79"/>
      <c r="P2992" s="79"/>
      <c r="Q2992" s="79"/>
      <c r="R2992" s="79"/>
      <c r="S2992" s="79"/>
      <c r="T2992" s="79"/>
      <c r="U2992" s="79"/>
      <c r="V2992" s="79"/>
      <c r="W2992" s="79"/>
    </row>
    <row r="2993" spans="1:23">
      <c r="A2993" s="79"/>
      <c r="B2993" s="79"/>
      <c r="C2993" s="79"/>
      <c r="D2993" s="79"/>
      <c r="E2993" s="79"/>
      <c r="F2993" s="79"/>
      <c r="G2993" s="79"/>
      <c r="H2993" s="79"/>
      <c r="I2993" s="79"/>
      <c r="J2993" s="79"/>
      <c r="K2993" s="79"/>
      <c r="L2993" s="79"/>
      <c r="M2993" s="79"/>
      <c r="N2993" s="79"/>
      <c r="O2993" s="79"/>
      <c r="P2993" s="79"/>
      <c r="Q2993" s="79"/>
      <c r="R2993" s="79"/>
      <c r="S2993" s="79"/>
      <c r="T2993" s="79"/>
      <c r="U2993" s="79"/>
      <c r="V2993" s="79"/>
      <c r="W2993" s="79"/>
    </row>
    <row r="2994" spans="1:23">
      <c r="A2994" s="79"/>
      <c r="B2994" s="79"/>
      <c r="C2994" s="79"/>
      <c r="D2994" s="79"/>
      <c r="E2994" s="79"/>
      <c r="F2994" s="79"/>
      <c r="G2994" s="79"/>
      <c r="H2994" s="79"/>
      <c r="I2994" s="79"/>
      <c r="J2994" s="79"/>
      <c r="K2994" s="79"/>
      <c r="L2994" s="79"/>
      <c r="M2994" s="79"/>
      <c r="N2994" s="79"/>
      <c r="O2994" s="79"/>
      <c r="P2994" s="79"/>
      <c r="Q2994" s="79"/>
      <c r="R2994" s="79"/>
      <c r="S2994" s="79"/>
      <c r="T2994" s="79"/>
      <c r="U2994" s="79"/>
      <c r="V2994" s="79"/>
      <c r="W2994" s="79"/>
    </row>
    <row r="2995" spans="1:23">
      <c r="A2995" s="79"/>
      <c r="B2995" s="79"/>
      <c r="C2995" s="79"/>
      <c r="D2995" s="79"/>
      <c r="E2995" s="79"/>
      <c r="F2995" s="79"/>
      <c r="G2995" s="79"/>
      <c r="H2995" s="79"/>
      <c r="I2995" s="79"/>
      <c r="J2995" s="79"/>
      <c r="K2995" s="79"/>
      <c r="L2995" s="79"/>
      <c r="M2995" s="79"/>
      <c r="N2995" s="79"/>
      <c r="O2995" s="79"/>
      <c r="P2995" s="79"/>
      <c r="Q2995" s="79"/>
      <c r="R2995" s="79"/>
      <c r="S2995" s="79"/>
      <c r="T2995" s="79"/>
      <c r="U2995" s="79"/>
      <c r="V2995" s="79"/>
      <c r="W2995" s="79"/>
    </row>
    <row r="2996" spans="1:23">
      <c r="A2996" s="79"/>
      <c r="B2996" s="79"/>
      <c r="C2996" s="79"/>
      <c r="D2996" s="79"/>
      <c r="E2996" s="79"/>
      <c r="F2996" s="79"/>
      <c r="G2996" s="79"/>
      <c r="H2996" s="79"/>
      <c r="I2996" s="79"/>
      <c r="J2996" s="79"/>
      <c r="K2996" s="79"/>
      <c r="L2996" s="79"/>
      <c r="M2996" s="79"/>
      <c r="N2996" s="79"/>
      <c r="O2996" s="79"/>
      <c r="P2996" s="79"/>
      <c r="Q2996" s="79"/>
      <c r="R2996" s="79"/>
      <c r="S2996" s="79"/>
      <c r="T2996" s="79"/>
      <c r="U2996" s="79"/>
      <c r="V2996" s="79"/>
      <c r="W2996" s="79"/>
    </row>
    <row r="2997" spans="1:23">
      <c r="A2997" s="79"/>
      <c r="B2997" s="79"/>
      <c r="C2997" s="79"/>
      <c r="D2997" s="79"/>
      <c r="E2997" s="79"/>
      <c r="F2997" s="79"/>
      <c r="G2997" s="79"/>
      <c r="H2997" s="79"/>
      <c r="I2997" s="79"/>
      <c r="J2997" s="79"/>
      <c r="K2997" s="79"/>
      <c r="L2997" s="79"/>
      <c r="M2997" s="79"/>
      <c r="N2997" s="79"/>
      <c r="O2997" s="79"/>
      <c r="P2997" s="79"/>
      <c r="Q2997" s="79"/>
      <c r="R2997" s="79"/>
      <c r="S2997" s="79"/>
      <c r="T2997" s="79"/>
      <c r="U2997" s="79"/>
      <c r="V2997" s="79"/>
      <c r="W2997" s="79"/>
    </row>
    <row r="2998" spans="1:23">
      <c r="A2998" s="79"/>
      <c r="B2998" s="79"/>
      <c r="C2998" s="79"/>
      <c r="D2998" s="79"/>
      <c r="E2998" s="79"/>
      <c r="F2998" s="79"/>
      <c r="G2998" s="79"/>
      <c r="H2998" s="79"/>
      <c r="I2998" s="79"/>
      <c r="J2998" s="79"/>
      <c r="K2998" s="79"/>
      <c r="L2998" s="79"/>
      <c r="M2998" s="79"/>
      <c r="N2998" s="79"/>
      <c r="O2998" s="79"/>
      <c r="P2998" s="79"/>
      <c r="Q2998" s="79"/>
      <c r="R2998" s="79"/>
      <c r="S2998" s="79"/>
      <c r="T2998" s="79"/>
      <c r="U2998" s="79"/>
      <c r="V2998" s="79"/>
      <c r="W2998" s="79"/>
    </row>
    <row r="2999" spans="1:23">
      <c r="A2999" s="79"/>
      <c r="B2999" s="79"/>
      <c r="C2999" s="79"/>
      <c r="D2999" s="79"/>
      <c r="E2999" s="79"/>
      <c r="F2999" s="79"/>
      <c r="G2999" s="79"/>
      <c r="H2999" s="79"/>
      <c r="I2999" s="79"/>
      <c r="J2999" s="79"/>
      <c r="K2999" s="79"/>
      <c r="L2999" s="79"/>
      <c r="M2999" s="79"/>
      <c r="N2999" s="79"/>
      <c r="O2999" s="79"/>
      <c r="P2999" s="79"/>
      <c r="Q2999" s="79"/>
      <c r="R2999" s="79"/>
      <c r="S2999" s="79"/>
      <c r="T2999" s="79"/>
      <c r="U2999" s="79"/>
      <c r="V2999" s="79"/>
      <c r="W2999" s="79"/>
    </row>
    <row r="3000" spans="1:23">
      <c r="A3000" s="79"/>
      <c r="B3000" s="79"/>
      <c r="C3000" s="79"/>
      <c r="D3000" s="79"/>
      <c r="E3000" s="79"/>
      <c r="F3000" s="79"/>
      <c r="G3000" s="79"/>
      <c r="H3000" s="79"/>
      <c r="I3000" s="79"/>
      <c r="J3000" s="79"/>
      <c r="K3000" s="79"/>
      <c r="L3000" s="79"/>
      <c r="M3000" s="79"/>
      <c r="N3000" s="79"/>
      <c r="O3000" s="79"/>
      <c r="P3000" s="79"/>
      <c r="Q3000" s="79"/>
      <c r="R3000" s="79"/>
      <c r="S3000" s="79"/>
      <c r="T3000" s="79"/>
      <c r="U3000" s="79"/>
      <c r="V3000" s="79"/>
      <c r="W3000" s="79"/>
    </row>
    <row r="3001" spans="1:23">
      <c r="A3001" s="79"/>
      <c r="B3001" s="79"/>
      <c r="C3001" s="79"/>
      <c r="D3001" s="79"/>
      <c r="E3001" s="79"/>
      <c r="F3001" s="79"/>
      <c r="G3001" s="79"/>
      <c r="H3001" s="79"/>
      <c r="I3001" s="79"/>
      <c r="J3001" s="79"/>
      <c r="K3001" s="79"/>
      <c r="L3001" s="79"/>
      <c r="M3001" s="79"/>
      <c r="N3001" s="79"/>
      <c r="O3001" s="79"/>
      <c r="P3001" s="79"/>
      <c r="Q3001" s="79"/>
      <c r="R3001" s="79"/>
      <c r="S3001" s="79"/>
      <c r="T3001" s="79"/>
      <c r="U3001" s="79"/>
      <c r="V3001" s="79"/>
      <c r="W3001" s="79"/>
    </row>
    <row r="3002" spans="1:23">
      <c r="A3002" s="79"/>
      <c r="B3002" s="79"/>
      <c r="C3002" s="79"/>
      <c r="D3002" s="79"/>
      <c r="E3002" s="79"/>
      <c r="F3002" s="79"/>
      <c r="G3002" s="79"/>
      <c r="H3002" s="79"/>
      <c r="I3002" s="79"/>
      <c r="J3002" s="79"/>
      <c r="K3002" s="79"/>
      <c r="L3002" s="79"/>
      <c r="M3002" s="79"/>
      <c r="N3002" s="79"/>
      <c r="O3002" s="79"/>
      <c r="P3002" s="79"/>
      <c r="Q3002" s="79"/>
      <c r="R3002" s="79"/>
      <c r="S3002" s="79"/>
      <c r="T3002" s="79"/>
      <c r="U3002" s="79"/>
      <c r="V3002" s="79"/>
      <c r="W3002" s="79"/>
    </row>
    <row r="3003" spans="1:23">
      <c r="A3003" s="79"/>
      <c r="B3003" s="79"/>
      <c r="C3003" s="79"/>
      <c r="D3003" s="79"/>
      <c r="E3003" s="79"/>
      <c r="F3003" s="79"/>
      <c r="G3003" s="79"/>
      <c r="H3003" s="79"/>
      <c r="I3003" s="79"/>
      <c r="J3003" s="79"/>
      <c r="K3003" s="79"/>
      <c r="L3003" s="79"/>
      <c r="M3003" s="79"/>
      <c r="N3003" s="79"/>
      <c r="O3003" s="79"/>
      <c r="P3003" s="79"/>
      <c r="Q3003" s="79"/>
      <c r="R3003" s="79"/>
      <c r="S3003" s="79"/>
      <c r="T3003" s="79"/>
      <c r="U3003" s="79"/>
      <c r="V3003" s="79"/>
      <c r="W3003" s="79"/>
    </row>
    <row r="3004" spans="1:23">
      <c r="A3004" s="79"/>
      <c r="B3004" s="79"/>
      <c r="C3004" s="79"/>
      <c r="D3004" s="79"/>
      <c r="E3004" s="79"/>
      <c r="F3004" s="79"/>
      <c r="G3004" s="79"/>
      <c r="H3004" s="79"/>
      <c r="I3004" s="79"/>
      <c r="J3004" s="79"/>
      <c r="K3004" s="79"/>
      <c r="L3004" s="79"/>
      <c r="M3004" s="79"/>
      <c r="N3004" s="79"/>
      <c r="O3004" s="79"/>
      <c r="P3004" s="79"/>
      <c r="Q3004" s="79"/>
      <c r="R3004" s="79"/>
      <c r="S3004" s="79"/>
      <c r="T3004" s="79"/>
      <c r="U3004" s="79"/>
      <c r="V3004" s="79"/>
      <c r="W3004" s="79"/>
    </row>
    <row r="3005" spans="1:23">
      <c r="A3005" s="79"/>
      <c r="B3005" s="79"/>
      <c r="C3005" s="79"/>
      <c r="D3005" s="79"/>
      <c r="E3005" s="79"/>
      <c r="F3005" s="79"/>
      <c r="G3005" s="79"/>
      <c r="H3005" s="79"/>
      <c r="I3005" s="79"/>
      <c r="J3005" s="79"/>
      <c r="K3005" s="79"/>
      <c r="L3005" s="79"/>
      <c r="M3005" s="79"/>
      <c r="N3005" s="79"/>
      <c r="O3005" s="79"/>
      <c r="P3005" s="79"/>
      <c r="Q3005" s="79"/>
      <c r="R3005" s="79"/>
      <c r="S3005" s="79"/>
      <c r="T3005" s="79"/>
      <c r="U3005" s="79"/>
      <c r="V3005" s="79"/>
      <c r="W3005" s="79"/>
    </row>
    <row r="3006" spans="1:23">
      <c r="A3006" s="79"/>
      <c r="B3006" s="79"/>
      <c r="C3006" s="79"/>
      <c r="D3006" s="79"/>
      <c r="E3006" s="79"/>
      <c r="F3006" s="79"/>
      <c r="G3006" s="79"/>
      <c r="H3006" s="79"/>
      <c r="I3006" s="79"/>
      <c r="J3006" s="79"/>
      <c r="K3006" s="79"/>
      <c r="L3006" s="79"/>
      <c r="M3006" s="79"/>
      <c r="N3006" s="79"/>
      <c r="O3006" s="79"/>
      <c r="P3006" s="79"/>
      <c r="Q3006" s="79"/>
      <c r="R3006" s="79"/>
      <c r="S3006" s="79"/>
      <c r="T3006" s="79"/>
      <c r="U3006" s="79"/>
      <c r="V3006" s="79"/>
      <c r="W3006" s="79"/>
    </row>
    <row r="3007" spans="1:23">
      <c r="A3007" s="79"/>
      <c r="B3007" s="79"/>
      <c r="C3007" s="79"/>
      <c r="D3007" s="79"/>
      <c r="E3007" s="79"/>
      <c r="F3007" s="79"/>
      <c r="G3007" s="79"/>
      <c r="H3007" s="79"/>
      <c r="I3007" s="79"/>
      <c r="J3007" s="79"/>
      <c r="K3007" s="79"/>
      <c r="L3007" s="79"/>
      <c r="M3007" s="79"/>
      <c r="N3007" s="79"/>
      <c r="O3007" s="79"/>
      <c r="P3007" s="79"/>
      <c r="Q3007" s="79"/>
      <c r="R3007" s="79"/>
      <c r="S3007" s="79"/>
      <c r="T3007" s="79"/>
      <c r="U3007" s="79"/>
      <c r="V3007" s="79"/>
      <c r="W3007" s="79"/>
    </row>
    <row r="3008" spans="1:23">
      <c r="A3008" s="79"/>
      <c r="B3008" s="79"/>
      <c r="C3008" s="79"/>
      <c r="D3008" s="79"/>
      <c r="E3008" s="79"/>
      <c r="F3008" s="79"/>
      <c r="G3008" s="79"/>
      <c r="H3008" s="79"/>
      <c r="I3008" s="79"/>
      <c r="J3008" s="79"/>
      <c r="K3008" s="79"/>
      <c r="L3008" s="79"/>
      <c r="M3008" s="79"/>
      <c r="N3008" s="79"/>
      <c r="O3008" s="79"/>
      <c r="P3008" s="79"/>
      <c r="Q3008" s="79"/>
      <c r="R3008" s="79"/>
      <c r="S3008" s="79"/>
      <c r="T3008" s="79"/>
      <c r="U3008" s="79"/>
      <c r="V3008" s="79"/>
      <c r="W3008" s="79"/>
    </row>
    <row r="3009" spans="1:23">
      <c r="A3009" s="79"/>
      <c r="B3009" s="79"/>
      <c r="C3009" s="79"/>
      <c r="D3009" s="79"/>
      <c r="E3009" s="79"/>
      <c r="F3009" s="79"/>
      <c r="G3009" s="79"/>
      <c r="H3009" s="79"/>
      <c r="I3009" s="79"/>
      <c r="J3009" s="79"/>
      <c r="K3009" s="79"/>
      <c r="L3009" s="79"/>
      <c r="M3009" s="79"/>
      <c r="N3009" s="79"/>
      <c r="O3009" s="79"/>
      <c r="P3009" s="79"/>
      <c r="Q3009" s="79"/>
      <c r="R3009" s="79"/>
      <c r="S3009" s="79"/>
      <c r="T3009" s="79"/>
      <c r="U3009" s="79"/>
      <c r="V3009" s="79"/>
      <c r="W3009" s="79"/>
    </row>
    <row r="3010" spans="1:23">
      <c r="A3010" s="79"/>
      <c r="B3010" s="79"/>
      <c r="C3010" s="79"/>
      <c r="D3010" s="79"/>
      <c r="E3010" s="79"/>
      <c r="F3010" s="79"/>
      <c r="G3010" s="79"/>
      <c r="H3010" s="79"/>
      <c r="I3010" s="79"/>
      <c r="J3010" s="79"/>
      <c r="K3010" s="79"/>
      <c r="L3010" s="79"/>
      <c r="M3010" s="79"/>
      <c r="N3010" s="79"/>
      <c r="O3010" s="79"/>
      <c r="P3010" s="79"/>
      <c r="Q3010" s="79"/>
      <c r="R3010" s="79"/>
      <c r="S3010" s="79"/>
      <c r="T3010" s="79"/>
      <c r="U3010" s="79"/>
      <c r="V3010" s="79"/>
      <c r="W3010" s="79"/>
    </row>
    <row r="3011" spans="1:23">
      <c r="A3011" s="79"/>
      <c r="B3011" s="79"/>
      <c r="C3011" s="79"/>
      <c r="D3011" s="79"/>
      <c r="E3011" s="79"/>
      <c r="F3011" s="79"/>
      <c r="G3011" s="79"/>
      <c r="H3011" s="79"/>
      <c r="I3011" s="79"/>
      <c r="J3011" s="79"/>
      <c r="K3011" s="79"/>
      <c r="L3011" s="79"/>
      <c r="M3011" s="79"/>
      <c r="N3011" s="79"/>
      <c r="O3011" s="79"/>
      <c r="P3011" s="79"/>
      <c r="Q3011" s="79"/>
      <c r="R3011" s="79"/>
      <c r="S3011" s="79"/>
      <c r="T3011" s="79"/>
      <c r="U3011" s="79"/>
      <c r="V3011" s="79"/>
      <c r="W3011" s="79"/>
    </row>
    <row r="3012" spans="1:23">
      <c r="A3012" s="79"/>
      <c r="B3012" s="79"/>
      <c r="C3012" s="79"/>
      <c r="D3012" s="79"/>
      <c r="E3012" s="79"/>
      <c r="F3012" s="79"/>
      <c r="G3012" s="79"/>
      <c r="H3012" s="79"/>
      <c r="I3012" s="79"/>
      <c r="J3012" s="79"/>
      <c r="K3012" s="79"/>
      <c r="L3012" s="79"/>
      <c r="M3012" s="79"/>
      <c r="N3012" s="79"/>
      <c r="O3012" s="79"/>
      <c r="P3012" s="79"/>
      <c r="Q3012" s="79"/>
      <c r="R3012" s="79"/>
      <c r="S3012" s="79"/>
      <c r="T3012" s="79"/>
      <c r="U3012" s="79"/>
      <c r="V3012" s="79"/>
      <c r="W3012" s="79"/>
    </row>
    <row r="3013" spans="1:23">
      <c r="A3013" s="79"/>
      <c r="B3013" s="79"/>
      <c r="C3013" s="79"/>
      <c r="D3013" s="79"/>
      <c r="E3013" s="79"/>
      <c r="F3013" s="79"/>
      <c r="G3013" s="79"/>
      <c r="H3013" s="79"/>
      <c r="I3013" s="79"/>
      <c r="J3013" s="79"/>
      <c r="K3013" s="79"/>
      <c r="L3013" s="79"/>
      <c r="M3013" s="79"/>
      <c r="N3013" s="79"/>
      <c r="O3013" s="79"/>
      <c r="P3013" s="79"/>
      <c r="Q3013" s="79"/>
      <c r="R3013" s="79"/>
      <c r="S3013" s="79"/>
      <c r="T3013" s="79"/>
      <c r="U3013" s="79"/>
      <c r="V3013" s="79"/>
      <c r="W3013" s="79"/>
    </row>
    <row r="3014" spans="1:23">
      <c r="A3014" s="79"/>
      <c r="B3014" s="79"/>
      <c r="C3014" s="79"/>
      <c r="D3014" s="79"/>
      <c r="E3014" s="79"/>
      <c r="F3014" s="79"/>
      <c r="G3014" s="79"/>
      <c r="H3014" s="79"/>
      <c r="I3014" s="79"/>
      <c r="J3014" s="79"/>
      <c r="K3014" s="79"/>
      <c r="L3014" s="79"/>
      <c r="M3014" s="79"/>
      <c r="N3014" s="79"/>
      <c r="O3014" s="79"/>
      <c r="P3014" s="79"/>
      <c r="Q3014" s="79"/>
      <c r="R3014" s="79"/>
      <c r="S3014" s="79"/>
      <c r="T3014" s="79"/>
      <c r="U3014" s="79"/>
      <c r="V3014" s="79"/>
      <c r="W3014" s="79"/>
    </row>
    <row r="3015" spans="1:23">
      <c r="A3015" s="79"/>
      <c r="B3015" s="79"/>
      <c r="C3015" s="79"/>
      <c r="D3015" s="79"/>
      <c r="E3015" s="79"/>
      <c r="F3015" s="79"/>
      <c r="G3015" s="79"/>
      <c r="H3015" s="79"/>
      <c r="I3015" s="79"/>
      <c r="J3015" s="79"/>
      <c r="K3015" s="79"/>
      <c r="L3015" s="79"/>
      <c r="M3015" s="79"/>
      <c r="N3015" s="79"/>
      <c r="O3015" s="79"/>
      <c r="P3015" s="79"/>
      <c r="Q3015" s="79"/>
      <c r="R3015" s="79"/>
      <c r="S3015" s="79"/>
      <c r="T3015" s="79"/>
      <c r="U3015" s="79"/>
      <c r="V3015" s="79"/>
      <c r="W3015" s="79"/>
    </row>
    <row r="3016" spans="1:23">
      <c r="A3016" s="79"/>
      <c r="B3016" s="79"/>
      <c r="C3016" s="79"/>
      <c r="D3016" s="79"/>
      <c r="E3016" s="79"/>
      <c r="F3016" s="79"/>
      <c r="G3016" s="79"/>
      <c r="H3016" s="79"/>
      <c r="I3016" s="79"/>
      <c r="J3016" s="79"/>
      <c r="K3016" s="79"/>
      <c r="L3016" s="79"/>
      <c r="M3016" s="79"/>
      <c r="N3016" s="79"/>
      <c r="O3016" s="79"/>
      <c r="P3016" s="79"/>
      <c r="Q3016" s="79"/>
      <c r="R3016" s="79"/>
      <c r="S3016" s="79"/>
      <c r="T3016" s="79"/>
      <c r="U3016" s="79"/>
      <c r="V3016" s="79"/>
      <c r="W3016" s="79"/>
    </row>
    <row r="3017" spans="1:23">
      <c r="A3017" s="79"/>
      <c r="B3017" s="79"/>
      <c r="C3017" s="79"/>
      <c r="D3017" s="79"/>
      <c r="E3017" s="79"/>
      <c r="F3017" s="79"/>
      <c r="G3017" s="79"/>
      <c r="H3017" s="79"/>
      <c r="I3017" s="79"/>
      <c r="J3017" s="79"/>
      <c r="K3017" s="79"/>
      <c r="L3017" s="79"/>
      <c r="M3017" s="79"/>
      <c r="N3017" s="79"/>
      <c r="O3017" s="79"/>
      <c r="P3017" s="79"/>
      <c r="Q3017" s="79"/>
      <c r="R3017" s="79"/>
      <c r="S3017" s="79"/>
      <c r="T3017" s="79"/>
      <c r="U3017" s="79"/>
      <c r="V3017" s="79"/>
      <c r="W3017" s="79"/>
    </row>
    <row r="3018" spans="1:23">
      <c r="A3018" s="79"/>
      <c r="B3018" s="79"/>
      <c r="C3018" s="79"/>
      <c r="D3018" s="79"/>
      <c r="E3018" s="79"/>
      <c r="F3018" s="79"/>
      <c r="G3018" s="79"/>
      <c r="H3018" s="79"/>
      <c r="I3018" s="79"/>
      <c r="J3018" s="79"/>
      <c r="K3018" s="79"/>
      <c r="L3018" s="79"/>
      <c r="M3018" s="79"/>
      <c r="N3018" s="79"/>
      <c r="O3018" s="79"/>
      <c r="P3018" s="79"/>
      <c r="Q3018" s="79"/>
      <c r="R3018" s="79"/>
      <c r="S3018" s="79"/>
      <c r="T3018" s="79"/>
      <c r="U3018" s="79"/>
      <c r="V3018" s="79"/>
      <c r="W3018" s="79"/>
    </row>
    <row r="3019" spans="1:23">
      <c r="A3019" s="79"/>
      <c r="B3019" s="79"/>
      <c r="C3019" s="79"/>
      <c r="D3019" s="79"/>
      <c r="E3019" s="79"/>
      <c r="F3019" s="79"/>
      <c r="G3019" s="79"/>
      <c r="H3019" s="79"/>
      <c r="I3019" s="79"/>
      <c r="J3019" s="79"/>
      <c r="K3019" s="79"/>
      <c r="L3019" s="79"/>
      <c r="M3019" s="79"/>
      <c r="N3019" s="79"/>
      <c r="O3019" s="79"/>
      <c r="P3019" s="79"/>
      <c r="Q3019" s="79"/>
      <c r="R3019" s="79"/>
      <c r="S3019" s="79"/>
      <c r="T3019" s="79"/>
      <c r="U3019" s="79"/>
      <c r="V3019" s="79"/>
      <c r="W3019" s="79"/>
    </row>
    <row r="3020" spans="1:23">
      <c r="A3020" s="79"/>
      <c r="B3020" s="79"/>
      <c r="C3020" s="79"/>
      <c r="D3020" s="79"/>
      <c r="E3020" s="79"/>
      <c r="F3020" s="79"/>
      <c r="G3020" s="79"/>
      <c r="H3020" s="79"/>
      <c r="I3020" s="79"/>
      <c r="J3020" s="79"/>
      <c r="K3020" s="79"/>
      <c r="L3020" s="79"/>
      <c r="M3020" s="79"/>
      <c r="N3020" s="79"/>
      <c r="O3020" s="79"/>
      <c r="P3020" s="79"/>
      <c r="Q3020" s="79"/>
      <c r="R3020" s="79"/>
      <c r="S3020" s="79"/>
      <c r="T3020" s="79"/>
      <c r="U3020" s="79"/>
      <c r="V3020" s="79"/>
      <c r="W3020" s="79"/>
    </row>
    <row r="3021" spans="1:23">
      <c r="A3021" s="79"/>
      <c r="B3021" s="79"/>
      <c r="C3021" s="79"/>
      <c r="D3021" s="79"/>
      <c r="E3021" s="79"/>
      <c r="F3021" s="79"/>
      <c r="G3021" s="79"/>
      <c r="H3021" s="79"/>
      <c r="I3021" s="79"/>
      <c r="J3021" s="79"/>
      <c r="K3021" s="79"/>
      <c r="L3021" s="79"/>
      <c r="M3021" s="79"/>
      <c r="N3021" s="79"/>
      <c r="O3021" s="79"/>
      <c r="P3021" s="79"/>
      <c r="Q3021" s="79"/>
      <c r="R3021" s="79"/>
      <c r="S3021" s="79"/>
      <c r="T3021" s="79"/>
      <c r="U3021" s="79"/>
      <c r="V3021" s="79"/>
      <c r="W3021" s="79"/>
    </row>
    <row r="3022" spans="1:23">
      <c r="A3022" s="79"/>
      <c r="B3022" s="79"/>
      <c r="C3022" s="79"/>
      <c r="D3022" s="79"/>
      <c r="E3022" s="79"/>
      <c r="F3022" s="79"/>
      <c r="G3022" s="79"/>
      <c r="H3022" s="79"/>
      <c r="I3022" s="79"/>
      <c r="J3022" s="79"/>
      <c r="K3022" s="79"/>
      <c r="L3022" s="79"/>
      <c r="M3022" s="79"/>
      <c r="N3022" s="79"/>
      <c r="O3022" s="79"/>
      <c r="P3022" s="79"/>
      <c r="Q3022" s="79"/>
      <c r="R3022" s="79"/>
      <c r="S3022" s="79"/>
      <c r="T3022" s="79"/>
      <c r="U3022" s="79"/>
      <c r="V3022" s="79"/>
      <c r="W3022" s="79"/>
    </row>
    <row r="3023" spans="1:23">
      <c r="A3023" s="79"/>
      <c r="B3023" s="79"/>
      <c r="C3023" s="79"/>
      <c r="D3023" s="79"/>
      <c r="E3023" s="79"/>
      <c r="F3023" s="79"/>
      <c r="G3023" s="79"/>
      <c r="H3023" s="79"/>
      <c r="I3023" s="79"/>
      <c r="J3023" s="79"/>
      <c r="K3023" s="79"/>
      <c r="L3023" s="79"/>
      <c r="M3023" s="79"/>
      <c r="N3023" s="79"/>
      <c r="O3023" s="79"/>
      <c r="P3023" s="79"/>
      <c r="Q3023" s="79"/>
      <c r="R3023" s="79"/>
      <c r="S3023" s="79"/>
      <c r="T3023" s="79"/>
      <c r="U3023" s="79"/>
      <c r="V3023" s="79"/>
      <c r="W3023" s="79"/>
    </row>
    <row r="3024" spans="1:23">
      <c r="A3024" s="79"/>
      <c r="B3024" s="79"/>
      <c r="C3024" s="79"/>
      <c r="D3024" s="79"/>
      <c r="E3024" s="79"/>
      <c r="F3024" s="79"/>
      <c r="G3024" s="79"/>
      <c r="H3024" s="79"/>
      <c r="I3024" s="79"/>
      <c r="J3024" s="79"/>
      <c r="K3024" s="79"/>
      <c r="L3024" s="79"/>
      <c r="M3024" s="79"/>
      <c r="N3024" s="79"/>
      <c r="O3024" s="79"/>
      <c r="P3024" s="79"/>
      <c r="Q3024" s="79"/>
      <c r="R3024" s="79"/>
      <c r="S3024" s="79"/>
      <c r="T3024" s="79"/>
      <c r="U3024" s="79"/>
      <c r="V3024" s="79"/>
      <c r="W3024" s="79"/>
    </row>
    <row r="3025" spans="1:23">
      <c r="A3025" s="79"/>
      <c r="B3025" s="79"/>
      <c r="C3025" s="79"/>
      <c r="D3025" s="79"/>
      <c r="E3025" s="79"/>
      <c r="F3025" s="79"/>
      <c r="G3025" s="79"/>
      <c r="H3025" s="79"/>
      <c r="I3025" s="79"/>
      <c r="J3025" s="79"/>
      <c r="K3025" s="79"/>
      <c r="L3025" s="79"/>
      <c r="M3025" s="79"/>
      <c r="N3025" s="79"/>
      <c r="O3025" s="79"/>
      <c r="P3025" s="79"/>
      <c r="Q3025" s="79"/>
      <c r="R3025" s="79"/>
      <c r="S3025" s="79"/>
      <c r="T3025" s="79"/>
      <c r="U3025" s="79"/>
      <c r="V3025" s="79"/>
      <c r="W3025" s="79"/>
    </row>
    <row r="3026" spans="1:23">
      <c r="A3026" s="79"/>
      <c r="B3026" s="79"/>
      <c r="C3026" s="79"/>
      <c r="D3026" s="79"/>
      <c r="E3026" s="79"/>
      <c r="F3026" s="79"/>
      <c r="G3026" s="79"/>
      <c r="H3026" s="79"/>
      <c r="I3026" s="79"/>
      <c r="J3026" s="79"/>
      <c r="K3026" s="79"/>
      <c r="L3026" s="79"/>
      <c r="M3026" s="79"/>
      <c r="N3026" s="79"/>
      <c r="O3026" s="79"/>
      <c r="P3026" s="79"/>
      <c r="Q3026" s="79"/>
      <c r="R3026" s="79"/>
      <c r="S3026" s="79"/>
      <c r="T3026" s="79"/>
      <c r="U3026" s="79"/>
      <c r="V3026" s="79"/>
      <c r="W3026" s="79"/>
    </row>
    <row r="3027" spans="1:23">
      <c r="A3027" s="79"/>
      <c r="B3027" s="79"/>
      <c r="C3027" s="79"/>
      <c r="D3027" s="79"/>
      <c r="E3027" s="79"/>
      <c r="F3027" s="79"/>
      <c r="G3027" s="79"/>
      <c r="H3027" s="79"/>
      <c r="I3027" s="79"/>
      <c r="J3027" s="79"/>
      <c r="K3027" s="79"/>
      <c r="L3027" s="79"/>
      <c r="M3027" s="79"/>
      <c r="N3027" s="79"/>
      <c r="O3027" s="79"/>
      <c r="P3027" s="79"/>
      <c r="Q3027" s="79"/>
      <c r="R3027" s="79"/>
      <c r="S3027" s="79"/>
      <c r="T3027" s="79"/>
      <c r="U3027" s="79"/>
      <c r="V3027" s="79"/>
      <c r="W3027" s="79"/>
    </row>
    <row r="3028" spans="1:23">
      <c r="A3028" s="79"/>
      <c r="B3028" s="79"/>
      <c r="C3028" s="79"/>
      <c r="D3028" s="79"/>
      <c r="E3028" s="79"/>
      <c r="F3028" s="79"/>
      <c r="G3028" s="79"/>
      <c r="H3028" s="79"/>
      <c r="I3028" s="79"/>
      <c r="J3028" s="79"/>
      <c r="K3028" s="79"/>
      <c r="L3028" s="79"/>
      <c r="M3028" s="79"/>
      <c r="N3028" s="79"/>
      <c r="O3028" s="79"/>
      <c r="P3028" s="79"/>
      <c r="Q3028" s="79"/>
      <c r="R3028" s="79"/>
      <c r="S3028" s="79"/>
      <c r="T3028" s="79"/>
      <c r="U3028" s="79"/>
      <c r="V3028" s="79"/>
      <c r="W3028" s="79"/>
    </row>
    <row r="3029" spans="1:23">
      <c r="A3029" s="79"/>
      <c r="B3029" s="79"/>
      <c r="C3029" s="79"/>
      <c r="D3029" s="79"/>
      <c r="E3029" s="79"/>
      <c r="F3029" s="79"/>
      <c r="G3029" s="79"/>
      <c r="H3029" s="79"/>
      <c r="I3029" s="79"/>
      <c r="J3029" s="79"/>
      <c r="K3029" s="79"/>
      <c r="L3029" s="79"/>
      <c r="M3029" s="79"/>
      <c r="N3029" s="79"/>
      <c r="O3029" s="79"/>
      <c r="P3029" s="79"/>
      <c r="Q3029" s="79"/>
      <c r="R3029" s="79"/>
      <c r="S3029" s="79"/>
      <c r="T3029" s="79"/>
      <c r="U3029" s="79"/>
      <c r="V3029" s="79"/>
      <c r="W3029" s="79"/>
    </row>
    <row r="3030" spans="1:23">
      <c r="A3030" s="79"/>
      <c r="B3030" s="79"/>
      <c r="C3030" s="79"/>
      <c r="D3030" s="79"/>
      <c r="E3030" s="79"/>
      <c r="F3030" s="79"/>
      <c r="G3030" s="79"/>
      <c r="H3030" s="79"/>
      <c r="I3030" s="79"/>
      <c r="J3030" s="79"/>
      <c r="K3030" s="79"/>
      <c r="L3030" s="79"/>
      <c r="M3030" s="79"/>
      <c r="N3030" s="79"/>
      <c r="O3030" s="79"/>
      <c r="P3030" s="79"/>
      <c r="Q3030" s="79"/>
      <c r="R3030" s="79"/>
      <c r="S3030" s="79"/>
      <c r="T3030" s="79"/>
      <c r="U3030" s="79"/>
      <c r="V3030" s="79"/>
      <c r="W3030" s="79"/>
    </row>
    <row r="3031" spans="1:23">
      <c r="A3031" s="79"/>
      <c r="B3031" s="79"/>
      <c r="C3031" s="79"/>
      <c r="D3031" s="79"/>
      <c r="E3031" s="79"/>
      <c r="F3031" s="79"/>
      <c r="G3031" s="79"/>
      <c r="H3031" s="79"/>
      <c r="I3031" s="79"/>
      <c r="J3031" s="79"/>
      <c r="K3031" s="79"/>
      <c r="L3031" s="79"/>
      <c r="M3031" s="79"/>
      <c r="N3031" s="79"/>
      <c r="O3031" s="79"/>
      <c r="P3031" s="79"/>
      <c r="Q3031" s="79"/>
      <c r="R3031" s="79"/>
      <c r="S3031" s="79"/>
      <c r="T3031" s="79"/>
      <c r="U3031" s="79"/>
      <c r="V3031" s="79"/>
      <c r="W3031" s="79"/>
    </row>
    <row r="3032" spans="1:23">
      <c r="A3032" s="79"/>
      <c r="B3032" s="79"/>
      <c r="C3032" s="79"/>
      <c r="D3032" s="79"/>
      <c r="E3032" s="79"/>
      <c r="F3032" s="79"/>
      <c r="G3032" s="79"/>
      <c r="H3032" s="79"/>
      <c r="I3032" s="79"/>
      <c r="J3032" s="79"/>
      <c r="K3032" s="79"/>
      <c r="L3032" s="79"/>
      <c r="M3032" s="79"/>
      <c r="N3032" s="79"/>
      <c r="O3032" s="79"/>
      <c r="P3032" s="79"/>
      <c r="Q3032" s="79"/>
      <c r="R3032" s="79"/>
      <c r="S3032" s="79"/>
      <c r="T3032" s="79"/>
      <c r="U3032" s="79"/>
      <c r="V3032" s="79"/>
      <c r="W3032" s="79"/>
    </row>
    <row r="3033" spans="1:23">
      <c r="A3033" s="79"/>
      <c r="B3033" s="79"/>
      <c r="C3033" s="79"/>
      <c r="D3033" s="79"/>
      <c r="E3033" s="79"/>
      <c r="F3033" s="79"/>
      <c r="G3033" s="79"/>
      <c r="H3033" s="79"/>
      <c r="I3033" s="79"/>
      <c r="J3033" s="79"/>
      <c r="K3033" s="79"/>
      <c r="L3033" s="79"/>
      <c r="M3033" s="79"/>
      <c r="N3033" s="79"/>
      <c r="O3033" s="79"/>
      <c r="P3033" s="79"/>
      <c r="Q3033" s="79"/>
      <c r="R3033" s="79"/>
      <c r="S3033" s="79"/>
      <c r="T3033" s="79"/>
      <c r="U3033" s="79"/>
      <c r="V3033" s="79"/>
      <c r="W3033" s="79"/>
    </row>
    <row r="3034" spans="1:23">
      <c r="A3034" s="79"/>
      <c r="B3034" s="79"/>
      <c r="C3034" s="79"/>
      <c r="D3034" s="79"/>
      <c r="E3034" s="79"/>
      <c r="F3034" s="79"/>
      <c r="G3034" s="79"/>
      <c r="H3034" s="79"/>
      <c r="I3034" s="79"/>
      <c r="J3034" s="79"/>
      <c r="K3034" s="79"/>
      <c r="L3034" s="79"/>
      <c r="M3034" s="79"/>
      <c r="N3034" s="79"/>
      <c r="O3034" s="79"/>
      <c r="P3034" s="79"/>
      <c r="Q3034" s="79"/>
      <c r="R3034" s="79"/>
      <c r="S3034" s="79"/>
      <c r="T3034" s="79"/>
      <c r="U3034" s="79"/>
      <c r="V3034" s="79"/>
      <c r="W3034" s="79"/>
    </row>
    <row r="3035" spans="1:23">
      <c r="A3035" s="79"/>
      <c r="B3035" s="79"/>
      <c r="C3035" s="79"/>
      <c r="D3035" s="79"/>
      <c r="E3035" s="79"/>
      <c r="F3035" s="79"/>
      <c r="G3035" s="79"/>
      <c r="H3035" s="79"/>
      <c r="I3035" s="79"/>
      <c r="J3035" s="79"/>
      <c r="K3035" s="79"/>
      <c r="L3035" s="79"/>
      <c r="M3035" s="79"/>
      <c r="N3035" s="79"/>
      <c r="O3035" s="79"/>
      <c r="P3035" s="79"/>
      <c r="Q3035" s="79"/>
      <c r="R3035" s="79"/>
      <c r="S3035" s="79"/>
      <c r="T3035" s="79"/>
      <c r="U3035" s="79"/>
      <c r="V3035" s="79"/>
      <c r="W3035" s="79"/>
    </row>
    <row r="3036" spans="1:23">
      <c r="A3036" s="79"/>
      <c r="B3036" s="79"/>
      <c r="C3036" s="79"/>
      <c r="D3036" s="79"/>
      <c r="E3036" s="79"/>
      <c r="F3036" s="79"/>
      <c r="G3036" s="79"/>
      <c r="H3036" s="79"/>
      <c r="I3036" s="79"/>
      <c r="J3036" s="79"/>
      <c r="K3036" s="79"/>
      <c r="L3036" s="79"/>
      <c r="M3036" s="79"/>
      <c r="N3036" s="79"/>
      <c r="O3036" s="79"/>
      <c r="P3036" s="79"/>
      <c r="Q3036" s="79"/>
      <c r="R3036" s="79"/>
      <c r="S3036" s="79"/>
      <c r="T3036" s="79"/>
      <c r="U3036" s="79"/>
      <c r="V3036" s="79"/>
      <c r="W3036" s="79"/>
    </row>
    <row r="3037" spans="1:23">
      <c r="A3037" s="79"/>
      <c r="B3037" s="79"/>
      <c r="C3037" s="79"/>
      <c r="D3037" s="79"/>
      <c r="E3037" s="79"/>
      <c r="F3037" s="79"/>
      <c r="G3037" s="79"/>
      <c r="H3037" s="79"/>
      <c r="I3037" s="79"/>
      <c r="J3037" s="79"/>
      <c r="K3037" s="79"/>
      <c r="L3037" s="79"/>
      <c r="M3037" s="79"/>
      <c r="N3037" s="79"/>
      <c r="O3037" s="79"/>
      <c r="P3037" s="79"/>
      <c r="Q3037" s="79"/>
      <c r="R3037" s="79"/>
      <c r="S3037" s="79"/>
      <c r="T3037" s="79"/>
      <c r="U3037" s="79"/>
      <c r="V3037" s="79"/>
      <c r="W3037" s="79"/>
    </row>
    <row r="3038" spans="1:23">
      <c r="A3038" s="79"/>
      <c r="B3038" s="79"/>
      <c r="C3038" s="79"/>
      <c r="D3038" s="79"/>
      <c r="E3038" s="79"/>
      <c r="F3038" s="79"/>
      <c r="G3038" s="79"/>
      <c r="H3038" s="79"/>
      <c r="I3038" s="79"/>
      <c r="J3038" s="79"/>
      <c r="K3038" s="79"/>
      <c r="L3038" s="79"/>
      <c r="M3038" s="79"/>
      <c r="N3038" s="79"/>
      <c r="O3038" s="79"/>
      <c r="P3038" s="79"/>
      <c r="Q3038" s="79"/>
      <c r="R3038" s="79"/>
      <c r="S3038" s="79"/>
      <c r="T3038" s="79"/>
      <c r="U3038" s="79"/>
      <c r="V3038" s="79"/>
      <c r="W3038" s="79"/>
    </row>
    <row r="3039" spans="1:23">
      <c r="A3039" s="79"/>
      <c r="B3039" s="79"/>
      <c r="C3039" s="79"/>
      <c r="D3039" s="79"/>
      <c r="E3039" s="79"/>
      <c r="F3039" s="79"/>
      <c r="G3039" s="79"/>
      <c r="H3039" s="79"/>
      <c r="I3039" s="79"/>
      <c r="J3039" s="79"/>
      <c r="K3039" s="79"/>
      <c r="L3039" s="79"/>
      <c r="M3039" s="79"/>
      <c r="N3039" s="79"/>
      <c r="O3039" s="79"/>
      <c r="P3039" s="79"/>
      <c r="Q3039" s="79"/>
      <c r="R3039" s="79"/>
      <c r="S3039" s="79"/>
      <c r="T3039" s="79"/>
      <c r="U3039" s="79"/>
      <c r="V3039" s="79"/>
      <c r="W3039" s="79"/>
    </row>
    <row r="3040" spans="1:23">
      <c r="A3040" s="79"/>
      <c r="B3040" s="79"/>
      <c r="C3040" s="79"/>
      <c r="D3040" s="79"/>
      <c r="E3040" s="79"/>
      <c r="F3040" s="79"/>
      <c r="G3040" s="79"/>
      <c r="H3040" s="79"/>
      <c r="I3040" s="79"/>
      <c r="J3040" s="79"/>
      <c r="K3040" s="79"/>
      <c r="L3040" s="79"/>
      <c r="M3040" s="79"/>
      <c r="N3040" s="79"/>
      <c r="O3040" s="79"/>
      <c r="P3040" s="79"/>
      <c r="Q3040" s="79"/>
      <c r="R3040" s="79"/>
      <c r="S3040" s="79"/>
      <c r="T3040" s="79"/>
      <c r="U3040" s="79"/>
      <c r="V3040" s="79"/>
      <c r="W3040" s="79"/>
    </row>
    <row r="3041" spans="1:23">
      <c r="A3041" s="79"/>
      <c r="B3041" s="79"/>
      <c r="C3041" s="79"/>
      <c r="D3041" s="79"/>
      <c r="E3041" s="79"/>
      <c r="F3041" s="79"/>
      <c r="G3041" s="79"/>
      <c r="H3041" s="79"/>
      <c r="I3041" s="79"/>
      <c r="J3041" s="79"/>
      <c r="K3041" s="79"/>
      <c r="L3041" s="79"/>
      <c r="M3041" s="79"/>
      <c r="N3041" s="79"/>
      <c r="O3041" s="79"/>
      <c r="P3041" s="79"/>
      <c r="Q3041" s="79"/>
      <c r="R3041" s="79"/>
      <c r="S3041" s="79"/>
      <c r="T3041" s="79"/>
      <c r="U3041" s="79"/>
      <c r="V3041" s="79"/>
      <c r="W3041" s="79"/>
    </row>
    <row r="3042" spans="1:23">
      <c r="A3042" s="79"/>
      <c r="B3042" s="79"/>
      <c r="C3042" s="79"/>
      <c r="D3042" s="79"/>
      <c r="E3042" s="79"/>
      <c r="F3042" s="79"/>
      <c r="G3042" s="79"/>
      <c r="H3042" s="79"/>
      <c r="I3042" s="79"/>
      <c r="J3042" s="79"/>
      <c r="K3042" s="79"/>
      <c r="L3042" s="79"/>
      <c r="M3042" s="79"/>
      <c r="N3042" s="79"/>
      <c r="O3042" s="79"/>
      <c r="P3042" s="79"/>
      <c r="Q3042" s="79"/>
      <c r="R3042" s="79"/>
      <c r="S3042" s="79"/>
      <c r="T3042" s="79"/>
      <c r="U3042" s="79"/>
      <c r="V3042" s="79"/>
      <c r="W3042" s="79"/>
    </row>
    <row r="3043" spans="1:23">
      <c r="A3043" s="79"/>
      <c r="B3043" s="79"/>
      <c r="C3043" s="79"/>
      <c r="D3043" s="79"/>
      <c r="E3043" s="79"/>
      <c r="F3043" s="79"/>
      <c r="G3043" s="79"/>
      <c r="H3043" s="79"/>
      <c r="I3043" s="79"/>
      <c r="J3043" s="79"/>
      <c r="K3043" s="79"/>
      <c r="L3043" s="79"/>
      <c r="M3043" s="79"/>
      <c r="N3043" s="79"/>
      <c r="O3043" s="79"/>
      <c r="P3043" s="79"/>
      <c r="Q3043" s="79"/>
      <c r="R3043" s="79"/>
      <c r="S3043" s="79"/>
      <c r="T3043" s="79"/>
      <c r="U3043" s="79"/>
      <c r="V3043" s="79"/>
      <c r="W3043" s="79"/>
    </row>
    <row r="3044" spans="1:23">
      <c r="A3044" s="79"/>
      <c r="B3044" s="79"/>
      <c r="C3044" s="79"/>
      <c r="D3044" s="79"/>
      <c r="E3044" s="79"/>
      <c r="F3044" s="79"/>
      <c r="G3044" s="79"/>
      <c r="H3044" s="79"/>
      <c r="I3044" s="79"/>
      <c r="J3044" s="79"/>
      <c r="K3044" s="79"/>
      <c r="L3044" s="79"/>
      <c r="M3044" s="79"/>
      <c r="N3044" s="79"/>
      <c r="O3044" s="79"/>
      <c r="P3044" s="79"/>
      <c r="Q3044" s="79"/>
      <c r="R3044" s="79"/>
      <c r="S3044" s="79"/>
      <c r="T3044" s="79"/>
      <c r="U3044" s="79"/>
      <c r="V3044" s="79"/>
      <c r="W3044" s="79"/>
    </row>
    <row r="3045" spans="1:23">
      <c r="A3045" s="79"/>
      <c r="B3045" s="79"/>
      <c r="C3045" s="79"/>
      <c r="D3045" s="79"/>
      <c r="E3045" s="79"/>
      <c r="F3045" s="79"/>
      <c r="G3045" s="79"/>
      <c r="H3045" s="79"/>
      <c r="I3045" s="79"/>
      <c r="J3045" s="79"/>
      <c r="K3045" s="79"/>
      <c r="L3045" s="79"/>
      <c r="M3045" s="79"/>
      <c r="N3045" s="79"/>
      <c r="O3045" s="79"/>
      <c r="P3045" s="79"/>
      <c r="Q3045" s="79"/>
      <c r="R3045" s="79"/>
      <c r="S3045" s="79"/>
      <c r="T3045" s="79"/>
      <c r="U3045" s="79"/>
      <c r="V3045" s="79"/>
      <c r="W3045" s="79"/>
    </row>
    <row r="3046" spans="1:23">
      <c r="A3046" s="79"/>
      <c r="B3046" s="79"/>
      <c r="C3046" s="79"/>
      <c r="D3046" s="79"/>
      <c r="E3046" s="79"/>
      <c r="F3046" s="79"/>
      <c r="G3046" s="79"/>
      <c r="H3046" s="79"/>
      <c r="I3046" s="79"/>
      <c r="J3046" s="79"/>
      <c r="K3046" s="79"/>
      <c r="L3046" s="79"/>
      <c r="M3046" s="79"/>
      <c r="N3046" s="79"/>
      <c r="O3046" s="79"/>
      <c r="P3046" s="79"/>
      <c r="Q3046" s="79"/>
      <c r="R3046" s="79"/>
      <c r="S3046" s="79"/>
      <c r="T3046" s="79"/>
      <c r="U3046" s="79"/>
      <c r="V3046" s="79"/>
      <c r="W3046" s="79"/>
    </row>
    <row r="3047" spans="1:23">
      <c r="A3047" s="79"/>
      <c r="B3047" s="79"/>
      <c r="C3047" s="79"/>
      <c r="D3047" s="79"/>
      <c r="E3047" s="79"/>
      <c r="F3047" s="79"/>
      <c r="G3047" s="79"/>
      <c r="H3047" s="79"/>
      <c r="I3047" s="79"/>
      <c r="J3047" s="79"/>
      <c r="K3047" s="79"/>
      <c r="L3047" s="79"/>
      <c r="M3047" s="79"/>
      <c r="N3047" s="79"/>
      <c r="O3047" s="79"/>
      <c r="P3047" s="79"/>
      <c r="Q3047" s="79"/>
      <c r="R3047" s="79"/>
      <c r="S3047" s="79"/>
      <c r="T3047" s="79"/>
      <c r="U3047" s="79"/>
      <c r="V3047" s="79"/>
      <c r="W3047" s="79"/>
    </row>
    <row r="3048" spans="1:23">
      <c r="A3048" s="79"/>
      <c r="B3048" s="79"/>
      <c r="C3048" s="79"/>
      <c r="D3048" s="79"/>
      <c r="E3048" s="79"/>
      <c r="F3048" s="79"/>
      <c r="G3048" s="79"/>
      <c r="H3048" s="79"/>
      <c r="I3048" s="79"/>
      <c r="J3048" s="79"/>
      <c r="K3048" s="79"/>
      <c r="L3048" s="79"/>
      <c r="M3048" s="79"/>
      <c r="N3048" s="79"/>
      <c r="O3048" s="79"/>
      <c r="P3048" s="79"/>
      <c r="Q3048" s="79"/>
      <c r="R3048" s="79"/>
      <c r="S3048" s="79"/>
      <c r="T3048" s="79"/>
      <c r="U3048" s="79"/>
      <c r="V3048" s="79"/>
      <c r="W3048" s="79"/>
    </row>
    <row r="3049" spans="1:23">
      <c r="A3049" s="79"/>
      <c r="B3049" s="79"/>
      <c r="C3049" s="79"/>
      <c r="D3049" s="79"/>
      <c r="E3049" s="79"/>
      <c r="F3049" s="79"/>
      <c r="G3049" s="79"/>
      <c r="H3049" s="79"/>
      <c r="I3049" s="79"/>
      <c r="J3049" s="79"/>
      <c r="K3049" s="79"/>
      <c r="L3049" s="79"/>
      <c r="M3049" s="79"/>
      <c r="N3049" s="79"/>
      <c r="O3049" s="79"/>
      <c r="P3049" s="79"/>
      <c r="Q3049" s="79"/>
      <c r="R3049" s="79"/>
      <c r="S3049" s="79"/>
      <c r="T3049" s="79"/>
      <c r="U3049" s="79"/>
      <c r="V3049" s="79"/>
      <c r="W3049" s="79"/>
    </row>
    <row r="3050" spans="1:23">
      <c r="A3050" s="79"/>
      <c r="B3050" s="79"/>
      <c r="C3050" s="79"/>
      <c r="D3050" s="79"/>
      <c r="E3050" s="79"/>
      <c r="F3050" s="79"/>
      <c r="G3050" s="79"/>
      <c r="H3050" s="79"/>
      <c r="I3050" s="79"/>
      <c r="J3050" s="79"/>
      <c r="K3050" s="79"/>
      <c r="L3050" s="79"/>
      <c r="M3050" s="79"/>
      <c r="N3050" s="79"/>
      <c r="O3050" s="79"/>
      <c r="P3050" s="79"/>
      <c r="Q3050" s="79"/>
      <c r="R3050" s="79"/>
      <c r="S3050" s="79"/>
      <c r="T3050" s="79"/>
      <c r="U3050" s="79"/>
      <c r="V3050" s="79"/>
      <c r="W3050" s="79"/>
    </row>
    <row r="3051" spans="1:23">
      <c r="A3051" s="79"/>
      <c r="B3051" s="79"/>
      <c r="C3051" s="79"/>
      <c r="D3051" s="79"/>
      <c r="E3051" s="79"/>
      <c r="F3051" s="79"/>
      <c r="G3051" s="79"/>
      <c r="H3051" s="79"/>
      <c r="I3051" s="79"/>
      <c r="J3051" s="79"/>
      <c r="K3051" s="79"/>
      <c r="L3051" s="79"/>
      <c r="M3051" s="79"/>
      <c r="N3051" s="79"/>
      <c r="O3051" s="79"/>
      <c r="P3051" s="79"/>
      <c r="Q3051" s="79"/>
      <c r="R3051" s="79"/>
      <c r="S3051" s="79"/>
      <c r="T3051" s="79"/>
      <c r="U3051" s="79"/>
      <c r="V3051" s="79"/>
      <c r="W3051" s="79"/>
    </row>
    <row r="3052" spans="1:23">
      <c r="A3052" s="79"/>
      <c r="B3052" s="79"/>
      <c r="C3052" s="79"/>
      <c r="D3052" s="79"/>
      <c r="E3052" s="79"/>
      <c r="F3052" s="79"/>
      <c r="G3052" s="79"/>
      <c r="H3052" s="79"/>
      <c r="I3052" s="79"/>
      <c r="J3052" s="79"/>
      <c r="K3052" s="79"/>
      <c r="L3052" s="79"/>
      <c r="M3052" s="79"/>
      <c r="N3052" s="79"/>
      <c r="O3052" s="79"/>
      <c r="P3052" s="79"/>
      <c r="Q3052" s="79"/>
      <c r="R3052" s="79"/>
      <c r="S3052" s="79"/>
      <c r="T3052" s="79"/>
      <c r="U3052" s="79"/>
      <c r="V3052" s="79"/>
      <c r="W3052" s="79"/>
    </row>
    <row r="3053" spans="1:23">
      <c r="A3053" s="79"/>
      <c r="B3053" s="79"/>
      <c r="C3053" s="79"/>
      <c r="D3053" s="79"/>
      <c r="E3053" s="79"/>
      <c r="F3053" s="79"/>
      <c r="G3053" s="79"/>
      <c r="H3053" s="79"/>
      <c r="I3053" s="79"/>
      <c r="J3053" s="79"/>
      <c r="K3053" s="79"/>
      <c r="L3053" s="79"/>
      <c r="M3053" s="79"/>
      <c r="N3053" s="79"/>
      <c r="O3053" s="79"/>
      <c r="P3053" s="79"/>
      <c r="Q3053" s="79"/>
      <c r="R3053" s="79"/>
      <c r="S3053" s="79"/>
      <c r="T3053" s="79"/>
      <c r="U3053" s="79"/>
      <c r="V3053" s="79"/>
      <c r="W3053" s="79"/>
    </row>
    <row r="3054" spans="1:23">
      <c r="A3054" s="79"/>
      <c r="B3054" s="79"/>
      <c r="C3054" s="79"/>
      <c r="D3054" s="79"/>
      <c r="E3054" s="79"/>
      <c r="F3054" s="79"/>
      <c r="G3054" s="79"/>
      <c r="H3054" s="79"/>
      <c r="I3054" s="79"/>
      <c r="J3054" s="79"/>
      <c r="K3054" s="79"/>
      <c r="L3054" s="79"/>
      <c r="M3054" s="79"/>
      <c r="N3054" s="79"/>
      <c r="O3054" s="79"/>
      <c r="P3054" s="79"/>
      <c r="Q3054" s="79"/>
      <c r="R3054" s="79"/>
      <c r="S3054" s="79"/>
      <c r="T3054" s="79"/>
      <c r="U3054" s="79"/>
      <c r="V3054" s="79"/>
      <c r="W3054" s="79"/>
    </row>
    <row r="3055" spans="1:23">
      <c r="A3055" s="79"/>
      <c r="B3055" s="79"/>
      <c r="C3055" s="79"/>
      <c r="D3055" s="79"/>
      <c r="E3055" s="79"/>
      <c r="F3055" s="79"/>
      <c r="G3055" s="79"/>
      <c r="H3055" s="79"/>
      <c r="I3055" s="79"/>
      <c r="J3055" s="79"/>
      <c r="K3055" s="79"/>
      <c r="L3055" s="79"/>
      <c r="M3055" s="79"/>
      <c r="N3055" s="79"/>
      <c r="O3055" s="79"/>
      <c r="P3055" s="79"/>
      <c r="Q3055" s="79"/>
      <c r="R3055" s="79"/>
      <c r="S3055" s="79"/>
      <c r="T3055" s="79"/>
      <c r="U3055" s="79"/>
      <c r="V3055" s="79"/>
      <c r="W3055" s="79"/>
    </row>
    <row r="3056" spans="1:23">
      <c r="A3056" s="79"/>
      <c r="B3056" s="79"/>
      <c r="C3056" s="79"/>
      <c r="D3056" s="79"/>
      <c r="E3056" s="79"/>
      <c r="F3056" s="79"/>
      <c r="G3056" s="79"/>
      <c r="H3056" s="79"/>
      <c r="I3056" s="79"/>
      <c r="J3056" s="79"/>
      <c r="K3056" s="79"/>
      <c r="L3056" s="79"/>
      <c r="M3056" s="79"/>
      <c r="N3056" s="79"/>
      <c r="O3056" s="79"/>
      <c r="P3056" s="79"/>
      <c r="Q3056" s="79"/>
      <c r="R3056" s="79"/>
      <c r="S3056" s="79"/>
      <c r="T3056" s="79"/>
      <c r="U3056" s="79"/>
      <c r="V3056" s="79"/>
      <c r="W3056" s="79"/>
    </row>
    <row r="3057" spans="1:23">
      <c r="A3057" s="79"/>
      <c r="B3057" s="79"/>
      <c r="C3057" s="79"/>
      <c r="D3057" s="79"/>
      <c r="E3057" s="79"/>
      <c r="F3057" s="79"/>
      <c r="G3057" s="79"/>
      <c r="H3057" s="79"/>
      <c r="I3057" s="79"/>
      <c r="J3057" s="79"/>
      <c r="K3057" s="79"/>
      <c r="L3057" s="79"/>
      <c r="M3057" s="79"/>
      <c r="N3057" s="79"/>
      <c r="O3057" s="79"/>
      <c r="P3057" s="79"/>
      <c r="Q3057" s="79"/>
      <c r="R3057" s="79"/>
      <c r="S3057" s="79"/>
      <c r="T3057" s="79"/>
      <c r="U3057" s="79"/>
      <c r="V3057" s="79"/>
      <c r="W3057" s="79"/>
    </row>
    <row r="3058" spans="1:23">
      <c r="A3058" s="79"/>
      <c r="B3058" s="79"/>
      <c r="C3058" s="79"/>
      <c r="D3058" s="79"/>
      <c r="E3058" s="79"/>
      <c r="F3058" s="79"/>
      <c r="G3058" s="79"/>
      <c r="H3058" s="79"/>
      <c r="I3058" s="79"/>
      <c r="J3058" s="79"/>
      <c r="K3058" s="79"/>
      <c r="L3058" s="79"/>
      <c r="M3058" s="79"/>
      <c r="N3058" s="79"/>
      <c r="O3058" s="79"/>
      <c r="P3058" s="79"/>
      <c r="Q3058" s="79"/>
      <c r="R3058" s="79"/>
      <c r="S3058" s="79"/>
      <c r="T3058" s="79"/>
      <c r="U3058" s="79"/>
      <c r="V3058" s="79"/>
      <c r="W3058" s="79"/>
    </row>
    <row r="3059" spans="1:23">
      <c r="A3059" s="79"/>
      <c r="B3059" s="79"/>
      <c r="C3059" s="79"/>
      <c r="D3059" s="79"/>
      <c r="E3059" s="79"/>
      <c r="F3059" s="79"/>
      <c r="G3059" s="79"/>
      <c r="H3059" s="79"/>
      <c r="I3059" s="79"/>
      <c r="J3059" s="79"/>
      <c r="K3059" s="79"/>
      <c r="L3059" s="79"/>
      <c r="M3059" s="79"/>
      <c r="N3059" s="79"/>
      <c r="O3059" s="79"/>
      <c r="P3059" s="79"/>
      <c r="Q3059" s="79"/>
      <c r="R3059" s="79"/>
      <c r="S3059" s="79"/>
      <c r="T3059" s="79"/>
      <c r="U3059" s="79"/>
      <c r="V3059" s="79"/>
      <c r="W3059" s="79"/>
    </row>
    <row r="3060" spans="1:23">
      <c r="A3060" s="79"/>
      <c r="B3060" s="79"/>
      <c r="C3060" s="79"/>
      <c r="D3060" s="79"/>
      <c r="E3060" s="79"/>
      <c r="F3060" s="79"/>
      <c r="G3060" s="79"/>
      <c r="H3060" s="79"/>
      <c r="I3060" s="79"/>
      <c r="J3060" s="79"/>
      <c r="K3060" s="79"/>
      <c r="L3060" s="79"/>
      <c r="M3060" s="79"/>
      <c r="N3060" s="79"/>
      <c r="O3060" s="79"/>
      <c r="P3060" s="79"/>
      <c r="Q3060" s="79"/>
      <c r="R3060" s="79"/>
      <c r="S3060" s="79"/>
      <c r="T3060" s="79"/>
      <c r="U3060" s="79"/>
      <c r="V3060" s="79"/>
      <c r="W3060" s="79"/>
    </row>
    <row r="3061" spans="1:23">
      <c r="A3061" s="79"/>
      <c r="B3061" s="79"/>
      <c r="C3061" s="79"/>
      <c r="D3061" s="79"/>
      <c r="E3061" s="79"/>
      <c r="F3061" s="79"/>
      <c r="G3061" s="79"/>
      <c r="H3061" s="79"/>
      <c r="I3061" s="79"/>
      <c r="J3061" s="79"/>
      <c r="K3061" s="79"/>
      <c r="L3061" s="79"/>
      <c r="M3061" s="79"/>
      <c r="N3061" s="79"/>
      <c r="O3061" s="79"/>
      <c r="P3061" s="79"/>
      <c r="Q3061" s="79"/>
      <c r="R3061" s="79"/>
      <c r="S3061" s="79"/>
      <c r="T3061" s="79"/>
      <c r="U3061" s="79"/>
      <c r="V3061" s="79"/>
      <c r="W3061" s="79"/>
    </row>
    <row r="3062" spans="1:23">
      <c r="A3062" s="79"/>
      <c r="B3062" s="79"/>
      <c r="C3062" s="79"/>
      <c r="D3062" s="79"/>
      <c r="E3062" s="79"/>
      <c r="F3062" s="79"/>
      <c r="G3062" s="79"/>
      <c r="H3062" s="79"/>
      <c r="I3062" s="79"/>
      <c r="J3062" s="79"/>
      <c r="K3062" s="79"/>
      <c r="L3062" s="79"/>
      <c r="M3062" s="79"/>
      <c r="N3062" s="79"/>
      <c r="O3062" s="79"/>
      <c r="P3062" s="79"/>
      <c r="Q3062" s="79"/>
      <c r="R3062" s="79"/>
      <c r="S3062" s="79"/>
      <c r="T3062" s="79"/>
      <c r="U3062" s="79"/>
      <c r="V3062" s="79"/>
      <c r="W3062" s="79"/>
    </row>
    <row r="3063" spans="1:23">
      <c r="A3063" s="79"/>
      <c r="B3063" s="79"/>
      <c r="C3063" s="79"/>
      <c r="D3063" s="79"/>
      <c r="E3063" s="79"/>
      <c r="F3063" s="79"/>
      <c r="G3063" s="79"/>
      <c r="H3063" s="79"/>
      <c r="I3063" s="79"/>
      <c r="J3063" s="79"/>
      <c r="K3063" s="79"/>
      <c r="L3063" s="79"/>
      <c r="M3063" s="79"/>
      <c r="N3063" s="79"/>
      <c r="O3063" s="79"/>
      <c r="P3063" s="79"/>
      <c r="Q3063" s="79"/>
      <c r="R3063" s="79"/>
      <c r="S3063" s="79"/>
      <c r="T3063" s="79"/>
      <c r="U3063" s="79"/>
      <c r="V3063" s="79"/>
      <c r="W3063" s="79"/>
    </row>
    <row r="3064" spans="1:23">
      <c r="A3064" s="79"/>
      <c r="B3064" s="79"/>
      <c r="C3064" s="79"/>
      <c r="D3064" s="79"/>
      <c r="E3064" s="79"/>
      <c r="F3064" s="79"/>
      <c r="G3064" s="79"/>
      <c r="H3064" s="79"/>
      <c r="I3064" s="79"/>
      <c r="J3064" s="79"/>
      <c r="K3064" s="79"/>
      <c r="L3064" s="79"/>
      <c r="M3064" s="79"/>
      <c r="N3064" s="79"/>
      <c r="O3064" s="79"/>
      <c r="P3064" s="79"/>
      <c r="Q3064" s="79"/>
      <c r="R3064" s="79"/>
      <c r="S3064" s="79"/>
      <c r="T3064" s="79"/>
      <c r="U3064" s="79"/>
      <c r="V3064" s="79"/>
      <c r="W3064" s="79"/>
    </row>
    <row r="3065" spans="1:23">
      <c r="A3065" s="79"/>
      <c r="B3065" s="79"/>
      <c r="C3065" s="79"/>
      <c r="D3065" s="79"/>
      <c r="E3065" s="79"/>
      <c r="F3065" s="79"/>
      <c r="G3065" s="79"/>
      <c r="H3065" s="79"/>
      <c r="I3065" s="79"/>
      <c r="J3065" s="79"/>
      <c r="K3065" s="79"/>
      <c r="L3065" s="79"/>
      <c r="M3065" s="79"/>
      <c r="N3065" s="79"/>
      <c r="O3065" s="79"/>
      <c r="P3065" s="79"/>
      <c r="Q3065" s="79"/>
      <c r="R3065" s="79"/>
      <c r="S3065" s="79"/>
      <c r="T3065" s="79"/>
      <c r="U3065" s="79"/>
      <c r="V3065" s="79"/>
      <c r="W3065" s="79"/>
    </row>
    <row r="3066" spans="1:23">
      <c r="A3066" s="79"/>
      <c r="B3066" s="79"/>
      <c r="C3066" s="79"/>
      <c r="D3066" s="79"/>
      <c r="E3066" s="79"/>
      <c r="F3066" s="79"/>
      <c r="G3066" s="79"/>
      <c r="H3066" s="79"/>
      <c r="I3066" s="79"/>
      <c r="J3066" s="79"/>
      <c r="K3066" s="79"/>
      <c r="L3066" s="79"/>
      <c r="M3066" s="79"/>
      <c r="N3066" s="79"/>
      <c r="O3066" s="79"/>
      <c r="P3066" s="79"/>
      <c r="Q3066" s="79"/>
      <c r="R3066" s="79"/>
      <c r="S3066" s="79"/>
      <c r="T3066" s="79"/>
      <c r="U3066" s="79"/>
      <c r="V3066" s="79"/>
      <c r="W3066" s="79"/>
    </row>
    <row r="3067" spans="1:23">
      <c r="A3067" s="79"/>
      <c r="B3067" s="79"/>
      <c r="C3067" s="79"/>
      <c r="D3067" s="79"/>
      <c r="E3067" s="79"/>
      <c r="F3067" s="79"/>
      <c r="G3067" s="79"/>
      <c r="H3067" s="79"/>
      <c r="I3067" s="79"/>
      <c r="J3067" s="79"/>
      <c r="K3067" s="79"/>
      <c r="L3067" s="79"/>
      <c r="M3067" s="79"/>
      <c r="N3067" s="79"/>
      <c r="O3067" s="79"/>
      <c r="P3067" s="79"/>
      <c r="Q3067" s="79"/>
      <c r="R3067" s="79"/>
      <c r="S3067" s="79"/>
      <c r="T3067" s="79"/>
      <c r="U3067" s="79"/>
      <c r="V3067" s="79"/>
      <c r="W3067" s="79"/>
    </row>
    <row r="3068" spans="1:23">
      <c r="A3068" s="79"/>
      <c r="B3068" s="79"/>
      <c r="C3068" s="79"/>
      <c r="D3068" s="79"/>
      <c r="E3068" s="79"/>
      <c r="F3068" s="79"/>
      <c r="G3068" s="79"/>
      <c r="H3068" s="79"/>
      <c r="I3068" s="79"/>
      <c r="J3068" s="79"/>
      <c r="K3068" s="79"/>
      <c r="L3068" s="79"/>
      <c r="M3068" s="79"/>
      <c r="N3068" s="79"/>
      <c r="O3068" s="79"/>
      <c r="P3068" s="79"/>
      <c r="Q3068" s="79"/>
      <c r="R3068" s="79"/>
      <c r="S3068" s="79"/>
      <c r="T3068" s="79"/>
      <c r="U3068" s="79"/>
      <c r="V3068" s="79"/>
      <c r="W3068" s="79"/>
    </row>
    <row r="3069" spans="1:23">
      <c r="A3069" s="79"/>
      <c r="B3069" s="79"/>
      <c r="C3069" s="79"/>
      <c r="D3069" s="79"/>
      <c r="E3069" s="79"/>
      <c r="F3069" s="79"/>
      <c r="G3069" s="79"/>
      <c r="H3069" s="79"/>
      <c r="I3069" s="79"/>
      <c r="J3069" s="79"/>
      <c r="K3069" s="79"/>
      <c r="L3069" s="79"/>
      <c r="M3069" s="79"/>
      <c r="N3069" s="79"/>
      <c r="O3069" s="79"/>
      <c r="P3069" s="79"/>
      <c r="Q3069" s="79"/>
      <c r="R3069" s="79"/>
      <c r="S3069" s="79"/>
      <c r="T3069" s="79"/>
      <c r="U3069" s="79"/>
      <c r="V3069" s="79"/>
      <c r="W3069" s="79"/>
    </row>
    <row r="3070" spans="1:23">
      <c r="A3070" s="79"/>
      <c r="B3070" s="79"/>
      <c r="C3070" s="79"/>
      <c r="D3070" s="79"/>
      <c r="E3070" s="79"/>
      <c r="F3070" s="79"/>
      <c r="G3070" s="79"/>
      <c r="H3070" s="79"/>
      <c r="I3070" s="79"/>
      <c r="J3070" s="79"/>
      <c r="K3070" s="79"/>
      <c r="L3070" s="79"/>
      <c r="M3070" s="79"/>
      <c r="N3070" s="79"/>
      <c r="O3070" s="79"/>
      <c r="P3070" s="79"/>
      <c r="Q3070" s="79"/>
      <c r="R3070" s="79"/>
      <c r="S3070" s="79"/>
      <c r="T3070" s="79"/>
      <c r="U3070" s="79"/>
      <c r="V3070" s="79"/>
      <c r="W3070" s="79"/>
    </row>
    <row r="3071" spans="1:23">
      <c r="A3071" s="79"/>
      <c r="B3071" s="79"/>
      <c r="C3071" s="79"/>
      <c r="D3071" s="79"/>
      <c r="E3071" s="79"/>
      <c r="F3071" s="79"/>
      <c r="G3071" s="79"/>
      <c r="H3071" s="79"/>
      <c r="I3071" s="79"/>
      <c r="J3071" s="79"/>
      <c r="K3071" s="79"/>
      <c r="L3071" s="79"/>
      <c r="M3071" s="79"/>
      <c r="N3071" s="79"/>
      <c r="O3071" s="79"/>
      <c r="P3071" s="79"/>
      <c r="Q3071" s="79"/>
      <c r="R3071" s="79"/>
      <c r="S3071" s="79"/>
      <c r="T3071" s="79"/>
      <c r="U3071" s="79"/>
      <c r="V3071" s="79"/>
      <c r="W3071" s="79"/>
    </row>
    <row r="3072" spans="1:23">
      <c r="A3072" s="79"/>
      <c r="B3072" s="79"/>
      <c r="C3072" s="79"/>
      <c r="D3072" s="79"/>
      <c r="E3072" s="79"/>
      <c r="F3072" s="79"/>
      <c r="G3072" s="79"/>
      <c r="H3072" s="79"/>
      <c r="I3072" s="79"/>
      <c r="J3072" s="79"/>
      <c r="K3072" s="79"/>
      <c r="L3072" s="79"/>
      <c r="M3072" s="79"/>
      <c r="N3072" s="79"/>
      <c r="O3072" s="79"/>
      <c r="P3072" s="79"/>
      <c r="Q3072" s="79"/>
      <c r="R3072" s="79"/>
      <c r="S3072" s="79"/>
      <c r="T3072" s="79"/>
      <c r="U3072" s="79"/>
      <c r="V3072" s="79"/>
      <c r="W3072" s="79"/>
    </row>
    <row r="3073" spans="1:23">
      <c r="A3073" s="79"/>
      <c r="B3073" s="79"/>
      <c r="C3073" s="79"/>
      <c r="D3073" s="79"/>
      <c r="E3073" s="79"/>
      <c r="F3073" s="79"/>
      <c r="G3073" s="79"/>
      <c r="H3073" s="79"/>
      <c r="I3073" s="79"/>
      <c r="J3073" s="79"/>
      <c r="K3073" s="79"/>
      <c r="L3073" s="79"/>
      <c r="M3073" s="79"/>
      <c r="N3073" s="79"/>
      <c r="O3073" s="79"/>
      <c r="P3073" s="79"/>
      <c r="Q3073" s="79"/>
      <c r="R3073" s="79"/>
      <c r="S3073" s="79"/>
      <c r="T3073" s="79"/>
      <c r="U3073" s="79"/>
      <c r="V3073" s="79"/>
      <c r="W3073" s="79"/>
    </row>
    <row r="3074" spans="1:23">
      <c r="A3074" s="79"/>
      <c r="B3074" s="79"/>
      <c r="C3074" s="79"/>
      <c r="D3074" s="79"/>
      <c r="E3074" s="79"/>
      <c r="F3074" s="79"/>
      <c r="G3074" s="79"/>
      <c r="H3074" s="79"/>
      <c r="I3074" s="79"/>
      <c r="J3074" s="79"/>
      <c r="K3074" s="79"/>
      <c r="L3074" s="79"/>
      <c r="M3074" s="79"/>
      <c r="N3074" s="79"/>
      <c r="O3074" s="79"/>
      <c r="P3074" s="79"/>
      <c r="Q3074" s="79"/>
      <c r="R3074" s="79"/>
      <c r="S3074" s="79"/>
      <c r="T3074" s="79"/>
      <c r="U3074" s="79"/>
      <c r="V3074" s="79"/>
      <c r="W3074" s="79"/>
    </row>
    <row r="3075" spans="1:23">
      <c r="A3075" s="79"/>
      <c r="B3075" s="79"/>
      <c r="C3075" s="79"/>
      <c r="D3075" s="79"/>
      <c r="E3075" s="79"/>
      <c r="F3075" s="79"/>
      <c r="G3075" s="79"/>
      <c r="H3075" s="79"/>
      <c r="I3075" s="79"/>
      <c r="J3075" s="79"/>
      <c r="K3075" s="79"/>
      <c r="L3075" s="79"/>
      <c r="M3075" s="79"/>
      <c r="N3075" s="79"/>
      <c r="O3075" s="79"/>
      <c r="P3075" s="79"/>
      <c r="Q3075" s="79"/>
      <c r="R3075" s="79"/>
      <c r="S3075" s="79"/>
      <c r="T3075" s="79"/>
      <c r="U3075" s="79"/>
      <c r="V3075" s="79"/>
      <c r="W3075" s="79"/>
    </row>
    <row r="3076" spans="1:23">
      <c r="A3076" s="79"/>
      <c r="B3076" s="79"/>
      <c r="C3076" s="79"/>
      <c r="D3076" s="79"/>
      <c r="E3076" s="79"/>
      <c r="F3076" s="79"/>
      <c r="G3076" s="79"/>
      <c r="H3076" s="79"/>
      <c r="I3076" s="79"/>
      <c r="J3076" s="79"/>
      <c r="K3076" s="79"/>
      <c r="L3076" s="79"/>
      <c r="M3076" s="79"/>
      <c r="N3076" s="79"/>
      <c r="O3076" s="79"/>
      <c r="P3076" s="79"/>
      <c r="Q3076" s="79"/>
      <c r="R3076" s="79"/>
      <c r="S3076" s="79"/>
      <c r="T3076" s="79"/>
      <c r="U3076" s="79"/>
      <c r="V3076" s="79"/>
      <c r="W3076" s="79"/>
    </row>
    <row r="3077" spans="1:23">
      <c r="A3077" s="79"/>
      <c r="B3077" s="79"/>
      <c r="C3077" s="79"/>
      <c r="D3077" s="79"/>
      <c r="E3077" s="79"/>
      <c r="F3077" s="79"/>
      <c r="G3077" s="79"/>
      <c r="H3077" s="79"/>
      <c r="I3077" s="79"/>
      <c r="J3077" s="79"/>
      <c r="K3077" s="79"/>
      <c r="L3077" s="79"/>
      <c r="M3077" s="79"/>
      <c r="N3077" s="79"/>
      <c r="O3077" s="79"/>
      <c r="P3077" s="79"/>
      <c r="Q3077" s="79"/>
      <c r="R3077" s="79"/>
      <c r="S3077" s="79"/>
      <c r="T3077" s="79"/>
      <c r="U3077" s="79"/>
      <c r="V3077" s="79"/>
      <c r="W3077" s="79"/>
    </row>
    <row r="3078" spans="1:23">
      <c r="A3078" s="79"/>
      <c r="B3078" s="79"/>
      <c r="C3078" s="79"/>
      <c r="D3078" s="79"/>
      <c r="E3078" s="79"/>
      <c r="F3078" s="79"/>
      <c r="G3078" s="79"/>
      <c r="H3078" s="79"/>
      <c r="I3078" s="79"/>
      <c r="J3078" s="79"/>
      <c r="K3078" s="79"/>
      <c r="L3078" s="79"/>
      <c r="M3078" s="79"/>
      <c r="N3078" s="79"/>
      <c r="O3078" s="79"/>
      <c r="P3078" s="79"/>
      <c r="Q3078" s="79"/>
      <c r="R3078" s="79"/>
      <c r="S3078" s="79"/>
      <c r="T3078" s="79"/>
      <c r="U3078" s="79"/>
      <c r="V3078" s="79"/>
      <c r="W3078" s="79"/>
    </row>
    <row r="3079" spans="1:23">
      <c r="A3079" s="79"/>
      <c r="B3079" s="79"/>
      <c r="C3079" s="79"/>
      <c r="D3079" s="79"/>
      <c r="E3079" s="79"/>
      <c r="F3079" s="79"/>
      <c r="G3079" s="79"/>
      <c r="H3079" s="79"/>
      <c r="I3079" s="79"/>
      <c r="J3079" s="79"/>
      <c r="K3079" s="79"/>
      <c r="L3079" s="79"/>
      <c r="M3079" s="79"/>
      <c r="N3079" s="79"/>
      <c r="O3079" s="79"/>
      <c r="P3079" s="79"/>
      <c r="Q3079" s="79"/>
      <c r="R3079" s="79"/>
      <c r="S3079" s="79"/>
      <c r="T3079" s="79"/>
      <c r="U3079" s="79"/>
      <c r="V3079" s="79"/>
      <c r="W3079" s="79"/>
    </row>
    <row r="3080" spans="1:23">
      <c r="A3080" s="79"/>
      <c r="B3080" s="79"/>
      <c r="C3080" s="79"/>
      <c r="D3080" s="79"/>
      <c r="E3080" s="79"/>
      <c r="F3080" s="79"/>
      <c r="G3080" s="79"/>
      <c r="H3080" s="79"/>
      <c r="I3080" s="79"/>
      <c r="J3080" s="79"/>
      <c r="K3080" s="79"/>
      <c r="L3080" s="79"/>
      <c r="M3080" s="79"/>
      <c r="N3080" s="79"/>
      <c r="O3080" s="79"/>
      <c r="P3080" s="79"/>
      <c r="Q3080" s="79"/>
      <c r="R3080" s="79"/>
      <c r="S3080" s="79"/>
      <c r="T3080" s="79"/>
      <c r="U3080" s="79"/>
      <c r="V3080" s="79"/>
      <c r="W3080" s="79"/>
    </row>
    <row r="3081" spans="1:23">
      <c r="A3081" s="79"/>
      <c r="B3081" s="79"/>
      <c r="C3081" s="79"/>
      <c r="D3081" s="79"/>
      <c r="E3081" s="79"/>
      <c r="F3081" s="79"/>
      <c r="G3081" s="79"/>
      <c r="H3081" s="79"/>
      <c r="I3081" s="79"/>
      <c r="J3081" s="79"/>
      <c r="K3081" s="79"/>
      <c r="L3081" s="79"/>
      <c r="M3081" s="79"/>
      <c r="N3081" s="79"/>
      <c r="O3081" s="79"/>
      <c r="P3081" s="79"/>
      <c r="Q3081" s="79"/>
      <c r="R3081" s="79"/>
      <c r="S3081" s="79"/>
      <c r="T3081" s="79"/>
      <c r="U3081" s="79"/>
      <c r="V3081" s="79"/>
      <c r="W3081" s="79"/>
    </row>
    <row r="3082" spans="1:23">
      <c r="A3082" s="79"/>
      <c r="B3082" s="79"/>
      <c r="C3082" s="79"/>
      <c r="D3082" s="79"/>
      <c r="E3082" s="79"/>
      <c r="F3082" s="79"/>
      <c r="G3082" s="79"/>
      <c r="H3082" s="79"/>
      <c r="I3082" s="79"/>
      <c r="J3082" s="79"/>
      <c r="K3082" s="79"/>
      <c r="L3082" s="79"/>
      <c r="M3082" s="79"/>
      <c r="N3082" s="79"/>
      <c r="O3082" s="79"/>
      <c r="P3082" s="79"/>
      <c r="Q3082" s="79"/>
      <c r="R3082" s="79"/>
      <c r="S3082" s="79"/>
      <c r="T3082" s="79"/>
      <c r="U3082" s="79"/>
      <c r="V3082" s="79"/>
      <c r="W3082" s="79"/>
    </row>
    <row r="3083" spans="1:23">
      <c r="A3083" s="79"/>
      <c r="B3083" s="79"/>
      <c r="C3083" s="79"/>
      <c r="D3083" s="79"/>
      <c r="E3083" s="79"/>
      <c r="F3083" s="79"/>
      <c r="G3083" s="79"/>
      <c r="H3083" s="79"/>
      <c r="I3083" s="79"/>
      <c r="J3083" s="79"/>
      <c r="K3083" s="79"/>
      <c r="L3083" s="79"/>
      <c r="M3083" s="79"/>
      <c r="N3083" s="79"/>
      <c r="O3083" s="79"/>
      <c r="P3083" s="79"/>
      <c r="Q3083" s="79"/>
      <c r="R3083" s="79"/>
      <c r="S3083" s="79"/>
      <c r="T3083" s="79"/>
      <c r="U3083" s="79"/>
      <c r="V3083" s="79"/>
      <c r="W3083" s="79"/>
    </row>
    <row r="3084" spans="1:23">
      <c r="A3084" s="79"/>
      <c r="B3084" s="79"/>
      <c r="C3084" s="79"/>
      <c r="D3084" s="79"/>
      <c r="E3084" s="79"/>
      <c r="F3084" s="79"/>
      <c r="G3084" s="79"/>
      <c r="H3084" s="79"/>
      <c r="I3084" s="79"/>
      <c r="J3084" s="79"/>
      <c r="K3084" s="79"/>
      <c r="L3084" s="79"/>
      <c r="M3084" s="79"/>
      <c r="N3084" s="79"/>
      <c r="O3084" s="79"/>
      <c r="P3084" s="79"/>
      <c r="Q3084" s="79"/>
      <c r="R3084" s="79"/>
      <c r="S3084" s="79"/>
      <c r="T3084" s="79"/>
      <c r="U3084" s="79"/>
      <c r="V3084" s="79"/>
      <c r="W3084" s="79"/>
    </row>
    <row r="3085" spans="1:23">
      <c r="A3085" s="79"/>
      <c r="B3085" s="79"/>
      <c r="C3085" s="79"/>
      <c r="D3085" s="79"/>
      <c r="E3085" s="79"/>
      <c r="F3085" s="79"/>
      <c r="G3085" s="79"/>
      <c r="H3085" s="79"/>
      <c r="I3085" s="79"/>
      <c r="J3085" s="79"/>
      <c r="K3085" s="79"/>
      <c r="L3085" s="79"/>
      <c r="M3085" s="79"/>
      <c r="N3085" s="79"/>
      <c r="O3085" s="79"/>
      <c r="P3085" s="79"/>
      <c r="Q3085" s="79"/>
      <c r="R3085" s="79"/>
      <c r="S3085" s="79"/>
      <c r="T3085" s="79"/>
      <c r="U3085" s="79"/>
      <c r="V3085" s="79"/>
      <c r="W3085" s="79"/>
    </row>
    <row r="3086" spans="1:23">
      <c r="A3086" s="79"/>
      <c r="B3086" s="79"/>
      <c r="C3086" s="79"/>
      <c r="D3086" s="79"/>
      <c r="E3086" s="79"/>
      <c r="F3086" s="79"/>
      <c r="G3086" s="79"/>
      <c r="H3086" s="79"/>
      <c r="I3086" s="79"/>
      <c r="J3086" s="79"/>
      <c r="K3086" s="79"/>
      <c r="L3086" s="79"/>
      <c r="M3086" s="79"/>
      <c r="N3086" s="79"/>
      <c r="O3086" s="79"/>
      <c r="P3086" s="79"/>
      <c r="Q3086" s="79"/>
      <c r="R3086" s="79"/>
      <c r="S3086" s="79"/>
      <c r="T3086" s="79"/>
      <c r="U3086" s="79"/>
      <c r="V3086" s="79"/>
      <c r="W3086" s="79"/>
    </row>
    <row r="3087" spans="1:23">
      <c r="A3087" s="79"/>
      <c r="B3087" s="79"/>
      <c r="C3087" s="79"/>
      <c r="D3087" s="79"/>
      <c r="E3087" s="79"/>
      <c r="F3087" s="79"/>
      <c r="G3087" s="79"/>
      <c r="H3087" s="79"/>
      <c r="I3087" s="79"/>
      <c r="J3087" s="79"/>
      <c r="K3087" s="79"/>
      <c r="L3087" s="79"/>
      <c r="M3087" s="79"/>
      <c r="N3087" s="79"/>
      <c r="O3087" s="79"/>
      <c r="P3087" s="79"/>
      <c r="Q3087" s="79"/>
      <c r="R3087" s="79"/>
      <c r="S3087" s="79"/>
      <c r="T3087" s="79"/>
      <c r="U3087" s="79"/>
      <c r="V3087" s="79"/>
      <c r="W3087" s="79"/>
    </row>
    <row r="3088" spans="1:23">
      <c r="A3088" s="79"/>
      <c r="B3088" s="79"/>
      <c r="C3088" s="79"/>
      <c r="D3088" s="79"/>
      <c r="E3088" s="79"/>
      <c r="F3088" s="79"/>
      <c r="G3088" s="79"/>
      <c r="H3088" s="79"/>
      <c r="I3088" s="79"/>
      <c r="J3088" s="79"/>
      <c r="K3088" s="79"/>
      <c r="L3088" s="79"/>
      <c r="M3088" s="79"/>
      <c r="N3088" s="79"/>
      <c r="O3088" s="79"/>
      <c r="P3088" s="79"/>
      <c r="Q3088" s="79"/>
      <c r="R3088" s="79"/>
      <c r="S3088" s="79"/>
      <c r="T3088" s="79"/>
      <c r="U3088" s="79"/>
      <c r="V3088" s="79"/>
      <c r="W3088" s="79"/>
    </row>
    <row r="3089" spans="1:23">
      <c r="A3089" s="79"/>
      <c r="B3089" s="79"/>
      <c r="C3089" s="79"/>
      <c r="D3089" s="79"/>
      <c r="E3089" s="79"/>
      <c r="F3089" s="79"/>
      <c r="G3089" s="79"/>
      <c r="H3089" s="79"/>
      <c r="I3089" s="79"/>
      <c r="J3089" s="79"/>
      <c r="K3089" s="79"/>
      <c r="L3089" s="79"/>
      <c r="M3089" s="79"/>
      <c r="N3089" s="79"/>
      <c r="O3089" s="79"/>
      <c r="P3089" s="79"/>
      <c r="Q3089" s="79"/>
      <c r="R3089" s="79"/>
      <c r="S3089" s="79"/>
      <c r="T3089" s="79"/>
      <c r="U3089" s="79"/>
      <c r="V3089" s="79"/>
      <c r="W3089" s="79"/>
    </row>
    <row r="3090" spans="1:23">
      <c r="A3090" s="79"/>
      <c r="B3090" s="79"/>
      <c r="C3090" s="79"/>
      <c r="D3090" s="79"/>
      <c r="E3090" s="79"/>
      <c r="F3090" s="79"/>
      <c r="G3090" s="79"/>
      <c r="H3090" s="79"/>
      <c r="I3090" s="79"/>
      <c r="J3090" s="79"/>
      <c r="K3090" s="79"/>
      <c r="L3090" s="79"/>
      <c r="M3090" s="79"/>
      <c r="N3090" s="79"/>
      <c r="O3090" s="79"/>
      <c r="P3090" s="79"/>
      <c r="Q3090" s="79"/>
      <c r="R3090" s="79"/>
      <c r="S3090" s="79"/>
      <c r="T3090" s="79"/>
      <c r="U3090" s="79"/>
      <c r="V3090" s="79"/>
      <c r="W3090" s="79"/>
    </row>
    <row r="3091" spans="1:23">
      <c r="A3091" s="79"/>
      <c r="B3091" s="79"/>
      <c r="C3091" s="79"/>
      <c r="D3091" s="79"/>
      <c r="E3091" s="79"/>
      <c r="F3091" s="79"/>
      <c r="G3091" s="79"/>
      <c r="H3091" s="79"/>
      <c r="I3091" s="79"/>
      <c r="J3091" s="79"/>
      <c r="K3091" s="79"/>
      <c r="L3091" s="79"/>
      <c r="M3091" s="79"/>
      <c r="N3091" s="79"/>
      <c r="O3091" s="79"/>
      <c r="P3091" s="79"/>
      <c r="Q3091" s="79"/>
      <c r="R3091" s="79"/>
      <c r="S3091" s="79"/>
      <c r="T3091" s="79"/>
      <c r="U3091" s="79"/>
      <c r="V3091" s="79"/>
      <c r="W3091" s="79"/>
    </row>
    <row r="3092" spans="1:23">
      <c r="A3092" s="79"/>
      <c r="B3092" s="79"/>
      <c r="C3092" s="79"/>
      <c r="D3092" s="79"/>
      <c r="E3092" s="79"/>
      <c r="F3092" s="79"/>
      <c r="G3092" s="79"/>
      <c r="H3092" s="79"/>
      <c r="I3092" s="79"/>
      <c r="J3092" s="79"/>
      <c r="K3092" s="79"/>
      <c r="L3092" s="79"/>
      <c r="M3092" s="79"/>
      <c r="N3092" s="79"/>
      <c r="O3092" s="79"/>
      <c r="P3092" s="79"/>
      <c r="Q3092" s="79"/>
      <c r="R3092" s="79"/>
      <c r="S3092" s="79"/>
      <c r="T3092" s="79"/>
      <c r="U3092" s="79"/>
      <c r="V3092" s="79"/>
      <c r="W3092" s="79"/>
    </row>
    <row r="3093" spans="1:23">
      <c r="A3093" s="79"/>
      <c r="B3093" s="79"/>
      <c r="C3093" s="79"/>
      <c r="D3093" s="79"/>
      <c r="E3093" s="79"/>
      <c r="F3093" s="79"/>
      <c r="G3093" s="79"/>
      <c r="H3093" s="79"/>
      <c r="I3093" s="79"/>
      <c r="J3093" s="79"/>
      <c r="K3093" s="79"/>
      <c r="L3093" s="79"/>
      <c r="M3093" s="79"/>
      <c r="N3093" s="79"/>
      <c r="O3093" s="79"/>
      <c r="P3093" s="79"/>
      <c r="Q3093" s="79"/>
      <c r="R3093" s="79"/>
      <c r="S3093" s="79"/>
      <c r="T3093" s="79"/>
      <c r="U3093" s="79"/>
      <c r="V3093" s="79"/>
      <c r="W3093" s="79"/>
    </row>
    <row r="3094" spans="1:23">
      <c r="A3094" s="79"/>
      <c r="B3094" s="79"/>
      <c r="C3094" s="79"/>
      <c r="D3094" s="79"/>
      <c r="E3094" s="79"/>
      <c r="F3094" s="79"/>
      <c r="G3094" s="79"/>
      <c r="H3094" s="79"/>
      <c r="I3094" s="79"/>
      <c r="J3094" s="79"/>
      <c r="K3094" s="79"/>
      <c r="L3094" s="79"/>
      <c r="M3094" s="79"/>
      <c r="N3094" s="79"/>
      <c r="O3094" s="79"/>
      <c r="P3094" s="79"/>
      <c r="Q3094" s="79"/>
      <c r="R3094" s="79"/>
      <c r="S3094" s="79"/>
      <c r="T3094" s="79"/>
      <c r="U3094" s="79"/>
      <c r="V3094" s="79"/>
      <c r="W3094" s="79"/>
    </row>
    <row r="3095" spans="1:23">
      <c r="A3095" s="79"/>
      <c r="B3095" s="79"/>
      <c r="C3095" s="79"/>
      <c r="D3095" s="79"/>
      <c r="E3095" s="79"/>
      <c r="F3095" s="79"/>
      <c r="G3095" s="79"/>
      <c r="H3095" s="79"/>
      <c r="I3095" s="79"/>
      <c r="J3095" s="79"/>
      <c r="K3095" s="79"/>
      <c r="L3095" s="79"/>
      <c r="M3095" s="79"/>
      <c r="N3095" s="79"/>
      <c r="O3095" s="79"/>
      <c r="P3095" s="79"/>
      <c r="Q3095" s="79"/>
      <c r="R3095" s="79"/>
      <c r="S3095" s="79"/>
      <c r="T3095" s="79"/>
      <c r="U3095" s="79"/>
      <c r="V3095" s="79"/>
      <c r="W3095" s="79"/>
    </row>
    <row r="3096" spans="1:23">
      <c r="A3096" s="79"/>
      <c r="B3096" s="79"/>
      <c r="C3096" s="79"/>
      <c r="D3096" s="79"/>
      <c r="E3096" s="79"/>
      <c r="F3096" s="79"/>
      <c r="G3096" s="79"/>
      <c r="H3096" s="79"/>
      <c r="I3096" s="79"/>
      <c r="J3096" s="79"/>
      <c r="K3096" s="79"/>
      <c r="L3096" s="79"/>
      <c r="M3096" s="79"/>
      <c r="N3096" s="79"/>
      <c r="O3096" s="79"/>
      <c r="P3096" s="79"/>
      <c r="Q3096" s="79"/>
      <c r="R3096" s="79"/>
      <c r="S3096" s="79"/>
      <c r="T3096" s="79"/>
      <c r="U3096" s="79"/>
      <c r="V3096" s="79"/>
      <c r="W3096" s="79"/>
    </row>
    <row r="3097" spans="1:23">
      <c r="A3097" s="79"/>
      <c r="B3097" s="79"/>
      <c r="C3097" s="79"/>
      <c r="D3097" s="79"/>
      <c r="E3097" s="79"/>
      <c r="F3097" s="79"/>
      <c r="G3097" s="79"/>
      <c r="H3097" s="79"/>
      <c r="I3097" s="79"/>
      <c r="J3097" s="79"/>
      <c r="K3097" s="79"/>
      <c r="L3097" s="79"/>
      <c r="M3097" s="79"/>
      <c r="N3097" s="79"/>
      <c r="O3097" s="79"/>
      <c r="P3097" s="79"/>
      <c r="Q3097" s="79"/>
      <c r="R3097" s="79"/>
      <c r="S3097" s="79"/>
      <c r="T3097" s="79"/>
      <c r="U3097" s="79"/>
      <c r="V3097" s="79"/>
      <c r="W3097" s="79"/>
    </row>
    <row r="3098" spans="1:23">
      <c r="A3098" s="79"/>
      <c r="B3098" s="79"/>
      <c r="C3098" s="79"/>
      <c r="D3098" s="79"/>
      <c r="E3098" s="79"/>
      <c r="F3098" s="79"/>
      <c r="G3098" s="79"/>
      <c r="H3098" s="79"/>
      <c r="I3098" s="79"/>
      <c r="J3098" s="79"/>
      <c r="K3098" s="79"/>
      <c r="L3098" s="79"/>
      <c r="M3098" s="79"/>
      <c r="N3098" s="79"/>
      <c r="O3098" s="79"/>
      <c r="P3098" s="79"/>
      <c r="Q3098" s="79"/>
      <c r="R3098" s="79"/>
      <c r="S3098" s="79"/>
      <c r="T3098" s="79"/>
      <c r="U3098" s="79"/>
      <c r="V3098" s="79"/>
      <c r="W3098" s="79"/>
    </row>
    <row r="3099" spans="1:23">
      <c r="A3099" s="79"/>
      <c r="B3099" s="79"/>
      <c r="C3099" s="79"/>
      <c r="D3099" s="79"/>
      <c r="E3099" s="79"/>
      <c r="F3099" s="79"/>
      <c r="G3099" s="79"/>
      <c r="H3099" s="79"/>
      <c r="I3099" s="79"/>
      <c r="J3099" s="79"/>
      <c r="K3099" s="79"/>
      <c r="L3099" s="79"/>
      <c r="M3099" s="79"/>
      <c r="N3099" s="79"/>
      <c r="O3099" s="79"/>
      <c r="P3099" s="79"/>
      <c r="Q3099" s="79"/>
      <c r="R3099" s="79"/>
      <c r="S3099" s="79"/>
      <c r="T3099" s="79"/>
      <c r="U3099" s="79"/>
      <c r="V3099" s="79"/>
      <c r="W3099" s="79"/>
    </row>
    <row r="3100" spans="1:23">
      <c r="A3100" s="79"/>
      <c r="B3100" s="79"/>
      <c r="C3100" s="79"/>
      <c r="D3100" s="79"/>
      <c r="E3100" s="79"/>
      <c r="F3100" s="79"/>
      <c r="G3100" s="79"/>
      <c r="H3100" s="79"/>
      <c r="I3100" s="79"/>
      <c r="J3100" s="79"/>
      <c r="K3100" s="79"/>
      <c r="L3100" s="79"/>
      <c r="M3100" s="79"/>
      <c r="N3100" s="79"/>
      <c r="O3100" s="79"/>
      <c r="P3100" s="79"/>
      <c r="Q3100" s="79"/>
      <c r="R3100" s="79"/>
      <c r="S3100" s="79"/>
      <c r="T3100" s="79"/>
      <c r="U3100" s="79"/>
      <c r="V3100" s="79"/>
      <c r="W3100" s="79"/>
    </row>
    <row r="3101" spans="1:23">
      <c r="A3101" s="79"/>
      <c r="B3101" s="79"/>
      <c r="C3101" s="79"/>
      <c r="D3101" s="79"/>
      <c r="E3101" s="79"/>
      <c r="F3101" s="79"/>
      <c r="G3101" s="79"/>
      <c r="H3101" s="79"/>
      <c r="I3101" s="79"/>
      <c r="J3101" s="79"/>
      <c r="K3101" s="79"/>
      <c r="L3101" s="79"/>
      <c r="M3101" s="79"/>
      <c r="N3101" s="79"/>
      <c r="O3101" s="79"/>
      <c r="P3101" s="79"/>
      <c r="Q3101" s="79"/>
      <c r="R3101" s="79"/>
      <c r="S3101" s="79"/>
      <c r="T3101" s="79"/>
      <c r="U3101" s="79"/>
      <c r="V3101" s="79"/>
      <c r="W3101" s="79"/>
    </row>
    <row r="3102" spans="1:23">
      <c r="A3102" s="79"/>
      <c r="B3102" s="79"/>
      <c r="C3102" s="79"/>
      <c r="D3102" s="79"/>
      <c r="E3102" s="79"/>
      <c r="F3102" s="79"/>
      <c r="G3102" s="79"/>
      <c r="H3102" s="79"/>
      <c r="I3102" s="79"/>
      <c r="J3102" s="79"/>
      <c r="K3102" s="79"/>
      <c r="L3102" s="79"/>
      <c r="M3102" s="79"/>
      <c r="N3102" s="79"/>
      <c r="O3102" s="79"/>
      <c r="P3102" s="79"/>
      <c r="Q3102" s="79"/>
      <c r="R3102" s="79"/>
      <c r="S3102" s="79"/>
      <c r="T3102" s="79"/>
      <c r="U3102" s="79"/>
      <c r="V3102" s="79"/>
      <c r="W3102" s="79"/>
    </row>
    <row r="3103" spans="1:23">
      <c r="A3103" s="79"/>
      <c r="B3103" s="79"/>
      <c r="C3103" s="79"/>
      <c r="D3103" s="79"/>
      <c r="E3103" s="79"/>
      <c r="F3103" s="79"/>
      <c r="G3103" s="79"/>
      <c r="H3103" s="79"/>
      <c r="I3103" s="79"/>
      <c r="J3103" s="79"/>
      <c r="K3103" s="79"/>
      <c r="L3103" s="79"/>
      <c r="M3103" s="79"/>
      <c r="N3103" s="79"/>
      <c r="O3103" s="79"/>
      <c r="P3103" s="79"/>
      <c r="Q3103" s="79"/>
      <c r="R3103" s="79"/>
      <c r="S3103" s="79"/>
      <c r="T3103" s="79"/>
      <c r="U3103" s="79"/>
      <c r="V3103" s="79"/>
      <c r="W3103" s="79"/>
    </row>
    <row r="3104" spans="1:23">
      <c r="A3104" s="79"/>
      <c r="B3104" s="79"/>
      <c r="C3104" s="79"/>
      <c r="D3104" s="79"/>
      <c r="E3104" s="79"/>
      <c r="F3104" s="79"/>
      <c r="G3104" s="79"/>
      <c r="H3104" s="79"/>
      <c r="I3104" s="79"/>
      <c r="J3104" s="79"/>
      <c r="K3104" s="79"/>
      <c r="L3104" s="79"/>
      <c r="M3104" s="79"/>
      <c r="N3104" s="79"/>
      <c r="O3104" s="79"/>
      <c r="P3104" s="79"/>
      <c r="Q3104" s="79"/>
      <c r="R3104" s="79"/>
      <c r="S3104" s="79"/>
      <c r="T3104" s="79"/>
      <c r="U3104" s="79"/>
      <c r="V3104" s="79"/>
      <c r="W3104" s="79"/>
    </row>
    <row r="3105" spans="1:23">
      <c r="A3105" s="79"/>
      <c r="B3105" s="79"/>
      <c r="C3105" s="79"/>
      <c r="D3105" s="79"/>
      <c r="E3105" s="79"/>
      <c r="F3105" s="79"/>
      <c r="G3105" s="79"/>
      <c r="H3105" s="79"/>
      <c r="I3105" s="79"/>
      <c r="J3105" s="79"/>
      <c r="K3105" s="79"/>
      <c r="L3105" s="79"/>
      <c r="M3105" s="79"/>
      <c r="N3105" s="79"/>
      <c r="O3105" s="79"/>
      <c r="P3105" s="79"/>
      <c r="Q3105" s="79"/>
      <c r="R3105" s="79"/>
      <c r="S3105" s="79"/>
      <c r="T3105" s="79"/>
      <c r="U3105" s="79"/>
      <c r="V3105" s="79"/>
      <c r="W3105" s="79"/>
    </row>
    <row r="3106" spans="1:23">
      <c r="A3106" s="79"/>
      <c r="B3106" s="79"/>
      <c r="C3106" s="79"/>
      <c r="D3106" s="79"/>
      <c r="E3106" s="79"/>
      <c r="F3106" s="79"/>
      <c r="G3106" s="79"/>
      <c r="H3106" s="79"/>
      <c r="I3106" s="79"/>
      <c r="J3106" s="79"/>
      <c r="K3106" s="79"/>
      <c r="L3106" s="79"/>
      <c r="M3106" s="79"/>
      <c r="N3106" s="79"/>
      <c r="O3106" s="79"/>
      <c r="P3106" s="79"/>
      <c r="Q3106" s="79"/>
      <c r="R3106" s="79"/>
      <c r="S3106" s="79"/>
      <c r="T3106" s="79"/>
      <c r="U3106" s="79"/>
      <c r="V3106" s="79"/>
      <c r="W3106" s="79"/>
    </row>
    <row r="3107" spans="1:23">
      <c r="A3107" s="79"/>
      <c r="B3107" s="79"/>
      <c r="C3107" s="79"/>
      <c r="D3107" s="79"/>
      <c r="E3107" s="79"/>
      <c r="F3107" s="79"/>
      <c r="G3107" s="79"/>
      <c r="H3107" s="79"/>
      <c r="I3107" s="79"/>
      <c r="J3107" s="79"/>
      <c r="K3107" s="79"/>
      <c r="L3107" s="79"/>
      <c r="M3107" s="79"/>
      <c r="N3107" s="79"/>
      <c r="O3107" s="79"/>
      <c r="P3107" s="79"/>
      <c r="Q3107" s="79"/>
      <c r="R3107" s="79"/>
      <c r="S3107" s="79"/>
      <c r="T3107" s="79"/>
      <c r="U3107" s="79"/>
      <c r="V3107" s="79"/>
      <c r="W3107" s="79"/>
    </row>
    <row r="3108" spans="1:23">
      <c r="A3108" s="79"/>
      <c r="B3108" s="79"/>
      <c r="C3108" s="79"/>
      <c r="D3108" s="79"/>
      <c r="E3108" s="79"/>
      <c r="F3108" s="79"/>
      <c r="G3108" s="79"/>
      <c r="H3108" s="79"/>
      <c r="I3108" s="79"/>
      <c r="J3108" s="79"/>
      <c r="K3108" s="79"/>
      <c r="L3108" s="79"/>
      <c r="M3108" s="79"/>
      <c r="N3108" s="79"/>
      <c r="O3108" s="79"/>
      <c r="P3108" s="79"/>
      <c r="Q3108" s="79"/>
      <c r="R3108" s="79"/>
      <c r="S3108" s="79"/>
      <c r="T3108" s="79"/>
      <c r="U3108" s="79"/>
      <c r="V3108" s="79"/>
      <c r="W3108" s="79"/>
    </row>
    <row r="3109" spans="1:23">
      <c r="A3109" s="79"/>
      <c r="B3109" s="79"/>
      <c r="C3109" s="79"/>
      <c r="D3109" s="79"/>
      <c r="E3109" s="79"/>
      <c r="F3109" s="79"/>
      <c r="G3109" s="79"/>
      <c r="H3109" s="79"/>
      <c r="I3109" s="79"/>
      <c r="J3109" s="79"/>
      <c r="K3109" s="79"/>
      <c r="L3109" s="79"/>
      <c r="M3109" s="79"/>
      <c r="N3109" s="79"/>
      <c r="O3109" s="79"/>
      <c r="P3109" s="79"/>
      <c r="Q3109" s="79"/>
      <c r="R3109" s="79"/>
      <c r="S3109" s="79"/>
      <c r="T3109" s="79"/>
      <c r="U3109" s="79"/>
      <c r="V3109" s="79"/>
      <c r="W3109" s="79"/>
    </row>
    <row r="3110" spans="1:23">
      <c r="A3110" s="79"/>
      <c r="B3110" s="79"/>
      <c r="C3110" s="79"/>
      <c r="D3110" s="79"/>
      <c r="E3110" s="79"/>
      <c r="F3110" s="79"/>
      <c r="G3110" s="79"/>
      <c r="H3110" s="79"/>
      <c r="I3110" s="79"/>
      <c r="J3110" s="79"/>
      <c r="K3110" s="79"/>
      <c r="L3110" s="79"/>
      <c r="M3110" s="79"/>
      <c r="N3110" s="79"/>
      <c r="O3110" s="79"/>
      <c r="P3110" s="79"/>
      <c r="Q3110" s="79"/>
      <c r="R3110" s="79"/>
      <c r="S3110" s="79"/>
      <c r="T3110" s="79"/>
      <c r="U3110" s="79"/>
      <c r="V3110" s="79"/>
      <c r="W3110" s="79"/>
    </row>
    <row r="3111" spans="1:23">
      <c r="A3111" s="79"/>
      <c r="B3111" s="79"/>
      <c r="C3111" s="79"/>
      <c r="D3111" s="79"/>
      <c r="E3111" s="79"/>
      <c r="F3111" s="79"/>
      <c r="G3111" s="79"/>
      <c r="H3111" s="79"/>
      <c r="I3111" s="79"/>
      <c r="J3111" s="79"/>
      <c r="K3111" s="79"/>
      <c r="L3111" s="79"/>
      <c r="M3111" s="79"/>
      <c r="N3111" s="79"/>
      <c r="O3111" s="79"/>
      <c r="P3111" s="79"/>
      <c r="Q3111" s="79"/>
      <c r="R3111" s="79"/>
      <c r="S3111" s="79"/>
      <c r="T3111" s="79"/>
      <c r="U3111" s="79"/>
      <c r="V3111" s="79"/>
      <c r="W3111" s="79"/>
    </row>
    <row r="3112" spans="1:23">
      <c r="A3112" s="79"/>
      <c r="B3112" s="79"/>
      <c r="C3112" s="79"/>
      <c r="D3112" s="79"/>
      <c r="E3112" s="79"/>
      <c r="F3112" s="79"/>
      <c r="G3112" s="79"/>
      <c r="H3112" s="79"/>
      <c r="I3112" s="79"/>
      <c r="J3112" s="79"/>
      <c r="K3112" s="79"/>
      <c r="L3112" s="79"/>
      <c r="M3112" s="79"/>
      <c r="N3112" s="79"/>
      <c r="O3112" s="79"/>
      <c r="P3112" s="79"/>
      <c r="Q3112" s="79"/>
      <c r="R3112" s="79"/>
      <c r="S3112" s="79"/>
      <c r="T3112" s="79"/>
      <c r="U3112" s="79"/>
      <c r="V3112" s="79"/>
      <c r="W3112" s="79"/>
    </row>
    <row r="3113" spans="1:23">
      <c r="A3113" s="79"/>
      <c r="B3113" s="79"/>
      <c r="C3113" s="79"/>
      <c r="D3113" s="79"/>
      <c r="E3113" s="79"/>
      <c r="F3113" s="79"/>
      <c r="G3113" s="79"/>
      <c r="H3113" s="79"/>
      <c r="I3113" s="79"/>
      <c r="J3113" s="79"/>
      <c r="K3113" s="79"/>
      <c r="L3113" s="79"/>
      <c r="M3113" s="79"/>
      <c r="N3113" s="79"/>
      <c r="O3113" s="79"/>
      <c r="P3113" s="79"/>
      <c r="Q3113" s="79"/>
      <c r="R3113" s="79"/>
      <c r="S3113" s="79"/>
      <c r="T3113" s="79"/>
      <c r="U3113" s="79"/>
      <c r="V3113" s="79"/>
      <c r="W3113" s="79"/>
    </row>
    <row r="3114" spans="1:23">
      <c r="A3114" s="79"/>
      <c r="B3114" s="79"/>
      <c r="C3114" s="79"/>
      <c r="D3114" s="79"/>
      <c r="E3114" s="79"/>
      <c r="F3114" s="79"/>
      <c r="G3114" s="79"/>
      <c r="H3114" s="79"/>
      <c r="I3114" s="79"/>
      <c r="J3114" s="79"/>
      <c r="K3114" s="79"/>
      <c r="L3114" s="79"/>
      <c r="M3114" s="79"/>
      <c r="N3114" s="79"/>
      <c r="O3114" s="79"/>
      <c r="P3114" s="79"/>
      <c r="Q3114" s="79"/>
      <c r="R3114" s="79"/>
      <c r="S3114" s="79"/>
      <c r="T3114" s="79"/>
      <c r="U3114" s="79"/>
      <c r="V3114" s="79"/>
      <c r="W3114" s="79"/>
    </row>
    <row r="3115" spans="1:23">
      <c r="A3115" s="79"/>
      <c r="B3115" s="79"/>
      <c r="C3115" s="79"/>
      <c r="D3115" s="79"/>
      <c r="E3115" s="79"/>
      <c r="F3115" s="79"/>
      <c r="G3115" s="79"/>
      <c r="H3115" s="79"/>
      <c r="I3115" s="79"/>
      <c r="J3115" s="79"/>
      <c r="K3115" s="79"/>
      <c r="L3115" s="79"/>
      <c r="M3115" s="79"/>
      <c r="N3115" s="79"/>
      <c r="O3115" s="79"/>
      <c r="P3115" s="79"/>
      <c r="Q3115" s="79"/>
      <c r="R3115" s="79"/>
      <c r="S3115" s="79"/>
      <c r="T3115" s="79"/>
      <c r="U3115" s="79"/>
      <c r="V3115" s="79"/>
      <c r="W3115" s="79"/>
    </row>
    <row r="3116" spans="1:23">
      <c r="A3116" s="79"/>
      <c r="B3116" s="79"/>
      <c r="C3116" s="79"/>
      <c r="D3116" s="79"/>
      <c r="E3116" s="79"/>
      <c r="F3116" s="79"/>
      <c r="G3116" s="79"/>
      <c r="H3116" s="79"/>
      <c r="I3116" s="79"/>
      <c r="J3116" s="79"/>
      <c r="K3116" s="79"/>
      <c r="L3116" s="79"/>
      <c r="M3116" s="79"/>
      <c r="N3116" s="79"/>
      <c r="O3116" s="79"/>
      <c r="P3116" s="79"/>
      <c r="Q3116" s="79"/>
      <c r="R3116" s="79"/>
      <c r="S3116" s="79"/>
      <c r="T3116" s="79"/>
      <c r="U3116" s="79"/>
      <c r="V3116" s="79"/>
      <c r="W3116" s="79"/>
    </row>
    <row r="3117" spans="1:23">
      <c r="A3117" s="79"/>
      <c r="B3117" s="79"/>
      <c r="C3117" s="79"/>
      <c r="D3117" s="79"/>
      <c r="E3117" s="79"/>
      <c r="F3117" s="79"/>
      <c r="G3117" s="79"/>
      <c r="H3117" s="79"/>
      <c r="I3117" s="79"/>
      <c r="J3117" s="79"/>
      <c r="K3117" s="79"/>
      <c r="L3117" s="79"/>
      <c r="M3117" s="79"/>
      <c r="N3117" s="79"/>
      <c r="O3117" s="79"/>
      <c r="P3117" s="79"/>
      <c r="Q3117" s="79"/>
      <c r="R3117" s="79"/>
      <c r="S3117" s="79"/>
      <c r="T3117" s="79"/>
      <c r="U3117" s="79"/>
      <c r="V3117" s="79"/>
      <c r="W3117" s="79"/>
    </row>
    <row r="3118" spans="1:23">
      <c r="A3118" s="79"/>
      <c r="B3118" s="79"/>
      <c r="C3118" s="79"/>
      <c r="D3118" s="79"/>
      <c r="E3118" s="79"/>
      <c r="F3118" s="79"/>
      <c r="G3118" s="79"/>
      <c r="H3118" s="79"/>
      <c r="I3118" s="79"/>
      <c r="J3118" s="79"/>
      <c r="K3118" s="79"/>
      <c r="L3118" s="79"/>
      <c r="M3118" s="79"/>
      <c r="N3118" s="79"/>
      <c r="O3118" s="79"/>
      <c r="P3118" s="79"/>
      <c r="Q3118" s="79"/>
      <c r="R3118" s="79"/>
      <c r="S3118" s="79"/>
      <c r="T3118" s="79"/>
      <c r="U3118" s="79"/>
      <c r="V3118" s="79"/>
      <c r="W3118" s="79"/>
    </row>
    <row r="3119" spans="1:23">
      <c r="A3119" s="79"/>
      <c r="B3119" s="79"/>
      <c r="C3119" s="79"/>
      <c r="D3119" s="79"/>
      <c r="E3119" s="79"/>
      <c r="F3119" s="79"/>
      <c r="G3119" s="79"/>
      <c r="H3119" s="79"/>
      <c r="I3119" s="79"/>
      <c r="J3119" s="79"/>
      <c r="K3119" s="79"/>
      <c r="L3119" s="79"/>
      <c r="M3119" s="79"/>
      <c r="N3119" s="79"/>
      <c r="O3119" s="79"/>
      <c r="P3119" s="79"/>
      <c r="Q3119" s="79"/>
      <c r="R3119" s="79"/>
      <c r="S3119" s="79"/>
      <c r="T3119" s="79"/>
      <c r="U3119" s="79"/>
      <c r="V3119" s="79"/>
      <c r="W3119" s="79"/>
    </row>
    <row r="3120" spans="1:23">
      <c r="A3120" s="79"/>
      <c r="B3120" s="79"/>
      <c r="C3120" s="79"/>
      <c r="D3120" s="79"/>
      <c r="E3120" s="79"/>
      <c r="F3120" s="79"/>
      <c r="G3120" s="79"/>
      <c r="H3120" s="79"/>
      <c r="I3120" s="79"/>
      <c r="J3120" s="79"/>
      <c r="K3120" s="79"/>
      <c r="L3120" s="79"/>
      <c r="M3120" s="79"/>
      <c r="N3120" s="79"/>
      <c r="O3120" s="79"/>
      <c r="P3120" s="79"/>
      <c r="Q3120" s="79"/>
      <c r="R3120" s="79"/>
      <c r="S3120" s="79"/>
      <c r="T3120" s="79"/>
      <c r="U3120" s="79"/>
      <c r="V3120" s="79"/>
      <c r="W3120" s="79"/>
    </row>
    <row r="3121" spans="1:23">
      <c r="A3121" s="79"/>
      <c r="B3121" s="79"/>
      <c r="C3121" s="79"/>
      <c r="D3121" s="79"/>
      <c r="E3121" s="79"/>
      <c r="F3121" s="79"/>
      <c r="G3121" s="79"/>
      <c r="H3121" s="79"/>
      <c r="I3121" s="79"/>
      <c r="J3121" s="79"/>
      <c r="K3121" s="79"/>
      <c r="L3121" s="79"/>
      <c r="M3121" s="79"/>
      <c r="N3121" s="79"/>
      <c r="O3121" s="79"/>
      <c r="P3121" s="79"/>
      <c r="Q3121" s="79"/>
      <c r="R3121" s="79"/>
      <c r="S3121" s="79"/>
      <c r="T3121" s="79"/>
      <c r="U3121" s="79"/>
      <c r="V3121" s="79"/>
      <c r="W3121" s="79"/>
    </row>
    <row r="3122" spans="1:23">
      <c r="A3122" s="79"/>
      <c r="B3122" s="79"/>
      <c r="C3122" s="79"/>
      <c r="D3122" s="79"/>
      <c r="E3122" s="79"/>
      <c r="F3122" s="79"/>
      <c r="G3122" s="79"/>
      <c r="H3122" s="79"/>
      <c r="I3122" s="79"/>
      <c r="J3122" s="79"/>
      <c r="K3122" s="79"/>
      <c r="L3122" s="79"/>
      <c r="M3122" s="79"/>
      <c r="N3122" s="79"/>
      <c r="O3122" s="79"/>
      <c r="P3122" s="79"/>
      <c r="Q3122" s="79"/>
      <c r="R3122" s="79"/>
      <c r="S3122" s="79"/>
      <c r="T3122" s="79"/>
      <c r="U3122" s="79"/>
      <c r="V3122" s="79"/>
      <c r="W3122" s="79"/>
    </row>
    <row r="3123" spans="1:23">
      <c r="A3123" s="79"/>
      <c r="B3123" s="79"/>
      <c r="C3123" s="79"/>
      <c r="D3123" s="79"/>
      <c r="E3123" s="79"/>
      <c r="F3123" s="79"/>
      <c r="G3123" s="79"/>
      <c r="H3123" s="79"/>
      <c r="I3123" s="79"/>
      <c r="J3123" s="79"/>
      <c r="K3123" s="79"/>
      <c r="L3123" s="79"/>
      <c r="M3123" s="79"/>
      <c r="N3123" s="79"/>
      <c r="O3123" s="79"/>
      <c r="P3123" s="79"/>
      <c r="Q3123" s="79"/>
      <c r="R3123" s="79"/>
      <c r="S3123" s="79"/>
      <c r="T3123" s="79"/>
      <c r="U3123" s="79"/>
      <c r="V3123" s="79"/>
      <c r="W3123" s="79"/>
    </row>
    <row r="3124" spans="1:23">
      <c r="A3124" s="79"/>
      <c r="B3124" s="79"/>
      <c r="C3124" s="79"/>
      <c r="D3124" s="79"/>
      <c r="E3124" s="79"/>
      <c r="F3124" s="79"/>
      <c r="G3124" s="79"/>
      <c r="H3124" s="79"/>
      <c r="I3124" s="79"/>
      <c r="J3124" s="79"/>
      <c r="K3124" s="79"/>
      <c r="L3124" s="79"/>
      <c r="M3124" s="79"/>
      <c r="N3124" s="79"/>
      <c r="O3124" s="79"/>
      <c r="P3124" s="79"/>
      <c r="Q3124" s="79"/>
      <c r="R3124" s="79"/>
      <c r="S3124" s="79"/>
      <c r="T3124" s="79"/>
      <c r="U3124" s="79"/>
      <c r="V3124" s="79"/>
      <c r="W3124" s="79"/>
    </row>
    <row r="3125" spans="1:23">
      <c r="A3125" s="79"/>
      <c r="B3125" s="79"/>
      <c r="C3125" s="79"/>
      <c r="D3125" s="79"/>
      <c r="E3125" s="79"/>
      <c r="F3125" s="79"/>
      <c r="G3125" s="79"/>
      <c r="H3125" s="79"/>
      <c r="I3125" s="79"/>
      <c r="J3125" s="79"/>
      <c r="K3125" s="79"/>
      <c r="L3125" s="79"/>
      <c r="M3125" s="79"/>
      <c r="N3125" s="79"/>
      <c r="O3125" s="79"/>
      <c r="P3125" s="79"/>
      <c r="Q3125" s="79"/>
      <c r="R3125" s="79"/>
      <c r="S3125" s="79"/>
      <c r="T3125" s="79"/>
      <c r="U3125" s="79"/>
      <c r="V3125" s="79"/>
      <c r="W3125" s="79"/>
    </row>
    <row r="3126" spans="1:23">
      <c r="A3126" s="79"/>
      <c r="B3126" s="79"/>
      <c r="C3126" s="79"/>
      <c r="D3126" s="79"/>
      <c r="E3126" s="79"/>
      <c r="F3126" s="79"/>
      <c r="G3126" s="79"/>
      <c r="H3126" s="79"/>
      <c r="I3126" s="79"/>
      <c r="J3126" s="79"/>
      <c r="K3126" s="79"/>
      <c r="L3126" s="79"/>
      <c r="M3126" s="79"/>
      <c r="N3126" s="79"/>
      <c r="O3126" s="79"/>
      <c r="P3126" s="79"/>
      <c r="Q3126" s="79"/>
      <c r="R3126" s="79"/>
      <c r="S3126" s="79"/>
      <c r="T3126" s="79"/>
      <c r="U3126" s="79"/>
      <c r="V3126" s="79"/>
      <c r="W3126" s="79"/>
    </row>
    <row r="3127" spans="1:23">
      <c r="A3127" s="79"/>
      <c r="B3127" s="79"/>
      <c r="C3127" s="79"/>
      <c r="D3127" s="79"/>
      <c r="E3127" s="79"/>
      <c r="F3127" s="79"/>
      <c r="G3127" s="79"/>
      <c r="H3127" s="79"/>
      <c r="I3127" s="79"/>
      <c r="J3127" s="79"/>
      <c r="K3127" s="79"/>
      <c r="L3127" s="79"/>
      <c r="M3127" s="79"/>
      <c r="N3127" s="79"/>
      <c r="O3127" s="79"/>
      <c r="P3127" s="79"/>
      <c r="Q3127" s="79"/>
      <c r="R3127" s="79"/>
      <c r="S3127" s="79"/>
      <c r="T3127" s="79"/>
      <c r="U3127" s="79"/>
      <c r="V3127" s="79"/>
      <c r="W3127" s="79"/>
    </row>
    <row r="3128" spans="1:23">
      <c r="A3128" s="79"/>
      <c r="B3128" s="79"/>
      <c r="C3128" s="79"/>
      <c r="D3128" s="79"/>
      <c r="E3128" s="79"/>
      <c r="F3128" s="79"/>
      <c r="G3128" s="79"/>
      <c r="H3128" s="79"/>
      <c r="I3128" s="79"/>
      <c r="J3128" s="79"/>
      <c r="K3128" s="79"/>
      <c r="L3128" s="79"/>
      <c r="M3128" s="79"/>
      <c r="N3128" s="79"/>
      <c r="O3128" s="79"/>
      <c r="P3128" s="79"/>
      <c r="Q3128" s="79"/>
      <c r="R3128" s="79"/>
      <c r="S3128" s="79"/>
      <c r="T3128" s="79"/>
      <c r="U3128" s="79"/>
      <c r="V3128" s="79"/>
      <c r="W3128" s="79"/>
    </row>
    <row r="3129" spans="1:23">
      <c r="A3129" s="79"/>
      <c r="B3129" s="79"/>
      <c r="C3129" s="79"/>
      <c r="D3129" s="79"/>
      <c r="E3129" s="79"/>
      <c r="F3129" s="79"/>
      <c r="G3129" s="79"/>
      <c r="H3129" s="79"/>
      <c r="I3129" s="79"/>
      <c r="J3129" s="79"/>
      <c r="K3129" s="79"/>
      <c r="L3129" s="79"/>
      <c r="M3129" s="79"/>
      <c r="N3129" s="79"/>
      <c r="O3129" s="79"/>
      <c r="P3129" s="79"/>
      <c r="Q3129" s="79"/>
      <c r="R3129" s="79"/>
      <c r="S3129" s="79"/>
      <c r="T3129" s="79"/>
      <c r="U3129" s="79"/>
      <c r="V3129" s="79"/>
      <c r="W3129" s="79"/>
    </row>
    <row r="3130" spans="1:23">
      <c r="A3130" s="79"/>
      <c r="B3130" s="79"/>
      <c r="C3130" s="79"/>
      <c r="D3130" s="79"/>
      <c r="E3130" s="79"/>
      <c r="F3130" s="79"/>
      <c r="G3130" s="79"/>
      <c r="H3130" s="79"/>
      <c r="I3130" s="79"/>
      <c r="J3130" s="79"/>
      <c r="K3130" s="79"/>
      <c r="L3130" s="79"/>
      <c r="M3130" s="79"/>
      <c r="N3130" s="79"/>
      <c r="O3130" s="79"/>
      <c r="P3130" s="79"/>
      <c r="Q3130" s="79"/>
      <c r="R3130" s="79"/>
      <c r="S3130" s="79"/>
      <c r="T3130" s="79"/>
      <c r="U3130" s="79"/>
      <c r="V3130" s="79"/>
      <c r="W3130" s="79"/>
    </row>
    <row r="3131" spans="1:23">
      <c r="A3131" s="79"/>
      <c r="B3131" s="79"/>
      <c r="C3131" s="79"/>
      <c r="D3131" s="79"/>
      <c r="E3131" s="79"/>
      <c r="F3131" s="79"/>
      <c r="G3131" s="79"/>
      <c r="H3131" s="79"/>
      <c r="I3131" s="79"/>
      <c r="J3131" s="79"/>
      <c r="K3131" s="79"/>
      <c r="L3131" s="79"/>
      <c r="M3131" s="79"/>
      <c r="N3131" s="79"/>
      <c r="O3131" s="79"/>
      <c r="P3131" s="79"/>
      <c r="Q3131" s="79"/>
      <c r="R3131" s="79"/>
      <c r="S3131" s="79"/>
      <c r="T3131" s="79"/>
      <c r="U3131" s="79"/>
      <c r="V3131" s="79"/>
      <c r="W3131" s="79"/>
    </row>
    <row r="3132" spans="1:23">
      <c r="A3132" s="79"/>
      <c r="B3132" s="79"/>
      <c r="C3132" s="79"/>
      <c r="D3132" s="79"/>
      <c r="E3132" s="79"/>
      <c r="F3132" s="79"/>
      <c r="G3132" s="79"/>
      <c r="H3132" s="79"/>
      <c r="I3132" s="79"/>
      <c r="J3132" s="79"/>
      <c r="K3132" s="79"/>
      <c r="L3132" s="79"/>
      <c r="M3132" s="79"/>
      <c r="N3132" s="79"/>
      <c r="O3132" s="79"/>
      <c r="P3132" s="79"/>
      <c r="Q3132" s="79"/>
      <c r="R3132" s="79"/>
      <c r="S3132" s="79"/>
      <c r="T3132" s="79"/>
      <c r="U3132" s="79"/>
      <c r="V3132" s="79"/>
      <c r="W3132" s="79"/>
    </row>
    <row r="3133" spans="1:23">
      <c r="A3133" s="79"/>
      <c r="B3133" s="79"/>
      <c r="C3133" s="79"/>
      <c r="D3133" s="79"/>
      <c r="E3133" s="79"/>
      <c r="F3133" s="79"/>
      <c r="G3133" s="79"/>
      <c r="H3133" s="79"/>
      <c r="I3133" s="79"/>
      <c r="J3133" s="79"/>
      <c r="K3133" s="79"/>
      <c r="L3133" s="79"/>
      <c r="M3133" s="79"/>
      <c r="N3133" s="79"/>
      <c r="O3133" s="79"/>
      <c r="P3133" s="79"/>
      <c r="Q3133" s="79"/>
      <c r="R3133" s="79"/>
      <c r="S3133" s="79"/>
      <c r="T3133" s="79"/>
      <c r="U3133" s="79"/>
      <c r="V3133" s="79"/>
      <c r="W3133" s="79"/>
    </row>
    <row r="3134" spans="1:23">
      <c r="A3134" s="79"/>
      <c r="B3134" s="79"/>
      <c r="C3134" s="79"/>
      <c r="D3134" s="79"/>
      <c r="E3134" s="79"/>
      <c r="F3134" s="79"/>
      <c r="G3134" s="79"/>
      <c r="H3134" s="79"/>
      <c r="I3134" s="79"/>
      <c r="J3134" s="79"/>
      <c r="K3134" s="79"/>
      <c r="L3134" s="79"/>
      <c r="M3134" s="79"/>
      <c r="N3134" s="79"/>
      <c r="O3134" s="79"/>
      <c r="P3134" s="79"/>
      <c r="Q3134" s="79"/>
      <c r="R3134" s="79"/>
      <c r="S3134" s="79"/>
      <c r="T3134" s="79"/>
      <c r="U3134" s="79"/>
      <c r="V3134" s="79"/>
      <c r="W3134" s="79"/>
    </row>
    <row r="3135" spans="1:23">
      <c r="A3135" s="79"/>
      <c r="B3135" s="79"/>
      <c r="C3135" s="79"/>
      <c r="D3135" s="79"/>
      <c r="E3135" s="79"/>
      <c r="F3135" s="79"/>
      <c r="G3135" s="79"/>
      <c r="H3135" s="79"/>
      <c r="I3135" s="79"/>
      <c r="J3135" s="79"/>
      <c r="K3135" s="79"/>
      <c r="L3135" s="79"/>
      <c r="M3135" s="79"/>
      <c r="N3135" s="79"/>
      <c r="O3135" s="79"/>
      <c r="P3135" s="79"/>
      <c r="Q3135" s="79"/>
      <c r="R3135" s="79"/>
      <c r="S3135" s="79"/>
      <c r="T3135" s="79"/>
      <c r="U3135" s="79"/>
      <c r="V3135" s="79"/>
      <c r="W3135" s="79"/>
    </row>
    <row r="3136" spans="1:23">
      <c r="A3136" s="79"/>
      <c r="B3136" s="79"/>
      <c r="C3136" s="79"/>
      <c r="D3136" s="79"/>
      <c r="E3136" s="79"/>
      <c r="F3136" s="79"/>
      <c r="G3136" s="79"/>
      <c r="H3136" s="79"/>
      <c r="I3136" s="79"/>
      <c r="J3136" s="79"/>
      <c r="K3136" s="79"/>
      <c r="L3136" s="79"/>
      <c r="M3136" s="79"/>
      <c r="N3136" s="79"/>
      <c r="O3136" s="79"/>
      <c r="P3136" s="79"/>
      <c r="Q3136" s="79"/>
      <c r="R3136" s="79"/>
      <c r="S3136" s="79"/>
      <c r="T3136" s="79"/>
      <c r="U3136" s="79"/>
      <c r="V3136" s="79"/>
      <c r="W3136" s="79"/>
    </row>
    <row r="3137" spans="1:23">
      <c r="A3137" s="79"/>
      <c r="B3137" s="79"/>
      <c r="C3137" s="79"/>
      <c r="D3137" s="79"/>
      <c r="E3137" s="79"/>
      <c r="F3137" s="79"/>
      <c r="G3137" s="79"/>
      <c r="H3137" s="79"/>
      <c r="I3137" s="79"/>
      <c r="J3137" s="79"/>
      <c r="K3137" s="79"/>
      <c r="L3137" s="79"/>
      <c r="M3137" s="79"/>
      <c r="N3137" s="79"/>
      <c r="O3137" s="79"/>
      <c r="P3137" s="79"/>
      <c r="Q3137" s="79"/>
      <c r="R3137" s="79"/>
      <c r="S3137" s="79"/>
      <c r="T3137" s="79"/>
      <c r="U3137" s="79"/>
      <c r="V3137" s="79"/>
      <c r="W3137" s="79"/>
    </row>
    <row r="3138" spans="1:23">
      <c r="A3138" s="79"/>
      <c r="B3138" s="79"/>
      <c r="C3138" s="79"/>
      <c r="D3138" s="79"/>
      <c r="E3138" s="79"/>
      <c r="F3138" s="79"/>
      <c r="G3138" s="79"/>
      <c r="H3138" s="79"/>
      <c r="I3138" s="79"/>
      <c r="J3138" s="79"/>
      <c r="K3138" s="79"/>
      <c r="L3138" s="79"/>
      <c r="M3138" s="79"/>
      <c r="N3138" s="79"/>
      <c r="O3138" s="79"/>
      <c r="P3138" s="79"/>
      <c r="Q3138" s="79"/>
      <c r="R3138" s="79"/>
      <c r="S3138" s="79"/>
      <c r="T3138" s="79"/>
      <c r="U3138" s="79"/>
      <c r="V3138" s="79"/>
      <c r="W3138" s="79"/>
    </row>
    <row r="3139" spans="1:23">
      <c r="A3139" s="79"/>
      <c r="B3139" s="79"/>
      <c r="C3139" s="79"/>
      <c r="D3139" s="79"/>
      <c r="E3139" s="79"/>
      <c r="F3139" s="79"/>
      <c r="G3139" s="79"/>
      <c r="H3139" s="79"/>
      <c r="I3139" s="79"/>
      <c r="J3139" s="79"/>
      <c r="K3139" s="79"/>
      <c r="L3139" s="79"/>
      <c r="M3139" s="79"/>
      <c r="N3139" s="79"/>
      <c r="O3139" s="79"/>
      <c r="P3139" s="79"/>
      <c r="Q3139" s="79"/>
      <c r="R3139" s="79"/>
      <c r="S3139" s="79"/>
      <c r="T3139" s="79"/>
      <c r="U3139" s="79"/>
      <c r="V3139" s="79"/>
      <c r="W3139" s="79"/>
    </row>
    <row r="3140" spans="1:23">
      <c r="A3140" s="79"/>
      <c r="B3140" s="79"/>
      <c r="C3140" s="79"/>
      <c r="D3140" s="79"/>
      <c r="E3140" s="79"/>
      <c r="F3140" s="79"/>
      <c r="G3140" s="79"/>
      <c r="H3140" s="79"/>
      <c r="I3140" s="79"/>
      <c r="J3140" s="79"/>
      <c r="K3140" s="79"/>
      <c r="L3140" s="79"/>
      <c r="M3140" s="79"/>
      <c r="N3140" s="79"/>
      <c r="O3140" s="79"/>
      <c r="P3140" s="79"/>
      <c r="Q3140" s="79"/>
      <c r="R3140" s="79"/>
      <c r="S3140" s="79"/>
      <c r="T3140" s="79"/>
      <c r="U3140" s="79"/>
      <c r="V3140" s="79"/>
      <c r="W3140" s="79"/>
    </row>
    <row r="3141" spans="1:23">
      <c r="A3141" s="79"/>
      <c r="B3141" s="79"/>
      <c r="C3141" s="79"/>
      <c r="D3141" s="79"/>
      <c r="E3141" s="79"/>
      <c r="F3141" s="79"/>
      <c r="G3141" s="79"/>
      <c r="H3141" s="79"/>
      <c r="I3141" s="79"/>
      <c r="J3141" s="79"/>
      <c r="K3141" s="79"/>
      <c r="L3141" s="79"/>
      <c r="M3141" s="79"/>
      <c r="N3141" s="79"/>
      <c r="O3141" s="79"/>
      <c r="P3141" s="79"/>
      <c r="Q3141" s="79"/>
      <c r="R3141" s="79"/>
      <c r="S3141" s="79"/>
      <c r="T3141" s="79"/>
      <c r="U3141" s="79"/>
      <c r="V3141" s="79"/>
      <c r="W3141" s="79"/>
    </row>
    <row r="3142" spans="1:23">
      <c r="A3142" s="79"/>
      <c r="B3142" s="79"/>
      <c r="C3142" s="79"/>
      <c r="D3142" s="79"/>
      <c r="E3142" s="79"/>
      <c r="F3142" s="79"/>
      <c r="G3142" s="79"/>
      <c r="H3142" s="79"/>
      <c r="I3142" s="79"/>
      <c r="J3142" s="79"/>
      <c r="K3142" s="79"/>
      <c r="L3142" s="79"/>
      <c r="M3142" s="79"/>
      <c r="N3142" s="79"/>
      <c r="O3142" s="79"/>
      <c r="P3142" s="79"/>
      <c r="Q3142" s="79"/>
      <c r="R3142" s="79"/>
      <c r="S3142" s="79"/>
      <c r="T3142" s="79"/>
      <c r="U3142" s="79"/>
      <c r="V3142" s="79"/>
      <c r="W3142" s="79"/>
    </row>
    <row r="3143" spans="1:23">
      <c r="A3143" s="79"/>
      <c r="B3143" s="79"/>
      <c r="C3143" s="79"/>
      <c r="D3143" s="79"/>
      <c r="E3143" s="79"/>
      <c r="F3143" s="79"/>
      <c r="G3143" s="79"/>
      <c r="H3143" s="79"/>
      <c r="I3143" s="79"/>
      <c r="J3143" s="79"/>
      <c r="K3143" s="79"/>
      <c r="L3143" s="79"/>
      <c r="M3143" s="79"/>
      <c r="N3143" s="79"/>
      <c r="O3143" s="79"/>
      <c r="P3143" s="79"/>
      <c r="Q3143" s="79"/>
      <c r="R3143" s="79"/>
      <c r="S3143" s="79"/>
      <c r="T3143" s="79"/>
      <c r="U3143" s="79"/>
      <c r="V3143" s="79"/>
      <c r="W3143" s="79"/>
    </row>
    <row r="3144" spans="1:23">
      <c r="A3144" s="79"/>
      <c r="B3144" s="79"/>
      <c r="C3144" s="79"/>
      <c r="D3144" s="79"/>
      <c r="E3144" s="79"/>
      <c r="F3144" s="79"/>
      <c r="G3144" s="79"/>
      <c r="H3144" s="79"/>
      <c r="I3144" s="79"/>
      <c r="J3144" s="79"/>
      <c r="K3144" s="79"/>
      <c r="L3144" s="79"/>
      <c r="M3144" s="79"/>
      <c r="N3144" s="79"/>
      <c r="O3144" s="79"/>
      <c r="P3144" s="79"/>
      <c r="Q3144" s="79"/>
      <c r="R3144" s="79"/>
      <c r="S3144" s="79"/>
      <c r="T3144" s="79"/>
      <c r="U3144" s="79"/>
      <c r="V3144" s="79"/>
      <c r="W3144" s="79"/>
    </row>
    <row r="3145" spans="1:23">
      <c r="A3145" s="79"/>
      <c r="B3145" s="79"/>
      <c r="C3145" s="79"/>
      <c r="D3145" s="79"/>
      <c r="E3145" s="79"/>
      <c r="F3145" s="79"/>
      <c r="G3145" s="79"/>
      <c r="H3145" s="79"/>
      <c r="I3145" s="79"/>
      <c r="J3145" s="79"/>
      <c r="K3145" s="79"/>
      <c r="L3145" s="79"/>
      <c r="M3145" s="79"/>
      <c r="N3145" s="79"/>
      <c r="O3145" s="79"/>
      <c r="P3145" s="79"/>
      <c r="Q3145" s="79"/>
      <c r="R3145" s="79"/>
      <c r="S3145" s="79"/>
      <c r="T3145" s="79"/>
      <c r="U3145" s="79"/>
      <c r="V3145" s="79"/>
      <c r="W3145" s="79"/>
    </row>
    <row r="3146" spans="1:23">
      <c r="A3146" s="79"/>
      <c r="B3146" s="79"/>
      <c r="C3146" s="79"/>
      <c r="D3146" s="79"/>
      <c r="E3146" s="79"/>
      <c r="F3146" s="79"/>
      <c r="G3146" s="79"/>
      <c r="H3146" s="79"/>
      <c r="I3146" s="79"/>
      <c r="J3146" s="79"/>
      <c r="K3146" s="79"/>
      <c r="L3146" s="79"/>
      <c r="M3146" s="79"/>
      <c r="N3146" s="79"/>
      <c r="O3146" s="79"/>
      <c r="P3146" s="79"/>
      <c r="Q3146" s="79"/>
      <c r="R3146" s="79"/>
      <c r="S3146" s="79"/>
      <c r="T3146" s="79"/>
      <c r="U3146" s="79"/>
      <c r="V3146" s="79"/>
      <c r="W3146" s="79"/>
    </row>
    <row r="3147" spans="1:23">
      <c r="A3147" s="79"/>
      <c r="B3147" s="79"/>
      <c r="C3147" s="79"/>
      <c r="D3147" s="79"/>
      <c r="E3147" s="79"/>
      <c r="F3147" s="79"/>
      <c r="G3147" s="79"/>
      <c r="H3147" s="79"/>
      <c r="I3147" s="79"/>
      <c r="J3147" s="79"/>
      <c r="K3147" s="79"/>
      <c r="L3147" s="79"/>
      <c r="M3147" s="79"/>
      <c r="N3147" s="79"/>
      <c r="O3147" s="79"/>
      <c r="P3147" s="79"/>
      <c r="Q3147" s="79"/>
      <c r="R3147" s="79"/>
      <c r="S3147" s="79"/>
      <c r="T3147" s="79"/>
      <c r="U3147" s="79"/>
      <c r="V3147" s="79"/>
      <c r="W3147" s="79"/>
    </row>
    <row r="3148" spans="1:23">
      <c r="A3148" s="79"/>
      <c r="B3148" s="79"/>
      <c r="C3148" s="79"/>
      <c r="D3148" s="79"/>
      <c r="E3148" s="79"/>
      <c r="F3148" s="79"/>
      <c r="G3148" s="79"/>
      <c r="H3148" s="79"/>
      <c r="I3148" s="79"/>
      <c r="J3148" s="79"/>
      <c r="K3148" s="79"/>
      <c r="L3148" s="79"/>
      <c r="M3148" s="79"/>
      <c r="N3148" s="79"/>
      <c r="O3148" s="79"/>
      <c r="P3148" s="79"/>
      <c r="Q3148" s="79"/>
      <c r="R3148" s="79"/>
      <c r="S3148" s="79"/>
      <c r="T3148" s="79"/>
      <c r="U3148" s="79"/>
      <c r="V3148" s="79"/>
      <c r="W3148" s="79"/>
    </row>
    <row r="3149" spans="1:23">
      <c r="A3149" s="79"/>
      <c r="B3149" s="79"/>
      <c r="C3149" s="79"/>
      <c r="D3149" s="79"/>
      <c r="E3149" s="79"/>
      <c r="F3149" s="79"/>
      <c r="G3149" s="79"/>
      <c r="H3149" s="79"/>
      <c r="I3149" s="79"/>
      <c r="J3149" s="79"/>
      <c r="K3149" s="79"/>
      <c r="L3149" s="79"/>
      <c r="M3149" s="79"/>
      <c r="N3149" s="79"/>
      <c r="O3149" s="79"/>
      <c r="P3149" s="79"/>
      <c r="Q3149" s="79"/>
      <c r="R3149" s="79"/>
      <c r="S3149" s="79"/>
      <c r="T3149" s="79"/>
      <c r="U3149" s="79"/>
      <c r="V3149" s="79"/>
      <c r="W3149" s="79"/>
    </row>
    <row r="3150" spans="1:23">
      <c r="A3150" s="79"/>
      <c r="B3150" s="79"/>
      <c r="C3150" s="79"/>
      <c r="D3150" s="79"/>
      <c r="E3150" s="79"/>
      <c r="F3150" s="79"/>
      <c r="G3150" s="79"/>
      <c r="H3150" s="79"/>
      <c r="I3150" s="79"/>
      <c r="J3150" s="79"/>
      <c r="K3150" s="79"/>
      <c r="L3150" s="79"/>
      <c r="M3150" s="79"/>
      <c r="N3150" s="79"/>
      <c r="O3150" s="79"/>
      <c r="P3150" s="79"/>
      <c r="Q3150" s="79"/>
      <c r="R3150" s="79"/>
      <c r="S3150" s="79"/>
      <c r="T3150" s="79"/>
      <c r="U3150" s="79"/>
      <c r="V3150" s="79"/>
      <c r="W3150" s="79"/>
    </row>
    <row r="3151" spans="1:23">
      <c r="A3151" s="79"/>
      <c r="B3151" s="79"/>
      <c r="C3151" s="79"/>
      <c r="D3151" s="79"/>
      <c r="E3151" s="79"/>
      <c r="F3151" s="79"/>
      <c r="G3151" s="79"/>
      <c r="H3151" s="79"/>
      <c r="I3151" s="79"/>
      <c r="J3151" s="79"/>
      <c r="K3151" s="79"/>
      <c r="L3151" s="79"/>
      <c r="M3151" s="79"/>
      <c r="N3151" s="79"/>
      <c r="O3151" s="79"/>
      <c r="P3151" s="79"/>
      <c r="Q3151" s="79"/>
      <c r="R3151" s="79"/>
      <c r="S3151" s="79"/>
      <c r="T3151" s="79"/>
      <c r="U3151" s="79"/>
      <c r="V3151" s="79"/>
      <c r="W3151" s="79"/>
    </row>
    <row r="3152" spans="1:23">
      <c r="A3152" s="79"/>
      <c r="B3152" s="79"/>
      <c r="C3152" s="79"/>
      <c r="D3152" s="79"/>
      <c r="E3152" s="79"/>
      <c r="F3152" s="79"/>
      <c r="G3152" s="79"/>
      <c r="H3152" s="79"/>
      <c r="I3152" s="79"/>
      <c r="J3152" s="79"/>
      <c r="K3152" s="79"/>
      <c r="L3152" s="79"/>
      <c r="M3152" s="79"/>
      <c r="N3152" s="79"/>
      <c r="O3152" s="79"/>
      <c r="P3152" s="79"/>
      <c r="Q3152" s="79"/>
      <c r="R3152" s="79"/>
      <c r="S3152" s="79"/>
      <c r="T3152" s="79"/>
      <c r="U3152" s="79"/>
      <c r="V3152" s="79"/>
      <c r="W3152" s="79"/>
    </row>
    <row r="3153" spans="1:23">
      <c r="A3153" s="79"/>
      <c r="B3153" s="79"/>
      <c r="C3153" s="79"/>
      <c r="D3153" s="79"/>
      <c r="E3153" s="79"/>
      <c r="F3153" s="79"/>
      <c r="G3153" s="79"/>
      <c r="H3153" s="79"/>
      <c r="I3153" s="79"/>
      <c r="J3153" s="79"/>
      <c r="K3153" s="79"/>
      <c r="L3153" s="79"/>
      <c r="M3153" s="79"/>
      <c r="N3153" s="79"/>
      <c r="O3153" s="79"/>
      <c r="P3153" s="79"/>
      <c r="Q3153" s="79"/>
      <c r="R3153" s="79"/>
      <c r="S3153" s="79"/>
      <c r="T3153" s="79"/>
      <c r="U3153" s="79"/>
      <c r="V3153" s="79"/>
      <c r="W3153" s="79"/>
    </row>
    <row r="3154" spans="1:23">
      <c r="A3154" s="79"/>
      <c r="B3154" s="79"/>
      <c r="C3154" s="79"/>
      <c r="D3154" s="79"/>
      <c r="E3154" s="79"/>
      <c r="F3154" s="79"/>
      <c r="G3154" s="79"/>
      <c r="H3154" s="79"/>
      <c r="I3154" s="79"/>
      <c r="J3154" s="79"/>
      <c r="K3154" s="79"/>
      <c r="L3154" s="79"/>
      <c r="M3154" s="79"/>
      <c r="N3154" s="79"/>
      <c r="O3154" s="79"/>
      <c r="P3154" s="79"/>
      <c r="Q3154" s="79"/>
      <c r="R3154" s="79"/>
      <c r="S3154" s="79"/>
      <c r="T3154" s="79"/>
      <c r="U3154" s="79"/>
      <c r="V3154" s="79"/>
      <c r="W3154" s="79"/>
    </row>
    <row r="3155" spans="1:23">
      <c r="A3155" s="79"/>
      <c r="B3155" s="79"/>
      <c r="C3155" s="79"/>
      <c r="D3155" s="79"/>
      <c r="E3155" s="79"/>
      <c r="F3155" s="79"/>
      <c r="G3155" s="79"/>
      <c r="H3155" s="79"/>
      <c r="I3155" s="79"/>
      <c r="J3155" s="79"/>
      <c r="K3155" s="79"/>
      <c r="L3155" s="79"/>
      <c r="M3155" s="79"/>
      <c r="N3155" s="79"/>
      <c r="O3155" s="79"/>
      <c r="P3155" s="79"/>
      <c r="Q3155" s="79"/>
      <c r="R3155" s="79"/>
      <c r="S3155" s="79"/>
      <c r="T3155" s="79"/>
      <c r="U3155" s="79"/>
      <c r="V3155" s="79"/>
      <c r="W3155" s="79"/>
    </row>
    <row r="3156" spans="1:23">
      <c r="A3156" s="79"/>
      <c r="B3156" s="79"/>
      <c r="C3156" s="79"/>
      <c r="D3156" s="79"/>
      <c r="E3156" s="79"/>
      <c r="F3156" s="79"/>
      <c r="G3156" s="79"/>
      <c r="H3156" s="79"/>
      <c r="I3156" s="79"/>
      <c r="J3156" s="79"/>
      <c r="K3156" s="79"/>
      <c r="L3156" s="79"/>
      <c r="M3156" s="79"/>
      <c r="N3156" s="79"/>
      <c r="O3156" s="79"/>
      <c r="P3156" s="79"/>
      <c r="Q3156" s="79"/>
      <c r="R3156" s="79"/>
      <c r="S3156" s="79"/>
      <c r="T3156" s="79"/>
      <c r="U3156" s="79"/>
      <c r="V3156" s="79"/>
      <c r="W3156" s="79"/>
    </row>
    <row r="3157" spans="1:23">
      <c r="A3157" s="79"/>
      <c r="B3157" s="79"/>
      <c r="C3157" s="79"/>
      <c r="D3157" s="79"/>
      <c r="E3157" s="79"/>
      <c r="F3157" s="79"/>
      <c r="G3157" s="79"/>
      <c r="H3157" s="79"/>
      <c r="I3157" s="79"/>
      <c r="J3157" s="79"/>
      <c r="K3157" s="79"/>
      <c r="L3157" s="79"/>
      <c r="M3157" s="79"/>
      <c r="N3157" s="79"/>
      <c r="O3157" s="79"/>
      <c r="P3157" s="79"/>
      <c r="Q3157" s="79"/>
      <c r="R3157" s="79"/>
      <c r="S3157" s="79"/>
      <c r="T3157" s="79"/>
      <c r="U3157" s="79"/>
      <c r="V3157" s="79"/>
      <c r="W3157" s="79"/>
    </row>
    <row r="3158" spans="1:23">
      <c r="A3158" s="79"/>
      <c r="B3158" s="79"/>
      <c r="C3158" s="79"/>
      <c r="D3158" s="79"/>
      <c r="E3158" s="79"/>
      <c r="F3158" s="79"/>
      <c r="G3158" s="79"/>
      <c r="H3158" s="79"/>
      <c r="I3158" s="79"/>
      <c r="J3158" s="79"/>
      <c r="K3158" s="79"/>
      <c r="L3158" s="79"/>
      <c r="M3158" s="79"/>
      <c r="N3158" s="79"/>
      <c r="O3158" s="79"/>
      <c r="P3158" s="79"/>
      <c r="Q3158" s="79"/>
      <c r="R3158" s="79"/>
      <c r="S3158" s="79"/>
      <c r="T3158" s="79"/>
      <c r="U3158" s="79"/>
      <c r="V3158" s="79"/>
      <c r="W3158" s="79"/>
    </row>
    <row r="3159" spans="1:23">
      <c r="A3159" s="79"/>
      <c r="B3159" s="79"/>
      <c r="C3159" s="79"/>
      <c r="D3159" s="79"/>
      <c r="E3159" s="79"/>
      <c r="F3159" s="79"/>
      <c r="G3159" s="79"/>
      <c r="H3159" s="79"/>
      <c r="I3159" s="79"/>
      <c r="J3159" s="79"/>
      <c r="K3159" s="79"/>
      <c r="L3159" s="79"/>
      <c r="M3159" s="79"/>
      <c r="N3159" s="79"/>
      <c r="O3159" s="79"/>
      <c r="P3159" s="79"/>
      <c r="Q3159" s="79"/>
      <c r="R3159" s="79"/>
      <c r="S3159" s="79"/>
      <c r="T3159" s="79"/>
      <c r="U3159" s="79"/>
      <c r="V3159" s="79"/>
      <c r="W3159" s="79"/>
    </row>
    <row r="3160" spans="1:23">
      <c r="A3160" s="79"/>
      <c r="B3160" s="79"/>
      <c r="C3160" s="79"/>
      <c r="D3160" s="79"/>
      <c r="E3160" s="79"/>
      <c r="F3160" s="79"/>
      <c r="G3160" s="79"/>
      <c r="H3160" s="79"/>
      <c r="I3160" s="79"/>
      <c r="J3160" s="79"/>
      <c r="K3160" s="79"/>
      <c r="L3160" s="79"/>
      <c r="M3160" s="79"/>
      <c r="N3160" s="79"/>
      <c r="O3160" s="79"/>
      <c r="P3160" s="79"/>
      <c r="Q3160" s="79"/>
      <c r="R3160" s="79"/>
      <c r="S3160" s="79"/>
      <c r="T3160" s="79"/>
      <c r="U3160" s="79"/>
      <c r="V3160" s="79"/>
      <c r="W3160" s="79"/>
    </row>
    <row r="3161" spans="1:23">
      <c r="A3161" s="79"/>
      <c r="B3161" s="79"/>
      <c r="C3161" s="79"/>
      <c r="D3161" s="79"/>
      <c r="E3161" s="79"/>
      <c r="F3161" s="79"/>
      <c r="G3161" s="79"/>
      <c r="H3161" s="79"/>
      <c r="I3161" s="79"/>
      <c r="J3161" s="79"/>
      <c r="K3161" s="79"/>
      <c r="L3161" s="79"/>
      <c r="M3161" s="79"/>
      <c r="N3161" s="79"/>
      <c r="O3161" s="79"/>
      <c r="P3161" s="79"/>
      <c r="Q3161" s="79"/>
      <c r="R3161" s="79"/>
      <c r="S3161" s="79"/>
      <c r="T3161" s="79"/>
      <c r="U3161" s="79"/>
      <c r="V3161" s="79"/>
      <c r="W3161" s="79"/>
    </row>
    <row r="3162" spans="1:23">
      <c r="A3162" s="79"/>
      <c r="B3162" s="79"/>
      <c r="C3162" s="79"/>
      <c r="D3162" s="79"/>
      <c r="E3162" s="79"/>
      <c r="F3162" s="79"/>
      <c r="G3162" s="79"/>
      <c r="H3162" s="79"/>
      <c r="I3162" s="79"/>
      <c r="J3162" s="79"/>
      <c r="K3162" s="79"/>
      <c r="L3162" s="79"/>
      <c r="M3162" s="79"/>
      <c r="N3162" s="79"/>
      <c r="O3162" s="79"/>
      <c r="P3162" s="79"/>
      <c r="Q3162" s="79"/>
      <c r="R3162" s="79"/>
      <c r="S3162" s="79"/>
      <c r="T3162" s="79"/>
      <c r="U3162" s="79"/>
      <c r="V3162" s="79"/>
      <c r="W3162" s="79"/>
    </row>
    <row r="3163" spans="1:23">
      <c r="A3163" s="79"/>
      <c r="B3163" s="79"/>
      <c r="C3163" s="79"/>
      <c r="D3163" s="79"/>
      <c r="E3163" s="79"/>
      <c r="F3163" s="79"/>
      <c r="G3163" s="79"/>
      <c r="H3163" s="79"/>
      <c r="I3163" s="79"/>
      <c r="J3163" s="79"/>
      <c r="K3163" s="79"/>
      <c r="L3163" s="79"/>
      <c r="M3163" s="79"/>
      <c r="N3163" s="79"/>
      <c r="O3163" s="79"/>
      <c r="P3163" s="79"/>
      <c r="Q3163" s="79"/>
      <c r="R3163" s="79"/>
      <c r="S3163" s="79"/>
      <c r="T3163" s="79"/>
      <c r="U3163" s="79"/>
      <c r="V3163" s="79"/>
      <c r="W3163" s="79"/>
    </row>
    <row r="3164" spans="1:23">
      <c r="A3164" s="79"/>
      <c r="B3164" s="79"/>
      <c r="C3164" s="79"/>
      <c r="D3164" s="79"/>
      <c r="E3164" s="79"/>
      <c r="F3164" s="79"/>
      <c r="G3164" s="79"/>
      <c r="H3164" s="79"/>
      <c r="I3164" s="79"/>
      <c r="J3164" s="79"/>
      <c r="K3164" s="79"/>
      <c r="L3164" s="79"/>
      <c r="M3164" s="79"/>
      <c r="N3164" s="79"/>
      <c r="O3164" s="79"/>
      <c r="P3164" s="79"/>
      <c r="Q3164" s="79"/>
      <c r="R3164" s="79"/>
      <c r="S3164" s="79"/>
      <c r="T3164" s="79"/>
      <c r="U3164" s="79"/>
      <c r="V3164" s="79"/>
      <c r="W3164" s="79"/>
    </row>
    <row r="3165" spans="1:23">
      <c r="A3165" s="79"/>
      <c r="B3165" s="79"/>
      <c r="C3165" s="79"/>
      <c r="D3165" s="79"/>
      <c r="E3165" s="79"/>
      <c r="F3165" s="79"/>
      <c r="G3165" s="79"/>
      <c r="H3165" s="79"/>
      <c r="I3165" s="79"/>
      <c r="J3165" s="79"/>
      <c r="K3165" s="79"/>
      <c r="L3165" s="79"/>
      <c r="M3165" s="79"/>
      <c r="N3165" s="79"/>
      <c r="O3165" s="79"/>
      <c r="P3165" s="79"/>
      <c r="Q3165" s="79"/>
      <c r="R3165" s="79"/>
      <c r="S3165" s="79"/>
      <c r="T3165" s="79"/>
      <c r="U3165" s="79"/>
      <c r="V3165" s="79"/>
      <c r="W3165" s="79"/>
    </row>
    <row r="3166" spans="1:23">
      <c r="A3166" s="79"/>
      <c r="B3166" s="79"/>
      <c r="C3166" s="79"/>
      <c r="D3166" s="79"/>
      <c r="E3166" s="79"/>
      <c r="F3166" s="79"/>
      <c r="G3166" s="79"/>
      <c r="H3166" s="79"/>
      <c r="I3166" s="79"/>
      <c r="J3166" s="79"/>
      <c r="K3166" s="79"/>
      <c r="L3166" s="79"/>
      <c r="M3166" s="79"/>
      <c r="N3166" s="79"/>
      <c r="O3166" s="79"/>
      <c r="P3166" s="79"/>
      <c r="Q3166" s="79"/>
      <c r="R3166" s="79"/>
      <c r="S3166" s="79"/>
      <c r="T3166" s="79"/>
      <c r="U3166" s="79"/>
      <c r="V3166" s="79"/>
      <c r="W3166" s="79"/>
    </row>
    <row r="3167" spans="1:23">
      <c r="A3167" s="79"/>
      <c r="B3167" s="79"/>
      <c r="C3167" s="79"/>
      <c r="D3167" s="79"/>
      <c r="E3167" s="79"/>
      <c r="F3167" s="79"/>
      <c r="G3167" s="79"/>
      <c r="H3167" s="79"/>
      <c r="I3167" s="79"/>
      <c r="J3167" s="79"/>
      <c r="K3167" s="79"/>
      <c r="L3167" s="79"/>
      <c r="M3167" s="79"/>
      <c r="N3167" s="79"/>
      <c r="O3167" s="79"/>
      <c r="P3167" s="79"/>
      <c r="Q3167" s="79"/>
      <c r="R3167" s="79"/>
      <c r="S3167" s="79"/>
      <c r="T3167" s="79"/>
      <c r="U3167" s="79"/>
      <c r="V3167" s="79"/>
      <c r="W3167" s="79"/>
    </row>
    <row r="3168" spans="1:23">
      <c r="A3168" s="79"/>
      <c r="B3168" s="79"/>
      <c r="C3168" s="79"/>
      <c r="D3168" s="79"/>
      <c r="E3168" s="79"/>
      <c r="F3168" s="79"/>
      <c r="G3168" s="79"/>
      <c r="H3168" s="79"/>
      <c r="I3168" s="79"/>
      <c r="J3168" s="79"/>
      <c r="K3168" s="79"/>
      <c r="L3168" s="79"/>
      <c r="M3168" s="79"/>
      <c r="N3168" s="79"/>
      <c r="O3168" s="79"/>
      <c r="P3168" s="79"/>
      <c r="Q3168" s="79"/>
      <c r="R3168" s="79"/>
      <c r="S3168" s="79"/>
      <c r="T3168" s="79"/>
      <c r="U3168" s="79"/>
      <c r="V3168" s="79"/>
      <c r="W3168" s="79"/>
    </row>
    <row r="3169" spans="1:23">
      <c r="A3169" s="79"/>
      <c r="B3169" s="79"/>
      <c r="C3169" s="79"/>
      <c r="D3169" s="79"/>
      <c r="E3169" s="79"/>
      <c r="F3169" s="79"/>
      <c r="G3169" s="79"/>
      <c r="H3169" s="79"/>
      <c r="I3169" s="79"/>
      <c r="J3169" s="79"/>
      <c r="K3169" s="79"/>
      <c r="L3169" s="79"/>
      <c r="M3169" s="79"/>
      <c r="N3169" s="79"/>
      <c r="O3169" s="79"/>
      <c r="P3169" s="79"/>
      <c r="Q3169" s="79"/>
      <c r="R3169" s="79"/>
      <c r="S3169" s="79"/>
      <c r="T3169" s="79"/>
      <c r="U3169" s="79"/>
      <c r="V3169" s="79"/>
      <c r="W3169" s="79"/>
    </row>
    <row r="3170" spans="1:23">
      <c r="A3170" s="79"/>
      <c r="B3170" s="79"/>
      <c r="C3170" s="79"/>
      <c r="D3170" s="79"/>
      <c r="E3170" s="79"/>
      <c r="F3170" s="79"/>
      <c r="G3170" s="79"/>
      <c r="H3170" s="79"/>
      <c r="I3170" s="79"/>
      <c r="J3170" s="79"/>
      <c r="K3170" s="79"/>
      <c r="L3170" s="79"/>
      <c r="M3170" s="79"/>
      <c r="N3170" s="79"/>
      <c r="O3170" s="79"/>
      <c r="P3170" s="79"/>
      <c r="Q3170" s="79"/>
      <c r="R3170" s="79"/>
      <c r="S3170" s="79"/>
      <c r="T3170" s="79"/>
      <c r="U3170" s="79"/>
      <c r="V3170" s="79"/>
      <c r="W3170" s="79"/>
    </row>
    <row r="3171" spans="1:23">
      <c r="A3171" s="79"/>
      <c r="B3171" s="79"/>
      <c r="C3171" s="79"/>
      <c r="D3171" s="79"/>
      <c r="E3171" s="79"/>
      <c r="F3171" s="79"/>
      <c r="G3171" s="79"/>
      <c r="H3171" s="79"/>
      <c r="I3171" s="79"/>
      <c r="J3171" s="79"/>
      <c r="K3171" s="79"/>
      <c r="L3171" s="79"/>
      <c r="M3171" s="79"/>
      <c r="N3171" s="79"/>
      <c r="O3171" s="79"/>
      <c r="P3171" s="79"/>
      <c r="Q3171" s="79"/>
      <c r="R3171" s="79"/>
      <c r="S3171" s="79"/>
      <c r="T3171" s="79"/>
      <c r="U3171" s="79"/>
      <c r="V3171" s="79"/>
      <c r="W3171" s="79"/>
    </row>
    <row r="3172" spans="1:23">
      <c r="A3172" s="79"/>
      <c r="B3172" s="79"/>
      <c r="C3172" s="79"/>
      <c r="D3172" s="79"/>
      <c r="E3172" s="79"/>
      <c r="F3172" s="79"/>
      <c r="G3172" s="79"/>
      <c r="H3172" s="79"/>
      <c r="I3172" s="79"/>
      <c r="J3172" s="79"/>
      <c r="K3172" s="79"/>
      <c r="L3172" s="79"/>
      <c r="M3172" s="79"/>
      <c r="N3172" s="79"/>
      <c r="O3172" s="79"/>
      <c r="P3172" s="79"/>
      <c r="Q3172" s="79"/>
      <c r="R3172" s="79"/>
      <c r="S3172" s="79"/>
      <c r="T3172" s="79"/>
      <c r="U3172" s="79"/>
      <c r="V3172" s="79"/>
      <c r="W3172" s="79"/>
    </row>
    <row r="3173" spans="1:23">
      <c r="A3173" s="79"/>
      <c r="B3173" s="79"/>
      <c r="C3173" s="79"/>
      <c r="D3173" s="79"/>
      <c r="E3173" s="79"/>
      <c r="F3173" s="79"/>
      <c r="G3173" s="79"/>
      <c r="H3173" s="79"/>
      <c r="I3173" s="79"/>
      <c r="J3173" s="79"/>
      <c r="K3173" s="79"/>
      <c r="L3173" s="79"/>
      <c r="M3173" s="79"/>
      <c r="N3173" s="79"/>
      <c r="O3173" s="79"/>
      <c r="P3173" s="79"/>
      <c r="Q3173" s="79"/>
      <c r="R3173" s="79"/>
      <c r="S3173" s="79"/>
      <c r="T3173" s="79"/>
      <c r="U3173" s="79"/>
      <c r="V3173" s="79"/>
      <c r="W3173" s="79"/>
    </row>
    <row r="3174" spans="1:23">
      <c r="A3174" s="79"/>
      <c r="B3174" s="79"/>
      <c r="C3174" s="79"/>
      <c r="D3174" s="79"/>
      <c r="E3174" s="79"/>
      <c r="F3174" s="79"/>
      <c r="G3174" s="79"/>
      <c r="H3174" s="79"/>
      <c r="I3174" s="79"/>
      <c r="J3174" s="79"/>
      <c r="K3174" s="79"/>
      <c r="L3174" s="79"/>
      <c r="M3174" s="79"/>
      <c r="N3174" s="79"/>
      <c r="O3174" s="79"/>
      <c r="P3174" s="79"/>
      <c r="Q3174" s="79"/>
      <c r="R3174" s="79"/>
      <c r="S3174" s="79"/>
      <c r="T3174" s="79"/>
      <c r="U3174" s="79"/>
      <c r="V3174" s="79"/>
      <c r="W3174" s="79"/>
    </row>
    <row r="3175" spans="1:23">
      <c r="A3175" s="79"/>
      <c r="B3175" s="79"/>
      <c r="C3175" s="79"/>
      <c r="D3175" s="79"/>
      <c r="E3175" s="79"/>
      <c r="F3175" s="79"/>
      <c r="G3175" s="79"/>
      <c r="H3175" s="79"/>
      <c r="I3175" s="79"/>
      <c r="J3175" s="79"/>
      <c r="K3175" s="79"/>
      <c r="L3175" s="79"/>
      <c r="M3175" s="79"/>
      <c r="N3175" s="79"/>
      <c r="O3175" s="79"/>
      <c r="P3175" s="79"/>
      <c r="Q3175" s="79"/>
      <c r="R3175" s="79"/>
      <c r="S3175" s="79"/>
      <c r="T3175" s="79"/>
      <c r="U3175" s="79"/>
      <c r="V3175" s="79"/>
      <c r="W3175" s="79"/>
    </row>
    <row r="3176" spans="1:23">
      <c r="A3176" s="79"/>
      <c r="B3176" s="79"/>
      <c r="C3176" s="79"/>
      <c r="D3176" s="79"/>
      <c r="E3176" s="79"/>
      <c r="F3176" s="79"/>
      <c r="G3176" s="79"/>
      <c r="H3176" s="79"/>
      <c r="I3176" s="79"/>
      <c r="J3176" s="79"/>
      <c r="K3176" s="79"/>
      <c r="L3176" s="79"/>
      <c r="M3176" s="79"/>
      <c r="N3176" s="79"/>
      <c r="O3176" s="79"/>
      <c r="P3176" s="79"/>
      <c r="Q3176" s="79"/>
      <c r="R3176" s="79"/>
      <c r="S3176" s="79"/>
      <c r="T3176" s="79"/>
      <c r="U3176" s="79"/>
      <c r="V3176" s="79"/>
      <c r="W3176" s="79"/>
    </row>
    <row r="3177" spans="1:23">
      <c r="A3177" s="79"/>
      <c r="B3177" s="79"/>
      <c r="C3177" s="79"/>
      <c r="D3177" s="79"/>
      <c r="E3177" s="79"/>
      <c r="F3177" s="79"/>
      <c r="G3177" s="79"/>
      <c r="H3177" s="79"/>
      <c r="I3177" s="79"/>
      <c r="J3177" s="79"/>
      <c r="K3177" s="79"/>
      <c r="L3177" s="79"/>
      <c r="M3177" s="79"/>
      <c r="N3177" s="79"/>
      <c r="O3177" s="79"/>
      <c r="P3177" s="79"/>
      <c r="Q3177" s="79"/>
      <c r="R3177" s="79"/>
      <c r="S3177" s="79"/>
      <c r="T3177" s="79"/>
      <c r="U3177" s="79"/>
      <c r="V3177" s="79"/>
      <c r="W3177" s="79"/>
    </row>
    <row r="3178" spans="1:23">
      <c r="A3178" s="79"/>
      <c r="B3178" s="79"/>
      <c r="C3178" s="79"/>
      <c r="D3178" s="79"/>
      <c r="E3178" s="79"/>
      <c r="F3178" s="79"/>
      <c r="G3178" s="79"/>
      <c r="H3178" s="79"/>
      <c r="I3178" s="79"/>
      <c r="J3178" s="79"/>
      <c r="K3178" s="79"/>
      <c r="L3178" s="79"/>
      <c r="M3178" s="79"/>
      <c r="N3178" s="79"/>
      <c r="O3178" s="79"/>
      <c r="P3178" s="79"/>
      <c r="Q3178" s="79"/>
      <c r="R3178" s="79"/>
      <c r="S3178" s="79"/>
      <c r="T3178" s="79"/>
      <c r="U3178" s="79"/>
      <c r="V3178" s="79"/>
      <c r="W3178" s="79"/>
    </row>
    <row r="3179" spans="1:23">
      <c r="A3179" s="79"/>
      <c r="B3179" s="79"/>
      <c r="C3179" s="79"/>
      <c r="D3179" s="79"/>
      <c r="E3179" s="79"/>
      <c r="F3179" s="79"/>
      <c r="G3179" s="79"/>
      <c r="H3179" s="79"/>
      <c r="I3179" s="79"/>
      <c r="J3179" s="79"/>
      <c r="K3179" s="79"/>
      <c r="L3179" s="79"/>
      <c r="M3179" s="79"/>
      <c r="N3179" s="79"/>
      <c r="O3179" s="79"/>
      <c r="P3179" s="79"/>
      <c r="Q3179" s="79"/>
      <c r="R3179" s="79"/>
      <c r="S3179" s="79"/>
      <c r="T3179" s="79"/>
      <c r="U3179" s="79"/>
      <c r="V3179" s="79"/>
      <c r="W3179" s="79"/>
    </row>
    <row r="3180" spans="1:23">
      <c r="A3180" s="79"/>
      <c r="B3180" s="79"/>
      <c r="C3180" s="79"/>
      <c r="D3180" s="79"/>
      <c r="E3180" s="79"/>
      <c r="F3180" s="79"/>
      <c r="G3180" s="79"/>
      <c r="H3180" s="79"/>
      <c r="I3180" s="79"/>
      <c r="J3180" s="79"/>
      <c r="K3180" s="79"/>
      <c r="L3180" s="79"/>
      <c r="M3180" s="79"/>
      <c r="N3180" s="79"/>
      <c r="O3180" s="79"/>
      <c r="P3180" s="79"/>
      <c r="Q3180" s="79"/>
      <c r="R3180" s="79"/>
      <c r="S3180" s="79"/>
      <c r="T3180" s="79"/>
      <c r="U3180" s="79"/>
      <c r="V3180" s="79"/>
      <c r="W3180" s="79"/>
    </row>
    <row r="3181" spans="1:23">
      <c r="A3181" s="79"/>
      <c r="B3181" s="79"/>
      <c r="C3181" s="79"/>
      <c r="D3181" s="79"/>
      <c r="E3181" s="79"/>
      <c r="F3181" s="79"/>
      <c r="G3181" s="79"/>
      <c r="H3181" s="79"/>
      <c r="I3181" s="79"/>
      <c r="J3181" s="79"/>
      <c r="K3181" s="79"/>
      <c r="L3181" s="79"/>
      <c r="M3181" s="79"/>
      <c r="N3181" s="79"/>
      <c r="O3181" s="79"/>
      <c r="P3181" s="79"/>
      <c r="Q3181" s="79"/>
      <c r="R3181" s="79"/>
      <c r="S3181" s="79"/>
      <c r="T3181" s="79"/>
      <c r="U3181" s="79"/>
      <c r="V3181" s="79"/>
      <c r="W3181" s="79"/>
    </row>
    <row r="3182" spans="1:23">
      <c r="A3182" s="79"/>
      <c r="B3182" s="79"/>
      <c r="C3182" s="79"/>
      <c r="D3182" s="79"/>
      <c r="E3182" s="79"/>
      <c r="F3182" s="79"/>
      <c r="G3182" s="79"/>
      <c r="H3182" s="79"/>
      <c r="I3182" s="79"/>
      <c r="J3182" s="79"/>
      <c r="K3182" s="79"/>
      <c r="L3182" s="79"/>
      <c r="M3182" s="79"/>
      <c r="N3182" s="79"/>
      <c r="O3182" s="79"/>
      <c r="P3182" s="79"/>
      <c r="Q3182" s="79"/>
      <c r="R3182" s="79"/>
      <c r="S3182" s="79"/>
      <c r="T3182" s="79"/>
      <c r="U3182" s="79"/>
      <c r="V3182" s="79"/>
      <c r="W3182" s="79"/>
    </row>
    <row r="3183" spans="1:23">
      <c r="A3183" s="79"/>
      <c r="B3183" s="79"/>
      <c r="C3183" s="79"/>
      <c r="D3183" s="79"/>
      <c r="E3183" s="79"/>
      <c r="F3183" s="79"/>
      <c r="G3183" s="79"/>
      <c r="H3183" s="79"/>
      <c r="I3183" s="79"/>
      <c r="J3183" s="79"/>
      <c r="K3183" s="79"/>
      <c r="L3183" s="79"/>
      <c r="M3183" s="79"/>
      <c r="N3183" s="79"/>
      <c r="O3183" s="79"/>
      <c r="P3183" s="79"/>
      <c r="Q3183" s="79"/>
      <c r="R3183" s="79"/>
      <c r="S3183" s="79"/>
      <c r="T3183" s="79"/>
      <c r="U3183" s="79"/>
      <c r="V3183" s="79"/>
      <c r="W3183" s="79"/>
    </row>
    <row r="3184" spans="1:23">
      <c r="A3184" s="79"/>
      <c r="B3184" s="79"/>
      <c r="C3184" s="79"/>
      <c r="D3184" s="79"/>
      <c r="E3184" s="79"/>
      <c r="F3184" s="79"/>
      <c r="G3184" s="79"/>
      <c r="H3184" s="79"/>
      <c r="I3184" s="79"/>
      <c r="J3184" s="79"/>
      <c r="K3184" s="79"/>
      <c r="L3184" s="79"/>
      <c r="M3184" s="79"/>
      <c r="N3184" s="79"/>
      <c r="O3184" s="79"/>
      <c r="P3184" s="79"/>
      <c r="Q3184" s="79"/>
      <c r="R3184" s="79"/>
      <c r="S3184" s="79"/>
      <c r="T3184" s="79"/>
      <c r="U3184" s="79"/>
      <c r="V3184" s="79"/>
      <c r="W3184" s="79"/>
    </row>
    <row r="3185" spans="1:23">
      <c r="A3185" s="79"/>
      <c r="B3185" s="79"/>
      <c r="C3185" s="79"/>
      <c r="D3185" s="79"/>
      <c r="E3185" s="79"/>
      <c r="F3185" s="79"/>
      <c r="G3185" s="79"/>
      <c r="H3185" s="79"/>
      <c r="I3185" s="79"/>
      <c r="J3185" s="79"/>
      <c r="K3185" s="79"/>
      <c r="L3185" s="79"/>
      <c r="M3185" s="79"/>
      <c r="N3185" s="79"/>
      <c r="O3185" s="79"/>
      <c r="P3185" s="79"/>
      <c r="Q3185" s="79"/>
      <c r="R3185" s="79"/>
      <c r="S3185" s="79"/>
      <c r="T3185" s="79"/>
      <c r="U3185" s="79"/>
      <c r="V3185" s="79"/>
      <c r="W3185" s="79"/>
    </row>
    <row r="3186" spans="1:23">
      <c r="A3186" s="79"/>
      <c r="B3186" s="79"/>
      <c r="C3186" s="79"/>
      <c r="D3186" s="79"/>
      <c r="E3186" s="79"/>
      <c r="F3186" s="79"/>
      <c r="G3186" s="79"/>
      <c r="H3186" s="79"/>
      <c r="I3186" s="79"/>
      <c r="J3186" s="79"/>
      <c r="K3186" s="79"/>
      <c r="L3186" s="79"/>
      <c r="M3186" s="79"/>
      <c r="N3186" s="79"/>
      <c r="O3186" s="79"/>
      <c r="P3186" s="79"/>
      <c r="Q3186" s="79"/>
      <c r="R3186" s="79"/>
      <c r="S3186" s="79"/>
      <c r="T3186" s="79"/>
      <c r="U3186" s="79"/>
      <c r="V3186" s="79"/>
      <c r="W3186" s="79"/>
    </row>
    <row r="3187" spans="1:23">
      <c r="A3187" s="79"/>
      <c r="B3187" s="79"/>
      <c r="C3187" s="79"/>
      <c r="D3187" s="79"/>
      <c r="E3187" s="79"/>
      <c r="F3187" s="79"/>
      <c r="G3187" s="79"/>
      <c r="H3187" s="79"/>
      <c r="I3187" s="79"/>
      <c r="J3187" s="79"/>
      <c r="K3187" s="79"/>
      <c r="L3187" s="79"/>
      <c r="M3187" s="79"/>
      <c r="N3187" s="79"/>
      <c r="O3187" s="79"/>
      <c r="P3187" s="79"/>
      <c r="Q3187" s="79"/>
      <c r="R3187" s="79"/>
      <c r="S3187" s="79"/>
      <c r="T3187" s="79"/>
      <c r="U3187" s="79"/>
      <c r="V3187" s="79"/>
      <c r="W3187" s="79"/>
    </row>
    <row r="3188" spans="1:23">
      <c r="A3188" s="79"/>
      <c r="B3188" s="79"/>
      <c r="C3188" s="79"/>
      <c r="D3188" s="79"/>
      <c r="E3188" s="79"/>
      <c r="F3188" s="79"/>
      <c r="G3188" s="79"/>
      <c r="H3188" s="79"/>
      <c r="I3188" s="79"/>
      <c r="J3188" s="79"/>
      <c r="K3188" s="79"/>
      <c r="L3188" s="79"/>
      <c r="M3188" s="79"/>
      <c r="N3188" s="79"/>
      <c r="O3188" s="79"/>
      <c r="P3188" s="79"/>
      <c r="Q3188" s="79"/>
      <c r="R3188" s="79"/>
      <c r="S3188" s="79"/>
      <c r="T3188" s="79"/>
      <c r="U3188" s="79"/>
      <c r="V3188" s="79"/>
      <c r="W3188" s="79"/>
    </row>
    <row r="3189" spans="1:23">
      <c r="A3189" s="79"/>
      <c r="B3189" s="79"/>
      <c r="C3189" s="79"/>
      <c r="D3189" s="79"/>
      <c r="E3189" s="79"/>
      <c r="F3189" s="79"/>
      <c r="G3189" s="79"/>
      <c r="H3189" s="79"/>
      <c r="I3189" s="79"/>
      <c r="J3189" s="79"/>
      <c r="K3189" s="79"/>
      <c r="L3189" s="79"/>
      <c r="M3189" s="79"/>
      <c r="N3189" s="79"/>
      <c r="O3189" s="79"/>
      <c r="P3189" s="79"/>
      <c r="Q3189" s="79"/>
      <c r="R3189" s="79"/>
      <c r="S3189" s="79"/>
      <c r="T3189" s="79"/>
      <c r="U3189" s="79"/>
      <c r="V3189" s="79"/>
      <c r="W3189" s="79"/>
    </row>
    <row r="3190" spans="1:23">
      <c r="A3190" s="79"/>
      <c r="B3190" s="79"/>
      <c r="C3190" s="79"/>
      <c r="D3190" s="79"/>
      <c r="E3190" s="79"/>
      <c r="F3190" s="79"/>
      <c r="G3190" s="79"/>
      <c r="H3190" s="79"/>
      <c r="I3190" s="79"/>
      <c r="J3190" s="79"/>
      <c r="K3190" s="79"/>
      <c r="L3190" s="79"/>
      <c r="M3190" s="79"/>
      <c r="N3190" s="79"/>
      <c r="O3190" s="79"/>
      <c r="P3190" s="79"/>
      <c r="Q3190" s="79"/>
      <c r="R3190" s="79"/>
      <c r="S3190" s="79"/>
      <c r="T3190" s="79"/>
      <c r="U3190" s="79"/>
      <c r="V3190" s="79"/>
      <c r="W3190" s="79"/>
    </row>
    <row r="3191" spans="1:23">
      <c r="A3191" s="79"/>
      <c r="B3191" s="79"/>
      <c r="C3191" s="79"/>
      <c r="D3191" s="79"/>
      <c r="E3191" s="79"/>
      <c r="F3191" s="79"/>
      <c r="G3191" s="79"/>
      <c r="H3191" s="79"/>
      <c r="I3191" s="79"/>
      <c r="J3191" s="79"/>
      <c r="K3191" s="79"/>
      <c r="L3191" s="79"/>
      <c r="M3191" s="79"/>
      <c r="N3191" s="79"/>
      <c r="O3191" s="79"/>
      <c r="P3191" s="79"/>
      <c r="Q3191" s="79"/>
      <c r="R3191" s="79"/>
      <c r="S3191" s="79"/>
      <c r="T3191" s="79"/>
      <c r="U3191" s="79"/>
      <c r="V3191" s="79"/>
      <c r="W3191" s="79"/>
    </row>
    <row r="3192" spans="1:23">
      <c r="A3192" s="79"/>
      <c r="B3192" s="79"/>
      <c r="C3192" s="79"/>
      <c r="D3192" s="79"/>
      <c r="E3192" s="79"/>
      <c r="F3192" s="79"/>
      <c r="G3192" s="79"/>
      <c r="H3192" s="79"/>
      <c r="I3192" s="79"/>
      <c r="J3192" s="79"/>
      <c r="K3192" s="79"/>
      <c r="L3192" s="79"/>
      <c r="M3192" s="79"/>
      <c r="N3192" s="79"/>
      <c r="O3192" s="79"/>
      <c r="P3192" s="79"/>
      <c r="Q3192" s="79"/>
      <c r="R3192" s="79"/>
      <c r="S3192" s="79"/>
      <c r="T3192" s="79"/>
      <c r="U3192" s="79"/>
      <c r="V3192" s="79"/>
      <c r="W3192" s="79"/>
    </row>
    <row r="3193" spans="1:23">
      <c r="A3193" s="79"/>
      <c r="B3193" s="79"/>
      <c r="C3193" s="79"/>
      <c r="D3193" s="79"/>
      <c r="E3193" s="79"/>
      <c r="F3193" s="79"/>
      <c r="G3193" s="79"/>
      <c r="H3193" s="79"/>
      <c r="I3193" s="79"/>
      <c r="J3193" s="79"/>
      <c r="K3193" s="79"/>
      <c r="L3193" s="79"/>
      <c r="M3193" s="79"/>
      <c r="N3193" s="79"/>
      <c r="O3193" s="79"/>
      <c r="P3193" s="79"/>
      <c r="Q3193" s="79"/>
      <c r="R3193" s="79"/>
      <c r="S3193" s="79"/>
      <c r="T3193" s="79"/>
      <c r="U3193" s="79"/>
      <c r="V3193" s="79"/>
      <c r="W3193" s="79"/>
    </row>
    <row r="3194" spans="1:23">
      <c r="A3194" s="79"/>
      <c r="B3194" s="79"/>
      <c r="C3194" s="79"/>
      <c r="D3194" s="79"/>
      <c r="E3194" s="79"/>
      <c r="F3194" s="79"/>
      <c r="G3194" s="79"/>
      <c r="H3194" s="79"/>
      <c r="I3194" s="79"/>
      <c r="J3194" s="79"/>
      <c r="K3194" s="79"/>
      <c r="L3194" s="79"/>
      <c r="M3194" s="79"/>
      <c r="N3194" s="79"/>
      <c r="O3194" s="79"/>
      <c r="P3194" s="79"/>
      <c r="Q3194" s="79"/>
      <c r="R3194" s="79"/>
      <c r="S3194" s="79"/>
      <c r="T3194" s="79"/>
      <c r="U3194" s="79"/>
      <c r="V3194" s="79"/>
      <c r="W3194" s="79"/>
    </row>
    <row r="3195" spans="1:23">
      <c r="A3195" s="79"/>
      <c r="B3195" s="79"/>
      <c r="C3195" s="79"/>
      <c r="D3195" s="79"/>
      <c r="E3195" s="79"/>
      <c r="F3195" s="79"/>
      <c r="G3195" s="79"/>
      <c r="H3195" s="79"/>
      <c r="I3195" s="79"/>
      <c r="J3195" s="79"/>
      <c r="K3195" s="79"/>
      <c r="L3195" s="79"/>
      <c r="M3195" s="79"/>
      <c r="N3195" s="79"/>
      <c r="O3195" s="79"/>
      <c r="P3195" s="79"/>
      <c r="Q3195" s="79"/>
      <c r="R3195" s="79"/>
      <c r="S3195" s="79"/>
      <c r="T3195" s="79"/>
      <c r="U3195" s="79"/>
      <c r="V3195" s="79"/>
      <c r="W3195" s="79"/>
    </row>
    <row r="3196" spans="1:23">
      <c r="A3196" s="79"/>
      <c r="B3196" s="79"/>
      <c r="C3196" s="79"/>
      <c r="D3196" s="79"/>
      <c r="E3196" s="79"/>
      <c r="F3196" s="79"/>
      <c r="G3196" s="79"/>
      <c r="H3196" s="79"/>
      <c r="I3196" s="79"/>
      <c r="J3196" s="79"/>
      <c r="K3196" s="79"/>
      <c r="L3196" s="79"/>
      <c r="M3196" s="79"/>
      <c r="N3196" s="79"/>
      <c r="O3196" s="79"/>
      <c r="P3196" s="79"/>
      <c r="Q3196" s="79"/>
      <c r="R3196" s="79"/>
      <c r="S3196" s="79"/>
      <c r="T3196" s="79"/>
      <c r="U3196" s="79"/>
      <c r="V3196" s="79"/>
      <c r="W3196" s="79"/>
    </row>
    <row r="3197" spans="1:23">
      <c r="A3197" s="79"/>
      <c r="B3197" s="79"/>
      <c r="C3197" s="79"/>
      <c r="D3197" s="79"/>
      <c r="E3197" s="79"/>
      <c r="F3197" s="79"/>
      <c r="G3197" s="79"/>
      <c r="H3197" s="79"/>
      <c r="I3197" s="79"/>
      <c r="J3197" s="79"/>
      <c r="K3197" s="79"/>
      <c r="L3197" s="79"/>
      <c r="M3197" s="79"/>
      <c r="N3197" s="79"/>
      <c r="O3197" s="79"/>
      <c r="P3197" s="79"/>
      <c r="Q3197" s="79"/>
      <c r="R3197" s="79"/>
      <c r="S3197" s="79"/>
      <c r="T3197" s="79"/>
      <c r="U3197" s="79"/>
      <c r="V3197" s="79"/>
      <c r="W3197" s="79"/>
    </row>
    <row r="3198" spans="1:23">
      <c r="A3198" s="79"/>
      <c r="B3198" s="79"/>
      <c r="C3198" s="79"/>
      <c r="D3198" s="79"/>
      <c r="E3198" s="79"/>
      <c r="F3198" s="79"/>
      <c r="G3198" s="79"/>
      <c r="H3198" s="79"/>
      <c r="I3198" s="79"/>
      <c r="J3198" s="79"/>
      <c r="K3198" s="79"/>
      <c r="L3198" s="79"/>
      <c r="M3198" s="79"/>
      <c r="N3198" s="79"/>
      <c r="O3198" s="79"/>
      <c r="P3198" s="79"/>
      <c r="Q3198" s="79"/>
      <c r="R3198" s="79"/>
      <c r="S3198" s="79"/>
      <c r="T3198" s="79"/>
      <c r="U3198" s="79"/>
      <c r="V3198" s="79"/>
      <c r="W3198" s="79"/>
    </row>
    <row r="3199" spans="1:23">
      <c r="A3199" s="79"/>
      <c r="B3199" s="79"/>
      <c r="C3199" s="79"/>
      <c r="D3199" s="79"/>
      <c r="E3199" s="79"/>
      <c r="F3199" s="79"/>
      <c r="G3199" s="79"/>
      <c r="H3199" s="79"/>
      <c r="I3199" s="79"/>
      <c r="J3199" s="79"/>
      <c r="K3199" s="79"/>
      <c r="L3199" s="79"/>
      <c r="M3199" s="79"/>
      <c r="N3199" s="79"/>
      <c r="O3199" s="79"/>
      <c r="P3199" s="79"/>
      <c r="Q3199" s="79"/>
      <c r="R3199" s="79"/>
      <c r="S3199" s="79"/>
      <c r="T3199" s="79"/>
      <c r="U3199" s="79"/>
      <c r="V3199" s="79"/>
      <c r="W3199" s="79"/>
    </row>
    <row r="3200" spans="1:23">
      <c r="A3200" s="79"/>
      <c r="B3200" s="79"/>
      <c r="C3200" s="79"/>
      <c r="D3200" s="79"/>
      <c r="E3200" s="79"/>
      <c r="F3200" s="79"/>
      <c r="G3200" s="79"/>
      <c r="H3200" s="79"/>
      <c r="I3200" s="79"/>
      <c r="J3200" s="79"/>
      <c r="K3200" s="79"/>
      <c r="L3200" s="79"/>
      <c r="M3200" s="79"/>
      <c r="N3200" s="79"/>
      <c r="O3200" s="79"/>
      <c r="P3200" s="79"/>
      <c r="Q3200" s="79"/>
      <c r="R3200" s="79"/>
      <c r="S3200" s="79"/>
      <c r="T3200" s="79"/>
      <c r="U3200" s="79"/>
      <c r="V3200" s="79"/>
      <c r="W3200" s="79"/>
    </row>
    <row r="3201" spans="1:23">
      <c r="A3201" s="79"/>
      <c r="B3201" s="79"/>
      <c r="C3201" s="79"/>
      <c r="D3201" s="79"/>
      <c r="E3201" s="79"/>
      <c r="F3201" s="79"/>
      <c r="G3201" s="79"/>
      <c r="H3201" s="79"/>
      <c r="I3201" s="79"/>
      <c r="J3201" s="79"/>
      <c r="K3201" s="79"/>
      <c r="L3201" s="79"/>
      <c r="M3201" s="79"/>
      <c r="N3201" s="79"/>
      <c r="O3201" s="79"/>
      <c r="P3201" s="79"/>
      <c r="Q3201" s="79"/>
      <c r="R3201" s="79"/>
      <c r="S3201" s="79"/>
      <c r="T3201" s="79"/>
      <c r="U3201" s="79"/>
      <c r="V3201" s="79"/>
      <c r="W3201" s="79"/>
    </row>
    <row r="3202" spans="1:23">
      <c r="A3202" s="79"/>
      <c r="B3202" s="79"/>
      <c r="C3202" s="79"/>
      <c r="D3202" s="79"/>
      <c r="E3202" s="79"/>
      <c r="F3202" s="79"/>
      <c r="G3202" s="79"/>
      <c r="H3202" s="79"/>
      <c r="I3202" s="79"/>
      <c r="J3202" s="79"/>
      <c r="K3202" s="79"/>
      <c r="L3202" s="79"/>
      <c r="M3202" s="79"/>
      <c r="N3202" s="79"/>
      <c r="O3202" s="79"/>
      <c r="P3202" s="79"/>
      <c r="Q3202" s="79"/>
      <c r="R3202" s="79"/>
      <c r="S3202" s="79"/>
      <c r="T3202" s="79"/>
      <c r="U3202" s="79"/>
      <c r="V3202" s="79"/>
      <c r="W3202" s="79"/>
    </row>
    <row r="3203" spans="1:23">
      <c r="A3203" s="79"/>
      <c r="B3203" s="79"/>
      <c r="C3203" s="79"/>
      <c r="D3203" s="79"/>
      <c r="E3203" s="79"/>
      <c r="F3203" s="79"/>
      <c r="G3203" s="79"/>
      <c r="H3203" s="79"/>
      <c r="I3203" s="79"/>
      <c r="J3203" s="79"/>
      <c r="K3203" s="79"/>
      <c r="L3203" s="79"/>
      <c r="M3203" s="79"/>
      <c r="N3203" s="79"/>
      <c r="O3203" s="79"/>
      <c r="P3203" s="79"/>
      <c r="Q3203" s="79"/>
      <c r="R3203" s="79"/>
      <c r="S3203" s="79"/>
      <c r="T3203" s="79"/>
      <c r="U3203" s="79"/>
      <c r="V3203" s="79"/>
      <c r="W3203" s="79"/>
    </row>
    <row r="3204" spans="1:23">
      <c r="A3204" s="79"/>
      <c r="B3204" s="79"/>
      <c r="C3204" s="79"/>
      <c r="D3204" s="79"/>
      <c r="E3204" s="79"/>
      <c r="F3204" s="79"/>
      <c r="G3204" s="79"/>
      <c r="H3204" s="79"/>
      <c r="I3204" s="79"/>
      <c r="J3204" s="79"/>
      <c r="K3204" s="79"/>
      <c r="L3204" s="79"/>
      <c r="M3204" s="79"/>
      <c r="N3204" s="79"/>
      <c r="O3204" s="79"/>
      <c r="P3204" s="79"/>
      <c r="Q3204" s="79"/>
      <c r="R3204" s="79"/>
      <c r="S3204" s="79"/>
      <c r="T3204" s="79"/>
      <c r="U3204" s="79"/>
      <c r="V3204" s="79"/>
      <c r="W3204" s="79"/>
    </row>
    <row r="3205" spans="1:23">
      <c r="A3205" s="79"/>
      <c r="B3205" s="79"/>
      <c r="C3205" s="79"/>
      <c r="D3205" s="79"/>
      <c r="E3205" s="79"/>
      <c r="F3205" s="79"/>
      <c r="G3205" s="79"/>
      <c r="H3205" s="79"/>
      <c r="I3205" s="79"/>
      <c r="J3205" s="79"/>
      <c r="K3205" s="79"/>
      <c r="L3205" s="79"/>
      <c r="M3205" s="79"/>
      <c r="N3205" s="79"/>
      <c r="O3205" s="79"/>
      <c r="P3205" s="79"/>
      <c r="Q3205" s="79"/>
      <c r="R3205" s="79"/>
      <c r="S3205" s="79"/>
      <c r="T3205" s="79"/>
      <c r="U3205" s="79"/>
      <c r="V3205" s="79"/>
      <c r="W3205" s="79"/>
    </row>
    <row r="3206" spans="1:23">
      <c r="A3206" s="79"/>
      <c r="B3206" s="79"/>
      <c r="C3206" s="79"/>
      <c r="D3206" s="79"/>
      <c r="E3206" s="79"/>
      <c r="F3206" s="79"/>
      <c r="G3206" s="79"/>
      <c r="H3206" s="79"/>
      <c r="I3206" s="79"/>
      <c r="J3206" s="79"/>
      <c r="K3206" s="79"/>
      <c r="L3206" s="79"/>
      <c r="M3206" s="79"/>
      <c r="N3206" s="79"/>
      <c r="O3206" s="79"/>
      <c r="P3206" s="79"/>
      <c r="Q3206" s="79"/>
      <c r="R3206" s="79"/>
      <c r="S3206" s="79"/>
      <c r="T3206" s="79"/>
      <c r="U3206" s="79"/>
      <c r="V3206" s="79"/>
      <c r="W3206" s="79"/>
    </row>
    <row r="3207" spans="1:23">
      <c r="A3207" s="79"/>
      <c r="B3207" s="79"/>
      <c r="C3207" s="79"/>
      <c r="D3207" s="79"/>
      <c r="E3207" s="79"/>
      <c r="F3207" s="79"/>
      <c r="G3207" s="79"/>
      <c r="H3207" s="79"/>
      <c r="I3207" s="79"/>
      <c r="J3207" s="79"/>
      <c r="K3207" s="79"/>
      <c r="L3207" s="79"/>
      <c r="M3207" s="79"/>
      <c r="N3207" s="79"/>
      <c r="O3207" s="79"/>
      <c r="P3207" s="79"/>
      <c r="Q3207" s="79"/>
      <c r="R3207" s="79"/>
      <c r="S3207" s="79"/>
      <c r="T3207" s="79"/>
      <c r="U3207" s="79"/>
      <c r="V3207" s="79"/>
      <c r="W3207" s="79"/>
    </row>
    <row r="3208" spans="1:23">
      <c r="A3208" s="79"/>
      <c r="B3208" s="79"/>
      <c r="C3208" s="79"/>
      <c r="D3208" s="79"/>
      <c r="E3208" s="79"/>
      <c r="F3208" s="79"/>
      <c r="G3208" s="79"/>
      <c r="H3208" s="79"/>
      <c r="I3208" s="79"/>
      <c r="J3208" s="79"/>
      <c r="K3208" s="79"/>
      <c r="L3208" s="79"/>
      <c r="M3208" s="79"/>
      <c r="N3208" s="79"/>
      <c r="O3208" s="79"/>
      <c r="P3208" s="79"/>
      <c r="Q3208" s="79"/>
      <c r="R3208" s="79"/>
      <c r="S3208" s="79"/>
      <c r="T3208" s="79"/>
      <c r="U3208" s="79"/>
      <c r="V3208" s="79"/>
      <c r="W3208" s="79"/>
    </row>
    <row r="3209" spans="1:23">
      <c r="A3209" s="79"/>
      <c r="B3209" s="79"/>
      <c r="C3209" s="79"/>
      <c r="D3209" s="79"/>
      <c r="E3209" s="79"/>
      <c r="F3209" s="79"/>
      <c r="G3209" s="79"/>
      <c r="H3209" s="79"/>
      <c r="I3209" s="79"/>
      <c r="J3209" s="79"/>
      <c r="K3209" s="79"/>
      <c r="L3209" s="79"/>
      <c r="M3209" s="79"/>
      <c r="N3209" s="79"/>
      <c r="O3209" s="79"/>
      <c r="P3209" s="79"/>
      <c r="Q3209" s="79"/>
      <c r="R3209" s="79"/>
      <c r="S3209" s="79"/>
      <c r="T3209" s="79"/>
      <c r="U3209" s="79"/>
      <c r="V3209" s="79"/>
      <c r="W3209" s="79"/>
    </row>
    <row r="3210" spans="1:23">
      <c r="A3210" s="79"/>
      <c r="B3210" s="79"/>
      <c r="C3210" s="79"/>
      <c r="D3210" s="79"/>
      <c r="E3210" s="79"/>
      <c r="F3210" s="79"/>
      <c r="G3210" s="79"/>
      <c r="H3210" s="79"/>
      <c r="I3210" s="79"/>
      <c r="J3210" s="79"/>
      <c r="K3210" s="79"/>
      <c r="L3210" s="79"/>
      <c r="M3210" s="79"/>
      <c r="N3210" s="79"/>
      <c r="O3210" s="79"/>
      <c r="P3210" s="79"/>
      <c r="Q3210" s="79"/>
      <c r="R3210" s="79"/>
      <c r="S3210" s="79"/>
      <c r="T3210" s="79"/>
      <c r="U3210" s="79"/>
      <c r="V3210" s="79"/>
      <c r="W3210" s="79"/>
    </row>
    <row r="3211" spans="1:23">
      <c r="A3211" s="79"/>
      <c r="B3211" s="79"/>
      <c r="C3211" s="79"/>
      <c r="D3211" s="79"/>
      <c r="E3211" s="79"/>
      <c r="F3211" s="79"/>
      <c r="G3211" s="79"/>
      <c r="H3211" s="79"/>
      <c r="I3211" s="79"/>
      <c r="J3211" s="79"/>
      <c r="K3211" s="79"/>
      <c r="L3211" s="79"/>
      <c r="M3211" s="79"/>
      <c r="N3211" s="79"/>
      <c r="O3211" s="79"/>
      <c r="P3211" s="79"/>
      <c r="Q3211" s="79"/>
      <c r="R3211" s="79"/>
      <c r="S3211" s="79"/>
      <c r="T3211" s="79"/>
      <c r="U3211" s="79"/>
      <c r="V3211" s="79"/>
      <c r="W3211" s="79"/>
    </row>
    <row r="3212" spans="1:23">
      <c r="A3212" s="79"/>
      <c r="B3212" s="79"/>
      <c r="C3212" s="79"/>
      <c r="D3212" s="79"/>
      <c r="E3212" s="79"/>
      <c r="F3212" s="79"/>
      <c r="G3212" s="79"/>
      <c r="H3212" s="79"/>
      <c r="I3212" s="79"/>
      <c r="J3212" s="79"/>
      <c r="K3212" s="79"/>
      <c r="L3212" s="79"/>
      <c r="M3212" s="79"/>
      <c r="N3212" s="79"/>
      <c r="O3212" s="79"/>
      <c r="P3212" s="79"/>
      <c r="Q3212" s="79"/>
      <c r="R3212" s="79"/>
      <c r="S3212" s="79"/>
      <c r="T3212" s="79"/>
      <c r="U3212" s="79"/>
      <c r="V3212" s="79"/>
      <c r="W3212" s="79"/>
    </row>
    <row r="3213" spans="1:23">
      <c r="A3213" s="79"/>
      <c r="B3213" s="79"/>
      <c r="C3213" s="79"/>
      <c r="D3213" s="79"/>
      <c r="E3213" s="79"/>
      <c r="F3213" s="79"/>
      <c r="G3213" s="79"/>
      <c r="H3213" s="79"/>
      <c r="I3213" s="79"/>
      <c r="J3213" s="79"/>
      <c r="K3213" s="79"/>
      <c r="L3213" s="79"/>
      <c r="M3213" s="79"/>
      <c r="N3213" s="79"/>
      <c r="O3213" s="79"/>
      <c r="P3213" s="79"/>
      <c r="Q3213" s="79"/>
      <c r="R3213" s="79"/>
      <c r="S3213" s="79"/>
      <c r="T3213" s="79"/>
      <c r="U3213" s="79"/>
      <c r="V3213" s="79"/>
      <c r="W3213" s="79"/>
    </row>
    <row r="3214" spans="1:23">
      <c r="A3214" s="79"/>
      <c r="B3214" s="79"/>
      <c r="C3214" s="79"/>
      <c r="D3214" s="79"/>
      <c r="E3214" s="79"/>
      <c r="F3214" s="79"/>
      <c r="G3214" s="79"/>
      <c r="H3214" s="79"/>
      <c r="I3214" s="79"/>
      <c r="J3214" s="79"/>
      <c r="K3214" s="79"/>
      <c r="L3214" s="79"/>
      <c r="M3214" s="79"/>
      <c r="N3214" s="79"/>
      <c r="O3214" s="79"/>
      <c r="P3214" s="79"/>
      <c r="Q3214" s="79"/>
      <c r="R3214" s="79"/>
      <c r="S3214" s="79"/>
      <c r="T3214" s="79"/>
      <c r="U3214" s="79"/>
      <c r="V3214" s="79"/>
      <c r="W3214" s="79"/>
    </row>
    <row r="3215" spans="1:23">
      <c r="A3215" s="79"/>
      <c r="B3215" s="79"/>
      <c r="C3215" s="79"/>
      <c r="D3215" s="79"/>
      <c r="E3215" s="79"/>
      <c r="F3215" s="79"/>
      <c r="G3215" s="79"/>
      <c r="H3215" s="79"/>
      <c r="I3215" s="79"/>
      <c r="J3215" s="79"/>
      <c r="K3215" s="79"/>
      <c r="L3215" s="79"/>
      <c r="M3215" s="79"/>
      <c r="N3215" s="79"/>
      <c r="O3215" s="79"/>
      <c r="P3215" s="79"/>
      <c r="Q3215" s="79"/>
      <c r="R3215" s="79"/>
      <c r="S3215" s="79"/>
      <c r="T3215" s="79"/>
      <c r="U3215" s="79"/>
      <c r="V3215" s="79"/>
      <c r="W3215" s="79"/>
    </row>
    <row r="3216" spans="1:23">
      <c r="A3216" s="79"/>
      <c r="B3216" s="79"/>
      <c r="C3216" s="79"/>
      <c r="D3216" s="79"/>
      <c r="E3216" s="79"/>
      <c r="F3216" s="79"/>
      <c r="G3216" s="79"/>
      <c r="H3216" s="79"/>
      <c r="I3216" s="79"/>
      <c r="J3216" s="79"/>
      <c r="K3216" s="79"/>
      <c r="L3216" s="79"/>
      <c r="M3216" s="79"/>
      <c r="N3216" s="79"/>
      <c r="O3216" s="79"/>
      <c r="P3216" s="79"/>
      <c r="Q3216" s="79"/>
      <c r="R3216" s="79"/>
      <c r="S3216" s="79"/>
      <c r="T3216" s="79"/>
      <c r="U3216" s="79"/>
      <c r="V3216" s="79"/>
      <c r="W3216" s="79"/>
    </row>
    <row r="3217" spans="1:23">
      <c r="A3217" s="79"/>
      <c r="B3217" s="79"/>
      <c r="C3217" s="79"/>
      <c r="D3217" s="79"/>
      <c r="E3217" s="79"/>
      <c r="F3217" s="79"/>
      <c r="G3217" s="79"/>
      <c r="H3217" s="79"/>
      <c r="I3217" s="79"/>
      <c r="J3217" s="79"/>
      <c r="K3217" s="79"/>
      <c r="L3217" s="79"/>
      <c r="M3217" s="79"/>
      <c r="N3217" s="79"/>
      <c r="O3217" s="79"/>
      <c r="P3217" s="79"/>
      <c r="Q3217" s="79"/>
      <c r="R3217" s="79"/>
      <c r="S3217" s="79"/>
      <c r="T3217" s="79"/>
      <c r="U3217" s="79"/>
      <c r="V3217" s="79"/>
      <c r="W3217" s="79"/>
    </row>
    <row r="3218" spans="1:23">
      <c r="A3218" s="79"/>
      <c r="B3218" s="79"/>
      <c r="C3218" s="79"/>
      <c r="D3218" s="79"/>
      <c r="E3218" s="79"/>
      <c r="F3218" s="79"/>
      <c r="G3218" s="79"/>
      <c r="H3218" s="79"/>
      <c r="I3218" s="79"/>
      <c r="J3218" s="79"/>
      <c r="K3218" s="79"/>
      <c r="L3218" s="79"/>
      <c r="M3218" s="79"/>
      <c r="N3218" s="79"/>
      <c r="O3218" s="79"/>
      <c r="P3218" s="79"/>
      <c r="Q3218" s="79"/>
      <c r="R3218" s="79"/>
      <c r="S3218" s="79"/>
      <c r="T3218" s="79"/>
      <c r="U3218" s="79"/>
      <c r="V3218" s="79"/>
      <c r="W3218" s="79"/>
    </row>
    <row r="3219" spans="1:23">
      <c r="A3219" s="79"/>
      <c r="B3219" s="79"/>
      <c r="C3219" s="79"/>
      <c r="D3219" s="79"/>
      <c r="E3219" s="79"/>
      <c r="F3219" s="79"/>
      <c r="G3219" s="79"/>
      <c r="H3219" s="79"/>
      <c r="I3219" s="79"/>
      <c r="J3219" s="79"/>
      <c r="K3219" s="79"/>
      <c r="L3219" s="79"/>
      <c r="M3219" s="79"/>
      <c r="N3219" s="79"/>
      <c r="O3219" s="79"/>
      <c r="P3219" s="79"/>
      <c r="Q3219" s="79"/>
      <c r="R3219" s="79"/>
      <c r="S3219" s="79"/>
      <c r="T3219" s="79"/>
      <c r="U3219" s="79"/>
      <c r="V3219" s="79"/>
      <c r="W3219" s="79"/>
    </row>
    <row r="3220" spans="1:23">
      <c r="A3220" s="79"/>
      <c r="B3220" s="79"/>
      <c r="C3220" s="79"/>
      <c r="D3220" s="79"/>
      <c r="E3220" s="79"/>
      <c r="F3220" s="79"/>
      <c r="G3220" s="79"/>
      <c r="H3220" s="79"/>
      <c r="I3220" s="79"/>
      <c r="J3220" s="79"/>
      <c r="K3220" s="79"/>
      <c r="L3220" s="79"/>
      <c r="M3220" s="79"/>
      <c r="N3220" s="79"/>
      <c r="O3220" s="79"/>
      <c r="P3220" s="79"/>
      <c r="Q3220" s="79"/>
      <c r="R3220" s="79"/>
      <c r="S3220" s="79"/>
      <c r="T3220" s="79"/>
      <c r="U3220" s="79"/>
      <c r="V3220" s="79"/>
      <c r="W3220" s="79"/>
    </row>
    <row r="3221" spans="1:23">
      <c r="A3221" s="79"/>
      <c r="B3221" s="79"/>
      <c r="C3221" s="79"/>
      <c r="D3221" s="79"/>
      <c r="E3221" s="79"/>
      <c r="F3221" s="79"/>
      <c r="G3221" s="79"/>
      <c r="H3221" s="79"/>
      <c r="I3221" s="79"/>
      <c r="J3221" s="79"/>
      <c r="K3221" s="79"/>
      <c r="L3221" s="79"/>
      <c r="M3221" s="79"/>
      <c r="N3221" s="79"/>
      <c r="O3221" s="79"/>
      <c r="P3221" s="79"/>
      <c r="Q3221" s="79"/>
      <c r="R3221" s="79"/>
      <c r="S3221" s="79"/>
      <c r="T3221" s="79"/>
      <c r="U3221" s="79"/>
      <c r="V3221" s="79"/>
      <c r="W3221" s="79"/>
    </row>
    <row r="3222" spans="1:23">
      <c r="A3222" s="79"/>
      <c r="B3222" s="79"/>
      <c r="C3222" s="79"/>
      <c r="D3222" s="79"/>
      <c r="E3222" s="79"/>
      <c r="F3222" s="79"/>
      <c r="G3222" s="79"/>
      <c r="H3222" s="79"/>
      <c r="I3222" s="79"/>
      <c r="J3222" s="79"/>
      <c r="K3222" s="79"/>
      <c r="L3222" s="79"/>
      <c r="M3222" s="79"/>
      <c r="N3222" s="79"/>
      <c r="O3222" s="79"/>
      <c r="P3222" s="79"/>
      <c r="Q3222" s="79"/>
      <c r="R3222" s="79"/>
      <c r="S3222" s="79"/>
      <c r="T3222" s="79"/>
      <c r="U3222" s="79"/>
      <c r="V3222" s="79"/>
      <c r="W3222" s="79"/>
    </row>
    <row r="3223" spans="1:23">
      <c r="A3223" s="79"/>
      <c r="B3223" s="79"/>
      <c r="C3223" s="79"/>
      <c r="D3223" s="79"/>
      <c r="E3223" s="79"/>
      <c r="F3223" s="79"/>
      <c r="G3223" s="79"/>
      <c r="H3223" s="79"/>
      <c r="I3223" s="79"/>
      <c r="J3223" s="79"/>
      <c r="K3223" s="79"/>
      <c r="L3223" s="79"/>
      <c r="M3223" s="79"/>
      <c r="N3223" s="79"/>
      <c r="O3223" s="79"/>
      <c r="P3223" s="79"/>
      <c r="Q3223" s="79"/>
      <c r="R3223" s="79"/>
      <c r="S3223" s="79"/>
      <c r="T3223" s="79"/>
      <c r="U3223" s="79"/>
      <c r="V3223" s="79"/>
      <c r="W3223" s="79"/>
    </row>
    <row r="3224" spans="1:23">
      <c r="A3224" s="79"/>
      <c r="B3224" s="79"/>
      <c r="C3224" s="79"/>
      <c r="D3224" s="79"/>
      <c r="E3224" s="79"/>
      <c r="F3224" s="79"/>
      <c r="G3224" s="79"/>
      <c r="H3224" s="79"/>
      <c r="I3224" s="79"/>
      <c r="J3224" s="79"/>
      <c r="K3224" s="79"/>
      <c r="L3224" s="79"/>
      <c r="M3224" s="79"/>
      <c r="N3224" s="79"/>
      <c r="O3224" s="79"/>
      <c r="P3224" s="79"/>
      <c r="Q3224" s="79"/>
      <c r="R3224" s="79"/>
      <c r="S3224" s="79"/>
      <c r="T3224" s="79"/>
      <c r="U3224" s="79"/>
      <c r="V3224" s="79"/>
      <c r="W3224" s="79"/>
    </row>
    <row r="3225" spans="1:23">
      <c r="A3225" s="79"/>
      <c r="B3225" s="79"/>
      <c r="C3225" s="79"/>
      <c r="D3225" s="79"/>
      <c r="E3225" s="79"/>
      <c r="F3225" s="79"/>
      <c r="G3225" s="79"/>
      <c r="H3225" s="79"/>
      <c r="I3225" s="79"/>
      <c r="J3225" s="79"/>
      <c r="K3225" s="79"/>
      <c r="L3225" s="79"/>
      <c r="M3225" s="79"/>
      <c r="N3225" s="79"/>
      <c r="O3225" s="79"/>
      <c r="P3225" s="79"/>
      <c r="Q3225" s="79"/>
      <c r="R3225" s="79"/>
      <c r="S3225" s="79"/>
      <c r="T3225" s="79"/>
      <c r="U3225" s="79"/>
      <c r="V3225" s="79"/>
      <c r="W3225" s="79"/>
    </row>
    <row r="3226" spans="1:23">
      <c r="A3226" s="79"/>
      <c r="B3226" s="79"/>
      <c r="C3226" s="79"/>
      <c r="D3226" s="79"/>
      <c r="E3226" s="79"/>
      <c r="F3226" s="79"/>
      <c r="G3226" s="79"/>
      <c r="H3226" s="79"/>
      <c r="I3226" s="79"/>
      <c r="J3226" s="79"/>
      <c r="K3226" s="79"/>
      <c r="L3226" s="79"/>
      <c r="M3226" s="79"/>
      <c r="N3226" s="79"/>
      <c r="O3226" s="79"/>
      <c r="P3226" s="79"/>
      <c r="Q3226" s="79"/>
      <c r="R3226" s="79"/>
      <c r="S3226" s="79"/>
      <c r="T3226" s="79"/>
      <c r="U3226" s="79"/>
      <c r="V3226" s="79"/>
      <c r="W3226" s="79"/>
    </row>
    <row r="3227" spans="1:23">
      <c r="A3227" s="79"/>
      <c r="B3227" s="79"/>
      <c r="C3227" s="79"/>
      <c r="D3227" s="79"/>
      <c r="E3227" s="79"/>
      <c r="F3227" s="79"/>
      <c r="G3227" s="79"/>
      <c r="H3227" s="79"/>
      <c r="I3227" s="79"/>
      <c r="J3227" s="79"/>
      <c r="K3227" s="79"/>
      <c r="L3227" s="79"/>
      <c r="M3227" s="79"/>
      <c r="N3227" s="79"/>
      <c r="O3227" s="79"/>
      <c r="P3227" s="79"/>
      <c r="Q3227" s="79"/>
      <c r="R3227" s="79"/>
      <c r="S3227" s="79"/>
      <c r="T3227" s="79"/>
      <c r="U3227" s="79"/>
      <c r="V3227" s="79"/>
      <c r="W3227" s="79"/>
    </row>
    <row r="3228" spans="1:23">
      <c r="A3228" s="79"/>
      <c r="B3228" s="79"/>
      <c r="C3228" s="79"/>
      <c r="D3228" s="79"/>
      <c r="E3228" s="79"/>
      <c r="F3228" s="79"/>
      <c r="G3228" s="79"/>
      <c r="H3228" s="79"/>
      <c r="I3228" s="79"/>
      <c r="J3228" s="79"/>
      <c r="K3228" s="79"/>
      <c r="L3228" s="79"/>
      <c r="M3228" s="79"/>
      <c r="N3228" s="79"/>
      <c r="O3228" s="79"/>
      <c r="P3228" s="79"/>
      <c r="Q3228" s="79"/>
      <c r="R3228" s="79"/>
      <c r="S3228" s="79"/>
      <c r="T3228" s="79"/>
      <c r="U3228" s="79"/>
      <c r="V3228" s="79"/>
      <c r="W3228" s="79"/>
    </row>
    <row r="3229" spans="1:23">
      <c r="A3229" s="79"/>
      <c r="B3229" s="79"/>
      <c r="C3229" s="79"/>
      <c r="D3229" s="79"/>
      <c r="E3229" s="79"/>
      <c r="F3229" s="79"/>
      <c r="G3229" s="79"/>
      <c r="H3229" s="79"/>
      <c r="I3229" s="79"/>
      <c r="J3229" s="79"/>
      <c r="K3229" s="79"/>
      <c r="L3229" s="79"/>
      <c r="M3229" s="79"/>
      <c r="N3229" s="79"/>
      <c r="O3229" s="79"/>
      <c r="P3229" s="79"/>
      <c r="Q3229" s="79"/>
      <c r="R3229" s="79"/>
      <c r="S3229" s="79"/>
      <c r="T3229" s="79"/>
      <c r="U3229" s="79"/>
      <c r="V3229" s="79"/>
      <c r="W3229" s="79"/>
    </row>
    <row r="3230" spans="1:23">
      <c r="A3230" s="79"/>
      <c r="B3230" s="79"/>
      <c r="C3230" s="79"/>
      <c r="D3230" s="79"/>
      <c r="E3230" s="79"/>
      <c r="F3230" s="79"/>
      <c r="G3230" s="79"/>
      <c r="H3230" s="79"/>
      <c r="I3230" s="79"/>
      <c r="J3230" s="79"/>
      <c r="K3230" s="79"/>
      <c r="L3230" s="79"/>
      <c r="M3230" s="79"/>
      <c r="N3230" s="79"/>
      <c r="O3230" s="79"/>
      <c r="P3230" s="79"/>
      <c r="Q3230" s="79"/>
      <c r="R3230" s="79"/>
      <c r="S3230" s="79"/>
      <c r="T3230" s="79"/>
      <c r="U3230" s="79"/>
      <c r="V3230" s="79"/>
      <c r="W3230" s="79"/>
    </row>
    <row r="3231" spans="1:23">
      <c r="A3231" s="79"/>
      <c r="B3231" s="79"/>
      <c r="C3231" s="79"/>
      <c r="D3231" s="79"/>
      <c r="E3231" s="79"/>
      <c r="F3231" s="79"/>
      <c r="G3231" s="79"/>
      <c r="H3231" s="79"/>
      <c r="I3231" s="79"/>
      <c r="J3231" s="79"/>
      <c r="K3231" s="79"/>
      <c r="L3231" s="79"/>
      <c r="M3231" s="79"/>
      <c r="N3231" s="79"/>
      <c r="O3231" s="79"/>
      <c r="P3231" s="79"/>
      <c r="Q3231" s="79"/>
      <c r="R3231" s="79"/>
      <c r="S3231" s="79"/>
      <c r="T3231" s="79"/>
      <c r="U3231" s="79"/>
      <c r="V3231" s="79"/>
      <c r="W3231" s="79"/>
    </row>
    <row r="3232" spans="1:23">
      <c r="A3232" s="79"/>
      <c r="B3232" s="79"/>
      <c r="C3232" s="79"/>
      <c r="D3232" s="79"/>
      <c r="E3232" s="79"/>
      <c r="F3232" s="79"/>
      <c r="G3232" s="79"/>
      <c r="H3232" s="79"/>
      <c r="I3232" s="79"/>
      <c r="J3232" s="79"/>
      <c r="K3232" s="79"/>
      <c r="L3232" s="79"/>
      <c r="M3232" s="79"/>
      <c r="N3232" s="79"/>
      <c r="O3232" s="79"/>
      <c r="P3232" s="79"/>
      <c r="Q3232" s="79"/>
      <c r="R3232" s="79"/>
      <c r="S3232" s="79"/>
      <c r="T3232" s="79"/>
      <c r="U3232" s="79"/>
      <c r="V3232" s="79"/>
      <c r="W3232" s="79"/>
    </row>
    <row r="3233" spans="1:23">
      <c r="A3233" s="79"/>
      <c r="B3233" s="79"/>
      <c r="C3233" s="79"/>
      <c r="D3233" s="79"/>
      <c r="E3233" s="79"/>
      <c r="F3233" s="79"/>
      <c r="G3233" s="79"/>
      <c r="H3233" s="79"/>
      <c r="I3233" s="79"/>
      <c r="J3233" s="79"/>
      <c r="K3233" s="79"/>
      <c r="L3233" s="79"/>
      <c r="M3233" s="79"/>
      <c r="N3233" s="79"/>
      <c r="O3233" s="79"/>
      <c r="P3233" s="79"/>
      <c r="Q3233" s="79"/>
      <c r="R3233" s="79"/>
      <c r="S3233" s="79"/>
      <c r="T3233" s="79"/>
      <c r="U3233" s="79"/>
      <c r="V3233" s="79"/>
      <c r="W3233" s="79"/>
    </row>
    <row r="3234" spans="1:23">
      <c r="A3234" s="79"/>
      <c r="B3234" s="79"/>
      <c r="C3234" s="79"/>
      <c r="D3234" s="79"/>
      <c r="E3234" s="79"/>
      <c r="F3234" s="79"/>
      <c r="G3234" s="79"/>
      <c r="H3234" s="79"/>
      <c r="I3234" s="79"/>
      <c r="J3234" s="79"/>
      <c r="K3234" s="79"/>
      <c r="L3234" s="79"/>
      <c r="M3234" s="79"/>
      <c r="N3234" s="79"/>
      <c r="O3234" s="79"/>
      <c r="P3234" s="79"/>
      <c r="Q3234" s="79"/>
      <c r="R3234" s="79"/>
      <c r="S3234" s="79"/>
      <c r="T3234" s="79"/>
      <c r="U3234" s="79"/>
      <c r="V3234" s="79"/>
      <c r="W3234" s="79"/>
    </row>
    <row r="3235" spans="1:23">
      <c r="A3235" s="79"/>
      <c r="B3235" s="79"/>
      <c r="C3235" s="79"/>
      <c r="D3235" s="79"/>
      <c r="E3235" s="79"/>
      <c r="F3235" s="79"/>
      <c r="G3235" s="79"/>
      <c r="H3235" s="79"/>
      <c r="I3235" s="79"/>
      <c r="J3235" s="79"/>
      <c r="K3235" s="79"/>
      <c r="L3235" s="79"/>
      <c r="M3235" s="79"/>
      <c r="N3235" s="79"/>
      <c r="O3235" s="79"/>
      <c r="P3235" s="79"/>
      <c r="Q3235" s="79"/>
      <c r="R3235" s="79"/>
      <c r="S3235" s="79"/>
      <c r="T3235" s="79"/>
      <c r="U3235" s="79"/>
      <c r="V3235" s="79"/>
      <c r="W3235" s="79"/>
    </row>
    <row r="3236" spans="1:23">
      <c r="A3236" s="79"/>
      <c r="B3236" s="79"/>
      <c r="C3236" s="79"/>
      <c r="D3236" s="79"/>
      <c r="E3236" s="79"/>
      <c r="F3236" s="79"/>
      <c r="G3236" s="79"/>
      <c r="H3236" s="79"/>
      <c r="I3236" s="79"/>
      <c r="J3236" s="79"/>
      <c r="K3236" s="79"/>
      <c r="L3236" s="79"/>
      <c r="M3236" s="79"/>
      <c r="N3236" s="79"/>
      <c r="O3236" s="79"/>
      <c r="P3236" s="79"/>
      <c r="Q3236" s="79"/>
      <c r="R3236" s="79"/>
      <c r="S3236" s="79"/>
      <c r="T3236" s="79"/>
      <c r="U3236" s="79"/>
      <c r="V3236" s="79"/>
      <c r="W3236" s="79"/>
    </row>
    <row r="3237" spans="1:23">
      <c r="A3237" s="79"/>
      <c r="B3237" s="79"/>
      <c r="C3237" s="79"/>
      <c r="D3237" s="79"/>
      <c r="E3237" s="79"/>
      <c r="F3237" s="79"/>
      <c r="G3237" s="79"/>
      <c r="H3237" s="79"/>
      <c r="I3237" s="79"/>
      <c r="J3237" s="79"/>
      <c r="K3237" s="79"/>
      <c r="L3237" s="79"/>
      <c r="M3237" s="79"/>
      <c r="N3237" s="79"/>
      <c r="O3237" s="79"/>
      <c r="P3237" s="79"/>
      <c r="Q3237" s="79"/>
      <c r="R3237" s="79"/>
      <c r="S3237" s="79"/>
      <c r="T3237" s="79"/>
      <c r="U3237" s="79"/>
      <c r="V3237" s="79"/>
      <c r="W3237" s="79"/>
    </row>
    <row r="3238" spans="1:23">
      <c r="A3238" s="79"/>
      <c r="B3238" s="79"/>
      <c r="C3238" s="79"/>
      <c r="D3238" s="79"/>
      <c r="E3238" s="79"/>
      <c r="F3238" s="79"/>
      <c r="G3238" s="79"/>
      <c r="H3238" s="79"/>
      <c r="I3238" s="79"/>
      <c r="J3238" s="79"/>
      <c r="K3238" s="79"/>
      <c r="L3238" s="79"/>
      <c r="M3238" s="79"/>
      <c r="N3238" s="79"/>
      <c r="O3238" s="79"/>
      <c r="P3238" s="79"/>
      <c r="Q3238" s="79"/>
      <c r="R3238" s="79"/>
      <c r="S3238" s="79"/>
      <c r="T3238" s="79"/>
      <c r="U3238" s="79"/>
      <c r="V3238" s="79"/>
      <c r="W3238" s="79"/>
    </row>
    <row r="3239" spans="1:23">
      <c r="A3239" s="79"/>
      <c r="B3239" s="79"/>
      <c r="C3239" s="79"/>
      <c r="D3239" s="79"/>
      <c r="E3239" s="79"/>
      <c r="F3239" s="79"/>
      <c r="G3239" s="79"/>
      <c r="H3239" s="79"/>
      <c r="I3239" s="79"/>
      <c r="J3239" s="79"/>
      <c r="K3239" s="79"/>
      <c r="L3239" s="79"/>
      <c r="M3239" s="79"/>
      <c r="N3239" s="79"/>
      <c r="O3239" s="79"/>
      <c r="P3239" s="79"/>
      <c r="Q3239" s="79"/>
      <c r="R3239" s="79"/>
      <c r="S3239" s="79"/>
      <c r="T3239" s="79"/>
      <c r="U3239" s="79"/>
      <c r="V3239" s="79"/>
      <c r="W3239" s="79"/>
    </row>
    <row r="3240" spans="1:23">
      <c r="A3240" s="79"/>
      <c r="B3240" s="79"/>
      <c r="C3240" s="79"/>
      <c r="D3240" s="79"/>
      <c r="E3240" s="79"/>
      <c r="F3240" s="79"/>
      <c r="G3240" s="79"/>
      <c r="H3240" s="79"/>
      <c r="I3240" s="79"/>
      <c r="J3240" s="79"/>
      <c r="K3240" s="79"/>
      <c r="L3240" s="79"/>
      <c r="M3240" s="79"/>
      <c r="N3240" s="79"/>
      <c r="O3240" s="79"/>
      <c r="P3240" s="79"/>
      <c r="Q3240" s="79"/>
      <c r="R3240" s="79"/>
      <c r="S3240" s="79"/>
      <c r="T3240" s="79"/>
      <c r="U3240" s="79"/>
      <c r="V3240" s="79"/>
      <c r="W3240" s="79"/>
    </row>
    <row r="3241" spans="1:23">
      <c r="A3241" s="79"/>
      <c r="B3241" s="79"/>
      <c r="C3241" s="79"/>
      <c r="D3241" s="79"/>
      <c r="E3241" s="79"/>
      <c r="F3241" s="79"/>
      <c r="G3241" s="79"/>
      <c r="H3241" s="79"/>
      <c r="I3241" s="79"/>
      <c r="J3241" s="79"/>
      <c r="K3241" s="79"/>
      <c r="L3241" s="79"/>
      <c r="M3241" s="79"/>
      <c r="N3241" s="79"/>
      <c r="O3241" s="79"/>
      <c r="P3241" s="79"/>
      <c r="Q3241" s="79"/>
      <c r="R3241" s="79"/>
      <c r="S3241" s="79"/>
      <c r="T3241" s="79"/>
      <c r="U3241" s="79"/>
      <c r="V3241" s="79"/>
      <c r="W3241" s="79"/>
    </row>
    <row r="3242" spans="1:23">
      <c r="A3242" s="79"/>
      <c r="B3242" s="79"/>
      <c r="C3242" s="79"/>
      <c r="D3242" s="79"/>
      <c r="E3242" s="79"/>
      <c r="F3242" s="79"/>
      <c r="G3242" s="79"/>
      <c r="H3242" s="79"/>
      <c r="I3242" s="79"/>
      <c r="J3242" s="79"/>
      <c r="K3242" s="79"/>
      <c r="L3242" s="79"/>
      <c r="M3242" s="79"/>
      <c r="N3242" s="79"/>
      <c r="O3242" s="79"/>
      <c r="P3242" s="79"/>
      <c r="Q3242" s="79"/>
      <c r="R3242" s="79"/>
      <c r="S3242" s="79"/>
      <c r="T3242" s="79"/>
      <c r="U3242" s="79"/>
      <c r="V3242" s="79"/>
      <c r="W3242" s="79"/>
    </row>
    <row r="3243" spans="1:23">
      <c r="A3243" s="79"/>
      <c r="B3243" s="79"/>
      <c r="C3243" s="79"/>
      <c r="D3243" s="79"/>
      <c r="E3243" s="79"/>
      <c r="F3243" s="79"/>
      <c r="G3243" s="79"/>
      <c r="H3243" s="79"/>
      <c r="I3243" s="79"/>
      <c r="J3243" s="79"/>
      <c r="K3243" s="79"/>
      <c r="L3243" s="79"/>
      <c r="M3243" s="79"/>
      <c r="N3243" s="79"/>
      <c r="O3243" s="79"/>
      <c r="P3243" s="79"/>
      <c r="Q3243" s="79"/>
      <c r="R3243" s="79"/>
      <c r="S3243" s="79"/>
      <c r="T3243" s="79"/>
      <c r="U3243" s="79"/>
      <c r="V3243" s="79"/>
      <c r="W3243" s="79"/>
    </row>
    <row r="3244" spans="1:23">
      <c r="A3244" s="79"/>
      <c r="B3244" s="79"/>
      <c r="C3244" s="79"/>
      <c r="D3244" s="79"/>
      <c r="E3244" s="79"/>
      <c r="F3244" s="79"/>
      <c r="G3244" s="79"/>
      <c r="H3244" s="79"/>
      <c r="I3244" s="79"/>
      <c r="J3244" s="79"/>
      <c r="K3244" s="79"/>
      <c r="L3244" s="79"/>
      <c r="M3244" s="79"/>
      <c r="N3244" s="79"/>
      <c r="O3244" s="79"/>
      <c r="P3244" s="79"/>
      <c r="Q3244" s="79"/>
      <c r="R3244" s="79"/>
      <c r="S3244" s="79"/>
      <c r="T3244" s="79"/>
      <c r="U3244" s="79"/>
      <c r="V3244" s="79"/>
      <c r="W3244" s="79"/>
    </row>
    <row r="3245" spans="1:23">
      <c r="A3245" s="79"/>
      <c r="B3245" s="79"/>
      <c r="C3245" s="79"/>
      <c r="D3245" s="79"/>
      <c r="E3245" s="79"/>
      <c r="F3245" s="79"/>
      <c r="G3245" s="79"/>
      <c r="H3245" s="79"/>
      <c r="I3245" s="79"/>
      <c r="J3245" s="79"/>
      <c r="K3245" s="79"/>
      <c r="L3245" s="79"/>
      <c r="M3245" s="79"/>
      <c r="N3245" s="79"/>
      <c r="O3245" s="79"/>
      <c r="P3245" s="79"/>
      <c r="Q3245" s="79"/>
      <c r="R3245" s="79"/>
      <c r="S3245" s="79"/>
      <c r="T3245" s="79"/>
      <c r="U3245" s="79"/>
      <c r="V3245" s="79"/>
      <c r="W3245" s="79"/>
    </row>
    <row r="3246" spans="1:23">
      <c r="A3246" s="79"/>
      <c r="B3246" s="79"/>
      <c r="C3246" s="79"/>
      <c r="D3246" s="79"/>
      <c r="E3246" s="79"/>
      <c r="F3246" s="79"/>
      <c r="G3246" s="79"/>
      <c r="H3246" s="79"/>
      <c r="I3246" s="79"/>
      <c r="J3246" s="79"/>
      <c r="K3246" s="79"/>
      <c r="L3246" s="79"/>
      <c r="M3246" s="79"/>
      <c r="N3246" s="79"/>
      <c r="O3246" s="79"/>
      <c r="P3246" s="79"/>
      <c r="Q3246" s="79"/>
      <c r="R3246" s="79"/>
      <c r="S3246" s="79"/>
      <c r="T3246" s="79"/>
      <c r="U3246" s="79"/>
      <c r="V3246" s="79"/>
      <c r="W3246" s="79"/>
    </row>
    <row r="3247" spans="1:23">
      <c r="A3247" s="79"/>
      <c r="B3247" s="79"/>
      <c r="C3247" s="79"/>
      <c r="D3247" s="79"/>
      <c r="E3247" s="79"/>
      <c r="F3247" s="79"/>
      <c r="G3247" s="79"/>
      <c r="H3247" s="79"/>
      <c r="I3247" s="79"/>
      <c r="J3247" s="79"/>
      <c r="K3247" s="79"/>
      <c r="L3247" s="79"/>
      <c r="M3247" s="79"/>
      <c r="N3247" s="79"/>
      <c r="O3247" s="79"/>
      <c r="P3247" s="79"/>
      <c r="Q3247" s="79"/>
      <c r="R3247" s="79"/>
      <c r="S3247" s="79"/>
      <c r="T3247" s="79"/>
      <c r="U3247" s="79"/>
      <c r="V3247" s="79"/>
      <c r="W3247" s="79"/>
    </row>
    <row r="3248" spans="1:23">
      <c r="A3248" s="79"/>
      <c r="B3248" s="79"/>
      <c r="C3248" s="79"/>
      <c r="D3248" s="79"/>
      <c r="E3248" s="79"/>
      <c r="F3248" s="79"/>
      <c r="G3248" s="79"/>
      <c r="H3248" s="79"/>
      <c r="I3248" s="79"/>
      <c r="J3248" s="79"/>
      <c r="K3248" s="79"/>
      <c r="L3248" s="79"/>
      <c r="M3248" s="79"/>
      <c r="N3248" s="79"/>
      <c r="O3248" s="79"/>
      <c r="P3248" s="79"/>
      <c r="Q3248" s="79"/>
      <c r="R3248" s="79"/>
      <c r="S3248" s="79"/>
      <c r="T3248" s="79"/>
      <c r="U3248" s="79"/>
      <c r="V3248" s="79"/>
      <c r="W3248" s="79"/>
    </row>
    <row r="3249" spans="1:23">
      <c r="A3249" s="79"/>
      <c r="B3249" s="79"/>
      <c r="C3249" s="79"/>
      <c r="D3249" s="79"/>
      <c r="E3249" s="79"/>
      <c r="F3249" s="79"/>
      <c r="G3249" s="79"/>
      <c r="H3249" s="79"/>
      <c r="I3249" s="79"/>
      <c r="J3249" s="79"/>
      <c r="K3249" s="79"/>
      <c r="L3249" s="79"/>
      <c r="M3249" s="79"/>
      <c r="N3249" s="79"/>
      <c r="O3249" s="79"/>
      <c r="P3249" s="79"/>
      <c r="Q3249" s="79"/>
      <c r="R3249" s="79"/>
      <c r="S3249" s="79"/>
      <c r="T3249" s="79"/>
      <c r="U3249" s="79"/>
      <c r="V3249" s="79"/>
      <c r="W3249" s="79"/>
    </row>
    <row r="3250" spans="1:23">
      <c r="A3250" s="79"/>
      <c r="B3250" s="79"/>
      <c r="C3250" s="79"/>
      <c r="D3250" s="79"/>
      <c r="E3250" s="79"/>
      <c r="F3250" s="79"/>
      <c r="G3250" s="79"/>
      <c r="H3250" s="79"/>
      <c r="I3250" s="79"/>
      <c r="J3250" s="79"/>
      <c r="K3250" s="79"/>
      <c r="L3250" s="79"/>
      <c r="M3250" s="79"/>
      <c r="N3250" s="79"/>
      <c r="O3250" s="79"/>
      <c r="P3250" s="79"/>
      <c r="Q3250" s="79"/>
      <c r="R3250" s="79"/>
      <c r="S3250" s="79"/>
      <c r="T3250" s="79"/>
      <c r="U3250" s="79"/>
      <c r="V3250" s="79"/>
      <c r="W3250" s="79"/>
    </row>
    <row r="3251" spans="1:23">
      <c r="A3251" s="79"/>
      <c r="B3251" s="79"/>
      <c r="C3251" s="79"/>
      <c r="D3251" s="79"/>
      <c r="E3251" s="79"/>
      <c r="F3251" s="79"/>
      <c r="G3251" s="79"/>
      <c r="H3251" s="79"/>
      <c r="I3251" s="79"/>
      <c r="J3251" s="79"/>
      <c r="K3251" s="79"/>
      <c r="L3251" s="79"/>
      <c r="M3251" s="79"/>
      <c r="N3251" s="79"/>
      <c r="O3251" s="79"/>
      <c r="P3251" s="79"/>
      <c r="Q3251" s="79"/>
      <c r="R3251" s="79"/>
      <c r="S3251" s="79"/>
      <c r="T3251" s="79"/>
      <c r="U3251" s="79"/>
      <c r="V3251" s="79"/>
      <c r="W3251" s="79"/>
    </row>
    <row r="3252" spans="1:23">
      <c r="A3252" s="79"/>
      <c r="B3252" s="79"/>
      <c r="C3252" s="79"/>
      <c r="D3252" s="79"/>
      <c r="E3252" s="79"/>
      <c r="F3252" s="79"/>
      <c r="G3252" s="79"/>
      <c r="H3252" s="79"/>
      <c r="I3252" s="79"/>
      <c r="J3252" s="79"/>
      <c r="K3252" s="79"/>
      <c r="L3252" s="79"/>
      <c r="M3252" s="79"/>
      <c r="N3252" s="79"/>
      <c r="O3252" s="79"/>
      <c r="P3252" s="79"/>
      <c r="Q3252" s="79"/>
      <c r="R3252" s="79"/>
      <c r="S3252" s="79"/>
      <c r="T3252" s="79"/>
      <c r="U3252" s="79"/>
      <c r="V3252" s="79"/>
      <c r="W3252" s="79"/>
    </row>
    <row r="3253" spans="1:23">
      <c r="A3253" s="79"/>
      <c r="B3253" s="79"/>
      <c r="C3253" s="79"/>
      <c r="D3253" s="79"/>
      <c r="E3253" s="79"/>
      <c r="F3253" s="79"/>
      <c r="G3253" s="79"/>
      <c r="H3253" s="79"/>
      <c r="I3253" s="79"/>
      <c r="J3253" s="79"/>
      <c r="K3253" s="79"/>
      <c r="L3253" s="79"/>
      <c r="M3253" s="79"/>
      <c r="N3253" s="79"/>
      <c r="O3253" s="79"/>
      <c r="P3253" s="79"/>
      <c r="Q3253" s="79"/>
      <c r="R3253" s="79"/>
      <c r="S3253" s="79"/>
      <c r="T3253" s="79"/>
      <c r="U3253" s="79"/>
      <c r="V3253" s="79"/>
      <c r="W3253" s="79"/>
    </row>
    <row r="3254" spans="1:23">
      <c r="A3254" s="79"/>
      <c r="B3254" s="79"/>
      <c r="C3254" s="79"/>
      <c r="D3254" s="79"/>
      <c r="E3254" s="79"/>
      <c r="F3254" s="79"/>
      <c r="G3254" s="79"/>
      <c r="H3254" s="79"/>
      <c r="I3254" s="79"/>
      <c r="J3254" s="79"/>
      <c r="K3254" s="79"/>
      <c r="L3254" s="79"/>
      <c r="M3254" s="79"/>
      <c r="N3254" s="79"/>
      <c r="O3254" s="79"/>
      <c r="P3254" s="79"/>
      <c r="Q3254" s="79"/>
      <c r="R3254" s="79"/>
      <c r="S3254" s="79"/>
      <c r="T3254" s="79"/>
      <c r="U3254" s="79"/>
      <c r="V3254" s="79"/>
      <c r="W3254" s="79"/>
    </row>
    <row r="3255" spans="1:23">
      <c r="A3255" s="79"/>
      <c r="B3255" s="79"/>
      <c r="C3255" s="79"/>
      <c r="D3255" s="79"/>
      <c r="E3255" s="79"/>
      <c r="F3255" s="79"/>
      <c r="G3255" s="79"/>
      <c r="H3255" s="79"/>
      <c r="I3255" s="79"/>
      <c r="J3255" s="79"/>
      <c r="K3255" s="79"/>
      <c r="L3255" s="79"/>
      <c r="M3255" s="79"/>
      <c r="N3255" s="79"/>
      <c r="O3255" s="79"/>
      <c r="P3255" s="79"/>
      <c r="Q3255" s="79"/>
      <c r="R3255" s="79"/>
      <c r="S3255" s="79"/>
      <c r="T3255" s="79"/>
      <c r="U3255" s="79"/>
      <c r="V3255" s="79"/>
      <c r="W3255" s="79"/>
    </row>
    <row r="3256" spans="1:23">
      <c r="A3256" s="79"/>
      <c r="B3256" s="79"/>
      <c r="C3256" s="79"/>
      <c r="D3256" s="79"/>
      <c r="E3256" s="79"/>
      <c r="F3256" s="79"/>
      <c r="G3256" s="79"/>
      <c r="H3256" s="79"/>
      <c r="I3256" s="79"/>
      <c r="J3256" s="79"/>
      <c r="K3256" s="79"/>
      <c r="L3256" s="79"/>
      <c r="M3256" s="79"/>
      <c r="N3256" s="79"/>
      <c r="O3256" s="79"/>
      <c r="P3256" s="79"/>
      <c r="Q3256" s="79"/>
      <c r="R3256" s="79"/>
      <c r="S3256" s="79"/>
      <c r="T3256" s="79"/>
      <c r="U3256" s="79"/>
      <c r="V3256" s="79"/>
      <c r="W3256" s="79"/>
    </row>
    <row r="3257" spans="1:23">
      <c r="A3257" s="79"/>
      <c r="B3257" s="79"/>
      <c r="C3257" s="79"/>
      <c r="D3257" s="79"/>
      <c r="E3257" s="79"/>
      <c r="F3257" s="79"/>
      <c r="G3257" s="79"/>
      <c r="H3257" s="79"/>
      <c r="I3257" s="79"/>
      <c r="J3257" s="79"/>
      <c r="K3257" s="79"/>
      <c r="L3257" s="79"/>
      <c r="M3257" s="79"/>
      <c r="N3257" s="79"/>
      <c r="O3257" s="79"/>
      <c r="P3257" s="79"/>
      <c r="Q3257" s="79"/>
      <c r="R3257" s="79"/>
      <c r="S3257" s="79"/>
      <c r="T3257" s="79"/>
      <c r="U3257" s="79"/>
      <c r="V3257" s="79"/>
      <c r="W3257" s="79"/>
    </row>
    <row r="3258" spans="1:23">
      <c r="A3258" s="79"/>
      <c r="B3258" s="79"/>
      <c r="C3258" s="79"/>
      <c r="D3258" s="79"/>
      <c r="E3258" s="79"/>
      <c r="F3258" s="79"/>
      <c r="G3258" s="79"/>
      <c r="H3258" s="79"/>
      <c r="I3258" s="79"/>
      <c r="J3258" s="79"/>
      <c r="K3258" s="79"/>
      <c r="L3258" s="79"/>
      <c r="M3258" s="79"/>
      <c r="N3258" s="79"/>
      <c r="O3258" s="79"/>
      <c r="P3258" s="79"/>
      <c r="Q3258" s="79"/>
      <c r="R3258" s="79"/>
      <c r="S3258" s="79"/>
      <c r="T3258" s="79"/>
      <c r="U3258" s="79"/>
      <c r="V3258" s="79"/>
      <c r="W3258" s="79"/>
    </row>
    <row r="3259" spans="1:23">
      <c r="A3259" s="79"/>
      <c r="B3259" s="79"/>
      <c r="C3259" s="79"/>
      <c r="D3259" s="79"/>
      <c r="E3259" s="79"/>
      <c r="F3259" s="79"/>
      <c r="G3259" s="79"/>
      <c r="H3259" s="79"/>
      <c r="I3259" s="79"/>
      <c r="J3259" s="79"/>
      <c r="K3259" s="79"/>
      <c r="L3259" s="79"/>
      <c r="M3259" s="79"/>
      <c r="N3259" s="79"/>
      <c r="O3259" s="79"/>
      <c r="P3259" s="79"/>
      <c r="Q3259" s="79"/>
      <c r="R3259" s="79"/>
      <c r="S3259" s="79"/>
      <c r="T3259" s="79"/>
      <c r="U3259" s="79"/>
      <c r="V3259" s="79"/>
      <c r="W3259" s="79"/>
    </row>
    <row r="3260" spans="1:23">
      <c r="A3260" s="79"/>
      <c r="B3260" s="79"/>
      <c r="C3260" s="79"/>
      <c r="D3260" s="79"/>
      <c r="E3260" s="79"/>
      <c r="F3260" s="79"/>
      <c r="G3260" s="79"/>
      <c r="H3260" s="79"/>
      <c r="I3260" s="79"/>
      <c r="J3260" s="79"/>
      <c r="K3260" s="79"/>
      <c r="L3260" s="79"/>
      <c r="M3260" s="79"/>
      <c r="N3260" s="79"/>
      <c r="O3260" s="79"/>
      <c r="P3260" s="79"/>
      <c r="Q3260" s="79"/>
      <c r="R3260" s="79"/>
      <c r="S3260" s="79"/>
      <c r="T3260" s="79"/>
      <c r="U3260" s="79"/>
      <c r="V3260" s="79"/>
      <c r="W3260" s="79"/>
    </row>
    <row r="3261" spans="1:23">
      <c r="A3261" s="79"/>
      <c r="B3261" s="79"/>
      <c r="C3261" s="79"/>
      <c r="D3261" s="79"/>
      <c r="E3261" s="79"/>
      <c r="F3261" s="79"/>
      <c r="G3261" s="79"/>
      <c r="H3261" s="79"/>
      <c r="I3261" s="79"/>
      <c r="J3261" s="79"/>
      <c r="K3261" s="79"/>
      <c r="L3261" s="79"/>
      <c r="M3261" s="79"/>
      <c r="N3261" s="79"/>
      <c r="O3261" s="79"/>
      <c r="P3261" s="79"/>
      <c r="Q3261" s="79"/>
      <c r="R3261" s="79"/>
      <c r="S3261" s="79"/>
      <c r="T3261" s="79"/>
      <c r="U3261" s="79"/>
      <c r="V3261" s="79"/>
      <c r="W3261" s="79"/>
    </row>
    <row r="3262" spans="1:23">
      <c r="A3262" s="79"/>
      <c r="B3262" s="79"/>
      <c r="C3262" s="79"/>
      <c r="D3262" s="79"/>
      <c r="E3262" s="79"/>
      <c r="F3262" s="79"/>
      <c r="G3262" s="79"/>
      <c r="H3262" s="79"/>
      <c r="I3262" s="79"/>
      <c r="J3262" s="79"/>
      <c r="K3262" s="79"/>
      <c r="L3262" s="79"/>
      <c r="M3262" s="79"/>
      <c r="N3262" s="79"/>
      <c r="O3262" s="79"/>
      <c r="P3262" s="79"/>
      <c r="Q3262" s="79"/>
      <c r="R3262" s="79"/>
      <c r="S3262" s="79"/>
      <c r="T3262" s="79"/>
      <c r="U3262" s="79"/>
      <c r="V3262" s="79"/>
      <c r="W3262" s="79"/>
    </row>
    <row r="3263" spans="1:23">
      <c r="A3263" s="79"/>
      <c r="B3263" s="79"/>
      <c r="C3263" s="79"/>
      <c r="D3263" s="79"/>
      <c r="E3263" s="79"/>
      <c r="F3263" s="79"/>
      <c r="G3263" s="79"/>
      <c r="H3263" s="79"/>
      <c r="I3263" s="79"/>
      <c r="J3263" s="79"/>
      <c r="K3263" s="79"/>
      <c r="L3263" s="79"/>
      <c r="M3263" s="79"/>
      <c r="N3263" s="79"/>
      <c r="O3263" s="79"/>
      <c r="P3263" s="79"/>
      <c r="Q3263" s="79"/>
      <c r="R3263" s="79"/>
      <c r="S3263" s="79"/>
      <c r="T3263" s="79"/>
      <c r="U3263" s="79"/>
      <c r="V3263" s="79"/>
      <c r="W3263" s="79"/>
    </row>
    <row r="3264" spans="1:23">
      <c r="A3264" s="79"/>
      <c r="B3264" s="79"/>
      <c r="C3264" s="79"/>
      <c r="D3264" s="79"/>
      <c r="E3264" s="79"/>
      <c r="F3264" s="79"/>
      <c r="G3264" s="79"/>
      <c r="H3264" s="79"/>
      <c r="I3264" s="79"/>
      <c r="J3264" s="79"/>
      <c r="K3264" s="79"/>
      <c r="L3264" s="79"/>
      <c r="M3264" s="79"/>
      <c r="N3264" s="79"/>
      <c r="O3264" s="79"/>
      <c r="P3264" s="79"/>
      <c r="Q3264" s="79"/>
      <c r="R3264" s="79"/>
      <c r="S3264" s="79"/>
      <c r="T3264" s="79"/>
      <c r="U3264" s="79"/>
      <c r="V3264" s="79"/>
      <c r="W3264" s="79"/>
    </row>
    <row r="3265" spans="1:23">
      <c r="A3265" s="79"/>
      <c r="B3265" s="79"/>
      <c r="C3265" s="79"/>
      <c r="D3265" s="79"/>
      <c r="E3265" s="79"/>
      <c r="F3265" s="79"/>
      <c r="G3265" s="79"/>
      <c r="H3265" s="79"/>
      <c r="I3265" s="79"/>
      <c r="J3265" s="79"/>
      <c r="K3265" s="79"/>
      <c r="L3265" s="79"/>
      <c r="M3265" s="79"/>
      <c r="N3265" s="79"/>
      <c r="O3265" s="79"/>
      <c r="P3265" s="79"/>
      <c r="Q3265" s="79"/>
      <c r="R3265" s="79"/>
      <c r="S3265" s="79"/>
      <c r="T3265" s="79"/>
      <c r="U3265" s="79"/>
      <c r="V3265" s="79"/>
      <c r="W3265" s="79"/>
    </row>
    <row r="3266" spans="1:23">
      <c r="A3266" s="79"/>
      <c r="B3266" s="79"/>
      <c r="C3266" s="79"/>
      <c r="D3266" s="79"/>
      <c r="E3266" s="79"/>
      <c r="F3266" s="79"/>
      <c r="G3266" s="79"/>
      <c r="H3266" s="79"/>
      <c r="I3266" s="79"/>
      <c r="J3266" s="79"/>
      <c r="K3266" s="79"/>
      <c r="L3266" s="79"/>
      <c r="M3266" s="79"/>
      <c r="N3266" s="79"/>
      <c r="O3266" s="79"/>
      <c r="P3266" s="79"/>
      <c r="Q3266" s="79"/>
      <c r="R3266" s="79"/>
      <c r="S3266" s="79"/>
      <c r="T3266" s="79"/>
      <c r="U3266" s="79"/>
      <c r="V3266" s="79"/>
      <c r="W3266" s="79"/>
    </row>
    <row r="3267" spans="1:23">
      <c r="A3267" s="79"/>
      <c r="B3267" s="79"/>
      <c r="C3267" s="79"/>
      <c r="D3267" s="79"/>
      <c r="E3267" s="79"/>
      <c r="F3267" s="79"/>
      <c r="G3267" s="79"/>
      <c r="H3267" s="79"/>
      <c r="I3267" s="79"/>
      <c r="J3267" s="79"/>
      <c r="K3267" s="79"/>
      <c r="L3267" s="79"/>
      <c r="M3267" s="79"/>
      <c r="N3267" s="79"/>
      <c r="O3267" s="79"/>
      <c r="P3267" s="79"/>
      <c r="Q3267" s="79"/>
      <c r="R3267" s="79"/>
      <c r="S3267" s="79"/>
      <c r="T3267" s="79"/>
      <c r="U3267" s="79"/>
      <c r="V3267" s="79"/>
      <c r="W3267" s="79"/>
    </row>
    <row r="3268" spans="1:23">
      <c r="A3268" s="79"/>
      <c r="B3268" s="79"/>
      <c r="C3268" s="79"/>
      <c r="D3268" s="79"/>
      <c r="E3268" s="79"/>
      <c r="F3268" s="79"/>
      <c r="G3268" s="79"/>
      <c r="H3268" s="79"/>
      <c r="I3268" s="79"/>
      <c r="J3268" s="79"/>
      <c r="K3268" s="79"/>
      <c r="L3268" s="79"/>
      <c r="M3268" s="79"/>
      <c r="N3268" s="79"/>
      <c r="O3268" s="79"/>
      <c r="P3268" s="79"/>
      <c r="Q3268" s="79"/>
      <c r="R3268" s="79"/>
      <c r="S3268" s="79"/>
      <c r="T3268" s="79"/>
      <c r="U3268" s="79"/>
      <c r="V3268" s="79"/>
      <c r="W3268" s="79"/>
    </row>
    <row r="3269" spans="1:23">
      <c r="A3269" s="79"/>
      <c r="B3269" s="79"/>
      <c r="C3269" s="79"/>
      <c r="D3269" s="79"/>
      <c r="E3269" s="79"/>
      <c r="F3269" s="79"/>
      <c r="G3269" s="79"/>
      <c r="H3269" s="79"/>
      <c r="I3269" s="79"/>
      <c r="J3269" s="79"/>
      <c r="K3269" s="79"/>
      <c r="L3269" s="79"/>
      <c r="M3269" s="79"/>
      <c r="N3269" s="79"/>
      <c r="O3269" s="79"/>
      <c r="P3269" s="79"/>
      <c r="Q3269" s="79"/>
      <c r="R3269" s="79"/>
      <c r="S3269" s="79"/>
      <c r="T3269" s="79"/>
      <c r="U3269" s="79"/>
      <c r="V3269" s="79"/>
      <c r="W3269" s="79"/>
    </row>
    <row r="3270" spans="1:23">
      <c r="A3270" s="79"/>
      <c r="B3270" s="79"/>
      <c r="C3270" s="79"/>
      <c r="D3270" s="79"/>
      <c r="E3270" s="79"/>
      <c r="F3270" s="79"/>
      <c r="G3270" s="79"/>
      <c r="H3270" s="79"/>
      <c r="I3270" s="79"/>
      <c r="J3270" s="79"/>
      <c r="K3270" s="79"/>
      <c r="L3270" s="79"/>
      <c r="M3270" s="79"/>
      <c r="N3270" s="79"/>
      <c r="O3270" s="79"/>
      <c r="P3270" s="79"/>
      <c r="Q3270" s="79"/>
      <c r="R3270" s="79"/>
      <c r="S3270" s="79"/>
      <c r="T3270" s="79"/>
      <c r="U3270" s="79"/>
      <c r="V3270" s="79"/>
      <c r="W3270" s="79"/>
    </row>
    <row r="3271" spans="1:23">
      <c r="A3271" s="79"/>
      <c r="B3271" s="79"/>
      <c r="C3271" s="79"/>
      <c r="D3271" s="79"/>
      <c r="E3271" s="79"/>
      <c r="F3271" s="79"/>
      <c r="G3271" s="79"/>
      <c r="H3271" s="79"/>
      <c r="I3271" s="79"/>
      <c r="J3271" s="79"/>
      <c r="K3271" s="79"/>
      <c r="L3271" s="79"/>
      <c r="M3271" s="79"/>
      <c r="N3271" s="79"/>
      <c r="O3271" s="79"/>
      <c r="P3271" s="79"/>
      <c r="Q3271" s="79"/>
      <c r="R3271" s="79"/>
      <c r="S3271" s="79"/>
      <c r="T3271" s="79"/>
      <c r="U3271" s="79"/>
      <c r="V3271" s="79"/>
      <c r="W3271" s="79"/>
    </row>
    <row r="3272" spans="1:23">
      <c r="A3272" s="79"/>
      <c r="B3272" s="79"/>
      <c r="C3272" s="79"/>
      <c r="D3272" s="79"/>
      <c r="E3272" s="79"/>
      <c r="F3272" s="79"/>
      <c r="G3272" s="79"/>
      <c r="H3272" s="79"/>
      <c r="I3272" s="79"/>
      <c r="J3272" s="79"/>
      <c r="K3272" s="79"/>
      <c r="L3272" s="79"/>
      <c r="M3272" s="79"/>
      <c r="N3272" s="79"/>
      <c r="O3272" s="79"/>
      <c r="P3272" s="79"/>
      <c r="Q3272" s="79"/>
      <c r="R3272" s="79"/>
      <c r="S3272" s="79"/>
      <c r="T3272" s="79"/>
      <c r="U3272" s="79"/>
      <c r="V3272" s="79"/>
      <c r="W3272" s="79"/>
    </row>
    <row r="3273" spans="1:23">
      <c r="A3273" s="79"/>
      <c r="B3273" s="79"/>
      <c r="C3273" s="79"/>
      <c r="D3273" s="79"/>
      <c r="E3273" s="79"/>
      <c r="F3273" s="79"/>
      <c r="G3273" s="79"/>
      <c r="H3273" s="79"/>
      <c r="I3273" s="79"/>
      <c r="J3273" s="79"/>
      <c r="K3273" s="79"/>
      <c r="L3273" s="79"/>
      <c r="M3273" s="79"/>
      <c r="N3273" s="79"/>
      <c r="O3273" s="79"/>
      <c r="P3273" s="79"/>
      <c r="Q3273" s="79"/>
      <c r="R3273" s="79"/>
      <c r="S3273" s="79"/>
      <c r="T3273" s="79"/>
      <c r="U3273" s="79"/>
      <c r="V3273" s="79"/>
      <c r="W3273" s="79"/>
    </row>
    <row r="3274" spans="1:23">
      <c r="A3274" s="79"/>
      <c r="B3274" s="79"/>
      <c r="C3274" s="79"/>
      <c r="D3274" s="79"/>
      <c r="E3274" s="79"/>
      <c r="F3274" s="79"/>
      <c r="G3274" s="79"/>
      <c r="H3274" s="79"/>
      <c r="I3274" s="79"/>
      <c r="J3274" s="79"/>
      <c r="K3274" s="79"/>
      <c r="L3274" s="79"/>
      <c r="M3274" s="79"/>
      <c r="N3274" s="79"/>
      <c r="O3274" s="79"/>
      <c r="P3274" s="79"/>
      <c r="Q3274" s="79"/>
      <c r="R3274" s="79"/>
      <c r="S3274" s="79"/>
      <c r="T3274" s="79"/>
      <c r="U3274" s="79"/>
      <c r="V3274" s="79"/>
      <c r="W3274" s="79"/>
    </row>
    <row r="3275" spans="1:23">
      <c r="A3275" s="79"/>
      <c r="B3275" s="79"/>
      <c r="C3275" s="79"/>
      <c r="D3275" s="79"/>
      <c r="E3275" s="79"/>
      <c r="F3275" s="79"/>
      <c r="G3275" s="79"/>
      <c r="H3275" s="79"/>
      <c r="I3275" s="79"/>
      <c r="J3275" s="79"/>
      <c r="K3275" s="79"/>
      <c r="L3275" s="79"/>
      <c r="M3275" s="79"/>
      <c r="N3275" s="79"/>
      <c r="O3275" s="79"/>
      <c r="P3275" s="79"/>
      <c r="Q3275" s="79"/>
      <c r="R3275" s="79"/>
      <c r="S3275" s="79"/>
      <c r="T3275" s="79"/>
      <c r="U3275" s="79"/>
      <c r="V3275" s="79"/>
      <c r="W3275" s="79"/>
    </row>
    <row r="3276" spans="1:23">
      <c r="A3276" s="79"/>
      <c r="B3276" s="79"/>
      <c r="C3276" s="79"/>
      <c r="D3276" s="79"/>
      <c r="E3276" s="79"/>
      <c r="F3276" s="79"/>
      <c r="G3276" s="79"/>
      <c r="H3276" s="79"/>
      <c r="I3276" s="79"/>
      <c r="J3276" s="79"/>
      <c r="K3276" s="79"/>
      <c r="L3276" s="79"/>
      <c r="M3276" s="79"/>
      <c r="N3276" s="79"/>
      <c r="O3276" s="79"/>
      <c r="P3276" s="79"/>
      <c r="Q3276" s="79"/>
      <c r="R3276" s="79"/>
      <c r="S3276" s="79"/>
      <c r="T3276" s="79"/>
      <c r="U3276" s="79"/>
      <c r="V3276" s="79"/>
      <c r="W3276" s="79"/>
    </row>
    <row r="3277" spans="1:23">
      <c r="A3277" s="79"/>
      <c r="B3277" s="79"/>
      <c r="C3277" s="79"/>
      <c r="D3277" s="79"/>
      <c r="E3277" s="79"/>
      <c r="F3277" s="79"/>
      <c r="G3277" s="79"/>
      <c r="H3277" s="79"/>
      <c r="I3277" s="79"/>
      <c r="J3277" s="79"/>
      <c r="K3277" s="79"/>
      <c r="L3277" s="79"/>
      <c r="M3277" s="79"/>
      <c r="N3277" s="79"/>
      <c r="O3277" s="79"/>
      <c r="P3277" s="79"/>
      <c r="Q3277" s="79"/>
      <c r="R3277" s="79"/>
      <c r="S3277" s="79"/>
      <c r="T3277" s="79"/>
      <c r="U3277" s="79"/>
      <c r="V3277" s="79"/>
      <c r="W3277" s="79"/>
    </row>
    <row r="3278" spans="1:23">
      <c r="A3278" s="79"/>
      <c r="B3278" s="79"/>
      <c r="C3278" s="79"/>
      <c r="D3278" s="79"/>
      <c r="E3278" s="79"/>
      <c r="F3278" s="79"/>
      <c r="G3278" s="79"/>
      <c r="H3278" s="79"/>
      <c r="I3278" s="79"/>
      <c r="J3278" s="79"/>
      <c r="K3278" s="79"/>
      <c r="L3278" s="79"/>
      <c r="M3278" s="79"/>
      <c r="N3278" s="79"/>
      <c r="O3278" s="79"/>
      <c r="P3278" s="79"/>
      <c r="Q3278" s="79"/>
      <c r="R3278" s="79"/>
      <c r="S3278" s="79"/>
      <c r="T3278" s="79"/>
      <c r="U3278" s="79"/>
      <c r="V3278" s="79"/>
      <c r="W3278" s="79"/>
    </row>
    <row r="3279" spans="1:23">
      <c r="A3279" s="79"/>
      <c r="B3279" s="79"/>
      <c r="C3279" s="79"/>
      <c r="D3279" s="79"/>
      <c r="E3279" s="79"/>
      <c r="F3279" s="79"/>
      <c r="G3279" s="79"/>
      <c r="H3279" s="79"/>
      <c r="I3279" s="79"/>
      <c r="J3279" s="79"/>
      <c r="K3279" s="79"/>
      <c r="L3279" s="79"/>
      <c r="M3279" s="79"/>
      <c r="N3279" s="79"/>
      <c r="O3279" s="79"/>
      <c r="P3279" s="79"/>
      <c r="Q3279" s="79"/>
      <c r="R3279" s="79"/>
      <c r="S3279" s="79"/>
      <c r="T3279" s="79"/>
      <c r="U3279" s="79"/>
      <c r="V3279" s="79"/>
      <c r="W3279" s="79"/>
    </row>
    <row r="3280" spans="1:23">
      <c r="A3280" s="79"/>
      <c r="B3280" s="79"/>
      <c r="C3280" s="79"/>
      <c r="D3280" s="79"/>
      <c r="E3280" s="79"/>
      <c r="F3280" s="79"/>
      <c r="G3280" s="79"/>
      <c r="H3280" s="79"/>
      <c r="I3280" s="79"/>
      <c r="J3280" s="79"/>
      <c r="K3280" s="79"/>
      <c r="L3280" s="79"/>
      <c r="M3280" s="79"/>
      <c r="N3280" s="79"/>
      <c r="O3280" s="79"/>
      <c r="P3280" s="79"/>
      <c r="Q3280" s="79"/>
      <c r="R3280" s="79"/>
      <c r="S3280" s="79"/>
      <c r="T3280" s="79"/>
      <c r="U3280" s="79"/>
      <c r="V3280" s="79"/>
      <c r="W3280" s="79"/>
    </row>
    <row r="3281" spans="1:23">
      <c r="A3281" s="79"/>
      <c r="B3281" s="79"/>
      <c r="C3281" s="79"/>
      <c r="D3281" s="79"/>
      <c r="E3281" s="79"/>
      <c r="F3281" s="79"/>
      <c r="G3281" s="79"/>
      <c r="H3281" s="79"/>
      <c r="I3281" s="79"/>
      <c r="J3281" s="79"/>
      <c r="K3281" s="79"/>
      <c r="L3281" s="79"/>
      <c r="M3281" s="79"/>
      <c r="N3281" s="79"/>
      <c r="O3281" s="79"/>
      <c r="P3281" s="79"/>
      <c r="Q3281" s="79"/>
      <c r="R3281" s="79"/>
      <c r="S3281" s="79"/>
      <c r="T3281" s="79"/>
      <c r="U3281" s="79"/>
      <c r="V3281" s="79"/>
      <c r="W3281" s="79"/>
    </row>
    <row r="3282" spans="1:23">
      <c r="A3282" s="79"/>
      <c r="B3282" s="79"/>
      <c r="C3282" s="79"/>
      <c r="D3282" s="79"/>
      <c r="E3282" s="79"/>
      <c r="F3282" s="79"/>
      <c r="G3282" s="79"/>
      <c r="H3282" s="79"/>
      <c r="I3282" s="79"/>
      <c r="J3282" s="79"/>
      <c r="K3282" s="79"/>
      <c r="L3282" s="79"/>
      <c r="M3282" s="79"/>
      <c r="N3282" s="79"/>
      <c r="O3282" s="79"/>
      <c r="P3282" s="79"/>
      <c r="Q3282" s="79"/>
      <c r="R3282" s="79"/>
      <c r="S3282" s="79"/>
      <c r="T3282" s="79"/>
      <c r="U3282" s="79"/>
      <c r="V3282" s="79"/>
      <c r="W3282" s="79"/>
    </row>
    <row r="3283" spans="1:23">
      <c r="A3283" s="79"/>
      <c r="B3283" s="79"/>
      <c r="C3283" s="79"/>
      <c r="D3283" s="79"/>
      <c r="E3283" s="79"/>
      <c r="F3283" s="79"/>
      <c r="G3283" s="79"/>
      <c r="H3283" s="79"/>
      <c r="I3283" s="79"/>
      <c r="J3283" s="79"/>
      <c r="K3283" s="79"/>
      <c r="L3283" s="79"/>
      <c r="M3283" s="79"/>
      <c r="N3283" s="79"/>
      <c r="O3283" s="79"/>
      <c r="P3283" s="79"/>
      <c r="Q3283" s="79"/>
      <c r="R3283" s="79"/>
      <c r="S3283" s="79"/>
      <c r="T3283" s="79"/>
      <c r="U3283" s="79"/>
      <c r="V3283" s="79"/>
      <c r="W3283" s="79"/>
    </row>
    <row r="3284" spans="1:23">
      <c r="A3284" s="79"/>
      <c r="B3284" s="79"/>
      <c r="C3284" s="79"/>
      <c r="D3284" s="79"/>
      <c r="E3284" s="79"/>
      <c r="F3284" s="79"/>
      <c r="G3284" s="79"/>
      <c r="H3284" s="79"/>
      <c r="I3284" s="79"/>
      <c r="J3284" s="79"/>
      <c r="K3284" s="79"/>
      <c r="L3284" s="79"/>
      <c r="M3284" s="79"/>
      <c r="N3284" s="79"/>
      <c r="O3284" s="79"/>
      <c r="P3284" s="79"/>
      <c r="Q3284" s="79"/>
      <c r="R3284" s="79"/>
      <c r="S3284" s="79"/>
      <c r="T3284" s="79"/>
      <c r="U3284" s="79"/>
      <c r="V3284" s="79"/>
      <c r="W3284" s="79"/>
    </row>
    <row r="3285" spans="1:23">
      <c r="A3285" s="79"/>
      <c r="B3285" s="79"/>
      <c r="C3285" s="79"/>
      <c r="D3285" s="79"/>
      <c r="E3285" s="79"/>
      <c r="F3285" s="79"/>
      <c r="G3285" s="79"/>
      <c r="H3285" s="79"/>
      <c r="I3285" s="79"/>
      <c r="J3285" s="79"/>
      <c r="K3285" s="79"/>
      <c r="L3285" s="79"/>
      <c r="M3285" s="79"/>
      <c r="N3285" s="79"/>
      <c r="O3285" s="79"/>
      <c r="P3285" s="79"/>
      <c r="Q3285" s="79"/>
      <c r="R3285" s="79"/>
      <c r="S3285" s="79"/>
      <c r="T3285" s="79"/>
      <c r="U3285" s="79"/>
      <c r="V3285" s="79"/>
      <c r="W3285" s="79"/>
    </row>
    <row r="3286" spans="1:23">
      <c r="A3286" s="79"/>
      <c r="B3286" s="79"/>
      <c r="C3286" s="79"/>
      <c r="D3286" s="79"/>
      <c r="E3286" s="79"/>
      <c r="F3286" s="79"/>
      <c r="G3286" s="79"/>
      <c r="H3286" s="79"/>
      <c r="I3286" s="79"/>
      <c r="J3286" s="79"/>
      <c r="K3286" s="79"/>
      <c r="L3286" s="79"/>
      <c r="M3286" s="79"/>
      <c r="N3286" s="79"/>
      <c r="O3286" s="79"/>
      <c r="P3286" s="79"/>
      <c r="Q3286" s="79"/>
      <c r="R3286" s="79"/>
      <c r="S3286" s="79"/>
      <c r="T3286" s="79"/>
      <c r="U3286" s="79"/>
      <c r="V3286" s="79"/>
      <c r="W3286" s="79"/>
    </row>
    <row r="3287" spans="1:23">
      <c r="A3287" s="79"/>
      <c r="B3287" s="79"/>
      <c r="C3287" s="79"/>
      <c r="D3287" s="79"/>
      <c r="E3287" s="79"/>
      <c r="F3287" s="79"/>
      <c r="G3287" s="79"/>
      <c r="H3287" s="79"/>
      <c r="I3287" s="79"/>
      <c r="J3287" s="79"/>
      <c r="K3287" s="79"/>
      <c r="L3287" s="79"/>
      <c r="M3287" s="79"/>
      <c r="N3287" s="79"/>
      <c r="O3287" s="79"/>
      <c r="P3287" s="79"/>
      <c r="Q3287" s="79"/>
      <c r="R3287" s="79"/>
      <c r="S3287" s="79"/>
      <c r="T3287" s="79"/>
      <c r="U3287" s="79"/>
      <c r="V3287" s="79"/>
      <c r="W3287" s="79"/>
    </row>
    <row r="3288" spans="1:23">
      <c r="A3288" s="79"/>
      <c r="B3288" s="79"/>
      <c r="C3288" s="79"/>
      <c r="D3288" s="79"/>
      <c r="E3288" s="79"/>
      <c r="F3288" s="79"/>
      <c r="G3288" s="79"/>
      <c r="H3288" s="79"/>
      <c r="I3288" s="79"/>
      <c r="J3288" s="79"/>
      <c r="K3288" s="79"/>
      <c r="L3288" s="79"/>
      <c r="M3288" s="79"/>
      <c r="N3288" s="79"/>
      <c r="O3288" s="79"/>
      <c r="P3288" s="79"/>
      <c r="Q3288" s="79"/>
      <c r="R3288" s="79"/>
      <c r="S3288" s="79"/>
      <c r="T3288" s="79"/>
      <c r="U3288" s="79"/>
      <c r="V3288" s="79"/>
      <c r="W3288" s="79"/>
    </row>
    <row r="3289" spans="1:23">
      <c r="A3289" s="79"/>
      <c r="B3289" s="79"/>
      <c r="C3289" s="79"/>
      <c r="D3289" s="79"/>
      <c r="E3289" s="79"/>
      <c r="F3289" s="79"/>
      <c r="G3289" s="79"/>
      <c r="H3289" s="79"/>
      <c r="I3289" s="79"/>
      <c r="J3289" s="79"/>
      <c r="K3289" s="79"/>
      <c r="L3289" s="79"/>
      <c r="M3289" s="79"/>
      <c r="N3289" s="79"/>
      <c r="O3289" s="79"/>
      <c r="P3289" s="79"/>
      <c r="Q3289" s="79"/>
      <c r="R3289" s="79"/>
      <c r="S3289" s="79"/>
      <c r="T3289" s="79"/>
      <c r="U3289" s="79"/>
      <c r="V3289" s="79"/>
      <c r="W3289" s="79"/>
    </row>
    <row r="3290" spans="1:23">
      <c r="A3290" s="79"/>
      <c r="B3290" s="79"/>
      <c r="C3290" s="79"/>
      <c r="D3290" s="79"/>
      <c r="E3290" s="79"/>
      <c r="F3290" s="79"/>
      <c r="G3290" s="79"/>
      <c r="H3290" s="79"/>
      <c r="I3290" s="79"/>
      <c r="J3290" s="79"/>
      <c r="K3290" s="79"/>
      <c r="L3290" s="79"/>
      <c r="M3290" s="79"/>
      <c r="N3290" s="79"/>
      <c r="O3290" s="79"/>
      <c r="P3290" s="79"/>
      <c r="Q3290" s="79"/>
      <c r="R3290" s="79"/>
      <c r="S3290" s="79"/>
      <c r="T3290" s="79"/>
      <c r="U3290" s="79"/>
      <c r="V3290" s="79"/>
      <c r="W3290" s="79"/>
    </row>
    <row r="3291" spans="1:23">
      <c r="A3291" s="79"/>
      <c r="B3291" s="79"/>
      <c r="C3291" s="79"/>
      <c r="D3291" s="79"/>
      <c r="E3291" s="79"/>
      <c r="F3291" s="79"/>
      <c r="G3291" s="79"/>
      <c r="H3291" s="79"/>
      <c r="I3291" s="79"/>
      <c r="J3291" s="79"/>
      <c r="K3291" s="79"/>
      <c r="L3291" s="79"/>
      <c r="M3291" s="79"/>
      <c r="N3291" s="79"/>
      <c r="O3291" s="79"/>
      <c r="P3291" s="79"/>
      <c r="Q3291" s="79"/>
      <c r="R3291" s="79"/>
      <c r="S3291" s="79"/>
      <c r="T3291" s="79"/>
      <c r="U3291" s="79"/>
      <c r="V3291" s="79"/>
      <c r="W3291" s="79"/>
    </row>
    <row r="3292" spans="1:23">
      <c r="A3292" s="79"/>
      <c r="B3292" s="79"/>
      <c r="C3292" s="79"/>
      <c r="D3292" s="79"/>
      <c r="E3292" s="79"/>
      <c r="F3292" s="79"/>
      <c r="G3292" s="79"/>
      <c r="H3292" s="79"/>
      <c r="I3292" s="79"/>
      <c r="J3292" s="79"/>
      <c r="K3292" s="79"/>
      <c r="L3292" s="79"/>
      <c r="M3292" s="79"/>
      <c r="N3292" s="79"/>
      <c r="O3292" s="79"/>
      <c r="P3292" s="79"/>
      <c r="Q3292" s="79"/>
      <c r="R3292" s="79"/>
      <c r="S3292" s="79"/>
      <c r="T3292" s="79"/>
      <c r="U3292" s="79"/>
      <c r="V3292" s="79"/>
      <c r="W3292" s="79"/>
    </row>
    <row r="3293" spans="1:23">
      <c r="A3293" s="79"/>
      <c r="B3293" s="79"/>
      <c r="C3293" s="79"/>
      <c r="D3293" s="79"/>
      <c r="E3293" s="79"/>
      <c r="F3293" s="79"/>
      <c r="G3293" s="79"/>
      <c r="H3293" s="79"/>
      <c r="I3293" s="79"/>
      <c r="J3293" s="79"/>
      <c r="K3293" s="79"/>
      <c r="L3293" s="79"/>
      <c r="M3293" s="79"/>
      <c r="N3293" s="79"/>
      <c r="O3293" s="79"/>
      <c r="P3293" s="79"/>
      <c r="Q3293" s="79"/>
      <c r="R3293" s="79"/>
      <c r="S3293" s="79"/>
      <c r="T3293" s="79"/>
      <c r="U3293" s="79"/>
      <c r="V3293" s="79"/>
      <c r="W3293" s="79"/>
    </row>
    <row r="3294" spans="1:23">
      <c r="A3294" s="79"/>
      <c r="B3294" s="79"/>
      <c r="C3294" s="79"/>
      <c r="D3294" s="79"/>
      <c r="E3294" s="79"/>
      <c r="F3294" s="79"/>
      <c r="G3294" s="79"/>
      <c r="H3294" s="79"/>
      <c r="I3294" s="79"/>
      <c r="J3294" s="79"/>
      <c r="K3294" s="79"/>
      <c r="L3294" s="79"/>
      <c r="M3294" s="79"/>
      <c r="N3294" s="79"/>
      <c r="O3294" s="79"/>
      <c r="P3294" s="79"/>
      <c r="Q3294" s="79"/>
      <c r="R3294" s="79"/>
      <c r="S3294" s="79"/>
      <c r="T3294" s="79"/>
      <c r="U3294" s="79"/>
      <c r="V3294" s="79"/>
      <c r="W3294" s="79"/>
    </row>
    <row r="3295" spans="1:23">
      <c r="A3295" s="79"/>
      <c r="B3295" s="79"/>
      <c r="C3295" s="79"/>
      <c r="D3295" s="79"/>
      <c r="E3295" s="79"/>
      <c r="F3295" s="79"/>
      <c r="G3295" s="79"/>
      <c r="H3295" s="79"/>
      <c r="I3295" s="79"/>
      <c r="J3295" s="79"/>
      <c r="K3295" s="79"/>
      <c r="L3295" s="79"/>
      <c r="M3295" s="79"/>
      <c r="N3295" s="79"/>
      <c r="O3295" s="79"/>
      <c r="P3295" s="79"/>
      <c r="Q3295" s="79"/>
      <c r="R3295" s="79"/>
      <c r="S3295" s="79"/>
      <c r="T3295" s="79"/>
      <c r="U3295" s="79"/>
      <c r="V3295" s="79"/>
      <c r="W3295" s="79"/>
    </row>
    <row r="3296" spans="1:23">
      <c r="A3296" s="79"/>
      <c r="B3296" s="79"/>
      <c r="C3296" s="79"/>
      <c r="D3296" s="79"/>
      <c r="E3296" s="79"/>
      <c r="F3296" s="79"/>
      <c r="G3296" s="79"/>
      <c r="H3296" s="79"/>
      <c r="I3296" s="79"/>
      <c r="J3296" s="79"/>
      <c r="K3296" s="79"/>
      <c r="L3296" s="79"/>
      <c r="M3296" s="79"/>
      <c r="N3296" s="79"/>
      <c r="O3296" s="79"/>
      <c r="P3296" s="79"/>
      <c r="Q3296" s="79"/>
      <c r="R3296" s="79"/>
      <c r="S3296" s="79"/>
      <c r="T3296" s="79"/>
      <c r="U3296" s="79"/>
      <c r="V3296" s="79"/>
      <c r="W3296" s="79"/>
    </row>
    <row r="3297" spans="1:23">
      <c r="A3297" s="79"/>
      <c r="B3297" s="79"/>
      <c r="C3297" s="79"/>
      <c r="D3297" s="79"/>
      <c r="E3297" s="79"/>
      <c r="F3297" s="79"/>
      <c r="G3297" s="79"/>
      <c r="H3297" s="79"/>
      <c r="I3297" s="79"/>
      <c r="J3297" s="79"/>
      <c r="K3297" s="79"/>
      <c r="L3297" s="79"/>
      <c r="M3297" s="79"/>
      <c r="N3297" s="79"/>
      <c r="O3297" s="79"/>
      <c r="P3297" s="79"/>
      <c r="Q3297" s="79"/>
      <c r="R3297" s="79"/>
      <c r="S3297" s="79"/>
      <c r="T3297" s="79"/>
      <c r="U3297" s="79"/>
      <c r="V3297" s="79"/>
      <c r="W3297" s="79"/>
    </row>
    <row r="3298" spans="1:23">
      <c r="A3298" s="79"/>
      <c r="B3298" s="79"/>
      <c r="C3298" s="79"/>
      <c r="D3298" s="79"/>
      <c r="E3298" s="79"/>
      <c r="F3298" s="79"/>
      <c r="G3298" s="79"/>
      <c r="H3298" s="79"/>
      <c r="I3298" s="79"/>
      <c r="J3298" s="79"/>
      <c r="K3298" s="79"/>
      <c r="L3298" s="79"/>
      <c r="M3298" s="79"/>
      <c r="N3298" s="79"/>
      <c r="O3298" s="79"/>
      <c r="P3298" s="79"/>
      <c r="Q3298" s="79"/>
      <c r="R3298" s="79"/>
      <c r="S3298" s="79"/>
      <c r="T3298" s="79"/>
      <c r="U3298" s="79"/>
      <c r="V3298" s="79"/>
      <c r="W3298" s="79"/>
    </row>
    <row r="3299" spans="1:23">
      <c r="A3299" s="79"/>
      <c r="B3299" s="79"/>
      <c r="C3299" s="79"/>
      <c r="D3299" s="79"/>
      <c r="E3299" s="79"/>
      <c r="F3299" s="79"/>
      <c r="G3299" s="79"/>
      <c r="H3299" s="79"/>
      <c r="I3299" s="79"/>
      <c r="J3299" s="79"/>
      <c r="K3299" s="79"/>
      <c r="L3299" s="79"/>
      <c r="M3299" s="79"/>
      <c r="N3299" s="79"/>
      <c r="O3299" s="79"/>
      <c r="P3299" s="79"/>
      <c r="Q3299" s="79"/>
      <c r="R3299" s="79"/>
      <c r="S3299" s="79"/>
      <c r="T3299" s="79"/>
      <c r="U3299" s="79"/>
      <c r="V3299" s="79"/>
      <c r="W3299" s="79"/>
    </row>
    <row r="3300" spans="1:23">
      <c r="A3300" s="79"/>
      <c r="B3300" s="79"/>
      <c r="C3300" s="79"/>
      <c r="D3300" s="79"/>
      <c r="E3300" s="79"/>
      <c r="F3300" s="79"/>
      <c r="G3300" s="79"/>
      <c r="H3300" s="79"/>
      <c r="I3300" s="79"/>
      <c r="J3300" s="79"/>
      <c r="K3300" s="79"/>
      <c r="L3300" s="79"/>
      <c r="M3300" s="79"/>
      <c r="N3300" s="79"/>
      <c r="O3300" s="79"/>
      <c r="P3300" s="79"/>
      <c r="Q3300" s="79"/>
      <c r="R3300" s="79"/>
      <c r="S3300" s="79"/>
      <c r="T3300" s="79"/>
      <c r="U3300" s="79"/>
      <c r="V3300" s="79"/>
      <c r="W3300" s="79"/>
    </row>
    <row r="3301" spans="1:23">
      <c r="A3301" s="79"/>
      <c r="B3301" s="79"/>
      <c r="C3301" s="79"/>
      <c r="D3301" s="79"/>
      <c r="E3301" s="79"/>
      <c r="F3301" s="79"/>
      <c r="G3301" s="79"/>
      <c r="H3301" s="79"/>
      <c r="I3301" s="79"/>
      <c r="J3301" s="79"/>
      <c r="K3301" s="79"/>
      <c r="L3301" s="79"/>
      <c r="M3301" s="79"/>
      <c r="N3301" s="79"/>
      <c r="O3301" s="79"/>
      <c r="P3301" s="79"/>
      <c r="Q3301" s="79"/>
      <c r="R3301" s="79"/>
      <c r="S3301" s="79"/>
      <c r="T3301" s="79"/>
      <c r="U3301" s="79"/>
      <c r="V3301" s="79"/>
      <c r="W3301" s="79"/>
    </row>
    <row r="3302" spans="1:23">
      <c r="A3302" s="79"/>
      <c r="B3302" s="79"/>
      <c r="C3302" s="79"/>
      <c r="D3302" s="79"/>
      <c r="E3302" s="79"/>
      <c r="F3302" s="79"/>
      <c r="G3302" s="79"/>
      <c r="H3302" s="79"/>
      <c r="I3302" s="79"/>
      <c r="J3302" s="79"/>
      <c r="K3302" s="79"/>
      <c r="L3302" s="79"/>
      <c r="M3302" s="79"/>
      <c r="N3302" s="79"/>
      <c r="O3302" s="79"/>
      <c r="P3302" s="79"/>
      <c r="Q3302" s="79"/>
      <c r="R3302" s="79"/>
      <c r="S3302" s="79"/>
      <c r="T3302" s="79"/>
      <c r="U3302" s="79"/>
      <c r="V3302" s="79"/>
      <c r="W3302" s="79"/>
    </row>
    <row r="3303" spans="1:23">
      <c r="A3303" s="79"/>
      <c r="B3303" s="79"/>
      <c r="C3303" s="79"/>
      <c r="D3303" s="79"/>
      <c r="E3303" s="79"/>
      <c r="F3303" s="79"/>
      <c r="G3303" s="79"/>
      <c r="H3303" s="79"/>
      <c r="I3303" s="79"/>
      <c r="J3303" s="79"/>
      <c r="K3303" s="79"/>
      <c r="L3303" s="79"/>
      <c r="M3303" s="79"/>
      <c r="N3303" s="79"/>
      <c r="O3303" s="79"/>
      <c r="P3303" s="79"/>
      <c r="Q3303" s="79"/>
      <c r="R3303" s="79"/>
      <c r="S3303" s="79"/>
      <c r="T3303" s="79"/>
      <c r="U3303" s="79"/>
      <c r="V3303" s="79"/>
      <c r="W3303" s="79"/>
    </row>
    <row r="3304" spans="1:23">
      <c r="A3304" s="79"/>
      <c r="B3304" s="79"/>
      <c r="C3304" s="79"/>
      <c r="D3304" s="79"/>
      <c r="E3304" s="79"/>
      <c r="F3304" s="79"/>
      <c r="G3304" s="79"/>
      <c r="H3304" s="79"/>
      <c r="I3304" s="79"/>
      <c r="J3304" s="79"/>
      <c r="K3304" s="79"/>
      <c r="L3304" s="79"/>
      <c r="M3304" s="79"/>
      <c r="N3304" s="79"/>
      <c r="O3304" s="79"/>
      <c r="P3304" s="79"/>
      <c r="Q3304" s="79"/>
      <c r="R3304" s="79"/>
      <c r="S3304" s="79"/>
      <c r="T3304" s="79"/>
      <c r="U3304" s="79"/>
      <c r="V3304" s="79"/>
      <c r="W3304" s="79"/>
    </row>
    <row r="3305" spans="1:23">
      <c r="A3305" s="79"/>
      <c r="B3305" s="79"/>
      <c r="C3305" s="79"/>
      <c r="D3305" s="79"/>
      <c r="E3305" s="79"/>
      <c r="F3305" s="79"/>
      <c r="G3305" s="79"/>
      <c r="H3305" s="79"/>
      <c r="I3305" s="79"/>
      <c r="J3305" s="79"/>
      <c r="K3305" s="79"/>
      <c r="L3305" s="79"/>
      <c r="M3305" s="79"/>
      <c r="N3305" s="79"/>
      <c r="O3305" s="79"/>
      <c r="P3305" s="79"/>
      <c r="Q3305" s="79"/>
      <c r="R3305" s="79"/>
      <c r="S3305" s="79"/>
      <c r="T3305" s="79"/>
      <c r="U3305" s="79"/>
      <c r="V3305" s="79"/>
      <c r="W3305" s="79"/>
    </row>
    <row r="3306" spans="1:23">
      <c r="A3306" s="79"/>
      <c r="B3306" s="79"/>
      <c r="C3306" s="79"/>
      <c r="D3306" s="79"/>
      <c r="E3306" s="79"/>
      <c r="F3306" s="79"/>
      <c r="G3306" s="79"/>
      <c r="H3306" s="79"/>
      <c r="I3306" s="79"/>
      <c r="J3306" s="79"/>
      <c r="K3306" s="79"/>
      <c r="L3306" s="79"/>
      <c r="M3306" s="79"/>
      <c r="N3306" s="79"/>
      <c r="O3306" s="79"/>
      <c r="P3306" s="79"/>
      <c r="Q3306" s="79"/>
      <c r="R3306" s="79"/>
      <c r="S3306" s="79"/>
      <c r="T3306" s="79"/>
      <c r="U3306" s="79"/>
      <c r="V3306" s="79"/>
      <c r="W3306" s="79"/>
    </row>
    <row r="3307" spans="1:23">
      <c r="A3307" s="79"/>
      <c r="B3307" s="79"/>
      <c r="C3307" s="79"/>
      <c r="D3307" s="79"/>
      <c r="E3307" s="79"/>
      <c r="F3307" s="79"/>
      <c r="G3307" s="79"/>
      <c r="H3307" s="79"/>
      <c r="I3307" s="79"/>
      <c r="J3307" s="79"/>
      <c r="K3307" s="79"/>
      <c r="L3307" s="79"/>
      <c r="M3307" s="79"/>
      <c r="N3307" s="79"/>
      <c r="O3307" s="79"/>
      <c r="P3307" s="79"/>
      <c r="Q3307" s="79"/>
      <c r="R3307" s="79"/>
      <c r="S3307" s="79"/>
      <c r="T3307" s="79"/>
      <c r="U3307" s="79"/>
      <c r="V3307" s="79"/>
      <c r="W3307" s="79"/>
    </row>
    <row r="3308" spans="1:23">
      <c r="A3308" s="79"/>
      <c r="B3308" s="79"/>
      <c r="C3308" s="79"/>
      <c r="D3308" s="79"/>
      <c r="E3308" s="79"/>
      <c r="F3308" s="79"/>
      <c r="G3308" s="79"/>
      <c r="H3308" s="79"/>
      <c r="I3308" s="79"/>
      <c r="J3308" s="79"/>
      <c r="K3308" s="79"/>
      <c r="L3308" s="79"/>
      <c r="M3308" s="79"/>
      <c r="N3308" s="79"/>
      <c r="O3308" s="79"/>
      <c r="P3308" s="79"/>
      <c r="Q3308" s="79"/>
      <c r="R3308" s="79"/>
      <c r="S3308" s="79"/>
      <c r="T3308" s="79"/>
      <c r="U3308" s="79"/>
      <c r="V3308" s="79"/>
      <c r="W3308" s="79"/>
    </row>
    <row r="3309" spans="1:23">
      <c r="A3309" s="79"/>
      <c r="B3309" s="79"/>
      <c r="C3309" s="79"/>
      <c r="D3309" s="79"/>
      <c r="E3309" s="79"/>
      <c r="F3309" s="79"/>
      <c r="G3309" s="79"/>
      <c r="H3309" s="79"/>
      <c r="I3309" s="79"/>
      <c r="J3309" s="79"/>
      <c r="K3309" s="79"/>
      <c r="L3309" s="79"/>
      <c r="M3309" s="79"/>
      <c r="N3309" s="79"/>
      <c r="O3309" s="79"/>
      <c r="P3309" s="79"/>
      <c r="Q3309" s="79"/>
      <c r="R3309" s="79"/>
      <c r="S3309" s="79"/>
      <c r="T3309" s="79"/>
      <c r="U3309" s="79"/>
      <c r="V3309" s="79"/>
      <c r="W3309" s="79"/>
    </row>
    <row r="3310" spans="1:23">
      <c r="A3310" s="79"/>
      <c r="B3310" s="79"/>
      <c r="C3310" s="79"/>
      <c r="D3310" s="79"/>
      <c r="E3310" s="79"/>
      <c r="F3310" s="79"/>
      <c r="G3310" s="79"/>
      <c r="H3310" s="79"/>
      <c r="I3310" s="79"/>
      <c r="J3310" s="79"/>
      <c r="K3310" s="79"/>
      <c r="L3310" s="79"/>
      <c r="M3310" s="79"/>
      <c r="N3310" s="79"/>
      <c r="O3310" s="79"/>
      <c r="P3310" s="79"/>
      <c r="Q3310" s="79"/>
      <c r="R3310" s="79"/>
      <c r="S3310" s="79"/>
      <c r="T3310" s="79"/>
      <c r="U3310" s="79"/>
      <c r="V3310" s="79"/>
      <c r="W3310" s="79"/>
    </row>
    <row r="3311" spans="1:23">
      <c r="A3311" s="79"/>
      <c r="B3311" s="79"/>
      <c r="C3311" s="79"/>
      <c r="D3311" s="79"/>
      <c r="E3311" s="79"/>
      <c r="F3311" s="79"/>
      <c r="G3311" s="79"/>
      <c r="H3311" s="79"/>
      <c r="I3311" s="79"/>
      <c r="J3311" s="79"/>
      <c r="K3311" s="79"/>
      <c r="L3311" s="79"/>
      <c r="M3311" s="79"/>
      <c r="N3311" s="79"/>
      <c r="O3311" s="79"/>
      <c r="P3311" s="79"/>
      <c r="Q3311" s="79"/>
      <c r="R3311" s="79"/>
      <c r="S3311" s="79"/>
      <c r="T3311" s="79"/>
      <c r="U3311" s="79"/>
      <c r="V3311" s="79"/>
      <c r="W3311" s="79"/>
    </row>
    <row r="3312" spans="1:23">
      <c r="A3312" s="79"/>
      <c r="B3312" s="79"/>
      <c r="C3312" s="79"/>
      <c r="D3312" s="79"/>
      <c r="E3312" s="79"/>
      <c r="F3312" s="79"/>
      <c r="G3312" s="79"/>
      <c r="H3312" s="79"/>
      <c r="I3312" s="79"/>
      <c r="J3312" s="79"/>
      <c r="K3312" s="79"/>
      <c r="L3312" s="79"/>
      <c r="M3312" s="79"/>
      <c r="N3312" s="79"/>
      <c r="O3312" s="79"/>
      <c r="P3312" s="79"/>
      <c r="Q3312" s="79"/>
      <c r="R3312" s="79"/>
      <c r="S3312" s="79"/>
      <c r="T3312" s="79"/>
      <c r="U3312" s="79"/>
      <c r="V3312" s="79"/>
      <c r="W3312" s="79"/>
    </row>
    <row r="3313" spans="1:23">
      <c r="A3313" s="79"/>
      <c r="B3313" s="79"/>
      <c r="C3313" s="79"/>
      <c r="D3313" s="79"/>
      <c r="E3313" s="79"/>
      <c r="F3313" s="79"/>
      <c r="G3313" s="79"/>
      <c r="H3313" s="79"/>
      <c r="I3313" s="79"/>
      <c r="J3313" s="79"/>
      <c r="K3313" s="79"/>
      <c r="L3313" s="79"/>
      <c r="M3313" s="79"/>
      <c r="N3313" s="79"/>
      <c r="O3313" s="79"/>
      <c r="P3313" s="79"/>
      <c r="Q3313" s="79"/>
      <c r="R3313" s="79"/>
      <c r="S3313" s="79"/>
      <c r="T3313" s="79"/>
      <c r="U3313" s="79"/>
      <c r="V3313" s="79"/>
      <c r="W3313" s="79"/>
    </row>
    <row r="3314" spans="1:23">
      <c r="A3314" s="79"/>
      <c r="B3314" s="79"/>
      <c r="C3314" s="79"/>
      <c r="D3314" s="79"/>
      <c r="E3314" s="79"/>
      <c r="F3314" s="79"/>
      <c r="G3314" s="79"/>
      <c r="H3314" s="79"/>
      <c r="I3314" s="79"/>
      <c r="J3314" s="79"/>
      <c r="K3314" s="79"/>
      <c r="L3314" s="79"/>
      <c r="M3314" s="79"/>
      <c r="N3314" s="79"/>
      <c r="O3314" s="79"/>
      <c r="P3314" s="79"/>
      <c r="Q3314" s="79"/>
      <c r="R3314" s="79"/>
      <c r="S3314" s="79"/>
      <c r="T3314" s="79"/>
      <c r="U3314" s="79"/>
      <c r="V3314" s="79"/>
      <c r="W3314" s="79"/>
    </row>
    <row r="3315" spans="1:23">
      <c r="A3315" s="79"/>
      <c r="B3315" s="79"/>
      <c r="C3315" s="79"/>
      <c r="D3315" s="79"/>
      <c r="E3315" s="79"/>
      <c r="F3315" s="79"/>
      <c r="G3315" s="79"/>
      <c r="H3315" s="79"/>
      <c r="I3315" s="79"/>
      <c r="J3315" s="79"/>
      <c r="K3315" s="79"/>
      <c r="L3315" s="79"/>
      <c r="M3315" s="79"/>
      <c r="N3315" s="79"/>
      <c r="O3315" s="79"/>
      <c r="P3315" s="79"/>
      <c r="Q3315" s="79"/>
      <c r="R3315" s="79"/>
      <c r="S3315" s="79"/>
      <c r="T3315" s="79"/>
      <c r="U3315" s="79"/>
      <c r="V3315" s="79"/>
      <c r="W3315" s="79"/>
    </row>
    <row r="3316" spans="1:23">
      <c r="A3316" s="79"/>
      <c r="B3316" s="79"/>
      <c r="C3316" s="79"/>
      <c r="D3316" s="79"/>
      <c r="E3316" s="79"/>
      <c r="F3316" s="79"/>
      <c r="G3316" s="79"/>
      <c r="H3316" s="79"/>
      <c r="I3316" s="79"/>
      <c r="J3316" s="79"/>
      <c r="K3316" s="79"/>
      <c r="L3316" s="79"/>
      <c r="M3316" s="79"/>
      <c r="N3316" s="79"/>
      <c r="O3316" s="79"/>
      <c r="P3316" s="79"/>
      <c r="Q3316" s="79"/>
      <c r="R3316" s="79"/>
      <c r="S3316" s="79"/>
      <c r="T3316" s="79"/>
      <c r="U3316" s="79"/>
      <c r="V3316" s="79"/>
      <c r="W3316" s="79"/>
    </row>
    <row r="3317" spans="1:23">
      <c r="A3317" s="79"/>
      <c r="B3317" s="79"/>
      <c r="C3317" s="79"/>
      <c r="D3317" s="79"/>
      <c r="E3317" s="79"/>
      <c r="F3317" s="79"/>
      <c r="G3317" s="79"/>
      <c r="H3317" s="79"/>
      <c r="I3317" s="79"/>
      <c r="J3317" s="79"/>
      <c r="K3317" s="79"/>
      <c r="L3317" s="79"/>
      <c r="M3317" s="79"/>
      <c r="N3317" s="79"/>
      <c r="O3317" s="79"/>
      <c r="P3317" s="79"/>
      <c r="Q3317" s="79"/>
      <c r="R3317" s="79"/>
      <c r="S3317" s="79"/>
      <c r="T3317" s="79"/>
      <c r="U3317" s="79"/>
      <c r="V3317" s="79"/>
      <c r="W3317" s="79"/>
    </row>
    <row r="3318" spans="1:23">
      <c r="A3318" s="79"/>
      <c r="B3318" s="79"/>
      <c r="C3318" s="79"/>
      <c r="D3318" s="79"/>
      <c r="E3318" s="79"/>
      <c r="F3318" s="79"/>
      <c r="G3318" s="79"/>
      <c r="H3318" s="79"/>
      <c r="I3318" s="79"/>
      <c r="J3318" s="79"/>
      <c r="K3318" s="79"/>
      <c r="L3318" s="79"/>
      <c r="M3318" s="79"/>
      <c r="N3318" s="79"/>
      <c r="O3318" s="79"/>
      <c r="P3318" s="79"/>
      <c r="Q3318" s="79"/>
      <c r="R3318" s="79"/>
      <c r="S3318" s="79"/>
      <c r="T3318" s="79"/>
      <c r="U3318" s="79"/>
      <c r="V3318" s="79"/>
      <c r="W3318" s="79"/>
    </row>
    <row r="3319" spans="1:23">
      <c r="A3319" s="79"/>
      <c r="B3319" s="79"/>
      <c r="C3319" s="79"/>
      <c r="D3319" s="79"/>
      <c r="E3319" s="79"/>
      <c r="F3319" s="79"/>
      <c r="G3319" s="79"/>
      <c r="H3319" s="79"/>
      <c r="I3319" s="79"/>
      <c r="J3319" s="79"/>
      <c r="K3319" s="79"/>
      <c r="L3319" s="79"/>
      <c r="M3319" s="79"/>
      <c r="N3319" s="79"/>
      <c r="O3319" s="79"/>
      <c r="P3319" s="79"/>
      <c r="Q3319" s="79"/>
      <c r="R3319" s="79"/>
      <c r="S3319" s="79"/>
      <c r="T3319" s="79"/>
      <c r="U3319" s="79"/>
      <c r="V3319" s="79"/>
      <c r="W3319" s="79"/>
    </row>
    <row r="3320" spans="1:23">
      <c r="A3320" s="79"/>
      <c r="B3320" s="79"/>
      <c r="C3320" s="79"/>
      <c r="D3320" s="79"/>
      <c r="E3320" s="79"/>
      <c r="F3320" s="79"/>
      <c r="G3320" s="79"/>
      <c r="H3320" s="79"/>
      <c r="I3320" s="79"/>
      <c r="J3320" s="79"/>
      <c r="K3320" s="79"/>
      <c r="L3320" s="79"/>
      <c r="M3320" s="79"/>
      <c r="N3320" s="79"/>
      <c r="O3320" s="79"/>
      <c r="P3320" s="79"/>
      <c r="Q3320" s="79"/>
      <c r="R3320" s="79"/>
      <c r="S3320" s="79"/>
      <c r="T3320" s="79"/>
      <c r="U3320" s="79"/>
      <c r="V3320" s="79"/>
      <c r="W3320" s="79"/>
    </row>
    <row r="3321" spans="1:23">
      <c r="A3321" s="79"/>
      <c r="B3321" s="79"/>
      <c r="C3321" s="79"/>
      <c r="D3321" s="79"/>
      <c r="E3321" s="79"/>
      <c r="F3321" s="79"/>
      <c r="G3321" s="79"/>
      <c r="H3321" s="79"/>
      <c r="I3321" s="79"/>
      <c r="J3321" s="79"/>
      <c r="K3321" s="79"/>
      <c r="L3321" s="79"/>
      <c r="M3321" s="79"/>
      <c r="N3321" s="79"/>
      <c r="O3321" s="79"/>
      <c r="P3321" s="79"/>
      <c r="Q3321" s="79"/>
      <c r="R3321" s="79"/>
      <c r="S3321" s="79"/>
      <c r="T3321" s="79"/>
      <c r="U3321" s="79"/>
      <c r="V3321" s="79"/>
      <c r="W3321" s="79"/>
    </row>
    <row r="3322" spans="1:23">
      <c r="A3322" s="79"/>
      <c r="B3322" s="79"/>
      <c r="C3322" s="79"/>
      <c r="D3322" s="79"/>
      <c r="E3322" s="79"/>
      <c r="F3322" s="79"/>
      <c r="G3322" s="79"/>
      <c r="H3322" s="79"/>
      <c r="I3322" s="79"/>
      <c r="J3322" s="79"/>
      <c r="K3322" s="79"/>
      <c r="L3322" s="79"/>
      <c r="M3322" s="79"/>
      <c r="N3322" s="79"/>
      <c r="O3322" s="79"/>
      <c r="P3322" s="79"/>
      <c r="Q3322" s="79"/>
      <c r="R3322" s="79"/>
      <c r="S3322" s="79"/>
      <c r="T3322" s="79"/>
      <c r="U3322" s="79"/>
      <c r="V3322" s="79"/>
      <c r="W3322" s="79"/>
    </row>
    <row r="3323" spans="1:23">
      <c r="A3323" s="79"/>
      <c r="B3323" s="79"/>
      <c r="C3323" s="79"/>
      <c r="D3323" s="79"/>
      <c r="E3323" s="79"/>
      <c r="F3323" s="79"/>
      <c r="G3323" s="79"/>
      <c r="H3323" s="79"/>
      <c r="I3323" s="79"/>
      <c r="J3323" s="79"/>
      <c r="K3323" s="79"/>
      <c r="L3323" s="79"/>
      <c r="M3323" s="79"/>
      <c r="N3323" s="79"/>
      <c r="O3323" s="79"/>
      <c r="P3323" s="79"/>
      <c r="Q3323" s="79"/>
      <c r="R3323" s="79"/>
      <c r="S3323" s="79"/>
      <c r="T3323" s="79"/>
      <c r="U3323" s="79"/>
      <c r="V3323" s="79"/>
      <c r="W3323" s="79"/>
    </row>
    <row r="3324" spans="1:23">
      <c r="A3324" s="79"/>
      <c r="B3324" s="79"/>
      <c r="C3324" s="79"/>
      <c r="D3324" s="79"/>
      <c r="E3324" s="79"/>
      <c r="F3324" s="79"/>
      <c r="G3324" s="79"/>
      <c r="H3324" s="79"/>
      <c r="I3324" s="79"/>
      <c r="J3324" s="79"/>
      <c r="K3324" s="79"/>
      <c r="L3324" s="79"/>
      <c r="M3324" s="79"/>
      <c r="N3324" s="79"/>
      <c r="O3324" s="79"/>
      <c r="P3324" s="79"/>
      <c r="Q3324" s="79"/>
      <c r="R3324" s="79"/>
      <c r="S3324" s="79"/>
      <c r="T3324" s="79"/>
      <c r="U3324" s="79"/>
      <c r="V3324" s="79"/>
      <c r="W3324" s="79"/>
    </row>
    <row r="3325" spans="1:23">
      <c r="A3325" s="79"/>
      <c r="B3325" s="79"/>
      <c r="C3325" s="79"/>
      <c r="D3325" s="79"/>
      <c r="E3325" s="79"/>
      <c r="F3325" s="79"/>
      <c r="G3325" s="79"/>
      <c r="H3325" s="79"/>
      <c r="I3325" s="79"/>
      <c r="J3325" s="79"/>
      <c r="K3325" s="79"/>
      <c r="L3325" s="79"/>
      <c r="M3325" s="79"/>
      <c r="N3325" s="79"/>
      <c r="O3325" s="79"/>
      <c r="P3325" s="79"/>
      <c r="Q3325" s="79"/>
      <c r="R3325" s="79"/>
      <c r="S3325" s="79"/>
      <c r="T3325" s="79"/>
      <c r="U3325" s="79"/>
      <c r="V3325" s="79"/>
      <c r="W3325" s="79"/>
    </row>
    <row r="3326" spans="1:23">
      <c r="A3326" s="79"/>
      <c r="B3326" s="79"/>
      <c r="C3326" s="79"/>
      <c r="D3326" s="79"/>
      <c r="E3326" s="79"/>
      <c r="F3326" s="79"/>
      <c r="G3326" s="79"/>
      <c r="H3326" s="79"/>
      <c r="I3326" s="79"/>
      <c r="J3326" s="79"/>
      <c r="K3326" s="79"/>
      <c r="L3326" s="79"/>
      <c r="M3326" s="79"/>
      <c r="N3326" s="79"/>
      <c r="O3326" s="79"/>
      <c r="P3326" s="79"/>
      <c r="Q3326" s="79"/>
      <c r="R3326" s="79"/>
      <c r="S3326" s="79"/>
      <c r="T3326" s="79"/>
      <c r="U3326" s="79"/>
      <c r="V3326" s="79"/>
      <c r="W3326" s="79"/>
    </row>
    <row r="3327" spans="1:23">
      <c r="A3327" s="79"/>
      <c r="B3327" s="79"/>
      <c r="C3327" s="79"/>
      <c r="D3327" s="79"/>
      <c r="E3327" s="79"/>
      <c r="F3327" s="79"/>
      <c r="G3327" s="79"/>
      <c r="H3327" s="79"/>
      <c r="I3327" s="79"/>
      <c r="J3327" s="79"/>
      <c r="K3327" s="79"/>
      <c r="L3327" s="79"/>
      <c r="M3327" s="79"/>
      <c r="N3327" s="79"/>
      <c r="O3327" s="79"/>
      <c r="P3327" s="79"/>
      <c r="Q3327" s="79"/>
      <c r="R3327" s="79"/>
      <c r="S3327" s="79"/>
      <c r="T3327" s="79"/>
      <c r="U3327" s="79"/>
      <c r="V3327" s="79"/>
      <c r="W3327" s="79"/>
    </row>
    <row r="3328" spans="1:23">
      <c r="A3328" s="79"/>
      <c r="B3328" s="79"/>
      <c r="C3328" s="79"/>
      <c r="D3328" s="79"/>
      <c r="E3328" s="79"/>
      <c r="F3328" s="79"/>
      <c r="G3328" s="79"/>
      <c r="H3328" s="79"/>
      <c r="I3328" s="79"/>
      <c r="J3328" s="79"/>
      <c r="K3328" s="79"/>
      <c r="L3328" s="79"/>
      <c r="M3328" s="79"/>
      <c r="N3328" s="79"/>
      <c r="O3328" s="79"/>
      <c r="P3328" s="79"/>
      <c r="Q3328" s="79"/>
      <c r="R3328" s="79"/>
      <c r="S3328" s="79"/>
      <c r="T3328" s="79"/>
      <c r="U3328" s="79"/>
      <c r="V3328" s="79"/>
      <c r="W3328" s="79"/>
    </row>
    <row r="3329" spans="1:23">
      <c r="A3329" s="79"/>
      <c r="B3329" s="79"/>
      <c r="C3329" s="79"/>
      <c r="D3329" s="79"/>
      <c r="E3329" s="79"/>
      <c r="F3329" s="79"/>
      <c r="G3329" s="79"/>
      <c r="H3329" s="79"/>
      <c r="I3329" s="79"/>
      <c r="J3329" s="79"/>
      <c r="K3329" s="79"/>
      <c r="L3329" s="79"/>
      <c r="M3329" s="79"/>
      <c r="N3329" s="79"/>
      <c r="O3329" s="79"/>
      <c r="P3329" s="79"/>
      <c r="Q3329" s="79"/>
      <c r="R3329" s="79"/>
      <c r="S3329" s="79"/>
      <c r="T3329" s="79"/>
      <c r="U3329" s="79"/>
      <c r="V3329" s="79"/>
      <c r="W3329" s="79"/>
    </row>
    <row r="3330" spans="1:23">
      <c r="A3330" s="79"/>
      <c r="B3330" s="79"/>
      <c r="C3330" s="79"/>
      <c r="D3330" s="79"/>
      <c r="E3330" s="79"/>
      <c r="F3330" s="79"/>
      <c r="G3330" s="79"/>
      <c r="H3330" s="79"/>
      <c r="I3330" s="79"/>
      <c r="J3330" s="79"/>
      <c r="K3330" s="79"/>
      <c r="L3330" s="79"/>
      <c r="M3330" s="79"/>
      <c r="N3330" s="79"/>
      <c r="O3330" s="79"/>
      <c r="P3330" s="79"/>
      <c r="Q3330" s="79"/>
      <c r="R3330" s="79"/>
      <c r="S3330" s="79"/>
      <c r="T3330" s="79"/>
      <c r="U3330" s="79"/>
      <c r="V3330" s="79"/>
      <c r="W3330" s="79"/>
    </row>
    <row r="3331" spans="1:23">
      <c r="A3331" s="79"/>
      <c r="B3331" s="79"/>
      <c r="C3331" s="79"/>
      <c r="D3331" s="79"/>
      <c r="E3331" s="79"/>
      <c r="F3331" s="79"/>
      <c r="G3331" s="79"/>
      <c r="H3331" s="79"/>
      <c r="I3331" s="79"/>
      <c r="J3331" s="79"/>
      <c r="K3331" s="79"/>
      <c r="L3331" s="79"/>
      <c r="M3331" s="79"/>
      <c r="N3331" s="79"/>
      <c r="O3331" s="79"/>
      <c r="P3331" s="79"/>
      <c r="Q3331" s="79"/>
      <c r="R3331" s="79"/>
      <c r="S3331" s="79"/>
      <c r="T3331" s="79"/>
      <c r="U3331" s="79"/>
      <c r="V3331" s="79"/>
      <c r="W3331" s="79"/>
    </row>
    <row r="3332" spans="1:23">
      <c r="A3332" s="79"/>
      <c r="B3332" s="79"/>
      <c r="C3332" s="79"/>
      <c r="D3332" s="79"/>
      <c r="E3332" s="79"/>
      <c r="F3332" s="79"/>
      <c r="G3332" s="79"/>
      <c r="H3332" s="79"/>
      <c r="I3332" s="79"/>
      <c r="J3332" s="79"/>
      <c r="K3332" s="79"/>
      <c r="L3332" s="79"/>
      <c r="M3332" s="79"/>
      <c r="N3332" s="79"/>
      <c r="O3332" s="79"/>
      <c r="P3332" s="79"/>
      <c r="Q3332" s="79"/>
      <c r="R3332" s="79"/>
      <c r="S3332" s="79"/>
      <c r="T3332" s="79"/>
      <c r="U3332" s="79"/>
      <c r="V3332" s="79"/>
      <c r="W3332" s="79"/>
    </row>
    <row r="3333" spans="1:23">
      <c r="A3333" s="79"/>
      <c r="B3333" s="79"/>
      <c r="C3333" s="79"/>
      <c r="D3333" s="79"/>
      <c r="E3333" s="79"/>
      <c r="F3333" s="79"/>
      <c r="G3333" s="79"/>
      <c r="H3333" s="79"/>
      <c r="I3333" s="79"/>
      <c r="J3333" s="79"/>
      <c r="K3333" s="79"/>
      <c r="L3333" s="79"/>
      <c r="M3333" s="79"/>
      <c r="N3333" s="79"/>
      <c r="O3333" s="79"/>
      <c r="P3333" s="79"/>
      <c r="Q3333" s="79"/>
      <c r="R3333" s="79"/>
      <c r="S3333" s="79"/>
      <c r="T3333" s="79"/>
      <c r="U3333" s="79"/>
      <c r="V3333" s="79"/>
      <c r="W3333" s="79"/>
    </row>
    <row r="3334" spans="1:23">
      <c r="A3334" s="79"/>
      <c r="B3334" s="79"/>
      <c r="C3334" s="79"/>
      <c r="D3334" s="79"/>
      <c r="E3334" s="79"/>
      <c r="F3334" s="79"/>
      <c r="G3334" s="79"/>
      <c r="H3334" s="79"/>
      <c r="I3334" s="79"/>
      <c r="J3334" s="79"/>
      <c r="K3334" s="79"/>
      <c r="L3334" s="79"/>
      <c r="M3334" s="79"/>
      <c r="N3334" s="79"/>
      <c r="O3334" s="79"/>
      <c r="P3334" s="79"/>
      <c r="Q3334" s="79"/>
      <c r="R3334" s="79"/>
      <c r="S3334" s="79"/>
      <c r="T3334" s="79"/>
      <c r="U3334" s="79"/>
      <c r="V3334" s="79"/>
      <c r="W3334" s="79"/>
    </row>
    <row r="3335" spans="1:23">
      <c r="A3335" s="79"/>
      <c r="B3335" s="79"/>
      <c r="C3335" s="79"/>
      <c r="D3335" s="79"/>
      <c r="E3335" s="79"/>
      <c r="F3335" s="79"/>
      <c r="G3335" s="79"/>
      <c r="H3335" s="79"/>
      <c r="I3335" s="79"/>
      <c r="J3335" s="79"/>
      <c r="K3335" s="79"/>
      <c r="L3335" s="79"/>
      <c r="M3335" s="79"/>
      <c r="N3335" s="79"/>
      <c r="O3335" s="79"/>
      <c r="P3335" s="79"/>
      <c r="Q3335" s="79"/>
      <c r="R3335" s="79"/>
      <c r="S3335" s="79"/>
      <c r="T3335" s="79"/>
      <c r="U3335" s="79"/>
      <c r="V3335" s="79"/>
      <c r="W3335" s="79"/>
    </row>
    <row r="3336" spans="1:23">
      <c r="A3336" s="79"/>
      <c r="B3336" s="79"/>
      <c r="C3336" s="79"/>
      <c r="D3336" s="79"/>
      <c r="E3336" s="79"/>
      <c r="F3336" s="79"/>
      <c r="G3336" s="79"/>
      <c r="H3336" s="79"/>
      <c r="I3336" s="79"/>
      <c r="J3336" s="79"/>
      <c r="K3336" s="79"/>
      <c r="L3336" s="79"/>
      <c r="M3336" s="79"/>
      <c r="N3336" s="79"/>
      <c r="O3336" s="79"/>
      <c r="P3336" s="79"/>
      <c r="Q3336" s="79"/>
      <c r="R3336" s="79"/>
      <c r="S3336" s="79"/>
      <c r="T3336" s="79"/>
      <c r="U3336" s="79"/>
      <c r="V3336" s="79"/>
      <c r="W3336" s="79"/>
    </row>
    <row r="3337" spans="1:23">
      <c r="A3337" s="79"/>
      <c r="B3337" s="79"/>
      <c r="C3337" s="79"/>
      <c r="D3337" s="79"/>
      <c r="E3337" s="79"/>
      <c r="F3337" s="79"/>
      <c r="G3337" s="79"/>
      <c r="H3337" s="79"/>
      <c r="I3337" s="79"/>
      <c r="J3337" s="79"/>
      <c r="K3337" s="79"/>
      <c r="L3337" s="79"/>
      <c r="M3337" s="79"/>
      <c r="N3337" s="79"/>
      <c r="O3337" s="79"/>
      <c r="P3337" s="79"/>
      <c r="Q3337" s="79"/>
      <c r="R3337" s="79"/>
      <c r="S3337" s="79"/>
      <c r="T3337" s="79"/>
      <c r="U3337" s="79"/>
      <c r="V3337" s="79"/>
      <c r="W3337" s="79"/>
    </row>
    <row r="3338" spans="1:23">
      <c r="A3338" s="79"/>
      <c r="B3338" s="79"/>
      <c r="C3338" s="79"/>
      <c r="D3338" s="79"/>
      <c r="E3338" s="79"/>
      <c r="F3338" s="79"/>
      <c r="G3338" s="79"/>
      <c r="H3338" s="79"/>
      <c r="I3338" s="79"/>
      <c r="J3338" s="79"/>
      <c r="K3338" s="79"/>
      <c r="L3338" s="79"/>
      <c r="M3338" s="79"/>
      <c r="N3338" s="79"/>
      <c r="O3338" s="79"/>
      <c r="P3338" s="79"/>
      <c r="Q3338" s="79"/>
      <c r="R3338" s="79"/>
      <c r="S3338" s="79"/>
      <c r="T3338" s="79"/>
      <c r="U3338" s="79"/>
      <c r="V3338" s="79"/>
      <c r="W3338" s="79"/>
    </row>
    <row r="3339" spans="1:23">
      <c r="A3339" s="79"/>
      <c r="B3339" s="79"/>
      <c r="C3339" s="79"/>
      <c r="D3339" s="79"/>
      <c r="E3339" s="79"/>
      <c r="F3339" s="79"/>
      <c r="G3339" s="79"/>
      <c r="H3339" s="79"/>
      <c r="I3339" s="79"/>
      <c r="J3339" s="79"/>
      <c r="K3339" s="79"/>
      <c r="L3339" s="79"/>
      <c r="M3339" s="79"/>
      <c r="N3339" s="79"/>
      <c r="O3339" s="79"/>
      <c r="P3339" s="79"/>
      <c r="Q3339" s="79"/>
      <c r="R3339" s="79"/>
      <c r="S3339" s="79"/>
      <c r="T3339" s="79"/>
      <c r="U3339" s="79"/>
      <c r="V3339" s="79"/>
      <c r="W3339" s="79"/>
    </row>
    <row r="3340" spans="1:23">
      <c r="A3340" s="79"/>
      <c r="B3340" s="79"/>
      <c r="C3340" s="79"/>
      <c r="D3340" s="79"/>
      <c r="E3340" s="79"/>
      <c r="F3340" s="79"/>
      <c r="G3340" s="79"/>
      <c r="H3340" s="79"/>
      <c r="I3340" s="79"/>
      <c r="J3340" s="79"/>
      <c r="K3340" s="79"/>
      <c r="L3340" s="79"/>
      <c r="M3340" s="79"/>
      <c r="N3340" s="79"/>
      <c r="O3340" s="79"/>
      <c r="P3340" s="79"/>
      <c r="Q3340" s="79"/>
      <c r="R3340" s="79"/>
      <c r="S3340" s="79"/>
      <c r="T3340" s="79"/>
      <c r="U3340" s="79"/>
      <c r="V3340" s="79"/>
      <c r="W3340" s="79"/>
    </row>
    <row r="3341" spans="1:23">
      <c r="A3341" s="79"/>
      <c r="B3341" s="79"/>
      <c r="C3341" s="79"/>
      <c r="D3341" s="79"/>
      <c r="E3341" s="79"/>
      <c r="F3341" s="79"/>
      <c r="G3341" s="79"/>
      <c r="H3341" s="79"/>
      <c r="I3341" s="79"/>
      <c r="J3341" s="79"/>
      <c r="K3341" s="79"/>
      <c r="L3341" s="79"/>
      <c r="M3341" s="79"/>
      <c r="N3341" s="79"/>
      <c r="O3341" s="79"/>
      <c r="P3341" s="79"/>
      <c r="Q3341" s="79"/>
      <c r="R3341" s="79"/>
      <c r="S3341" s="79"/>
      <c r="T3341" s="79"/>
      <c r="U3341" s="79"/>
      <c r="V3341" s="79"/>
      <c r="W3341" s="79"/>
    </row>
    <row r="3342" spans="1:23">
      <c r="A3342" s="79"/>
      <c r="B3342" s="79"/>
      <c r="C3342" s="79"/>
      <c r="D3342" s="79"/>
      <c r="E3342" s="79"/>
      <c r="F3342" s="79"/>
      <c r="G3342" s="79"/>
      <c r="H3342" s="79"/>
      <c r="I3342" s="79"/>
      <c r="J3342" s="79"/>
      <c r="K3342" s="79"/>
      <c r="L3342" s="79"/>
      <c r="M3342" s="79"/>
      <c r="N3342" s="79"/>
      <c r="O3342" s="79"/>
      <c r="P3342" s="79"/>
      <c r="Q3342" s="79"/>
      <c r="R3342" s="79"/>
      <c r="S3342" s="79"/>
      <c r="T3342" s="79"/>
      <c r="U3342" s="79"/>
      <c r="V3342" s="79"/>
      <c r="W3342" s="79"/>
    </row>
    <row r="3343" spans="1:23">
      <c r="A3343" s="79"/>
      <c r="B3343" s="79"/>
      <c r="C3343" s="79"/>
      <c r="D3343" s="79"/>
      <c r="E3343" s="79"/>
      <c r="F3343" s="79"/>
      <c r="G3343" s="79"/>
      <c r="H3343" s="79"/>
      <c r="I3343" s="79"/>
      <c r="J3343" s="79"/>
      <c r="K3343" s="79"/>
      <c r="L3343" s="79"/>
      <c r="M3343" s="79"/>
      <c r="N3343" s="79"/>
      <c r="O3343" s="79"/>
      <c r="P3343" s="79"/>
      <c r="Q3343" s="79"/>
      <c r="R3343" s="79"/>
      <c r="S3343" s="79"/>
      <c r="T3343" s="79"/>
      <c r="U3343" s="79"/>
      <c r="V3343" s="79"/>
      <c r="W3343" s="79"/>
    </row>
    <row r="3344" spans="1:23">
      <c r="A3344" s="79"/>
      <c r="B3344" s="79"/>
      <c r="C3344" s="79"/>
      <c r="D3344" s="79"/>
      <c r="E3344" s="79"/>
      <c r="F3344" s="79"/>
      <c r="G3344" s="79"/>
      <c r="H3344" s="79"/>
      <c r="I3344" s="79"/>
      <c r="J3344" s="79"/>
      <c r="K3344" s="79"/>
      <c r="L3344" s="79"/>
      <c r="M3344" s="79"/>
      <c r="N3344" s="79"/>
      <c r="O3344" s="79"/>
      <c r="P3344" s="79"/>
      <c r="Q3344" s="79"/>
      <c r="R3344" s="79"/>
      <c r="S3344" s="79"/>
      <c r="T3344" s="79"/>
      <c r="U3344" s="79"/>
      <c r="V3344" s="79"/>
      <c r="W3344" s="79"/>
    </row>
    <row r="3345" spans="1:23">
      <c r="A3345" s="79"/>
      <c r="B3345" s="79"/>
      <c r="C3345" s="79"/>
      <c r="D3345" s="79"/>
      <c r="E3345" s="79"/>
      <c r="F3345" s="79"/>
      <c r="G3345" s="79"/>
      <c r="H3345" s="79"/>
      <c r="I3345" s="79"/>
      <c r="J3345" s="79"/>
      <c r="K3345" s="79"/>
      <c r="L3345" s="79"/>
      <c r="M3345" s="79"/>
      <c r="N3345" s="79"/>
      <c r="O3345" s="79"/>
      <c r="P3345" s="79"/>
      <c r="Q3345" s="79"/>
      <c r="R3345" s="79"/>
      <c r="S3345" s="79"/>
      <c r="T3345" s="79"/>
      <c r="U3345" s="79"/>
      <c r="V3345" s="79"/>
      <c r="W3345" s="79"/>
    </row>
    <row r="3346" spans="1:23">
      <c r="A3346" s="79"/>
      <c r="B3346" s="79"/>
      <c r="C3346" s="79"/>
      <c r="D3346" s="79"/>
      <c r="E3346" s="79"/>
      <c r="F3346" s="79"/>
      <c r="G3346" s="79"/>
      <c r="H3346" s="79"/>
      <c r="I3346" s="79"/>
      <c r="J3346" s="79"/>
      <c r="K3346" s="79"/>
      <c r="L3346" s="79"/>
      <c r="M3346" s="79"/>
      <c r="N3346" s="79"/>
      <c r="O3346" s="79"/>
      <c r="P3346" s="79"/>
      <c r="Q3346" s="79"/>
      <c r="R3346" s="79"/>
      <c r="S3346" s="79"/>
      <c r="T3346" s="79"/>
      <c r="U3346" s="79"/>
      <c r="V3346" s="79"/>
      <c r="W3346" s="79"/>
    </row>
    <row r="3347" spans="1:23">
      <c r="A3347" s="79"/>
      <c r="B3347" s="79"/>
      <c r="C3347" s="79"/>
      <c r="D3347" s="79"/>
      <c r="E3347" s="79"/>
      <c r="F3347" s="79"/>
      <c r="G3347" s="79"/>
      <c r="H3347" s="79"/>
      <c r="I3347" s="79"/>
      <c r="J3347" s="79"/>
      <c r="K3347" s="79"/>
      <c r="L3347" s="79"/>
      <c r="M3347" s="79"/>
      <c r="N3347" s="79"/>
      <c r="O3347" s="79"/>
      <c r="P3347" s="79"/>
      <c r="Q3347" s="79"/>
      <c r="R3347" s="79"/>
      <c r="S3347" s="79"/>
      <c r="T3347" s="79"/>
      <c r="U3347" s="79"/>
      <c r="V3347" s="79"/>
      <c r="W3347" s="79"/>
    </row>
    <row r="3348" spans="1:23">
      <c r="A3348" s="79"/>
      <c r="B3348" s="79"/>
      <c r="C3348" s="79"/>
      <c r="D3348" s="79"/>
      <c r="E3348" s="79"/>
      <c r="F3348" s="79"/>
      <c r="G3348" s="79"/>
      <c r="H3348" s="79"/>
      <c r="I3348" s="79"/>
      <c r="J3348" s="79"/>
      <c r="K3348" s="79"/>
      <c r="L3348" s="79"/>
      <c r="M3348" s="79"/>
      <c r="N3348" s="79"/>
      <c r="O3348" s="79"/>
      <c r="P3348" s="79"/>
      <c r="Q3348" s="79"/>
      <c r="R3348" s="79"/>
      <c r="S3348" s="79"/>
      <c r="T3348" s="79"/>
      <c r="U3348" s="79"/>
      <c r="V3348" s="79"/>
      <c r="W3348" s="79"/>
    </row>
    <row r="3349" spans="1:23">
      <c r="A3349" s="79"/>
      <c r="B3349" s="79"/>
      <c r="C3349" s="79"/>
      <c r="D3349" s="79"/>
      <c r="E3349" s="79"/>
      <c r="F3349" s="79"/>
      <c r="G3349" s="79"/>
      <c r="H3349" s="79"/>
      <c r="I3349" s="79"/>
      <c r="J3349" s="79"/>
      <c r="K3349" s="79"/>
      <c r="L3349" s="79"/>
      <c r="M3349" s="79"/>
      <c r="N3349" s="79"/>
      <c r="O3349" s="79"/>
      <c r="P3349" s="79"/>
      <c r="Q3349" s="79"/>
      <c r="R3349" s="79"/>
      <c r="S3349" s="79"/>
      <c r="T3349" s="79"/>
      <c r="U3349" s="79"/>
      <c r="V3349" s="79"/>
      <c r="W3349" s="79"/>
    </row>
    <row r="3350" spans="1:23">
      <c r="A3350" s="79"/>
      <c r="B3350" s="79"/>
      <c r="C3350" s="79"/>
      <c r="D3350" s="79"/>
      <c r="E3350" s="79"/>
      <c r="F3350" s="79"/>
      <c r="G3350" s="79"/>
      <c r="H3350" s="79"/>
      <c r="I3350" s="79"/>
      <c r="J3350" s="79"/>
      <c r="K3350" s="79"/>
      <c r="L3350" s="79"/>
      <c r="M3350" s="79"/>
      <c r="N3350" s="79"/>
      <c r="O3350" s="79"/>
      <c r="P3350" s="79"/>
      <c r="Q3350" s="79"/>
      <c r="R3350" s="79"/>
      <c r="S3350" s="79"/>
      <c r="T3350" s="79"/>
      <c r="U3350" s="79"/>
      <c r="V3350" s="79"/>
      <c r="W3350" s="79"/>
    </row>
    <row r="3351" spans="1:23">
      <c r="A3351" s="79"/>
      <c r="B3351" s="79"/>
      <c r="C3351" s="79"/>
      <c r="D3351" s="79"/>
      <c r="E3351" s="79"/>
      <c r="F3351" s="79"/>
      <c r="G3351" s="79"/>
      <c r="H3351" s="79"/>
      <c r="I3351" s="79"/>
      <c r="J3351" s="79"/>
      <c r="K3351" s="79"/>
      <c r="L3351" s="79"/>
      <c r="M3351" s="79"/>
      <c r="N3351" s="79"/>
      <c r="O3351" s="79"/>
      <c r="P3351" s="79"/>
      <c r="Q3351" s="79"/>
      <c r="R3351" s="79"/>
      <c r="S3351" s="79"/>
      <c r="T3351" s="79"/>
      <c r="U3351" s="79"/>
      <c r="V3351" s="79"/>
      <c r="W3351" s="79"/>
    </row>
    <row r="3352" spans="1:23">
      <c r="A3352" s="79"/>
      <c r="B3352" s="79"/>
      <c r="C3352" s="79"/>
      <c r="D3352" s="79"/>
      <c r="E3352" s="79"/>
      <c r="F3352" s="79"/>
      <c r="G3352" s="79"/>
      <c r="H3352" s="79"/>
      <c r="I3352" s="79"/>
      <c r="J3352" s="79"/>
      <c r="K3352" s="79"/>
      <c r="L3352" s="79"/>
      <c r="M3352" s="79"/>
      <c r="N3352" s="79"/>
      <c r="O3352" s="79"/>
      <c r="P3352" s="79"/>
      <c r="Q3352" s="79"/>
      <c r="R3352" s="79"/>
      <c r="S3352" s="79"/>
      <c r="T3352" s="79"/>
      <c r="U3352" s="79"/>
      <c r="V3352" s="79"/>
      <c r="W3352" s="79"/>
    </row>
    <row r="3353" spans="1:23">
      <c r="A3353" s="79"/>
      <c r="B3353" s="79"/>
      <c r="C3353" s="79"/>
      <c r="D3353" s="79"/>
      <c r="E3353" s="79"/>
      <c r="F3353" s="79"/>
      <c r="G3353" s="79"/>
      <c r="H3353" s="79"/>
      <c r="I3353" s="79"/>
      <c r="J3353" s="79"/>
      <c r="K3353" s="79"/>
      <c r="L3353" s="79"/>
      <c r="M3353" s="79"/>
      <c r="N3353" s="79"/>
      <c r="O3353" s="79"/>
      <c r="P3353" s="79"/>
      <c r="Q3353" s="79"/>
      <c r="R3353" s="79"/>
      <c r="S3353" s="79"/>
      <c r="T3353" s="79"/>
      <c r="U3353" s="79"/>
      <c r="V3353" s="79"/>
      <c r="W3353" s="79"/>
    </row>
    <row r="3354" spans="1:23">
      <c r="A3354" s="79"/>
      <c r="B3354" s="79"/>
      <c r="C3354" s="79"/>
      <c r="D3354" s="79"/>
      <c r="E3354" s="79"/>
      <c r="F3354" s="79"/>
      <c r="G3354" s="79"/>
      <c r="H3354" s="79"/>
      <c r="I3354" s="79"/>
      <c r="J3354" s="79"/>
      <c r="K3354" s="79"/>
      <c r="L3354" s="79"/>
      <c r="M3354" s="79"/>
      <c r="N3354" s="79"/>
      <c r="O3354" s="79"/>
      <c r="P3354" s="79"/>
      <c r="Q3354" s="79"/>
      <c r="R3354" s="79"/>
      <c r="S3354" s="79"/>
      <c r="T3354" s="79"/>
      <c r="U3354" s="79"/>
      <c r="V3354" s="79"/>
      <c r="W3354" s="79"/>
    </row>
    <row r="3355" spans="1:23">
      <c r="A3355" s="79"/>
      <c r="B3355" s="79"/>
      <c r="C3355" s="79"/>
      <c r="D3355" s="79"/>
      <c r="E3355" s="79"/>
      <c r="F3355" s="79"/>
      <c r="G3355" s="79"/>
      <c r="H3355" s="79"/>
      <c r="I3355" s="79"/>
      <c r="J3355" s="79"/>
      <c r="K3355" s="79"/>
      <c r="L3355" s="79"/>
      <c r="M3355" s="79"/>
      <c r="N3355" s="79"/>
      <c r="O3355" s="79"/>
      <c r="P3355" s="79"/>
      <c r="Q3355" s="79"/>
      <c r="R3355" s="79"/>
      <c r="S3355" s="79"/>
      <c r="T3355" s="79"/>
      <c r="U3355" s="79"/>
      <c r="V3355" s="79"/>
      <c r="W3355" s="79"/>
    </row>
    <row r="3356" spans="1:23">
      <c r="A3356" s="79"/>
      <c r="B3356" s="79"/>
      <c r="C3356" s="79"/>
      <c r="D3356" s="79"/>
      <c r="E3356" s="79"/>
      <c r="F3356" s="79"/>
      <c r="G3356" s="79"/>
      <c r="H3356" s="79"/>
      <c r="I3356" s="79"/>
      <c r="J3356" s="79"/>
      <c r="K3356" s="79"/>
      <c r="L3356" s="79"/>
      <c r="M3356" s="79"/>
      <c r="N3356" s="79"/>
      <c r="O3356" s="79"/>
      <c r="P3356" s="79"/>
      <c r="Q3356" s="79"/>
      <c r="R3356" s="79"/>
      <c r="S3356" s="79"/>
      <c r="T3356" s="79"/>
      <c r="U3356" s="79"/>
      <c r="V3356" s="79"/>
      <c r="W3356" s="79"/>
    </row>
    <row r="3357" spans="1:23">
      <c r="A3357" s="79"/>
      <c r="B3357" s="79"/>
      <c r="C3357" s="79"/>
      <c r="D3357" s="79"/>
      <c r="E3357" s="79"/>
      <c r="F3357" s="79"/>
      <c r="G3357" s="79"/>
      <c r="H3357" s="79"/>
      <c r="I3357" s="79"/>
      <c r="J3357" s="79"/>
      <c r="K3357" s="79"/>
      <c r="L3357" s="79"/>
      <c r="M3357" s="79"/>
      <c r="N3357" s="79"/>
      <c r="O3357" s="79"/>
      <c r="P3357" s="79"/>
      <c r="Q3357" s="79"/>
      <c r="R3357" s="79"/>
      <c r="S3357" s="79"/>
      <c r="T3357" s="79"/>
      <c r="U3357" s="79"/>
      <c r="V3357" s="79"/>
      <c r="W3357" s="79"/>
    </row>
    <row r="3358" spans="1:23">
      <c r="A3358" s="79"/>
      <c r="B3358" s="79"/>
      <c r="C3358" s="79"/>
      <c r="D3358" s="79"/>
      <c r="E3358" s="79"/>
      <c r="F3358" s="79"/>
      <c r="G3358" s="79"/>
      <c r="H3358" s="79"/>
      <c r="I3358" s="79"/>
      <c r="J3358" s="79"/>
      <c r="K3358" s="79"/>
      <c r="L3358" s="79"/>
      <c r="M3358" s="79"/>
      <c r="N3358" s="79"/>
      <c r="O3358" s="79"/>
      <c r="P3358" s="79"/>
      <c r="Q3358" s="79"/>
      <c r="R3358" s="79"/>
      <c r="S3358" s="79"/>
      <c r="T3358" s="79"/>
      <c r="U3358" s="79"/>
      <c r="V3358" s="79"/>
      <c r="W3358" s="79"/>
    </row>
    <row r="3359" spans="1:23">
      <c r="A3359" s="79"/>
      <c r="B3359" s="79"/>
      <c r="C3359" s="79"/>
      <c r="D3359" s="79"/>
      <c r="E3359" s="79"/>
      <c r="F3359" s="79"/>
      <c r="G3359" s="79"/>
      <c r="H3359" s="79"/>
      <c r="I3359" s="79"/>
      <c r="J3359" s="79"/>
      <c r="K3359" s="79"/>
      <c r="L3359" s="79"/>
      <c r="M3359" s="79"/>
      <c r="N3359" s="79"/>
      <c r="O3359" s="79"/>
      <c r="P3359" s="79"/>
      <c r="Q3359" s="79"/>
      <c r="R3359" s="79"/>
      <c r="S3359" s="79"/>
      <c r="T3359" s="79"/>
      <c r="U3359" s="79"/>
      <c r="V3359" s="79"/>
      <c r="W3359" s="79"/>
    </row>
    <row r="3360" spans="1:23">
      <c r="A3360" s="79"/>
      <c r="B3360" s="79"/>
      <c r="C3360" s="79"/>
      <c r="D3360" s="79"/>
      <c r="E3360" s="79"/>
      <c r="F3360" s="79"/>
      <c r="G3360" s="79"/>
      <c r="H3360" s="79"/>
      <c r="I3360" s="79"/>
      <c r="J3360" s="79"/>
      <c r="K3360" s="79"/>
      <c r="L3360" s="79"/>
      <c r="M3360" s="79"/>
      <c r="N3360" s="79"/>
      <c r="O3360" s="79"/>
      <c r="P3360" s="79"/>
      <c r="Q3360" s="79"/>
      <c r="R3360" s="79"/>
      <c r="S3360" s="79"/>
      <c r="T3360" s="79"/>
      <c r="U3360" s="79"/>
      <c r="V3360" s="79"/>
      <c r="W3360" s="79"/>
    </row>
    <row r="3361" spans="1:23">
      <c r="A3361" s="79"/>
      <c r="B3361" s="79"/>
      <c r="C3361" s="79"/>
      <c r="D3361" s="79"/>
      <c r="E3361" s="79"/>
      <c r="F3361" s="79"/>
      <c r="G3361" s="79"/>
      <c r="H3361" s="79"/>
      <c r="I3361" s="79"/>
      <c r="J3361" s="79"/>
      <c r="K3361" s="79"/>
      <c r="L3361" s="79"/>
      <c r="M3361" s="79"/>
      <c r="N3361" s="79"/>
      <c r="O3361" s="79"/>
      <c r="P3361" s="79"/>
      <c r="Q3361" s="79"/>
      <c r="R3361" s="79"/>
      <c r="S3361" s="79"/>
      <c r="T3361" s="79"/>
      <c r="U3361" s="79"/>
      <c r="V3361" s="79"/>
      <c r="W3361" s="79"/>
    </row>
    <row r="3362" spans="1:23">
      <c r="A3362" s="79"/>
      <c r="B3362" s="79"/>
      <c r="C3362" s="79"/>
      <c r="D3362" s="79"/>
      <c r="E3362" s="79"/>
      <c r="F3362" s="79"/>
      <c r="G3362" s="79"/>
      <c r="H3362" s="79"/>
      <c r="I3362" s="79"/>
      <c r="J3362" s="79"/>
      <c r="K3362" s="79"/>
      <c r="L3362" s="79"/>
      <c r="M3362" s="79"/>
      <c r="N3362" s="79"/>
      <c r="O3362" s="79"/>
      <c r="P3362" s="79"/>
      <c r="Q3362" s="79"/>
      <c r="R3362" s="79"/>
      <c r="S3362" s="79"/>
      <c r="T3362" s="79"/>
      <c r="U3362" s="79"/>
      <c r="V3362" s="79"/>
      <c r="W3362" s="79"/>
    </row>
    <row r="3363" spans="1:23">
      <c r="A3363" s="79"/>
      <c r="B3363" s="79"/>
      <c r="C3363" s="79"/>
      <c r="D3363" s="79"/>
      <c r="E3363" s="79"/>
      <c r="F3363" s="79"/>
      <c r="G3363" s="79"/>
      <c r="H3363" s="79"/>
      <c r="I3363" s="79"/>
      <c r="J3363" s="79"/>
      <c r="K3363" s="79"/>
      <c r="L3363" s="79"/>
      <c r="M3363" s="79"/>
      <c r="N3363" s="79"/>
      <c r="O3363" s="79"/>
      <c r="P3363" s="79"/>
      <c r="Q3363" s="79"/>
      <c r="R3363" s="79"/>
      <c r="S3363" s="79"/>
      <c r="T3363" s="79"/>
      <c r="U3363" s="79"/>
      <c r="V3363" s="79"/>
      <c r="W3363" s="79"/>
    </row>
    <row r="3364" spans="1:23">
      <c r="A3364" s="79"/>
      <c r="B3364" s="79"/>
      <c r="C3364" s="79"/>
      <c r="D3364" s="79"/>
      <c r="E3364" s="79"/>
      <c r="F3364" s="79"/>
      <c r="G3364" s="79"/>
      <c r="H3364" s="79"/>
      <c r="I3364" s="79"/>
      <c r="J3364" s="79"/>
      <c r="K3364" s="79"/>
      <c r="L3364" s="79"/>
      <c r="M3364" s="79"/>
      <c r="N3364" s="79"/>
      <c r="O3364" s="79"/>
      <c r="P3364" s="79"/>
      <c r="Q3364" s="79"/>
      <c r="R3364" s="79"/>
      <c r="S3364" s="79"/>
      <c r="T3364" s="79"/>
      <c r="U3364" s="79"/>
      <c r="V3364" s="79"/>
      <c r="W3364" s="79"/>
    </row>
    <row r="3365" spans="1:23">
      <c r="A3365" s="79"/>
      <c r="B3365" s="79"/>
      <c r="C3365" s="79"/>
      <c r="D3365" s="79"/>
      <c r="E3365" s="79"/>
      <c r="F3365" s="79"/>
      <c r="G3365" s="79"/>
      <c r="H3365" s="79"/>
      <c r="I3365" s="79"/>
      <c r="J3365" s="79"/>
      <c r="K3365" s="79"/>
      <c r="L3365" s="79"/>
      <c r="M3365" s="79"/>
      <c r="N3365" s="79"/>
      <c r="O3365" s="79"/>
      <c r="P3365" s="79"/>
      <c r="Q3365" s="79"/>
      <c r="R3365" s="79"/>
      <c r="S3365" s="79"/>
      <c r="T3365" s="79"/>
      <c r="U3365" s="79"/>
      <c r="V3365" s="79"/>
      <c r="W3365" s="79"/>
    </row>
    <row r="3366" spans="1:23">
      <c r="A3366" s="79"/>
      <c r="B3366" s="79"/>
      <c r="C3366" s="79"/>
      <c r="D3366" s="79"/>
      <c r="E3366" s="79"/>
      <c r="F3366" s="79"/>
      <c r="G3366" s="79"/>
      <c r="H3366" s="79"/>
      <c r="I3366" s="79"/>
      <c r="J3366" s="79"/>
      <c r="K3366" s="79"/>
      <c r="L3366" s="79"/>
      <c r="M3366" s="79"/>
      <c r="N3366" s="79"/>
      <c r="O3366" s="79"/>
      <c r="P3366" s="79"/>
      <c r="Q3366" s="79"/>
      <c r="R3366" s="79"/>
      <c r="S3366" s="79"/>
      <c r="T3366" s="79"/>
      <c r="U3366" s="79"/>
      <c r="V3366" s="79"/>
      <c r="W3366" s="79"/>
    </row>
    <row r="3367" spans="1:23">
      <c r="A3367" s="79"/>
      <c r="B3367" s="79"/>
      <c r="C3367" s="79"/>
      <c r="D3367" s="79"/>
      <c r="E3367" s="79"/>
      <c r="F3367" s="79"/>
      <c r="G3367" s="79"/>
      <c r="H3367" s="79"/>
      <c r="I3367" s="79"/>
      <c r="J3367" s="79"/>
      <c r="K3367" s="79"/>
      <c r="L3367" s="79"/>
      <c r="M3367" s="79"/>
      <c r="N3367" s="79"/>
      <c r="O3367" s="79"/>
      <c r="P3367" s="79"/>
      <c r="Q3367" s="79"/>
      <c r="R3367" s="79"/>
      <c r="S3367" s="79"/>
      <c r="T3367" s="79"/>
      <c r="U3367" s="79"/>
      <c r="V3367" s="79"/>
      <c r="W3367" s="79"/>
    </row>
    <row r="3368" spans="1:23">
      <c r="A3368" s="79"/>
      <c r="B3368" s="79"/>
      <c r="C3368" s="79"/>
      <c r="D3368" s="79"/>
      <c r="E3368" s="79"/>
      <c r="F3368" s="79"/>
      <c r="G3368" s="79"/>
      <c r="H3368" s="79"/>
      <c r="I3368" s="79"/>
      <c r="J3368" s="79"/>
      <c r="K3368" s="79"/>
      <c r="L3368" s="79"/>
      <c r="M3368" s="79"/>
      <c r="N3368" s="79"/>
      <c r="O3368" s="79"/>
      <c r="P3368" s="79"/>
      <c r="Q3368" s="79"/>
      <c r="R3368" s="79"/>
      <c r="S3368" s="79"/>
      <c r="T3368" s="79"/>
      <c r="U3368" s="79"/>
      <c r="V3368" s="79"/>
      <c r="W3368" s="79"/>
    </row>
    <row r="3369" spans="1:23">
      <c r="A3369" s="79"/>
      <c r="B3369" s="79"/>
      <c r="C3369" s="79"/>
      <c r="D3369" s="79"/>
      <c r="E3369" s="79"/>
      <c r="F3369" s="79"/>
      <c r="G3369" s="79"/>
      <c r="H3369" s="79"/>
      <c r="I3369" s="79"/>
      <c r="J3369" s="79"/>
      <c r="K3369" s="79"/>
      <c r="L3369" s="79"/>
      <c r="M3369" s="79"/>
      <c r="N3369" s="79"/>
      <c r="O3369" s="79"/>
      <c r="P3369" s="79"/>
      <c r="Q3369" s="79"/>
      <c r="R3369" s="79"/>
      <c r="S3369" s="79"/>
      <c r="T3369" s="79"/>
      <c r="U3369" s="79"/>
      <c r="V3369" s="79"/>
      <c r="W3369" s="79"/>
    </row>
    <row r="3370" spans="1:23">
      <c r="A3370" s="79"/>
      <c r="B3370" s="79"/>
      <c r="C3370" s="79"/>
      <c r="D3370" s="79"/>
      <c r="E3370" s="79"/>
      <c r="F3370" s="79"/>
      <c r="G3370" s="79"/>
      <c r="H3370" s="79"/>
      <c r="I3370" s="79"/>
      <c r="J3370" s="79"/>
      <c r="K3370" s="79"/>
      <c r="L3370" s="79"/>
      <c r="M3370" s="79"/>
      <c r="N3370" s="79"/>
      <c r="O3370" s="79"/>
      <c r="P3370" s="79"/>
      <c r="Q3370" s="79"/>
      <c r="R3370" s="79"/>
      <c r="S3370" s="79"/>
      <c r="T3370" s="79"/>
      <c r="U3370" s="79"/>
      <c r="V3370" s="79"/>
      <c r="W3370" s="79"/>
    </row>
    <row r="3371" spans="1:23">
      <c r="A3371" s="79"/>
      <c r="B3371" s="79"/>
      <c r="C3371" s="79"/>
      <c r="D3371" s="79"/>
      <c r="E3371" s="79"/>
      <c r="F3371" s="79"/>
      <c r="G3371" s="79"/>
      <c r="H3371" s="79"/>
      <c r="I3371" s="79"/>
      <c r="J3371" s="79"/>
      <c r="K3371" s="79"/>
      <c r="L3371" s="79"/>
      <c r="M3371" s="79"/>
      <c r="N3371" s="79"/>
      <c r="O3371" s="79"/>
      <c r="P3371" s="79"/>
      <c r="Q3371" s="79"/>
      <c r="R3371" s="79"/>
      <c r="S3371" s="79"/>
      <c r="T3371" s="79"/>
      <c r="U3371" s="79"/>
      <c r="V3371" s="79"/>
      <c r="W3371" s="79"/>
    </row>
    <row r="3372" spans="1:23">
      <c r="A3372" s="79"/>
      <c r="B3372" s="79"/>
      <c r="C3372" s="79"/>
      <c r="D3372" s="79"/>
      <c r="E3372" s="79"/>
      <c r="F3372" s="79"/>
      <c r="G3372" s="79"/>
      <c r="H3372" s="79"/>
      <c r="I3372" s="79"/>
      <c r="J3372" s="79"/>
      <c r="K3372" s="79"/>
      <c r="L3372" s="79"/>
      <c r="M3372" s="79"/>
      <c r="N3372" s="79"/>
      <c r="O3372" s="79"/>
      <c r="P3372" s="79"/>
      <c r="Q3372" s="79"/>
      <c r="R3372" s="79"/>
      <c r="S3372" s="79"/>
      <c r="T3372" s="79"/>
      <c r="U3372" s="79"/>
      <c r="V3372" s="79"/>
      <c r="W3372" s="79"/>
    </row>
    <row r="3373" spans="1:23">
      <c r="A3373" s="79"/>
      <c r="B3373" s="79"/>
      <c r="C3373" s="79"/>
      <c r="D3373" s="79"/>
      <c r="E3373" s="79"/>
      <c r="F3373" s="79"/>
      <c r="G3373" s="79"/>
      <c r="H3373" s="79"/>
      <c r="I3373" s="79"/>
      <c r="J3373" s="79"/>
      <c r="K3373" s="79"/>
      <c r="L3373" s="79"/>
      <c r="M3373" s="79"/>
      <c r="N3373" s="79"/>
      <c r="O3373" s="79"/>
      <c r="P3373" s="79"/>
      <c r="Q3373" s="79"/>
      <c r="R3373" s="79"/>
      <c r="S3373" s="79"/>
      <c r="T3373" s="79"/>
      <c r="U3373" s="79"/>
      <c r="V3373" s="79"/>
      <c r="W3373" s="79"/>
    </row>
    <row r="3374" spans="1:23">
      <c r="A3374" s="79"/>
      <c r="B3374" s="79"/>
      <c r="C3374" s="79"/>
      <c r="D3374" s="79"/>
      <c r="E3374" s="79"/>
      <c r="F3374" s="79"/>
      <c r="G3374" s="79"/>
      <c r="H3374" s="79"/>
      <c r="I3374" s="79"/>
      <c r="J3374" s="79"/>
      <c r="K3374" s="79"/>
      <c r="L3374" s="79"/>
      <c r="M3374" s="79"/>
      <c r="N3374" s="79"/>
      <c r="O3374" s="79"/>
      <c r="P3374" s="79"/>
      <c r="Q3374" s="79"/>
      <c r="R3374" s="79"/>
      <c r="S3374" s="79"/>
      <c r="T3374" s="79"/>
      <c r="U3374" s="79"/>
      <c r="V3374" s="79"/>
      <c r="W3374" s="79"/>
    </row>
    <row r="3375" spans="1:23">
      <c r="A3375" s="79"/>
      <c r="B3375" s="79"/>
      <c r="C3375" s="79"/>
      <c r="D3375" s="79"/>
      <c r="E3375" s="79"/>
      <c r="F3375" s="79"/>
      <c r="G3375" s="79"/>
      <c r="H3375" s="79"/>
      <c r="I3375" s="79"/>
      <c r="J3375" s="79"/>
      <c r="K3375" s="79"/>
      <c r="L3375" s="79"/>
      <c r="M3375" s="79"/>
      <c r="N3375" s="79"/>
      <c r="O3375" s="79"/>
      <c r="P3375" s="79"/>
      <c r="Q3375" s="79"/>
      <c r="R3375" s="79"/>
      <c r="S3375" s="79"/>
      <c r="T3375" s="79"/>
      <c r="U3375" s="79"/>
      <c r="V3375" s="79"/>
      <c r="W3375" s="79"/>
    </row>
    <row r="3376" spans="1:23">
      <c r="A3376" s="79"/>
      <c r="B3376" s="79"/>
      <c r="C3376" s="79"/>
      <c r="D3376" s="79"/>
      <c r="E3376" s="79"/>
      <c r="F3376" s="79"/>
      <c r="G3376" s="79"/>
      <c r="H3376" s="79"/>
      <c r="I3376" s="79"/>
      <c r="J3376" s="79"/>
      <c r="K3376" s="79"/>
      <c r="L3376" s="79"/>
      <c r="M3376" s="79"/>
      <c r="N3376" s="79"/>
      <c r="O3376" s="79"/>
      <c r="P3376" s="79"/>
      <c r="Q3376" s="79"/>
      <c r="R3376" s="79"/>
      <c r="S3376" s="79"/>
      <c r="T3376" s="79"/>
      <c r="U3376" s="79"/>
      <c r="V3376" s="79"/>
      <c r="W3376" s="79"/>
    </row>
    <row r="3377" spans="1:23">
      <c r="A3377" s="79"/>
      <c r="B3377" s="79"/>
      <c r="C3377" s="79"/>
      <c r="D3377" s="79"/>
      <c r="E3377" s="79"/>
      <c r="F3377" s="79"/>
      <c r="G3377" s="79"/>
      <c r="H3377" s="79"/>
      <c r="I3377" s="79"/>
      <c r="J3377" s="79"/>
      <c r="K3377" s="79"/>
      <c r="L3377" s="79"/>
      <c r="M3377" s="79"/>
      <c r="N3377" s="79"/>
      <c r="O3377" s="79"/>
      <c r="P3377" s="79"/>
      <c r="Q3377" s="79"/>
      <c r="R3377" s="79"/>
      <c r="S3377" s="79"/>
      <c r="T3377" s="79"/>
      <c r="U3377" s="79"/>
      <c r="V3377" s="79"/>
      <c r="W3377" s="79"/>
    </row>
    <row r="3378" spans="1:23">
      <c r="A3378" s="79"/>
      <c r="B3378" s="79"/>
      <c r="C3378" s="79"/>
      <c r="D3378" s="79"/>
      <c r="E3378" s="79"/>
      <c r="F3378" s="79"/>
      <c r="G3378" s="79"/>
      <c r="H3378" s="79"/>
      <c r="I3378" s="79"/>
      <c r="J3378" s="79"/>
      <c r="K3378" s="79"/>
      <c r="L3378" s="79"/>
      <c r="M3378" s="79"/>
      <c r="N3378" s="79"/>
      <c r="O3378" s="79"/>
      <c r="P3378" s="79"/>
      <c r="Q3378" s="79"/>
      <c r="R3378" s="79"/>
      <c r="S3378" s="79"/>
      <c r="T3378" s="79"/>
      <c r="U3378" s="79"/>
      <c r="V3378" s="79"/>
      <c r="W3378" s="79"/>
    </row>
    <row r="3379" spans="1:23">
      <c r="A3379" s="79"/>
      <c r="B3379" s="79"/>
      <c r="C3379" s="79"/>
      <c r="D3379" s="79"/>
      <c r="E3379" s="79"/>
      <c r="F3379" s="79"/>
      <c r="G3379" s="79"/>
      <c r="H3379" s="79"/>
      <c r="I3379" s="79"/>
      <c r="J3379" s="79"/>
      <c r="K3379" s="79"/>
      <c r="L3379" s="79"/>
      <c r="M3379" s="79"/>
      <c r="N3379" s="79"/>
      <c r="O3379" s="79"/>
      <c r="P3379" s="79"/>
      <c r="Q3379" s="79"/>
      <c r="R3379" s="79"/>
      <c r="S3379" s="79"/>
      <c r="T3379" s="79"/>
      <c r="U3379" s="79"/>
      <c r="V3379" s="79"/>
      <c r="W3379" s="79"/>
    </row>
    <row r="3380" spans="1:23">
      <c r="A3380" s="79"/>
      <c r="B3380" s="79"/>
      <c r="C3380" s="79"/>
      <c r="D3380" s="79"/>
      <c r="E3380" s="79"/>
      <c r="F3380" s="79"/>
      <c r="G3380" s="79"/>
      <c r="H3380" s="79"/>
      <c r="I3380" s="79"/>
      <c r="J3380" s="79"/>
      <c r="K3380" s="79"/>
      <c r="L3380" s="79"/>
      <c r="M3380" s="79"/>
      <c r="N3380" s="79"/>
      <c r="O3380" s="79"/>
      <c r="P3380" s="79"/>
      <c r="Q3380" s="79"/>
      <c r="R3380" s="79"/>
      <c r="S3380" s="79"/>
      <c r="T3380" s="79"/>
      <c r="U3380" s="79"/>
      <c r="V3380" s="79"/>
      <c r="W3380" s="79"/>
    </row>
    <row r="3381" spans="1:23">
      <c r="A3381" s="79"/>
      <c r="B3381" s="79"/>
      <c r="C3381" s="79"/>
      <c r="D3381" s="79"/>
      <c r="E3381" s="79"/>
      <c r="F3381" s="79"/>
      <c r="G3381" s="79"/>
      <c r="H3381" s="79"/>
      <c r="I3381" s="79"/>
      <c r="J3381" s="79"/>
      <c r="K3381" s="79"/>
      <c r="L3381" s="79"/>
      <c r="M3381" s="79"/>
      <c r="N3381" s="79"/>
      <c r="O3381" s="79"/>
      <c r="P3381" s="79"/>
      <c r="Q3381" s="79"/>
      <c r="R3381" s="79"/>
      <c r="S3381" s="79"/>
      <c r="T3381" s="79"/>
      <c r="U3381" s="79"/>
      <c r="V3381" s="79"/>
      <c r="W3381" s="79"/>
    </row>
    <row r="3382" spans="1:23">
      <c r="A3382" s="79"/>
      <c r="B3382" s="79"/>
      <c r="C3382" s="79"/>
      <c r="D3382" s="79"/>
      <c r="E3382" s="79"/>
      <c r="F3382" s="79"/>
      <c r="G3382" s="79"/>
      <c r="H3382" s="79"/>
      <c r="I3382" s="79"/>
      <c r="J3382" s="79"/>
      <c r="K3382" s="79"/>
      <c r="L3382" s="79"/>
      <c r="M3382" s="79"/>
      <c r="N3382" s="79"/>
      <c r="O3382" s="79"/>
      <c r="P3382" s="79"/>
      <c r="Q3382" s="79"/>
      <c r="R3382" s="79"/>
      <c r="S3382" s="79"/>
      <c r="T3382" s="79"/>
      <c r="U3382" s="79"/>
      <c r="V3382" s="79"/>
      <c r="W3382" s="79"/>
    </row>
    <row r="3383" spans="1:23">
      <c r="A3383" s="79"/>
      <c r="B3383" s="79"/>
      <c r="C3383" s="79"/>
      <c r="D3383" s="79"/>
      <c r="E3383" s="79"/>
      <c r="F3383" s="79"/>
      <c r="G3383" s="79"/>
      <c r="H3383" s="79"/>
      <c r="I3383" s="79"/>
      <c r="J3383" s="79"/>
      <c r="K3383" s="79"/>
      <c r="L3383" s="79"/>
      <c r="M3383" s="79"/>
      <c r="N3383" s="79"/>
      <c r="O3383" s="79"/>
      <c r="P3383" s="79"/>
      <c r="Q3383" s="79"/>
      <c r="R3383" s="79"/>
      <c r="S3383" s="79"/>
      <c r="T3383" s="79"/>
      <c r="U3383" s="79"/>
      <c r="V3383" s="79"/>
      <c r="W3383" s="79"/>
    </row>
    <row r="3384" spans="1:23">
      <c r="A3384" s="79"/>
      <c r="B3384" s="79"/>
      <c r="C3384" s="79"/>
      <c r="D3384" s="79"/>
      <c r="E3384" s="79"/>
      <c r="F3384" s="79"/>
      <c r="G3384" s="79"/>
      <c r="H3384" s="79"/>
      <c r="I3384" s="79"/>
      <c r="J3384" s="79"/>
      <c r="K3384" s="79"/>
      <c r="L3384" s="79"/>
      <c r="M3384" s="79"/>
      <c r="N3384" s="79"/>
      <c r="O3384" s="79"/>
      <c r="P3384" s="79"/>
      <c r="Q3384" s="79"/>
      <c r="R3384" s="79"/>
      <c r="S3384" s="79"/>
      <c r="T3384" s="79"/>
      <c r="U3384" s="79"/>
      <c r="V3384" s="79"/>
      <c r="W3384" s="79"/>
    </row>
    <row r="3385" spans="1:23">
      <c r="A3385" s="79"/>
      <c r="B3385" s="79"/>
      <c r="C3385" s="79"/>
      <c r="D3385" s="79"/>
      <c r="E3385" s="79"/>
      <c r="F3385" s="79"/>
      <c r="G3385" s="79"/>
      <c r="H3385" s="79"/>
      <c r="I3385" s="79"/>
      <c r="J3385" s="79"/>
      <c r="K3385" s="79"/>
      <c r="L3385" s="79"/>
      <c r="M3385" s="79"/>
      <c r="N3385" s="79"/>
      <c r="O3385" s="79"/>
      <c r="P3385" s="79"/>
      <c r="Q3385" s="79"/>
      <c r="R3385" s="79"/>
      <c r="S3385" s="79"/>
      <c r="T3385" s="79"/>
      <c r="U3385" s="79"/>
      <c r="V3385" s="79"/>
      <c r="W3385" s="79"/>
    </row>
    <row r="3386" spans="1:23">
      <c r="A3386" s="79"/>
      <c r="B3386" s="79"/>
      <c r="C3386" s="79"/>
      <c r="D3386" s="79"/>
      <c r="E3386" s="79"/>
      <c r="F3386" s="79"/>
      <c r="G3386" s="79"/>
      <c r="H3386" s="79"/>
      <c r="I3386" s="79"/>
      <c r="J3386" s="79"/>
      <c r="K3386" s="79"/>
      <c r="L3386" s="79"/>
      <c r="M3386" s="79"/>
      <c r="N3386" s="79"/>
      <c r="O3386" s="79"/>
      <c r="P3386" s="79"/>
      <c r="Q3386" s="79"/>
      <c r="R3386" s="79"/>
      <c r="S3386" s="79"/>
      <c r="T3386" s="79"/>
      <c r="U3386" s="79"/>
      <c r="V3386" s="79"/>
      <c r="W3386" s="79"/>
    </row>
    <row r="3387" spans="1:23">
      <c r="A3387" s="79"/>
      <c r="B3387" s="79"/>
      <c r="C3387" s="79"/>
      <c r="D3387" s="79"/>
      <c r="E3387" s="79"/>
      <c r="F3387" s="79"/>
      <c r="G3387" s="79"/>
      <c r="H3387" s="79"/>
      <c r="I3387" s="79"/>
      <c r="J3387" s="79"/>
      <c r="K3387" s="79"/>
      <c r="L3387" s="79"/>
      <c r="M3387" s="79"/>
      <c r="N3387" s="79"/>
      <c r="O3387" s="79"/>
      <c r="P3387" s="79"/>
      <c r="Q3387" s="79"/>
      <c r="R3387" s="79"/>
      <c r="S3387" s="79"/>
      <c r="T3387" s="79"/>
      <c r="U3387" s="79"/>
      <c r="V3387" s="79"/>
      <c r="W3387" s="79"/>
    </row>
    <row r="3388" spans="1:23">
      <c r="A3388" s="79"/>
      <c r="B3388" s="79"/>
      <c r="C3388" s="79"/>
      <c r="D3388" s="79"/>
      <c r="E3388" s="79"/>
      <c r="F3388" s="79"/>
      <c r="G3388" s="79"/>
      <c r="H3388" s="79"/>
      <c r="I3388" s="79"/>
      <c r="J3388" s="79"/>
      <c r="K3388" s="79"/>
      <c r="L3388" s="79"/>
      <c r="M3388" s="79"/>
      <c r="N3388" s="79"/>
      <c r="O3388" s="79"/>
      <c r="P3388" s="79"/>
      <c r="Q3388" s="79"/>
      <c r="R3388" s="79"/>
      <c r="S3388" s="79"/>
      <c r="T3388" s="79"/>
      <c r="U3388" s="79"/>
      <c r="V3388" s="79"/>
      <c r="W3388" s="79"/>
    </row>
    <row r="3389" spans="1:23">
      <c r="A3389" s="79"/>
      <c r="B3389" s="79"/>
      <c r="C3389" s="79"/>
      <c r="D3389" s="79"/>
      <c r="E3389" s="79"/>
      <c r="F3389" s="79"/>
      <c r="G3389" s="79"/>
      <c r="H3389" s="79"/>
      <c r="I3389" s="79"/>
      <c r="J3389" s="79"/>
      <c r="K3389" s="79"/>
      <c r="L3389" s="79"/>
      <c r="M3389" s="79"/>
      <c r="N3389" s="79"/>
      <c r="O3389" s="79"/>
      <c r="P3389" s="79"/>
      <c r="Q3389" s="79"/>
      <c r="R3389" s="79"/>
      <c r="S3389" s="79"/>
      <c r="T3389" s="79"/>
      <c r="U3389" s="79"/>
      <c r="V3389" s="79"/>
      <c r="W3389" s="79"/>
    </row>
    <row r="3390" spans="1:23">
      <c r="A3390" s="79"/>
      <c r="B3390" s="79"/>
      <c r="C3390" s="79"/>
      <c r="D3390" s="79"/>
      <c r="E3390" s="79"/>
      <c r="F3390" s="79"/>
      <c r="G3390" s="79"/>
      <c r="H3390" s="79"/>
      <c r="I3390" s="79"/>
      <c r="J3390" s="79"/>
      <c r="K3390" s="79"/>
      <c r="L3390" s="79"/>
      <c r="M3390" s="79"/>
      <c r="N3390" s="79"/>
      <c r="O3390" s="79"/>
      <c r="P3390" s="79"/>
      <c r="Q3390" s="79"/>
      <c r="R3390" s="79"/>
      <c r="S3390" s="79"/>
      <c r="T3390" s="79"/>
      <c r="U3390" s="79"/>
      <c r="V3390" s="79"/>
      <c r="W3390" s="79"/>
    </row>
    <row r="3391" spans="1:23">
      <c r="A3391" s="79"/>
      <c r="B3391" s="79"/>
      <c r="C3391" s="79"/>
      <c r="D3391" s="79"/>
      <c r="E3391" s="79"/>
      <c r="F3391" s="79"/>
      <c r="G3391" s="79"/>
      <c r="H3391" s="79"/>
      <c r="I3391" s="79"/>
      <c r="J3391" s="79"/>
      <c r="K3391" s="79"/>
      <c r="L3391" s="79"/>
      <c r="M3391" s="79"/>
      <c r="N3391" s="79"/>
      <c r="O3391" s="79"/>
      <c r="P3391" s="79"/>
      <c r="Q3391" s="79"/>
      <c r="R3391" s="79"/>
      <c r="S3391" s="79"/>
      <c r="T3391" s="79"/>
      <c r="U3391" s="79"/>
      <c r="V3391" s="79"/>
      <c r="W3391" s="79"/>
    </row>
    <row r="3392" spans="1:23">
      <c r="A3392" s="79"/>
      <c r="B3392" s="79"/>
      <c r="C3392" s="79"/>
      <c r="D3392" s="79"/>
      <c r="E3392" s="79"/>
      <c r="F3392" s="79"/>
      <c r="G3392" s="79"/>
      <c r="H3392" s="79"/>
      <c r="I3392" s="79"/>
      <c r="J3392" s="79"/>
      <c r="K3392" s="79"/>
      <c r="L3392" s="79"/>
      <c r="M3392" s="79"/>
      <c r="N3392" s="79"/>
      <c r="O3392" s="79"/>
      <c r="P3392" s="79"/>
      <c r="Q3392" s="79"/>
      <c r="R3392" s="79"/>
      <c r="S3392" s="79"/>
      <c r="T3392" s="79"/>
      <c r="U3392" s="79"/>
      <c r="V3392" s="79"/>
      <c r="W3392" s="79"/>
    </row>
    <row r="3393" spans="1:23">
      <c r="A3393" s="79"/>
      <c r="B3393" s="79"/>
      <c r="C3393" s="79"/>
      <c r="D3393" s="79"/>
      <c r="E3393" s="79"/>
      <c r="F3393" s="79"/>
      <c r="G3393" s="79"/>
      <c r="H3393" s="79"/>
      <c r="I3393" s="79"/>
      <c r="J3393" s="79"/>
      <c r="K3393" s="79"/>
      <c r="L3393" s="79"/>
      <c r="M3393" s="79"/>
      <c r="N3393" s="79"/>
      <c r="O3393" s="79"/>
      <c r="P3393" s="79"/>
      <c r="Q3393" s="79"/>
      <c r="R3393" s="79"/>
      <c r="S3393" s="79"/>
      <c r="T3393" s="79"/>
      <c r="U3393" s="79"/>
      <c r="V3393" s="79"/>
      <c r="W3393" s="79"/>
    </row>
    <row r="3394" spans="1:23">
      <c r="A3394" s="79"/>
      <c r="B3394" s="79"/>
      <c r="C3394" s="79"/>
      <c r="D3394" s="79"/>
      <c r="E3394" s="79"/>
      <c r="F3394" s="79"/>
      <c r="G3394" s="79"/>
      <c r="H3394" s="79"/>
      <c r="I3394" s="79"/>
      <c r="J3394" s="79"/>
      <c r="K3394" s="79"/>
      <c r="L3394" s="79"/>
      <c r="M3394" s="79"/>
      <c r="N3394" s="79"/>
      <c r="O3394" s="79"/>
      <c r="P3394" s="79"/>
      <c r="Q3394" s="79"/>
      <c r="R3394" s="79"/>
      <c r="S3394" s="79"/>
      <c r="T3394" s="79"/>
      <c r="U3394" s="79"/>
      <c r="V3394" s="79"/>
      <c r="W3394" s="79"/>
    </row>
    <row r="3395" spans="1:23">
      <c r="A3395" s="79"/>
      <c r="B3395" s="79"/>
      <c r="C3395" s="79"/>
      <c r="D3395" s="79"/>
      <c r="E3395" s="79"/>
      <c r="F3395" s="79"/>
      <c r="G3395" s="79"/>
      <c r="H3395" s="79"/>
      <c r="I3395" s="79"/>
      <c r="J3395" s="79"/>
      <c r="K3395" s="79"/>
      <c r="L3395" s="79"/>
      <c r="M3395" s="79"/>
      <c r="N3395" s="79"/>
      <c r="O3395" s="79"/>
      <c r="P3395" s="79"/>
      <c r="Q3395" s="79"/>
      <c r="R3395" s="79"/>
      <c r="S3395" s="79"/>
      <c r="T3395" s="79"/>
      <c r="U3395" s="79"/>
      <c r="V3395" s="79"/>
      <c r="W3395" s="79"/>
    </row>
    <row r="3396" spans="1:23">
      <c r="A3396" s="79"/>
      <c r="B3396" s="79"/>
      <c r="C3396" s="79"/>
      <c r="D3396" s="79"/>
      <c r="E3396" s="79"/>
      <c r="F3396" s="79"/>
      <c r="G3396" s="79"/>
      <c r="H3396" s="79"/>
      <c r="I3396" s="79"/>
      <c r="J3396" s="79"/>
      <c r="K3396" s="79"/>
      <c r="L3396" s="79"/>
      <c r="M3396" s="79"/>
      <c r="N3396" s="79"/>
      <c r="O3396" s="79"/>
      <c r="P3396" s="79"/>
      <c r="Q3396" s="79"/>
      <c r="R3396" s="79"/>
      <c r="S3396" s="79"/>
      <c r="T3396" s="79"/>
      <c r="U3396" s="79"/>
      <c r="V3396" s="79"/>
      <c r="W3396" s="79"/>
    </row>
    <row r="3397" spans="1:23">
      <c r="A3397" s="79"/>
      <c r="B3397" s="79"/>
      <c r="C3397" s="79"/>
      <c r="D3397" s="79"/>
      <c r="E3397" s="79"/>
      <c r="F3397" s="79"/>
      <c r="G3397" s="79"/>
      <c r="H3397" s="79"/>
      <c r="I3397" s="79"/>
      <c r="J3397" s="79"/>
      <c r="K3397" s="79"/>
      <c r="L3397" s="79"/>
      <c r="M3397" s="79"/>
      <c r="N3397" s="79"/>
      <c r="O3397" s="79"/>
      <c r="P3397" s="79"/>
      <c r="Q3397" s="79"/>
      <c r="R3397" s="79"/>
      <c r="S3397" s="79"/>
      <c r="T3397" s="79"/>
      <c r="U3397" s="79"/>
      <c r="V3397" s="79"/>
      <c r="W3397" s="79"/>
    </row>
    <row r="3398" spans="1:23">
      <c r="A3398" s="79"/>
      <c r="B3398" s="79"/>
      <c r="C3398" s="79"/>
      <c r="D3398" s="79"/>
      <c r="E3398" s="79"/>
      <c r="F3398" s="79"/>
      <c r="G3398" s="79"/>
      <c r="H3398" s="79"/>
      <c r="I3398" s="79"/>
      <c r="J3398" s="79"/>
      <c r="K3398" s="79"/>
      <c r="L3398" s="79"/>
      <c r="M3398" s="79"/>
      <c r="N3398" s="79"/>
      <c r="O3398" s="79"/>
      <c r="P3398" s="79"/>
      <c r="Q3398" s="79"/>
      <c r="R3398" s="79"/>
      <c r="S3398" s="79"/>
      <c r="T3398" s="79"/>
      <c r="U3398" s="79"/>
      <c r="V3398" s="79"/>
      <c r="W3398" s="79"/>
    </row>
    <row r="3399" spans="1:23">
      <c r="A3399" s="79"/>
      <c r="B3399" s="79"/>
      <c r="C3399" s="79"/>
      <c r="D3399" s="79"/>
      <c r="E3399" s="79"/>
      <c r="F3399" s="79"/>
      <c r="G3399" s="79"/>
      <c r="H3399" s="79"/>
      <c r="I3399" s="79"/>
      <c r="J3399" s="79"/>
      <c r="K3399" s="79"/>
      <c r="L3399" s="79"/>
      <c r="M3399" s="79"/>
      <c r="N3399" s="79"/>
      <c r="O3399" s="79"/>
      <c r="P3399" s="79"/>
      <c r="Q3399" s="79"/>
      <c r="R3399" s="79"/>
      <c r="S3399" s="79"/>
      <c r="T3399" s="79"/>
      <c r="U3399" s="79"/>
      <c r="V3399" s="79"/>
      <c r="W3399" s="79"/>
    </row>
    <row r="3400" spans="1:23">
      <c r="A3400" s="79"/>
      <c r="B3400" s="79"/>
      <c r="C3400" s="79"/>
      <c r="D3400" s="79"/>
      <c r="E3400" s="79"/>
      <c r="F3400" s="79"/>
      <c r="G3400" s="79"/>
      <c r="H3400" s="79"/>
      <c r="I3400" s="79"/>
      <c r="J3400" s="79"/>
      <c r="K3400" s="79"/>
      <c r="L3400" s="79"/>
      <c r="M3400" s="79"/>
      <c r="N3400" s="79"/>
      <c r="O3400" s="79"/>
      <c r="P3400" s="79"/>
      <c r="Q3400" s="79"/>
      <c r="R3400" s="79"/>
      <c r="S3400" s="79"/>
      <c r="T3400" s="79"/>
      <c r="U3400" s="79"/>
      <c r="V3400" s="79"/>
      <c r="W3400" s="79"/>
    </row>
    <row r="3401" spans="1:23">
      <c r="A3401" s="79"/>
      <c r="B3401" s="79"/>
      <c r="C3401" s="79"/>
      <c r="D3401" s="79"/>
      <c r="E3401" s="79"/>
      <c r="F3401" s="79"/>
      <c r="G3401" s="79"/>
      <c r="H3401" s="79"/>
      <c r="I3401" s="79"/>
      <c r="J3401" s="79"/>
      <c r="K3401" s="79"/>
      <c r="L3401" s="79"/>
      <c r="M3401" s="79"/>
      <c r="N3401" s="79"/>
      <c r="O3401" s="79"/>
      <c r="P3401" s="79"/>
      <c r="Q3401" s="79"/>
      <c r="R3401" s="79"/>
      <c r="S3401" s="79"/>
      <c r="T3401" s="79"/>
      <c r="U3401" s="79"/>
      <c r="V3401" s="79"/>
      <c r="W3401" s="79"/>
    </row>
    <row r="3402" spans="1:23">
      <c r="A3402" s="79"/>
      <c r="B3402" s="79"/>
      <c r="C3402" s="79"/>
      <c r="D3402" s="79"/>
      <c r="E3402" s="79"/>
      <c r="F3402" s="79"/>
      <c r="G3402" s="79"/>
      <c r="H3402" s="79"/>
      <c r="I3402" s="79"/>
      <c r="J3402" s="79"/>
      <c r="K3402" s="79"/>
      <c r="L3402" s="79"/>
      <c r="M3402" s="79"/>
      <c r="N3402" s="79"/>
      <c r="O3402" s="79"/>
      <c r="P3402" s="79"/>
      <c r="Q3402" s="79"/>
      <c r="R3402" s="79"/>
      <c r="S3402" s="79"/>
      <c r="T3402" s="79"/>
      <c r="U3402" s="79"/>
      <c r="V3402" s="79"/>
      <c r="W3402" s="79"/>
    </row>
    <row r="3403" spans="1:23">
      <c r="A3403" s="79"/>
      <c r="B3403" s="79"/>
      <c r="C3403" s="79"/>
      <c r="D3403" s="79"/>
      <c r="E3403" s="79"/>
      <c r="F3403" s="79"/>
      <c r="G3403" s="79"/>
      <c r="H3403" s="79"/>
      <c r="I3403" s="79"/>
      <c r="J3403" s="79"/>
      <c r="K3403" s="79"/>
      <c r="L3403" s="79"/>
      <c r="M3403" s="79"/>
      <c r="N3403" s="79"/>
      <c r="O3403" s="79"/>
      <c r="P3403" s="79"/>
      <c r="Q3403" s="79"/>
      <c r="R3403" s="79"/>
      <c r="S3403" s="79"/>
      <c r="T3403" s="79"/>
      <c r="U3403" s="79"/>
      <c r="V3403" s="79"/>
      <c r="W3403" s="79"/>
    </row>
    <row r="3404" spans="1:23">
      <c r="A3404" s="79"/>
      <c r="B3404" s="79"/>
      <c r="C3404" s="79"/>
      <c r="D3404" s="79"/>
      <c r="E3404" s="79"/>
      <c r="F3404" s="79"/>
      <c r="G3404" s="79"/>
      <c r="H3404" s="79"/>
      <c r="I3404" s="79"/>
      <c r="J3404" s="79"/>
      <c r="K3404" s="79"/>
      <c r="L3404" s="79"/>
      <c r="M3404" s="79"/>
      <c r="N3404" s="79"/>
      <c r="O3404" s="79"/>
      <c r="P3404" s="79"/>
      <c r="Q3404" s="79"/>
      <c r="R3404" s="79"/>
      <c r="S3404" s="79"/>
      <c r="T3404" s="79"/>
      <c r="U3404" s="79"/>
      <c r="V3404" s="79"/>
      <c r="W3404" s="79"/>
    </row>
    <row r="3405" spans="1:23">
      <c r="A3405" s="79"/>
      <c r="B3405" s="79"/>
      <c r="C3405" s="79"/>
      <c r="D3405" s="79"/>
      <c r="E3405" s="79"/>
      <c r="F3405" s="79"/>
      <c r="G3405" s="79"/>
      <c r="H3405" s="79"/>
      <c r="I3405" s="79"/>
      <c r="J3405" s="79"/>
      <c r="K3405" s="79"/>
      <c r="L3405" s="79"/>
      <c r="M3405" s="79"/>
      <c r="N3405" s="79"/>
      <c r="O3405" s="79"/>
      <c r="P3405" s="79"/>
      <c r="Q3405" s="79"/>
      <c r="R3405" s="79"/>
      <c r="S3405" s="79"/>
      <c r="T3405" s="79"/>
      <c r="U3405" s="79"/>
      <c r="V3405" s="79"/>
      <c r="W3405" s="79"/>
    </row>
    <row r="3406" spans="1:23">
      <c r="A3406" s="79"/>
      <c r="B3406" s="79"/>
      <c r="C3406" s="79"/>
      <c r="D3406" s="79"/>
      <c r="E3406" s="79"/>
      <c r="F3406" s="79"/>
      <c r="G3406" s="79"/>
      <c r="H3406" s="79"/>
      <c r="I3406" s="79"/>
      <c r="J3406" s="79"/>
      <c r="K3406" s="79"/>
      <c r="L3406" s="79"/>
      <c r="M3406" s="79"/>
      <c r="N3406" s="79"/>
      <c r="O3406" s="79"/>
      <c r="P3406" s="79"/>
      <c r="Q3406" s="79"/>
      <c r="R3406" s="79"/>
      <c r="S3406" s="79"/>
      <c r="T3406" s="79"/>
      <c r="U3406" s="79"/>
      <c r="V3406" s="79"/>
      <c r="W3406" s="79"/>
    </row>
    <row r="3407" spans="1:23">
      <c r="A3407" s="79"/>
      <c r="B3407" s="79"/>
      <c r="C3407" s="79"/>
      <c r="D3407" s="79"/>
      <c r="E3407" s="79"/>
      <c r="F3407" s="79"/>
      <c r="G3407" s="79"/>
      <c r="H3407" s="79"/>
      <c r="I3407" s="79"/>
      <c r="J3407" s="79"/>
      <c r="K3407" s="79"/>
      <c r="L3407" s="79"/>
      <c r="M3407" s="79"/>
      <c r="N3407" s="79"/>
      <c r="O3407" s="79"/>
      <c r="P3407" s="79"/>
      <c r="Q3407" s="79"/>
      <c r="R3407" s="79"/>
      <c r="S3407" s="79"/>
      <c r="T3407" s="79"/>
      <c r="U3407" s="79"/>
      <c r="V3407" s="79"/>
      <c r="W3407" s="79"/>
    </row>
    <row r="3408" spans="1:23">
      <c r="A3408" s="79"/>
      <c r="B3408" s="79"/>
      <c r="C3408" s="79"/>
      <c r="D3408" s="79"/>
      <c r="E3408" s="79"/>
      <c r="F3408" s="79"/>
      <c r="G3408" s="79"/>
      <c r="H3408" s="79"/>
      <c r="I3408" s="79"/>
      <c r="J3408" s="79"/>
      <c r="K3408" s="79"/>
      <c r="L3408" s="79"/>
      <c r="M3408" s="79"/>
      <c r="N3408" s="79"/>
      <c r="O3408" s="79"/>
      <c r="P3408" s="79"/>
      <c r="Q3408" s="79"/>
      <c r="R3408" s="79"/>
      <c r="S3408" s="79"/>
      <c r="T3408" s="79"/>
      <c r="U3408" s="79"/>
      <c r="V3408" s="79"/>
      <c r="W3408" s="79"/>
    </row>
    <row r="3409" spans="1:23">
      <c r="A3409" s="79"/>
      <c r="B3409" s="79"/>
      <c r="C3409" s="79"/>
      <c r="D3409" s="79"/>
      <c r="E3409" s="79"/>
      <c r="F3409" s="79"/>
      <c r="G3409" s="79"/>
      <c r="H3409" s="79"/>
      <c r="I3409" s="79"/>
      <c r="J3409" s="79"/>
      <c r="K3409" s="79"/>
      <c r="L3409" s="79"/>
      <c r="M3409" s="79"/>
      <c r="N3409" s="79"/>
      <c r="O3409" s="79"/>
      <c r="P3409" s="79"/>
      <c r="Q3409" s="79"/>
      <c r="R3409" s="79"/>
      <c r="S3409" s="79"/>
      <c r="T3409" s="79"/>
      <c r="U3409" s="79"/>
      <c r="V3409" s="79"/>
      <c r="W3409" s="79"/>
    </row>
    <row r="3410" spans="1:23">
      <c r="A3410" s="79"/>
      <c r="B3410" s="79"/>
      <c r="C3410" s="79"/>
      <c r="D3410" s="79"/>
      <c r="E3410" s="79"/>
      <c r="F3410" s="79"/>
      <c r="G3410" s="79"/>
      <c r="H3410" s="79"/>
      <c r="I3410" s="79"/>
      <c r="J3410" s="79"/>
      <c r="K3410" s="79"/>
      <c r="L3410" s="79"/>
      <c r="M3410" s="79"/>
      <c r="N3410" s="79"/>
      <c r="O3410" s="79"/>
      <c r="P3410" s="79"/>
      <c r="Q3410" s="79"/>
      <c r="R3410" s="79"/>
      <c r="S3410" s="79"/>
      <c r="T3410" s="79"/>
      <c r="U3410" s="79"/>
      <c r="V3410" s="79"/>
      <c r="W3410" s="79"/>
    </row>
    <row r="3411" spans="1:23">
      <c r="A3411" s="79"/>
      <c r="B3411" s="79"/>
      <c r="C3411" s="79"/>
      <c r="D3411" s="79"/>
      <c r="E3411" s="79"/>
      <c r="F3411" s="79"/>
      <c r="G3411" s="79"/>
      <c r="H3411" s="79"/>
      <c r="I3411" s="79"/>
      <c r="J3411" s="79"/>
      <c r="K3411" s="79"/>
      <c r="L3411" s="79"/>
      <c r="M3411" s="79"/>
      <c r="N3411" s="79"/>
      <c r="O3411" s="79"/>
      <c r="P3411" s="79"/>
      <c r="Q3411" s="79"/>
      <c r="R3411" s="79"/>
      <c r="S3411" s="79"/>
      <c r="T3411" s="79"/>
      <c r="U3411" s="79"/>
      <c r="V3411" s="79"/>
      <c r="W3411" s="79"/>
    </row>
    <row r="3412" spans="1:23">
      <c r="A3412" s="79"/>
      <c r="B3412" s="79"/>
      <c r="C3412" s="79"/>
      <c r="D3412" s="79"/>
      <c r="E3412" s="79"/>
      <c r="F3412" s="79"/>
      <c r="G3412" s="79"/>
      <c r="H3412" s="79"/>
      <c r="I3412" s="79"/>
      <c r="J3412" s="79"/>
      <c r="K3412" s="79"/>
      <c r="L3412" s="79"/>
      <c r="M3412" s="79"/>
      <c r="N3412" s="79"/>
      <c r="O3412" s="79"/>
      <c r="P3412" s="79"/>
      <c r="Q3412" s="79"/>
      <c r="R3412" s="79"/>
      <c r="S3412" s="79"/>
      <c r="T3412" s="79"/>
      <c r="U3412" s="79"/>
      <c r="V3412" s="79"/>
      <c r="W3412" s="79"/>
    </row>
    <row r="3413" spans="1:23">
      <c r="A3413" s="79"/>
      <c r="B3413" s="79"/>
      <c r="C3413" s="79"/>
      <c r="D3413" s="79"/>
      <c r="E3413" s="79"/>
      <c r="F3413" s="79"/>
      <c r="G3413" s="79"/>
      <c r="H3413" s="79"/>
      <c r="I3413" s="79"/>
      <c r="J3413" s="79"/>
      <c r="K3413" s="79"/>
      <c r="L3413" s="79"/>
      <c r="M3413" s="79"/>
      <c r="N3413" s="79"/>
      <c r="O3413" s="79"/>
      <c r="P3413" s="79"/>
      <c r="Q3413" s="79"/>
      <c r="R3413" s="79"/>
      <c r="S3413" s="79"/>
      <c r="T3413" s="79"/>
      <c r="U3413" s="79"/>
      <c r="V3413" s="79"/>
      <c r="W3413" s="79"/>
    </row>
    <row r="3414" spans="1:23">
      <c r="A3414" s="79"/>
      <c r="B3414" s="79"/>
      <c r="C3414" s="79"/>
      <c r="D3414" s="79"/>
      <c r="E3414" s="79"/>
      <c r="F3414" s="79"/>
      <c r="G3414" s="79"/>
      <c r="H3414" s="79"/>
      <c r="I3414" s="79"/>
      <c r="J3414" s="79"/>
      <c r="K3414" s="79"/>
      <c r="L3414" s="79"/>
      <c r="M3414" s="79"/>
      <c r="N3414" s="79"/>
      <c r="O3414" s="79"/>
      <c r="P3414" s="79"/>
      <c r="Q3414" s="79"/>
      <c r="R3414" s="79"/>
      <c r="S3414" s="79"/>
      <c r="T3414" s="79"/>
      <c r="U3414" s="79"/>
      <c r="V3414" s="79"/>
      <c r="W3414" s="79"/>
    </row>
    <row r="3415" spans="1:23">
      <c r="A3415" s="79"/>
      <c r="B3415" s="79"/>
      <c r="C3415" s="79"/>
      <c r="D3415" s="79"/>
      <c r="E3415" s="79"/>
      <c r="F3415" s="79"/>
      <c r="G3415" s="79"/>
      <c r="H3415" s="79"/>
      <c r="I3415" s="79"/>
      <c r="J3415" s="79"/>
      <c r="K3415" s="79"/>
      <c r="L3415" s="79"/>
      <c r="M3415" s="79"/>
      <c r="N3415" s="79"/>
      <c r="O3415" s="79"/>
      <c r="P3415" s="79"/>
      <c r="Q3415" s="79"/>
      <c r="R3415" s="79"/>
      <c r="S3415" s="79"/>
      <c r="T3415" s="79"/>
      <c r="U3415" s="79"/>
      <c r="V3415" s="79"/>
      <c r="W3415" s="79"/>
    </row>
    <row r="3416" spans="1:23">
      <c r="A3416" s="79"/>
      <c r="B3416" s="79"/>
      <c r="C3416" s="79"/>
      <c r="D3416" s="79"/>
      <c r="E3416" s="79"/>
      <c r="F3416" s="79"/>
      <c r="G3416" s="79"/>
      <c r="H3416" s="79"/>
      <c r="I3416" s="79"/>
      <c r="J3416" s="79"/>
      <c r="K3416" s="79"/>
      <c r="L3416" s="79"/>
      <c r="M3416" s="79"/>
      <c r="N3416" s="79"/>
      <c r="O3416" s="79"/>
      <c r="P3416" s="79"/>
      <c r="Q3416" s="79"/>
      <c r="R3416" s="79"/>
      <c r="S3416" s="79"/>
      <c r="T3416" s="79"/>
      <c r="U3416" s="79"/>
      <c r="V3416" s="79"/>
      <c r="W3416" s="79"/>
    </row>
    <row r="3417" spans="1:23">
      <c r="A3417" s="79"/>
      <c r="B3417" s="79"/>
      <c r="C3417" s="79"/>
      <c r="D3417" s="79"/>
      <c r="E3417" s="79"/>
      <c r="F3417" s="79"/>
      <c r="G3417" s="79"/>
      <c r="H3417" s="79"/>
      <c r="I3417" s="79"/>
      <c r="J3417" s="79"/>
      <c r="K3417" s="79"/>
      <c r="L3417" s="79"/>
      <c r="M3417" s="79"/>
      <c r="N3417" s="79"/>
      <c r="O3417" s="79"/>
      <c r="P3417" s="79"/>
      <c r="Q3417" s="79"/>
      <c r="R3417" s="79"/>
      <c r="S3417" s="79"/>
      <c r="T3417" s="79"/>
      <c r="U3417" s="79"/>
      <c r="V3417" s="79"/>
      <c r="W3417" s="79"/>
    </row>
    <row r="3418" spans="1:23">
      <c r="A3418" s="79"/>
      <c r="B3418" s="79"/>
      <c r="C3418" s="79"/>
      <c r="D3418" s="79"/>
      <c r="E3418" s="79"/>
      <c r="F3418" s="79"/>
      <c r="G3418" s="79"/>
      <c r="H3418" s="79"/>
      <c r="I3418" s="79"/>
      <c r="J3418" s="79"/>
      <c r="K3418" s="79"/>
      <c r="L3418" s="79"/>
      <c r="M3418" s="79"/>
      <c r="N3418" s="79"/>
      <c r="O3418" s="79"/>
      <c r="P3418" s="79"/>
      <c r="Q3418" s="79"/>
      <c r="R3418" s="79"/>
      <c r="S3418" s="79"/>
      <c r="T3418" s="79"/>
      <c r="U3418" s="79"/>
      <c r="V3418" s="79"/>
      <c r="W3418" s="79"/>
    </row>
    <row r="3419" spans="1:23">
      <c r="A3419" s="79"/>
      <c r="B3419" s="79"/>
      <c r="C3419" s="79"/>
      <c r="D3419" s="79"/>
      <c r="E3419" s="79"/>
      <c r="F3419" s="79"/>
      <c r="G3419" s="79"/>
      <c r="H3419" s="79"/>
      <c r="I3419" s="79"/>
      <c r="J3419" s="79"/>
      <c r="K3419" s="79"/>
      <c r="L3419" s="79"/>
      <c r="M3419" s="79"/>
      <c r="N3419" s="79"/>
      <c r="O3419" s="79"/>
      <c r="P3419" s="79"/>
      <c r="Q3419" s="79"/>
      <c r="R3419" s="79"/>
      <c r="S3419" s="79"/>
      <c r="T3419" s="79"/>
      <c r="U3419" s="79"/>
      <c r="V3419" s="79"/>
      <c r="W3419" s="79"/>
    </row>
    <row r="3420" spans="1:23">
      <c r="A3420" s="79"/>
      <c r="B3420" s="79"/>
      <c r="C3420" s="79"/>
      <c r="D3420" s="79"/>
      <c r="E3420" s="79"/>
      <c r="F3420" s="79"/>
      <c r="G3420" s="79"/>
      <c r="H3420" s="79"/>
      <c r="I3420" s="79"/>
      <c r="J3420" s="79"/>
      <c r="K3420" s="79"/>
      <c r="L3420" s="79"/>
      <c r="M3420" s="79"/>
      <c r="N3420" s="79"/>
      <c r="O3420" s="79"/>
      <c r="P3420" s="79"/>
      <c r="Q3420" s="79"/>
      <c r="R3420" s="79"/>
      <c r="S3420" s="79"/>
      <c r="T3420" s="79"/>
      <c r="U3420" s="79"/>
      <c r="V3420" s="79"/>
      <c r="W3420" s="79"/>
    </row>
    <row r="3421" spans="1:23">
      <c r="A3421" s="79"/>
      <c r="B3421" s="79"/>
      <c r="C3421" s="79"/>
      <c r="D3421" s="79"/>
      <c r="E3421" s="79"/>
      <c r="F3421" s="79"/>
      <c r="G3421" s="79"/>
      <c r="H3421" s="79"/>
      <c r="I3421" s="79"/>
      <c r="J3421" s="79"/>
      <c r="K3421" s="79"/>
      <c r="L3421" s="79"/>
      <c r="M3421" s="79"/>
      <c r="N3421" s="79"/>
      <c r="O3421" s="79"/>
      <c r="P3421" s="79"/>
      <c r="Q3421" s="79"/>
      <c r="R3421" s="79"/>
      <c r="S3421" s="79"/>
      <c r="T3421" s="79"/>
      <c r="U3421" s="79"/>
      <c r="V3421" s="79"/>
      <c r="W3421" s="79"/>
    </row>
    <row r="3422" spans="1:23">
      <c r="A3422" s="79"/>
      <c r="B3422" s="79"/>
      <c r="C3422" s="79"/>
      <c r="D3422" s="79"/>
      <c r="E3422" s="79"/>
      <c r="F3422" s="79"/>
      <c r="G3422" s="79"/>
      <c r="H3422" s="79"/>
      <c r="I3422" s="79"/>
      <c r="J3422" s="79"/>
      <c r="K3422" s="79"/>
      <c r="L3422" s="79"/>
      <c r="M3422" s="79"/>
      <c r="N3422" s="79"/>
      <c r="O3422" s="79"/>
      <c r="P3422" s="79"/>
      <c r="Q3422" s="79"/>
      <c r="R3422" s="79"/>
      <c r="S3422" s="79"/>
      <c r="T3422" s="79"/>
      <c r="U3422" s="79"/>
      <c r="V3422" s="79"/>
      <c r="W3422" s="79"/>
    </row>
    <row r="3423" spans="1:23">
      <c r="A3423" s="79"/>
      <c r="B3423" s="79"/>
      <c r="C3423" s="79"/>
      <c r="D3423" s="79"/>
      <c r="E3423" s="79"/>
      <c r="F3423" s="79"/>
      <c r="G3423" s="79"/>
      <c r="H3423" s="79"/>
      <c r="I3423" s="79"/>
      <c r="J3423" s="79"/>
      <c r="K3423" s="79"/>
      <c r="L3423" s="79"/>
      <c r="M3423" s="79"/>
      <c r="N3423" s="79"/>
      <c r="O3423" s="79"/>
      <c r="P3423" s="79"/>
      <c r="Q3423" s="79"/>
      <c r="R3423" s="79"/>
      <c r="S3423" s="79"/>
      <c r="T3423" s="79"/>
      <c r="U3423" s="79"/>
      <c r="V3423" s="79"/>
      <c r="W3423" s="79"/>
    </row>
    <row r="3424" spans="1:23">
      <c r="A3424" s="79"/>
      <c r="B3424" s="79"/>
      <c r="C3424" s="79"/>
      <c r="D3424" s="79"/>
      <c r="E3424" s="79"/>
      <c r="F3424" s="79"/>
      <c r="G3424" s="79"/>
      <c r="H3424" s="79"/>
      <c r="I3424" s="79"/>
      <c r="J3424" s="79"/>
      <c r="K3424" s="79"/>
      <c r="L3424" s="79"/>
      <c r="M3424" s="79"/>
      <c r="N3424" s="79"/>
      <c r="O3424" s="79"/>
      <c r="P3424" s="79"/>
      <c r="Q3424" s="79"/>
      <c r="R3424" s="79"/>
      <c r="S3424" s="79"/>
      <c r="T3424" s="79"/>
      <c r="U3424" s="79"/>
      <c r="V3424" s="79"/>
      <c r="W3424" s="79"/>
    </row>
    <row r="3425" spans="1:23">
      <c r="A3425" s="79"/>
      <c r="B3425" s="79"/>
      <c r="C3425" s="79"/>
      <c r="D3425" s="79"/>
      <c r="E3425" s="79"/>
      <c r="F3425" s="79"/>
      <c r="G3425" s="79"/>
      <c r="H3425" s="79"/>
      <c r="I3425" s="79"/>
      <c r="J3425" s="79"/>
      <c r="K3425" s="79"/>
      <c r="L3425" s="79"/>
      <c r="M3425" s="79"/>
      <c r="N3425" s="79"/>
      <c r="O3425" s="79"/>
      <c r="P3425" s="79"/>
      <c r="Q3425" s="79"/>
      <c r="R3425" s="79"/>
      <c r="S3425" s="79"/>
      <c r="T3425" s="79"/>
      <c r="U3425" s="79"/>
      <c r="V3425" s="79"/>
      <c r="W3425" s="79"/>
    </row>
    <row r="3426" spans="1:23">
      <c r="A3426" s="79"/>
      <c r="B3426" s="79"/>
      <c r="C3426" s="79"/>
      <c r="D3426" s="79"/>
      <c r="E3426" s="79"/>
      <c r="F3426" s="79"/>
      <c r="G3426" s="79"/>
      <c r="H3426" s="79"/>
      <c r="I3426" s="79"/>
      <c r="J3426" s="79"/>
      <c r="K3426" s="79"/>
      <c r="L3426" s="79"/>
      <c r="M3426" s="79"/>
      <c r="N3426" s="79"/>
      <c r="O3426" s="79"/>
      <c r="P3426" s="79"/>
      <c r="Q3426" s="79"/>
      <c r="R3426" s="79"/>
      <c r="S3426" s="79"/>
      <c r="T3426" s="79"/>
      <c r="U3426" s="79"/>
      <c r="V3426" s="79"/>
      <c r="W3426" s="79"/>
    </row>
    <row r="3427" spans="1:23">
      <c r="A3427" s="79"/>
      <c r="B3427" s="79"/>
      <c r="C3427" s="79"/>
      <c r="D3427" s="79"/>
      <c r="E3427" s="79"/>
      <c r="F3427" s="79"/>
      <c r="G3427" s="79"/>
      <c r="H3427" s="79"/>
      <c r="I3427" s="79"/>
      <c r="J3427" s="79"/>
      <c r="K3427" s="79"/>
      <c r="L3427" s="79"/>
      <c r="M3427" s="79"/>
      <c r="N3427" s="79"/>
      <c r="O3427" s="79"/>
      <c r="P3427" s="79"/>
      <c r="Q3427" s="79"/>
      <c r="R3427" s="79"/>
      <c r="S3427" s="79"/>
      <c r="T3427" s="79"/>
      <c r="U3427" s="79"/>
      <c r="V3427" s="79"/>
      <c r="W3427" s="79"/>
    </row>
    <row r="3428" spans="1:23">
      <c r="A3428" s="79"/>
      <c r="B3428" s="79"/>
      <c r="C3428" s="79"/>
      <c r="D3428" s="79"/>
      <c r="E3428" s="79"/>
      <c r="F3428" s="79"/>
      <c r="G3428" s="79"/>
      <c r="H3428" s="79"/>
      <c r="I3428" s="79"/>
      <c r="J3428" s="79"/>
      <c r="K3428" s="79"/>
      <c r="L3428" s="79"/>
      <c r="M3428" s="79"/>
      <c r="N3428" s="79"/>
      <c r="O3428" s="79"/>
      <c r="P3428" s="79"/>
      <c r="Q3428" s="79"/>
      <c r="R3428" s="79"/>
      <c r="S3428" s="79"/>
      <c r="T3428" s="79"/>
      <c r="U3428" s="79"/>
      <c r="V3428" s="79"/>
      <c r="W3428" s="79"/>
    </row>
    <row r="3429" spans="1:23">
      <c r="A3429" s="79"/>
      <c r="B3429" s="79"/>
      <c r="C3429" s="79"/>
      <c r="D3429" s="79"/>
      <c r="E3429" s="79"/>
      <c r="F3429" s="79"/>
      <c r="G3429" s="79"/>
      <c r="H3429" s="79"/>
      <c r="I3429" s="79"/>
      <c r="J3429" s="79"/>
      <c r="K3429" s="79"/>
      <c r="L3429" s="79"/>
      <c r="M3429" s="79"/>
      <c r="N3429" s="79"/>
      <c r="O3429" s="79"/>
      <c r="P3429" s="79"/>
      <c r="Q3429" s="79"/>
      <c r="R3429" s="79"/>
      <c r="S3429" s="79"/>
      <c r="T3429" s="79"/>
      <c r="U3429" s="79"/>
      <c r="V3429" s="79"/>
      <c r="W3429" s="79"/>
    </row>
    <row r="3430" spans="1:23">
      <c r="A3430" s="79"/>
      <c r="B3430" s="79"/>
      <c r="C3430" s="79"/>
      <c r="D3430" s="79"/>
      <c r="E3430" s="79"/>
      <c r="F3430" s="79"/>
      <c r="G3430" s="79"/>
      <c r="H3430" s="79"/>
      <c r="I3430" s="79"/>
      <c r="J3430" s="79"/>
      <c r="K3430" s="79"/>
      <c r="L3430" s="79"/>
      <c r="M3430" s="79"/>
      <c r="N3430" s="79"/>
      <c r="O3430" s="79"/>
      <c r="P3430" s="79"/>
      <c r="Q3430" s="79"/>
      <c r="R3430" s="79"/>
      <c r="S3430" s="79"/>
      <c r="T3430" s="79"/>
      <c r="U3430" s="79"/>
      <c r="V3430" s="79"/>
      <c r="W3430" s="79"/>
    </row>
    <row r="3431" spans="1:23">
      <c r="A3431" s="79"/>
      <c r="B3431" s="79"/>
      <c r="C3431" s="79"/>
      <c r="D3431" s="79"/>
      <c r="E3431" s="79"/>
      <c r="F3431" s="79"/>
      <c r="G3431" s="79"/>
      <c r="H3431" s="79"/>
      <c r="I3431" s="79"/>
      <c r="J3431" s="79"/>
      <c r="K3431" s="79"/>
      <c r="L3431" s="79"/>
      <c r="M3431" s="79"/>
      <c r="N3431" s="79"/>
      <c r="O3431" s="79"/>
      <c r="P3431" s="79"/>
      <c r="Q3431" s="79"/>
      <c r="R3431" s="79"/>
      <c r="S3431" s="79"/>
      <c r="T3431" s="79"/>
      <c r="U3431" s="79"/>
      <c r="V3431" s="79"/>
      <c r="W3431" s="79"/>
    </row>
    <row r="3432" spans="1:23">
      <c r="A3432" s="79"/>
      <c r="B3432" s="79"/>
      <c r="C3432" s="79"/>
      <c r="D3432" s="79"/>
      <c r="E3432" s="79"/>
      <c r="F3432" s="79"/>
      <c r="G3432" s="79"/>
      <c r="H3432" s="79"/>
      <c r="I3432" s="79"/>
      <c r="J3432" s="79"/>
      <c r="K3432" s="79"/>
      <c r="L3432" s="79"/>
      <c r="M3432" s="79"/>
      <c r="N3432" s="79"/>
      <c r="O3432" s="79"/>
      <c r="P3432" s="79"/>
      <c r="Q3432" s="79"/>
      <c r="R3432" s="79"/>
      <c r="S3432" s="79"/>
      <c r="T3432" s="79"/>
      <c r="U3432" s="79"/>
      <c r="V3432" s="79"/>
      <c r="W3432" s="79"/>
    </row>
    <row r="3433" spans="1:23">
      <c r="A3433" s="79"/>
      <c r="B3433" s="79"/>
      <c r="C3433" s="79"/>
      <c r="D3433" s="79"/>
      <c r="E3433" s="79"/>
      <c r="F3433" s="79"/>
      <c r="G3433" s="79"/>
      <c r="H3433" s="79"/>
      <c r="I3433" s="79"/>
      <c r="J3433" s="79"/>
      <c r="K3433" s="79"/>
      <c r="L3433" s="79"/>
      <c r="M3433" s="79"/>
      <c r="N3433" s="79"/>
      <c r="O3433" s="79"/>
      <c r="P3433" s="79"/>
      <c r="Q3433" s="79"/>
      <c r="R3433" s="79"/>
      <c r="S3433" s="79"/>
      <c r="T3433" s="79"/>
      <c r="U3433" s="79"/>
      <c r="V3433" s="79"/>
      <c r="W3433" s="79"/>
    </row>
    <row r="3434" spans="1:23">
      <c r="A3434" s="79"/>
      <c r="B3434" s="79"/>
      <c r="C3434" s="79"/>
      <c r="D3434" s="79"/>
      <c r="E3434" s="79"/>
      <c r="F3434" s="79"/>
      <c r="G3434" s="79"/>
      <c r="H3434" s="79"/>
      <c r="I3434" s="79"/>
      <c r="J3434" s="79"/>
      <c r="K3434" s="79"/>
      <c r="L3434" s="79"/>
      <c r="M3434" s="79"/>
      <c r="N3434" s="79"/>
      <c r="O3434" s="79"/>
      <c r="P3434" s="79"/>
      <c r="Q3434" s="79"/>
      <c r="R3434" s="79"/>
      <c r="S3434" s="79"/>
      <c r="T3434" s="79"/>
      <c r="U3434" s="79"/>
      <c r="V3434" s="79"/>
      <c r="W3434" s="79"/>
    </row>
    <row r="3435" spans="1:23">
      <c r="A3435" s="79"/>
      <c r="B3435" s="79"/>
      <c r="C3435" s="79"/>
      <c r="D3435" s="79"/>
      <c r="E3435" s="79"/>
      <c r="F3435" s="79"/>
      <c r="G3435" s="79"/>
      <c r="H3435" s="79"/>
      <c r="I3435" s="79"/>
      <c r="J3435" s="79"/>
      <c r="K3435" s="79"/>
      <c r="L3435" s="79"/>
      <c r="M3435" s="79"/>
      <c r="N3435" s="79"/>
      <c r="O3435" s="79"/>
      <c r="P3435" s="79"/>
      <c r="Q3435" s="79"/>
      <c r="R3435" s="79"/>
      <c r="S3435" s="79"/>
      <c r="T3435" s="79"/>
      <c r="U3435" s="79"/>
      <c r="V3435" s="79"/>
      <c r="W3435" s="79"/>
    </row>
    <row r="3436" spans="1:23">
      <c r="A3436" s="79"/>
      <c r="B3436" s="79"/>
      <c r="C3436" s="79"/>
      <c r="D3436" s="79"/>
      <c r="E3436" s="79"/>
      <c r="F3436" s="79"/>
      <c r="G3436" s="79"/>
      <c r="H3436" s="79"/>
      <c r="I3436" s="79"/>
      <c r="J3436" s="79"/>
      <c r="K3436" s="79"/>
      <c r="L3436" s="79"/>
      <c r="M3436" s="79"/>
      <c r="N3436" s="79"/>
      <c r="O3436" s="79"/>
      <c r="P3436" s="79"/>
      <c r="Q3436" s="79"/>
      <c r="R3436" s="79"/>
      <c r="S3436" s="79"/>
      <c r="T3436" s="79"/>
      <c r="U3436" s="79"/>
      <c r="V3436" s="79"/>
      <c r="W3436" s="79"/>
    </row>
    <row r="3437" spans="1:23">
      <c r="A3437" s="79"/>
      <c r="B3437" s="79"/>
      <c r="C3437" s="79"/>
      <c r="D3437" s="79"/>
      <c r="E3437" s="79"/>
      <c r="F3437" s="79"/>
      <c r="G3437" s="79"/>
      <c r="H3437" s="79"/>
      <c r="I3437" s="79"/>
      <c r="J3437" s="79"/>
      <c r="K3437" s="79"/>
      <c r="L3437" s="79"/>
      <c r="M3437" s="79"/>
      <c r="N3437" s="79"/>
      <c r="O3437" s="79"/>
      <c r="P3437" s="79"/>
      <c r="Q3437" s="79"/>
      <c r="R3437" s="79"/>
      <c r="S3437" s="79"/>
      <c r="T3437" s="79"/>
      <c r="U3437" s="79"/>
      <c r="V3437" s="79"/>
      <c r="W3437" s="79"/>
    </row>
    <row r="3438" spans="1:23">
      <c r="A3438" s="79"/>
      <c r="B3438" s="79"/>
      <c r="C3438" s="79"/>
      <c r="D3438" s="79"/>
      <c r="E3438" s="79"/>
      <c r="F3438" s="79"/>
      <c r="G3438" s="79"/>
      <c r="H3438" s="79"/>
      <c r="I3438" s="79"/>
      <c r="J3438" s="79"/>
      <c r="K3438" s="79"/>
      <c r="L3438" s="79"/>
      <c r="M3438" s="79"/>
      <c r="N3438" s="79"/>
      <c r="O3438" s="79"/>
      <c r="P3438" s="79"/>
      <c r="Q3438" s="79"/>
      <c r="R3438" s="79"/>
      <c r="S3438" s="79"/>
      <c r="T3438" s="79"/>
      <c r="U3438" s="79"/>
      <c r="V3438" s="79"/>
      <c r="W3438" s="79"/>
    </row>
    <row r="3439" spans="1:23">
      <c r="A3439" s="79"/>
      <c r="B3439" s="79"/>
      <c r="C3439" s="79"/>
      <c r="D3439" s="79"/>
      <c r="E3439" s="79"/>
      <c r="F3439" s="79"/>
      <c r="G3439" s="79"/>
      <c r="H3439" s="79"/>
      <c r="I3439" s="79"/>
      <c r="J3439" s="79"/>
      <c r="K3439" s="79"/>
      <c r="L3439" s="79"/>
      <c r="M3439" s="79"/>
      <c r="N3439" s="79"/>
      <c r="O3439" s="79"/>
      <c r="P3439" s="79"/>
      <c r="Q3439" s="79"/>
      <c r="R3439" s="79"/>
      <c r="S3439" s="79"/>
      <c r="T3439" s="79"/>
      <c r="U3439" s="79"/>
      <c r="V3439" s="79"/>
      <c r="W3439" s="79"/>
    </row>
    <row r="3440" spans="1:23">
      <c r="A3440" s="79"/>
      <c r="B3440" s="79"/>
      <c r="C3440" s="79"/>
      <c r="D3440" s="79"/>
      <c r="E3440" s="79"/>
      <c r="F3440" s="79"/>
      <c r="G3440" s="79"/>
      <c r="H3440" s="79"/>
      <c r="I3440" s="79"/>
      <c r="J3440" s="79"/>
      <c r="K3440" s="79"/>
      <c r="L3440" s="79"/>
      <c r="M3440" s="79"/>
      <c r="N3440" s="79"/>
      <c r="O3440" s="79"/>
      <c r="P3440" s="79"/>
      <c r="Q3440" s="79"/>
      <c r="R3440" s="79"/>
      <c r="S3440" s="79"/>
      <c r="T3440" s="79"/>
      <c r="U3440" s="79"/>
      <c r="V3440" s="79"/>
      <c r="W3440" s="79"/>
    </row>
    <row r="3441" spans="1:23">
      <c r="A3441" s="79"/>
      <c r="B3441" s="79"/>
      <c r="C3441" s="79"/>
      <c r="D3441" s="79"/>
      <c r="E3441" s="79"/>
      <c r="F3441" s="79"/>
      <c r="G3441" s="79"/>
      <c r="H3441" s="79"/>
      <c r="I3441" s="79"/>
      <c r="J3441" s="79"/>
      <c r="K3441" s="79"/>
      <c r="L3441" s="79"/>
      <c r="M3441" s="79"/>
      <c r="N3441" s="79"/>
      <c r="O3441" s="79"/>
      <c r="P3441" s="79"/>
      <c r="Q3441" s="79"/>
      <c r="R3441" s="79"/>
      <c r="S3441" s="79"/>
      <c r="T3441" s="79"/>
      <c r="U3441" s="79"/>
      <c r="V3441" s="79"/>
      <c r="W3441" s="79"/>
    </row>
    <row r="3442" spans="1:23">
      <c r="A3442" s="79"/>
      <c r="B3442" s="79"/>
      <c r="C3442" s="79"/>
      <c r="D3442" s="79"/>
      <c r="E3442" s="79"/>
      <c r="F3442" s="79"/>
      <c r="G3442" s="79"/>
      <c r="H3442" s="79"/>
      <c r="I3442" s="79"/>
      <c r="J3442" s="79"/>
      <c r="K3442" s="79"/>
      <c r="L3442" s="79"/>
      <c r="M3442" s="79"/>
      <c r="N3442" s="79"/>
      <c r="O3442" s="79"/>
      <c r="P3442" s="79"/>
      <c r="Q3442" s="79"/>
      <c r="R3442" s="79"/>
      <c r="S3442" s="79"/>
      <c r="T3442" s="79"/>
      <c r="U3442" s="79"/>
      <c r="V3442" s="79"/>
      <c r="W3442" s="79"/>
    </row>
    <row r="3443" spans="1:23">
      <c r="A3443" s="79"/>
      <c r="B3443" s="79"/>
      <c r="C3443" s="79"/>
      <c r="D3443" s="79"/>
      <c r="E3443" s="79"/>
      <c r="F3443" s="79"/>
      <c r="G3443" s="79"/>
      <c r="H3443" s="79"/>
      <c r="I3443" s="79"/>
      <c r="J3443" s="79"/>
      <c r="K3443" s="79"/>
      <c r="L3443" s="79"/>
      <c r="M3443" s="79"/>
      <c r="N3443" s="79"/>
      <c r="O3443" s="79"/>
      <c r="P3443" s="79"/>
      <c r="Q3443" s="79"/>
      <c r="R3443" s="79"/>
      <c r="S3443" s="79"/>
      <c r="T3443" s="79"/>
      <c r="U3443" s="79"/>
      <c r="V3443" s="79"/>
      <c r="W3443" s="79"/>
    </row>
    <row r="3444" spans="1:23">
      <c r="A3444" s="79"/>
      <c r="B3444" s="79"/>
      <c r="C3444" s="79"/>
      <c r="D3444" s="79"/>
      <c r="E3444" s="79"/>
      <c r="F3444" s="79"/>
      <c r="G3444" s="79"/>
      <c r="H3444" s="79"/>
      <c r="I3444" s="79"/>
      <c r="J3444" s="79"/>
      <c r="K3444" s="79"/>
      <c r="L3444" s="79"/>
      <c r="M3444" s="79"/>
      <c r="N3444" s="79"/>
      <c r="O3444" s="79"/>
      <c r="P3444" s="79"/>
      <c r="Q3444" s="79"/>
      <c r="R3444" s="79"/>
      <c r="S3444" s="79"/>
      <c r="T3444" s="79"/>
      <c r="U3444" s="79"/>
      <c r="V3444" s="79"/>
      <c r="W3444" s="79"/>
    </row>
    <row r="3445" spans="1:23">
      <c r="A3445" s="79"/>
      <c r="B3445" s="79"/>
      <c r="C3445" s="79"/>
      <c r="D3445" s="79"/>
      <c r="E3445" s="79"/>
      <c r="F3445" s="79"/>
      <c r="G3445" s="79"/>
      <c r="H3445" s="79"/>
      <c r="I3445" s="79"/>
      <c r="J3445" s="79"/>
      <c r="K3445" s="79"/>
      <c r="L3445" s="79"/>
      <c r="M3445" s="79"/>
      <c r="N3445" s="79"/>
      <c r="O3445" s="79"/>
      <c r="P3445" s="79"/>
      <c r="Q3445" s="79"/>
      <c r="R3445" s="79"/>
      <c r="S3445" s="79"/>
      <c r="T3445" s="79"/>
      <c r="U3445" s="79"/>
      <c r="V3445" s="79"/>
      <c r="W3445" s="79"/>
    </row>
    <row r="3446" spans="1:23">
      <c r="A3446" s="79"/>
      <c r="B3446" s="79"/>
      <c r="C3446" s="79"/>
      <c r="D3446" s="79"/>
      <c r="E3446" s="79"/>
      <c r="F3446" s="79"/>
      <c r="G3446" s="79"/>
      <c r="H3446" s="79"/>
      <c r="I3446" s="79"/>
      <c r="J3446" s="79"/>
      <c r="K3446" s="79"/>
      <c r="L3446" s="79"/>
      <c r="M3446" s="79"/>
      <c r="N3446" s="79"/>
      <c r="O3446" s="79"/>
      <c r="P3446" s="79"/>
      <c r="Q3446" s="79"/>
      <c r="R3446" s="79"/>
      <c r="S3446" s="79"/>
      <c r="T3446" s="79"/>
      <c r="U3446" s="79"/>
      <c r="V3446" s="79"/>
      <c r="W3446" s="79"/>
    </row>
    <row r="3447" spans="1:23">
      <c r="A3447" s="79"/>
      <c r="B3447" s="79"/>
      <c r="C3447" s="79"/>
      <c r="D3447" s="79"/>
      <c r="E3447" s="79"/>
      <c r="F3447" s="79"/>
      <c r="G3447" s="79"/>
      <c r="H3447" s="79"/>
      <c r="I3447" s="79"/>
      <c r="J3447" s="79"/>
      <c r="K3447" s="79"/>
      <c r="L3447" s="79"/>
      <c r="M3447" s="79"/>
      <c r="N3447" s="79"/>
      <c r="O3447" s="79"/>
      <c r="P3447" s="79"/>
      <c r="Q3447" s="79"/>
      <c r="R3447" s="79"/>
      <c r="S3447" s="79"/>
      <c r="T3447" s="79"/>
      <c r="U3447" s="79"/>
      <c r="V3447" s="79"/>
      <c r="W3447" s="79"/>
    </row>
    <row r="3448" spans="1:23">
      <c r="A3448" s="79"/>
      <c r="B3448" s="79"/>
      <c r="C3448" s="79"/>
      <c r="D3448" s="79"/>
      <c r="E3448" s="79"/>
      <c r="F3448" s="79"/>
      <c r="G3448" s="79"/>
      <c r="H3448" s="79"/>
      <c r="I3448" s="79"/>
      <c r="J3448" s="79"/>
      <c r="K3448" s="79"/>
      <c r="L3448" s="79"/>
      <c r="M3448" s="79"/>
      <c r="N3448" s="79"/>
      <c r="O3448" s="79"/>
      <c r="P3448" s="79"/>
      <c r="Q3448" s="79"/>
      <c r="R3448" s="79"/>
      <c r="S3448" s="79"/>
      <c r="T3448" s="79"/>
      <c r="U3448" s="79"/>
      <c r="V3448" s="79"/>
      <c r="W3448" s="79"/>
    </row>
    <row r="3449" spans="1:23">
      <c r="A3449" s="79"/>
      <c r="B3449" s="79"/>
      <c r="C3449" s="79"/>
      <c r="D3449" s="79"/>
      <c r="E3449" s="79"/>
      <c r="F3449" s="79"/>
      <c r="G3449" s="79"/>
      <c r="H3449" s="79"/>
      <c r="I3449" s="79"/>
      <c r="J3449" s="79"/>
      <c r="K3449" s="79"/>
      <c r="L3449" s="79"/>
      <c r="M3449" s="79"/>
      <c r="N3449" s="79"/>
      <c r="O3449" s="79"/>
      <c r="P3449" s="79"/>
      <c r="Q3449" s="79"/>
      <c r="R3449" s="79"/>
      <c r="S3449" s="79"/>
      <c r="T3449" s="79"/>
      <c r="U3449" s="79"/>
      <c r="V3449" s="79"/>
      <c r="W3449" s="79"/>
    </row>
    <row r="3450" spans="1:23">
      <c r="A3450" s="79"/>
      <c r="B3450" s="79"/>
      <c r="C3450" s="79"/>
      <c r="D3450" s="79"/>
      <c r="E3450" s="79"/>
      <c r="F3450" s="79"/>
      <c r="G3450" s="79"/>
      <c r="H3450" s="79"/>
      <c r="I3450" s="79"/>
      <c r="J3450" s="79"/>
      <c r="K3450" s="79"/>
      <c r="L3450" s="79"/>
      <c r="M3450" s="79"/>
      <c r="N3450" s="79"/>
      <c r="O3450" s="79"/>
      <c r="P3450" s="79"/>
      <c r="Q3450" s="79"/>
      <c r="R3450" s="79"/>
      <c r="S3450" s="79"/>
      <c r="T3450" s="79"/>
      <c r="U3450" s="79"/>
      <c r="V3450" s="79"/>
      <c r="W3450" s="79"/>
    </row>
    <row r="3451" spans="1:23">
      <c r="A3451" s="79"/>
      <c r="B3451" s="79"/>
      <c r="C3451" s="79"/>
      <c r="D3451" s="79"/>
      <c r="E3451" s="79"/>
      <c r="F3451" s="79"/>
      <c r="G3451" s="79"/>
      <c r="H3451" s="79"/>
      <c r="I3451" s="79"/>
      <c r="J3451" s="79"/>
      <c r="K3451" s="79"/>
      <c r="L3451" s="79"/>
      <c r="M3451" s="79"/>
      <c r="N3451" s="79"/>
      <c r="O3451" s="79"/>
      <c r="P3451" s="79"/>
      <c r="Q3451" s="79"/>
      <c r="R3451" s="79"/>
      <c r="S3451" s="79"/>
      <c r="T3451" s="79"/>
      <c r="U3451" s="79"/>
      <c r="V3451" s="79"/>
      <c r="W3451" s="79"/>
    </row>
    <row r="3452" spans="1:23">
      <c r="A3452" s="79"/>
      <c r="B3452" s="79"/>
      <c r="C3452" s="79"/>
      <c r="D3452" s="79"/>
      <c r="E3452" s="79"/>
      <c r="F3452" s="79"/>
      <c r="G3452" s="79"/>
      <c r="H3452" s="79"/>
      <c r="I3452" s="79"/>
      <c r="J3452" s="79"/>
      <c r="K3452" s="79"/>
      <c r="L3452" s="79"/>
      <c r="M3452" s="79"/>
      <c r="N3452" s="79"/>
      <c r="O3452" s="79"/>
      <c r="P3452" s="79"/>
      <c r="Q3452" s="79"/>
      <c r="R3452" s="79"/>
      <c r="S3452" s="79"/>
      <c r="T3452" s="79"/>
      <c r="U3452" s="79"/>
      <c r="V3452" s="79"/>
      <c r="W3452" s="79"/>
    </row>
    <row r="3453" spans="1:23">
      <c r="A3453" s="79"/>
      <c r="B3453" s="79"/>
      <c r="C3453" s="79"/>
      <c r="D3453" s="79"/>
      <c r="E3453" s="79"/>
      <c r="F3453" s="79"/>
      <c r="G3453" s="79"/>
      <c r="H3453" s="79"/>
      <c r="I3453" s="79"/>
      <c r="J3453" s="79"/>
      <c r="K3453" s="79"/>
      <c r="L3453" s="79"/>
      <c r="M3453" s="79"/>
      <c r="N3453" s="79"/>
      <c r="O3453" s="79"/>
      <c r="P3453" s="79"/>
      <c r="Q3453" s="79"/>
      <c r="R3453" s="79"/>
      <c r="S3453" s="79"/>
      <c r="T3453" s="79"/>
      <c r="U3453" s="79"/>
      <c r="V3453" s="79"/>
      <c r="W3453" s="79"/>
    </row>
    <row r="3454" spans="1:23">
      <c r="A3454" s="79"/>
      <c r="B3454" s="79"/>
      <c r="C3454" s="79"/>
      <c r="D3454" s="79"/>
      <c r="E3454" s="79"/>
      <c r="F3454" s="79"/>
      <c r="G3454" s="79"/>
      <c r="H3454" s="79"/>
      <c r="I3454" s="79"/>
      <c r="J3454" s="79"/>
      <c r="K3454" s="79"/>
      <c r="L3454" s="79"/>
      <c r="M3454" s="79"/>
      <c r="N3454" s="79"/>
      <c r="O3454" s="79"/>
      <c r="P3454" s="79"/>
      <c r="Q3454" s="79"/>
      <c r="R3454" s="79"/>
      <c r="S3454" s="79"/>
      <c r="T3454" s="79"/>
      <c r="U3454" s="79"/>
      <c r="V3454" s="79"/>
      <c r="W3454" s="79"/>
    </row>
    <row r="3455" spans="1:23">
      <c r="A3455" s="79"/>
      <c r="B3455" s="79"/>
      <c r="C3455" s="79"/>
      <c r="D3455" s="79"/>
      <c r="E3455" s="79"/>
      <c r="F3455" s="79"/>
      <c r="G3455" s="79"/>
      <c r="H3455" s="79"/>
      <c r="I3455" s="79"/>
      <c r="J3455" s="79"/>
      <c r="K3455" s="79"/>
      <c r="L3455" s="79"/>
      <c r="M3455" s="79"/>
      <c r="N3455" s="79"/>
      <c r="O3455" s="79"/>
      <c r="P3455" s="79"/>
      <c r="Q3455" s="79"/>
      <c r="R3455" s="79"/>
      <c r="S3455" s="79"/>
      <c r="T3455" s="79"/>
      <c r="U3455" s="79"/>
      <c r="V3455" s="79"/>
      <c r="W3455" s="79"/>
    </row>
    <row r="3456" spans="1:23">
      <c r="A3456" s="79"/>
      <c r="B3456" s="79"/>
      <c r="C3456" s="79"/>
      <c r="D3456" s="79"/>
      <c r="E3456" s="79"/>
      <c r="F3456" s="79"/>
      <c r="G3456" s="79"/>
      <c r="H3456" s="79"/>
      <c r="I3456" s="79"/>
      <c r="J3456" s="79"/>
      <c r="K3456" s="79"/>
      <c r="L3456" s="79"/>
      <c r="M3456" s="79"/>
      <c r="N3456" s="79"/>
      <c r="O3456" s="79"/>
      <c r="P3456" s="79"/>
      <c r="Q3456" s="79"/>
      <c r="R3456" s="79"/>
      <c r="S3456" s="79"/>
      <c r="T3456" s="79"/>
      <c r="U3456" s="79"/>
      <c r="V3456" s="79"/>
      <c r="W3456" s="79"/>
    </row>
    <row r="3457" spans="1:23">
      <c r="A3457" s="79"/>
      <c r="B3457" s="79"/>
      <c r="C3457" s="79"/>
      <c r="D3457" s="79"/>
      <c r="E3457" s="79"/>
      <c r="F3457" s="79"/>
      <c r="G3457" s="79"/>
      <c r="H3457" s="79"/>
      <c r="I3457" s="79"/>
      <c r="J3457" s="79"/>
      <c r="K3457" s="79"/>
      <c r="L3457" s="79"/>
      <c r="M3457" s="79"/>
      <c r="N3457" s="79"/>
      <c r="O3457" s="79"/>
      <c r="P3457" s="79"/>
      <c r="Q3457" s="79"/>
      <c r="R3457" s="79"/>
      <c r="S3457" s="79"/>
      <c r="T3457" s="79"/>
      <c r="U3457" s="79"/>
      <c r="V3457" s="79"/>
      <c r="W3457" s="79"/>
    </row>
    <row r="3458" spans="1:23">
      <c r="A3458" s="79"/>
      <c r="B3458" s="79"/>
      <c r="C3458" s="79"/>
      <c r="D3458" s="79"/>
      <c r="E3458" s="79"/>
      <c r="F3458" s="79"/>
      <c r="G3458" s="79"/>
      <c r="H3458" s="79"/>
      <c r="I3458" s="79"/>
      <c r="J3458" s="79"/>
      <c r="K3458" s="79"/>
      <c r="L3458" s="79"/>
      <c r="M3458" s="79"/>
      <c r="N3458" s="79"/>
      <c r="O3458" s="79"/>
      <c r="P3458" s="79"/>
      <c r="Q3458" s="79"/>
      <c r="R3458" s="79"/>
      <c r="S3458" s="79"/>
      <c r="T3458" s="79"/>
      <c r="U3458" s="79"/>
      <c r="V3458" s="79"/>
      <c r="W3458" s="79"/>
    </row>
    <row r="3459" spans="1:23">
      <c r="A3459" s="79"/>
      <c r="B3459" s="79"/>
      <c r="C3459" s="79"/>
      <c r="D3459" s="79"/>
      <c r="E3459" s="79"/>
      <c r="F3459" s="79"/>
      <c r="G3459" s="79"/>
      <c r="H3459" s="79"/>
      <c r="I3459" s="79"/>
      <c r="J3459" s="79"/>
      <c r="K3459" s="79"/>
      <c r="L3459" s="79"/>
      <c r="M3459" s="79"/>
      <c r="N3459" s="79"/>
      <c r="O3459" s="79"/>
      <c r="P3459" s="79"/>
      <c r="Q3459" s="79"/>
      <c r="R3459" s="79"/>
      <c r="S3459" s="79"/>
      <c r="T3459" s="79"/>
      <c r="U3459" s="79"/>
      <c r="V3459" s="79"/>
      <c r="W3459" s="79"/>
    </row>
    <row r="3460" spans="1:23">
      <c r="A3460" s="79"/>
      <c r="B3460" s="79"/>
      <c r="C3460" s="79"/>
      <c r="D3460" s="79"/>
      <c r="E3460" s="79"/>
      <c r="F3460" s="79"/>
      <c r="G3460" s="79"/>
      <c r="H3460" s="79"/>
      <c r="I3460" s="79"/>
      <c r="J3460" s="79"/>
      <c r="K3460" s="79"/>
      <c r="L3460" s="79"/>
      <c r="M3460" s="79"/>
      <c r="N3460" s="79"/>
      <c r="O3460" s="79"/>
      <c r="P3460" s="79"/>
      <c r="Q3460" s="79"/>
      <c r="R3460" s="79"/>
      <c r="S3460" s="79"/>
      <c r="T3460" s="79"/>
      <c r="U3460" s="79"/>
      <c r="V3460" s="79"/>
      <c r="W3460" s="79"/>
    </row>
    <row r="3461" spans="1:23">
      <c r="A3461" s="79"/>
      <c r="B3461" s="79"/>
      <c r="C3461" s="79"/>
      <c r="D3461" s="79"/>
      <c r="E3461" s="79"/>
      <c r="F3461" s="79"/>
      <c r="G3461" s="79"/>
      <c r="H3461" s="79"/>
      <c r="I3461" s="79"/>
      <c r="J3461" s="79"/>
      <c r="K3461" s="79"/>
      <c r="L3461" s="79"/>
      <c r="M3461" s="79"/>
      <c r="N3461" s="79"/>
      <c r="O3461" s="79"/>
      <c r="P3461" s="79"/>
      <c r="Q3461" s="79"/>
      <c r="R3461" s="79"/>
      <c r="S3461" s="79"/>
      <c r="T3461" s="79"/>
      <c r="U3461" s="79"/>
      <c r="V3461" s="79"/>
      <c r="W3461" s="79"/>
    </row>
    <row r="3462" spans="1:23">
      <c r="A3462" s="79"/>
      <c r="B3462" s="79"/>
      <c r="C3462" s="79"/>
      <c r="D3462" s="79"/>
      <c r="E3462" s="79"/>
      <c r="F3462" s="79"/>
      <c r="G3462" s="79"/>
      <c r="H3462" s="79"/>
      <c r="I3462" s="79"/>
      <c r="J3462" s="79"/>
      <c r="K3462" s="79"/>
      <c r="L3462" s="79"/>
      <c r="M3462" s="79"/>
      <c r="N3462" s="79"/>
      <c r="O3462" s="79"/>
      <c r="P3462" s="79"/>
      <c r="Q3462" s="79"/>
      <c r="R3462" s="79"/>
      <c r="S3462" s="79"/>
      <c r="T3462" s="79"/>
      <c r="U3462" s="79"/>
      <c r="V3462" s="79"/>
      <c r="W3462" s="79"/>
    </row>
    <row r="3463" spans="1:23">
      <c r="A3463" s="79"/>
      <c r="B3463" s="79"/>
      <c r="C3463" s="79"/>
      <c r="D3463" s="79"/>
      <c r="E3463" s="79"/>
      <c r="F3463" s="79"/>
      <c r="G3463" s="79"/>
      <c r="H3463" s="79"/>
      <c r="I3463" s="79"/>
      <c r="J3463" s="79"/>
      <c r="K3463" s="79"/>
      <c r="L3463" s="79"/>
      <c r="M3463" s="79"/>
      <c r="N3463" s="79"/>
      <c r="O3463" s="79"/>
      <c r="P3463" s="79"/>
      <c r="Q3463" s="79"/>
      <c r="R3463" s="79"/>
      <c r="S3463" s="79"/>
      <c r="T3463" s="79"/>
      <c r="U3463" s="79"/>
      <c r="V3463" s="79"/>
      <c r="W3463" s="79"/>
    </row>
    <row r="3464" spans="1:23">
      <c r="A3464" s="79"/>
      <c r="B3464" s="79"/>
      <c r="C3464" s="79"/>
      <c r="D3464" s="79"/>
      <c r="E3464" s="79"/>
      <c r="F3464" s="79"/>
      <c r="G3464" s="79"/>
      <c r="H3464" s="79"/>
      <c r="I3464" s="79"/>
      <c r="J3464" s="79"/>
      <c r="K3464" s="79"/>
      <c r="L3464" s="79"/>
      <c r="M3464" s="79"/>
      <c r="N3464" s="79"/>
      <c r="O3464" s="79"/>
      <c r="P3464" s="79"/>
      <c r="Q3464" s="79"/>
      <c r="R3464" s="79"/>
      <c r="S3464" s="79"/>
      <c r="T3464" s="79"/>
      <c r="U3464" s="79"/>
      <c r="V3464" s="79"/>
      <c r="W3464" s="79"/>
    </row>
    <row r="3465" spans="1:23">
      <c r="A3465" s="79"/>
      <c r="B3465" s="79"/>
      <c r="C3465" s="79"/>
      <c r="D3465" s="79"/>
      <c r="E3465" s="79"/>
      <c r="F3465" s="79"/>
      <c r="G3465" s="79"/>
      <c r="H3465" s="79"/>
      <c r="I3465" s="79"/>
      <c r="J3465" s="79"/>
      <c r="K3465" s="79"/>
      <c r="L3465" s="79"/>
      <c r="M3465" s="79"/>
      <c r="N3465" s="79"/>
      <c r="O3465" s="79"/>
      <c r="P3465" s="79"/>
      <c r="Q3465" s="79"/>
      <c r="R3465" s="79"/>
      <c r="S3465" s="79"/>
      <c r="T3465" s="79"/>
      <c r="U3465" s="79"/>
      <c r="V3465" s="79"/>
      <c r="W3465" s="79"/>
    </row>
    <row r="3466" spans="1:23">
      <c r="A3466" s="79"/>
      <c r="B3466" s="79"/>
      <c r="C3466" s="79"/>
      <c r="D3466" s="79"/>
      <c r="E3466" s="79"/>
      <c r="F3466" s="79"/>
      <c r="G3466" s="79"/>
      <c r="H3466" s="79"/>
      <c r="I3466" s="79"/>
      <c r="J3466" s="79"/>
      <c r="K3466" s="79"/>
      <c r="L3466" s="79"/>
      <c r="M3466" s="79"/>
      <c r="N3466" s="79"/>
      <c r="O3466" s="79"/>
      <c r="P3466" s="79"/>
      <c r="Q3466" s="79"/>
      <c r="R3466" s="79"/>
      <c r="S3466" s="79"/>
      <c r="T3466" s="79"/>
      <c r="U3466" s="79"/>
      <c r="V3466" s="79"/>
      <c r="W3466" s="79"/>
    </row>
    <row r="3467" spans="1:23">
      <c r="A3467" s="79"/>
      <c r="B3467" s="79"/>
      <c r="C3467" s="79"/>
      <c r="D3467" s="79"/>
      <c r="E3467" s="79"/>
      <c r="F3467" s="79"/>
      <c r="G3467" s="79"/>
      <c r="H3467" s="79"/>
      <c r="I3467" s="79"/>
      <c r="J3467" s="79"/>
      <c r="K3467" s="79"/>
      <c r="L3467" s="79"/>
      <c r="M3467" s="79"/>
      <c r="N3467" s="79"/>
      <c r="O3467" s="79"/>
      <c r="P3467" s="79"/>
      <c r="Q3467" s="79"/>
      <c r="R3467" s="79"/>
      <c r="S3467" s="79"/>
      <c r="T3467" s="79"/>
      <c r="U3467" s="79"/>
      <c r="V3467" s="79"/>
      <c r="W3467" s="79"/>
    </row>
    <row r="3468" spans="1:23">
      <c r="A3468" s="79"/>
      <c r="B3468" s="79"/>
      <c r="C3468" s="79"/>
      <c r="D3468" s="79"/>
      <c r="E3468" s="79"/>
      <c r="F3468" s="79"/>
      <c r="G3468" s="79"/>
      <c r="H3468" s="79"/>
      <c r="I3468" s="79"/>
      <c r="J3468" s="79"/>
      <c r="K3468" s="79"/>
      <c r="L3468" s="79"/>
      <c r="M3468" s="79"/>
      <c r="N3468" s="79"/>
      <c r="O3468" s="79"/>
      <c r="P3468" s="79"/>
      <c r="Q3468" s="79"/>
      <c r="R3468" s="79"/>
      <c r="S3468" s="79"/>
      <c r="T3468" s="79"/>
      <c r="U3468" s="79"/>
      <c r="V3468" s="79"/>
      <c r="W3468" s="79"/>
    </row>
    <row r="3469" spans="1:23">
      <c r="A3469" s="79"/>
      <c r="B3469" s="79"/>
      <c r="C3469" s="79"/>
      <c r="D3469" s="79"/>
      <c r="E3469" s="79"/>
      <c r="F3469" s="79"/>
      <c r="G3469" s="79"/>
      <c r="H3469" s="79"/>
      <c r="I3469" s="79"/>
      <c r="J3469" s="79"/>
      <c r="K3469" s="79"/>
      <c r="L3469" s="79"/>
      <c r="M3469" s="79"/>
      <c r="N3469" s="79"/>
      <c r="O3469" s="79"/>
      <c r="P3469" s="79"/>
      <c r="Q3469" s="79"/>
      <c r="R3469" s="79"/>
      <c r="S3469" s="79"/>
      <c r="T3469" s="79"/>
      <c r="U3469" s="79"/>
      <c r="V3469" s="79"/>
      <c r="W3469" s="79"/>
    </row>
    <row r="3470" spans="1:23">
      <c r="A3470" s="79"/>
      <c r="B3470" s="79"/>
      <c r="C3470" s="79"/>
      <c r="D3470" s="79"/>
      <c r="E3470" s="79"/>
      <c r="F3470" s="79"/>
      <c r="G3470" s="79"/>
      <c r="H3470" s="79"/>
      <c r="I3470" s="79"/>
      <c r="J3470" s="79"/>
      <c r="K3470" s="79"/>
      <c r="L3470" s="79"/>
      <c r="M3470" s="79"/>
      <c r="N3470" s="79"/>
      <c r="O3470" s="79"/>
      <c r="P3470" s="79"/>
      <c r="Q3470" s="79"/>
      <c r="R3470" s="79"/>
      <c r="S3470" s="79"/>
      <c r="T3470" s="79"/>
      <c r="U3470" s="79"/>
      <c r="V3470" s="79"/>
      <c r="W3470" s="79"/>
    </row>
    <row r="3471" spans="1:23">
      <c r="A3471" s="79"/>
      <c r="B3471" s="79"/>
      <c r="C3471" s="79"/>
      <c r="D3471" s="79"/>
      <c r="E3471" s="79"/>
      <c r="F3471" s="79"/>
      <c r="G3471" s="79"/>
      <c r="H3471" s="79"/>
      <c r="I3471" s="79"/>
      <c r="J3471" s="79"/>
      <c r="K3471" s="79"/>
      <c r="L3471" s="79"/>
      <c r="M3471" s="79"/>
      <c r="N3471" s="79"/>
      <c r="O3471" s="79"/>
      <c r="P3471" s="79"/>
      <c r="Q3471" s="79"/>
      <c r="R3471" s="79"/>
      <c r="S3471" s="79"/>
      <c r="T3471" s="79"/>
      <c r="U3471" s="79"/>
      <c r="V3471" s="79"/>
      <c r="W3471" s="79"/>
    </row>
    <row r="3472" spans="1:23">
      <c r="A3472" s="79"/>
      <c r="B3472" s="79"/>
      <c r="C3472" s="79"/>
      <c r="D3472" s="79"/>
      <c r="E3472" s="79"/>
      <c r="F3472" s="79"/>
      <c r="G3472" s="79"/>
      <c r="H3472" s="79"/>
      <c r="I3472" s="79"/>
      <c r="J3472" s="79"/>
      <c r="K3472" s="79"/>
      <c r="L3472" s="79"/>
      <c r="M3472" s="79"/>
      <c r="N3472" s="79"/>
      <c r="O3472" s="79"/>
      <c r="P3472" s="79"/>
      <c r="Q3472" s="79"/>
      <c r="R3472" s="79"/>
      <c r="S3472" s="79"/>
      <c r="T3472" s="79"/>
      <c r="U3472" s="79"/>
      <c r="V3472" s="79"/>
      <c r="W3472" s="79"/>
    </row>
    <row r="3473" spans="1:23">
      <c r="A3473" s="79"/>
      <c r="B3473" s="79"/>
      <c r="C3473" s="79"/>
      <c r="D3473" s="79"/>
      <c r="E3473" s="79"/>
      <c r="F3473" s="79"/>
      <c r="G3473" s="79"/>
      <c r="H3473" s="79"/>
      <c r="I3473" s="79"/>
      <c r="J3473" s="79"/>
      <c r="K3473" s="79"/>
      <c r="L3473" s="79"/>
      <c r="M3473" s="79"/>
      <c r="N3473" s="79"/>
      <c r="O3473" s="79"/>
      <c r="P3473" s="79"/>
      <c r="Q3473" s="79"/>
      <c r="R3473" s="79"/>
      <c r="S3473" s="79"/>
      <c r="T3473" s="79"/>
      <c r="U3473" s="79"/>
      <c r="V3473" s="79"/>
      <c r="W3473" s="79"/>
    </row>
    <row r="3474" spans="1:23">
      <c r="A3474" s="79"/>
      <c r="B3474" s="79"/>
      <c r="C3474" s="79"/>
      <c r="D3474" s="79"/>
      <c r="E3474" s="79"/>
      <c r="F3474" s="79"/>
      <c r="G3474" s="79"/>
      <c r="H3474" s="79"/>
      <c r="I3474" s="79"/>
      <c r="J3474" s="79"/>
      <c r="K3474" s="79"/>
      <c r="L3474" s="79"/>
      <c r="M3474" s="79"/>
      <c r="N3474" s="79"/>
      <c r="O3474" s="79"/>
      <c r="P3474" s="79"/>
      <c r="Q3474" s="79"/>
      <c r="R3474" s="79"/>
      <c r="S3474" s="79"/>
      <c r="T3474" s="79"/>
      <c r="U3474" s="79"/>
      <c r="V3474" s="79"/>
      <c r="W3474" s="79"/>
    </row>
    <row r="3475" spans="1:23">
      <c r="A3475" s="79"/>
      <c r="B3475" s="79"/>
      <c r="C3475" s="79"/>
      <c r="D3475" s="79"/>
      <c r="E3475" s="79"/>
      <c r="F3475" s="79"/>
      <c r="G3475" s="79"/>
      <c r="H3475" s="79"/>
      <c r="I3475" s="79"/>
      <c r="J3475" s="79"/>
      <c r="K3475" s="79"/>
      <c r="L3475" s="79"/>
      <c r="M3475" s="79"/>
      <c r="N3475" s="79"/>
      <c r="O3475" s="79"/>
      <c r="P3475" s="79"/>
      <c r="Q3475" s="79"/>
      <c r="R3475" s="79"/>
      <c r="S3475" s="79"/>
      <c r="T3475" s="79"/>
      <c r="U3475" s="79"/>
      <c r="V3475" s="79"/>
      <c r="W3475" s="79"/>
    </row>
    <row r="3476" spans="1:23">
      <c r="A3476" s="79"/>
      <c r="B3476" s="79"/>
      <c r="C3476" s="79"/>
      <c r="D3476" s="79"/>
      <c r="E3476" s="79"/>
      <c r="F3476" s="79"/>
      <c r="G3476" s="79"/>
      <c r="H3476" s="79"/>
      <c r="I3476" s="79"/>
      <c r="J3476" s="79"/>
      <c r="K3476" s="79"/>
      <c r="L3476" s="79"/>
      <c r="M3476" s="79"/>
      <c r="N3476" s="79"/>
      <c r="O3476" s="79"/>
      <c r="P3476" s="79"/>
      <c r="Q3476" s="79"/>
      <c r="R3476" s="79"/>
      <c r="S3476" s="79"/>
      <c r="T3476" s="79"/>
      <c r="U3476" s="79"/>
      <c r="V3476" s="79"/>
      <c r="W3476" s="79"/>
    </row>
    <row r="3477" spans="1:23">
      <c r="A3477" s="79"/>
      <c r="B3477" s="79"/>
      <c r="C3477" s="79"/>
      <c r="D3477" s="79"/>
      <c r="E3477" s="79"/>
      <c r="F3477" s="79"/>
      <c r="G3477" s="79"/>
      <c r="H3477" s="79"/>
      <c r="I3477" s="79"/>
      <c r="J3477" s="79"/>
      <c r="K3477" s="79"/>
      <c r="L3477" s="79"/>
      <c r="M3477" s="79"/>
      <c r="N3477" s="79"/>
      <c r="O3477" s="79"/>
      <c r="P3477" s="79"/>
      <c r="Q3477" s="79"/>
      <c r="R3477" s="79"/>
      <c r="S3477" s="79"/>
      <c r="T3477" s="79"/>
      <c r="U3477" s="79"/>
      <c r="V3477" s="79"/>
      <c r="W3477" s="79"/>
    </row>
    <row r="3478" spans="1:23">
      <c r="A3478" s="79"/>
      <c r="B3478" s="79"/>
      <c r="C3478" s="79"/>
      <c r="D3478" s="79"/>
      <c r="E3478" s="79"/>
      <c r="F3478" s="79"/>
      <c r="G3478" s="79"/>
      <c r="H3478" s="79"/>
      <c r="I3478" s="79"/>
      <c r="J3478" s="79"/>
      <c r="K3478" s="79"/>
      <c r="L3478" s="79"/>
      <c r="M3478" s="79"/>
      <c r="N3478" s="79"/>
      <c r="O3478" s="79"/>
      <c r="P3478" s="79"/>
      <c r="Q3478" s="79"/>
      <c r="R3478" s="79"/>
      <c r="S3478" s="79"/>
      <c r="T3478" s="79"/>
      <c r="U3478" s="79"/>
      <c r="V3478" s="79"/>
      <c r="W3478" s="79"/>
    </row>
    <row r="3479" spans="1:23">
      <c r="A3479" s="79"/>
      <c r="B3479" s="79"/>
      <c r="C3479" s="79"/>
      <c r="D3479" s="79"/>
      <c r="E3479" s="79"/>
      <c r="F3479" s="79"/>
      <c r="G3479" s="79"/>
      <c r="H3479" s="79"/>
      <c r="I3479" s="79"/>
      <c r="J3479" s="79"/>
      <c r="K3479" s="79"/>
      <c r="L3479" s="79"/>
      <c r="M3479" s="79"/>
      <c r="N3479" s="79"/>
      <c r="O3479" s="79"/>
      <c r="P3479" s="79"/>
      <c r="Q3479" s="79"/>
      <c r="R3479" s="79"/>
      <c r="S3479" s="79"/>
      <c r="T3479" s="79"/>
      <c r="U3479" s="79"/>
      <c r="V3479" s="79"/>
      <c r="W3479" s="79"/>
    </row>
    <row r="3480" spans="1:23">
      <c r="A3480" s="79"/>
      <c r="B3480" s="79"/>
      <c r="C3480" s="79"/>
      <c r="D3480" s="79"/>
      <c r="E3480" s="79"/>
      <c r="F3480" s="79"/>
      <c r="G3480" s="79"/>
      <c r="H3480" s="79"/>
      <c r="I3480" s="79"/>
      <c r="J3480" s="79"/>
      <c r="K3480" s="79"/>
      <c r="L3480" s="79"/>
      <c r="M3480" s="79"/>
      <c r="N3480" s="79"/>
      <c r="O3480" s="79"/>
      <c r="P3480" s="79"/>
      <c r="Q3480" s="79"/>
      <c r="R3480" s="79"/>
      <c r="S3480" s="79"/>
      <c r="T3480" s="79"/>
      <c r="U3480" s="79"/>
      <c r="V3480" s="79"/>
      <c r="W3480" s="79"/>
    </row>
    <row r="3481" spans="1:23">
      <c r="A3481" s="79"/>
      <c r="B3481" s="79"/>
      <c r="C3481" s="79"/>
      <c r="D3481" s="79"/>
      <c r="E3481" s="79"/>
      <c r="F3481" s="79"/>
      <c r="G3481" s="79"/>
      <c r="H3481" s="79"/>
      <c r="I3481" s="79"/>
      <c r="J3481" s="79"/>
      <c r="K3481" s="79"/>
      <c r="L3481" s="79"/>
      <c r="M3481" s="79"/>
      <c r="N3481" s="79"/>
      <c r="O3481" s="79"/>
      <c r="P3481" s="79"/>
      <c r="Q3481" s="79"/>
      <c r="R3481" s="79"/>
      <c r="S3481" s="79"/>
      <c r="T3481" s="79"/>
      <c r="U3481" s="79"/>
      <c r="V3481" s="79"/>
      <c r="W3481" s="79"/>
    </row>
    <row r="3482" spans="1:23">
      <c r="A3482" s="79"/>
      <c r="B3482" s="79"/>
      <c r="C3482" s="79"/>
      <c r="D3482" s="79"/>
      <c r="E3482" s="79"/>
      <c r="F3482" s="79"/>
      <c r="G3482" s="79"/>
      <c r="H3482" s="79"/>
      <c r="I3482" s="79"/>
      <c r="J3482" s="79"/>
      <c r="K3482" s="79"/>
      <c r="L3482" s="79"/>
      <c r="M3482" s="79"/>
      <c r="N3482" s="79"/>
      <c r="O3482" s="79"/>
      <c r="P3482" s="79"/>
      <c r="Q3482" s="79"/>
      <c r="R3482" s="79"/>
      <c r="S3482" s="79"/>
      <c r="T3482" s="79"/>
      <c r="U3482" s="79"/>
      <c r="V3482" s="79"/>
      <c r="W3482" s="79"/>
    </row>
    <row r="3483" spans="1:23">
      <c r="A3483" s="79"/>
      <c r="B3483" s="79"/>
      <c r="C3483" s="79"/>
      <c r="D3483" s="79"/>
      <c r="E3483" s="79"/>
      <c r="F3483" s="79"/>
      <c r="G3483" s="79"/>
      <c r="H3483" s="79"/>
      <c r="I3483" s="79"/>
      <c r="J3483" s="79"/>
      <c r="K3483" s="79"/>
      <c r="L3483" s="79"/>
      <c r="M3483" s="79"/>
      <c r="N3483" s="79"/>
      <c r="O3483" s="79"/>
      <c r="P3483" s="79"/>
      <c r="Q3483" s="79"/>
      <c r="R3483" s="79"/>
      <c r="S3483" s="79"/>
      <c r="T3483" s="79"/>
      <c r="U3483" s="79"/>
      <c r="V3483" s="79"/>
      <c r="W3483" s="79"/>
    </row>
    <row r="3484" spans="1:23">
      <c r="A3484" s="79"/>
      <c r="B3484" s="79"/>
      <c r="C3484" s="79"/>
      <c r="D3484" s="79"/>
      <c r="E3484" s="79"/>
      <c r="F3484" s="79"/>
      <c r="G3484" s="79"/>
      <c r="H3484" s="79"/>
      <c r="I3484" s="79"/>
      <c r="J3484" s="79"/>
      <c r="K3484" s="79"/>
      <c r="L3484" s="79"/>
      <c r="M3484" s="79"/>
      <c r="N3484" s="79"/>
      <c r="O3484" s="79"/>
      <c r="P3484" s="79"/>
      <c r="Q3484" s="79"/>
      <c r="R3484" s="79"/>
      <c r="S3484" s="79"/>
      <c r="T3484" s="79"/>
      <c r="U3484" s="79"/>
      <c r="V3484" s="79"/>
      <c r="W3484" s="79"/>
    </row>
    <row r="3485" spans="1:23">
      <c r="A3485" s="79"/>
      <c r="B3485" s="79"/>
      <c r="C3485" s="79"/>
      <c r="D3485" s="79"/>
      <c r="E3485" s="79"/>
      <c r="F3485" s="79"/>
      <c r="G3485" s="79"/>
      <c r="H3485" s="79"/>
      <c r="I3485" s="79"/>
      <c r="J3485" s="79"/>
      <c r="K3485" s="79"/>
      <c r="L3485" s="79"/>
      <c r="M3485" s="79"/>
      <c r="N3485" s="79"/>
      <c r="O3485" s="79"/>
      <c r="P3485" s="79"/>
      <c r="Q3485" s="79"/>
      <c r="R3485" s="79"/>
      <c r="S3485" s="79"/>
      <c r="T3485" s="79"/>
      <c r="U3485" s="79"/>
      <c r="V3485" s="79"/>
      <c r="W3485" s="79"/>
    </row>
    <row r="3486" spans="1:23">
      <c r="A3486" s="79"/>
      <c r="B3486" s="79"/>
      <c r="C3486" s="79"/>
      <c r="D3486" s="79"/>
      <c r="E3486" s="79"/>
      <c r="F3486" s="79"/>
      <c r="G3486" s="79"/>
      <c r="H3486" s="79"/>
      <c r="I3486" s="79"/>
      <c r="J3486" s="79"/>
      <c r="K3486" s="79"/>
      <c r="L3486" s="79"/>
      <c r="M3486" s="79"/>
      <c r="N3486" s="79"/>
      <c r="O3486" s="79"/>
      <c r="P3486" s="79"/>
      <c r="Q3486" s="79"/>
      <c r="R3486" s="79"/>
      <c r="S3486" s="79"/>
      <c r="T3486" s="79"/>
      <c r="U3486" s="79"/>
      <c r="V3486" s="79"/>
      <c r="W3486" s="79"/>
    </row>
    <row r="3487" spans="1:23">
      <c r="A3487" s="79"/>
      <c r="B3487" s="79"/>
      <c r="C3487" s="79"/>
      <c r="D3487" s="79"/>
      <c r="E3487" s="79"/>
      <c r="F3487" s="79"/>
      <c r="G3487" s="79"/>
      <c r="H3487" s="79"/>
      <c r="I3487" s="79"/>
      <c r="J3487" s="79"/>
      <c r="K3487" s="79"/>
      <c r="L3487" s="79"/>
      <c r="M3487" s="79"/>
      <c r="N3487" s="79"/>
      <c r="O3487" s="79"/>
      <c r="P3487" s="79"/>
      <c r="Q3487" s="79"/>
      <c r="R3487" s="79"/>
      <c r="S3487" s="79"/>
      <c r="T3487" s="79"/>
      <c r="U3487" s="79"/>
      <c r="V3487" s="79"/>
      <c r="W3487" s="79"/>
    </row>
    <row r="3488" spans="1:23">
      <c r="A3488" s="79"/>
      <c r="B3488" s="79"/>
      <c r="C3488" s="79"/>
      <c r="D3488" s="79"/>
      <c r="E3488" s="79"/>
      <c r="F3488" s="79"/>
      <c r="G3488" s="79"/>
      <c r="H3488" s="79"/>
      <c r="I3488" s="79"/>
      <c r="J3488" s="79"/>
      <c r="K3488" s="79"/>
      <c r="L3488" s="79"/>
      <c r="M3488" s="79"/>
      <c r="N3488" s="79"/>
      <c r="O3488" s="79"/>
      <c r="P3488" s="79"/>
      <c r="Q3488" s="79"/>
      <c r="R3488" s="79"/>
      <c r="S3488" s="79"/>
      <c r="T3488" s="79"/>
      <c r="U3488" s="79"/>
      <c r="V3488" s="79"/>
      <c r="W3488" s="79"/>
    </row>
    <row r="3489" spans="1:23">
      <c r="A3489" s="79"/>
      <c r="B3489" s="79"/>
      <c r="C3489" s="79"/>
      <c r="D3489" s="79"/>
      <c r="E3489" s="79"/>
      <c r="F3489" s="79"/>
      <c r="G3489" s="79"/>
      <c r="H3489" s="79"/>
      <c r="I3489" s="79"/>
      <c r="J3489" s="79"/>
      <c r="K3489" s="79"/>
      <c r="L3489" s="79"/>
      <c r="M3489" s="79"/>
      <c r="N3489" s="79"/>
      <c r="O3489" s="79"/>
      <c r="P3489" s="79"/>
      <c r="Q3489" s="79"/>
      <c r="R3489" s="79"/>
      <c r="S3489" s="79"/>
      <c r="T3489" s="79"/>
      <c r="U3489" s="79"/>
      <c r="V3489" s="79"/>
      <c r="W3489" s="79"/>
    </row>
    <row r="3490" spans="1:23">
      <c r="A3490" s="79"/>
      <c r="B3490" s="79"/>
      <c r="C3490" s="79"/>
      <c r="D3490" s="79"/>
      <c r="E3490" s="79"/>
      <c r="F3490" s="79"/>
      <c r="G3490" s="79"/>
      <c r="H3490" s="79"/>
      <c r="I3490" s="79"/>
      <c r="J3490" s="79"/>
      <c r="K3490" s="79"/>
      <c r="L3490" s="79"/>
      <c r="M3490" s="79"/>
      <c r="N3490" s="79"/>
      <c r="O3490" s="79"/>
      <c r="P3490" s="79"/>
      <c r="Q3490" s="79"/>
      <c r="R3490" s="79"/>
      <c r="S3490" s="79"/>
      <c r="T3490" s="79"/>
      <c r="U3490" s="79"/>
      <c r="V3490" s="79"/>
      <c r="W3490" s="79"/>
    </row>
    <row r="3491" spans="1:23">
      <c r="A3491" s="79"/>
      <c r="B3491" s="79"/>
      <c r="C3491" s="79"/>
      <c r="D3491" s="79"/>
      <c r="E3491" s="79"/>
      <c r="F3491" s="79"/>
      <c r="G3491" s="79"/>
      <c r="H3491" s="79"/>
      <c r="I3491" s="79"/>
      <c r="J3491" s="79"/>
      <c r="K3491" s="79"/>
      <c r="L3491" s="79"/>
      <c r="M3491" s="79"/>
      <c r="N3491" s="79"/>
      <c r="O3491" s="79"/>
      <c r="P3491" s="79"/>
      <c r="Q3491" s="79"/>
      <c r="R3491" s="79"/>
      <c r="S3491" s="79"/>
      <c r="T3491" s="79"/>
      <c r="U3491" s="79"/>
      <c r="V3491" s="79"/>
      <c r="W3491" s="79"/>
    </row>
    <row r="3492" spans="1:23">
      <c r="A3492" s="79"/>
      <c r="B3492" s="79"/>
      <c r="C3492" s="79"/>
      <c r="D3492" s="79"/>
      <c r="E3492" s="79"/>
      <c r="F3492" s="79"/>
      <c r="G3492" s="79"/>
      <c r="H3492" s="79"/>
      <c r="I3492" s="79"/>
      <c r="J3492" s="79"/>
      <c r="K3492" s="79"/>
      <c r="L3492" s="79"/>
      <c r="M3492" s="79"/>
      <c r="N3492" s="79"/>
      <c r="O3492" s="79"/>
      <c r="P3492" s="79"/>
      <c r="Q3492" s="79"/>
      <c r="R3492" s="79"/>
      <c r="S3492" s="79"/>
      <c r="T3492" s="79"/>
      <c r="U3492" s="79"/>
      <c r="V3492" s="79"/>
      <c r="W3492" s="79"/>
    </row>
    <row r="3493" spans="1:23">
      <c r="A3493" s="79"/>
      <c r="B3493" s="79"/>
      <c r="C3493" s="79"/>
      <c r="D3493" s="79"/>
      <c r="E3493" s="79"/>
      <c r="F3493" s="79"/>
      <c r="G3493" s="79"/>
      <c r="H3493" s="79"/>
      <c r="I3493" s="79"/>
      <c r="J3493" s="79"/>
      <c r="K3493" s="79"/>
      <c r="L3493" s="79"/>
      <c r="M3493" s="79"/>
      <c r="N3493" s="79"/>
      <c r="O3493" s="79"/>
      <c r="P3493" s="79"/>
      <c r="Q3493" s="79"/>
      <c r="R3493" s="79"/>
      <c r="S3493" s="79"/>
      <c r="T3493" s="79"/>
      <c r="U3493" s="79"/>
      <c r="V3493" s="79"/>
      <c r="W3493" s="79"/>
    </row>
    <row r="3494" spans="1:23">
      <c r="A3494" s="79"/>
      <c r="B3494" s="79"/>
      <c r="C3494" s="79"/>
      <c r="D3494" s="79"/>
      <c r="E3494" s="79"/>
      <c r="F3494" s="79"/>
      <c r="G3494" s="79"/>
      <c r="H3494" s="79"/>
      <c r="I3494" s="79"/>
      <c r="J3494" s="79"/>
      <c r="K3494" s="79"/>
      <c r="L3494" s="79"/>
      <c r="M3494" s="79"/>
      <c r="N3494" s="79"/>
      <c r="O3494" s="79"/>
      <c r="P3494" s="79"/>
      <c r="Q3494" s="79"/>
      <c r="R3494" s="79"/>
      <c r="S3494" s="79"/>
      <c r="T3494" s="79"/>
      <c r="U3494" s="79"/>
      <c r="V3494" s="79"/>
      <c r="W3494" s="79"/>
    </row>
    <row r="3495" spans="1:23">
      <c r="A3495" s="79"/>
      <c r="B3495" s="79"/>
      <c r="C3495" s="79"/>
      <c r="D3495" s="79"/>
      <c r="E3495" s="79"/>
      <c r="F3495" s="79"/>
      <c r="G3495" s="79"/>
      <c r="H3495" s="79"/>
      <c r="I3495" s="79"/>
      <c r="J3495" s="79"/>
      <c r="K3495" s="79"/>
      <c r="L3495" s="79"/>
      <c r="M3495" s="79"/>
      <c r="N3495" s="79"/>
      <c r="O3495" s="79"/>
      <c r="P3495" s="79"/>
      <c r="Q3495" s="79"/>
      <c r="R3495" s="79"/>
      <c r="S3495" s="79"/>
      <c r="T3495" s="79"/>
      <c r="U3495" s="79"/>
      <c r="V3495" s="79"/>
      <c r="W3495" s="79"/>
    </row>
    <row r="3496" spans="1:23">
      <c r="A3496" s="79"/>
      <c r="B3496" s="79"/>
      <c r="C3496" s="79"/>
      <c r="D3496" s="79"/>
      <c r="E3496" s="79"/>
      <c r="F3496" s="79"/>
      <c r="G3496" s="79"/>
      <c r="H3496" s="79"/>
      <c r="I3496" s="79"/>
      <c r="J3496" s="79"/>
      <c r="K3496" s="79"/>
      <c r="L3496" s="79"/>
      <c r="M3496" s="79"/>
      <c r="N3496" s="79"/>
      <c r="O3496" s="79"/>
      <c r="P3496" s="79"/>
      <c r="Q3496" s="79"/>
      <c r="R3496" s="79"/>
      <c r="S3496" s="79"/>
      <c r="T3496" s="79"/>
      <c r="U3496" s="79"/>
      <c r="V3496" s="79"/>
      <c r="W3496" s="79"/>
    </row>
    <row r="3497" spans="1:23">
      <c r="A3497" s="79"/>
      <c r="B3497" s="79"/>
      <c r="C3497" s="79"/>
      <c r="D3497" s="79"/>
      <c r="E3497" s="79"/>
      <c r="F3497" s="79"/>
      <c r="G3497" s="79"/>
      <c r="H3497" s="79"/>
      <c r="I3497" s="79"/>
      <c r="J3497" s="79"/>
      <c r="K3497" s="79"/>
      <c r="L3497" s="79"/>
      <c r="M3497" s="79"/>
      <c r="N3497" s="79"/>
      <c r="O3497" s="79"/>
      <c r="P3497" s="79"/>
      <c r="Q3497" s="79"/>
      <c r="R3497" s="79"/>
      <c r="S3497" s="79"/>
      <c r="T3497" s="79"/>
      <c r="U3497" s="79"/>
      <c r="V3497" s="79"/>
      <c r="W3497" s="79"/>
    </row>
    <row r="3498" spans="1:23">
      <c r="A3498" s="79"/>
      <c r="B3498" s="79"/>
      <c r="C3498" s="79"/>
      <c r="D3498" s="79"/>
      <c r="E3498" s="79"/>
      <c r="F3498" s="79"/>
      <c r="G3498" s="79"/>
      <c r="H3498" s="79"/>
      <c r="I3498" s="79"/>
      <c r="J3498" s="79"/>
      <c r="K3498" s="79"/>
      <c r="L3498" s="79"/>
      <c r="M3498" s="79"/>
      <c r="N3498" s="79"/>
      <c r="O3498" s="79"/>
      <c r="P3498" s="79"/>
      <c r="Q3498" s="79"/>
      <c r="R3498" s="79"/>
      <c r="S3498" s="79"/>
      <c r="T3498" s="79"/>
      <c r="U3498" s="79"/>
      <c r="V3498" s="79"/>
      <c r="W3498" s="79"/>
    </row>
    <row r="3499" spans="1:23">
      <c r="A3499" s="79"/>
      <c r="B3499" s="79"/>
      <c r="C3499" s="79"/>
      <c r="D3499" s="79"/>
      <c r="E3499" s="79"/>
      <c r="F3499" s="79"/>
      <c r="G3499" s="79"/>
      <c r="H3499" s="79"/>
      <c r="I3499" s="79"/>
      <c r="J3499" s="79"/>
      <c r="K3499" s="79"/>
      <c r="L3499" s="79"/>
      <c r="M3499" s="79"/>
      <c r="N3499" s="79"/>
      <c r="O3499" s="79"/>
      <c r="P3499" s="79"/>
      <c r="Q3499" s="79"/>
      <c r="R3499" s="79"/>
      <c r="S3499" s="79"/>
      <c r="T3499" s="79"/>
      <c r="U3499" s="79"/>
      <c r="V3499" s="79"/>
      <c r="W3499" s="79"/>
    </row>
    <row r="3500" spans="1:23">
      <c r="A3500" s="79"/>
      <c r="B3500" s="79"/>
      <c r="C3500" s="79"/>
      <c r="D3500" s="79"/>
      <c r="E3500" s="79"/>
      <c r="F3500" s="79"/>
      <c r="G3500" s="79"/>
      <c r="H3500" s="79"/>
      <c r="I3500" s="79"/>
      <c r="J3500" s="79"/>
      <c r="K3500" s="79"/>
      <c r="L3500" s="79"/>
      <c r="M3500" s="79"/>
      <c r="N3500" s="79"/>
      <c r="O3500" s="79"/>
      <c r="P3500" s="79"/>
      <c r="Q3500" s="79"/>
      <c r="R3500" s="79"/>
      <c r="S3500" s="79"/>
      <c r="T3500" s="79"/>
      <c r="U3500" s="79"/>
      <c r="V3500" s="79"/>
      <c r="W3500" s="79"/>
    </row>
    <row r="3501" spans="1:23">
      <c r="A3501" s="79"/>
      <c r="B3501" s="79"/>
      <c r="C3501" s="79"/>
      <c r="D3501" s="79"/>
      <c r="E3501" s="79"/>
      <c r="F3501" s="79"/>
      <c r="G3501" s="79"/>
      <c r="H3501" s="79"/>
      <c r="I3501" s="79"/>
      <c r="J3501" s="79"/>
      <c r="K3501" s="79"/>
      <c r="L3501" s="79"/>
      <c r="M3501" s="79"/>
      <c r="N3501" s="79"/>
      <c r="O3501" s="79"/>
      <c r="P3501" s="79"/>
      <c r="Q3501" s="79"/>
      <c r="R3501" s="79"/>
      <c r="S3501" s="79"/>
      <c r="T3501" s="79"/>
      <c r="U3501" s="79"/>
      <c r="V3501" s="79"/>
      <c r="W3501" s="79"/>
    </row>
    <row r="3502" spans="1:23">
      <c r="A3502" s="79"/>
      <c r="B3502" s="79"/>
      <c r="C3502" s="79"/>
      <c r="D3502" s="79"/>
      <c r="E3502" s="79"/>
      <c r="F3502" s="79"/>
      <c r="G3502" s="79"/>
      <c r="H3502" s="79"/>
      <c r="I3502" s="79"/>
      <c r="J3502" s="79"/>
      <c r="K3502" s="79"/>
      <c r="L3502" s="79"/>
      <c r="M3502" s="79"/>
      <c r="N3502" s="79"/>
      <c r="O3502" s="79"/>
      <c r="P3502" s="79"/>
      <c r="Q3502" s="79"/>
      <c r="R3502" s="79"/>
      <c r="S3502" s="79"/>
      <c r="T3502" s="79"/>
      <c r="U3502" s="79"/>
      <c r="V3502" s="79"/>
      <c r="W3502" s="79"/>
    </row>
    <row r="3503" spans="1:23">
      <c r="A3503" s="79"/>
      <c r="B3503" s="79"/>
      <c r="C3503" s="79"/>
      <c r="D3503" s="79"/>
      <c r="E3503" s="79"/>
      <c r="F3503" s="79"/>
      <c r="G3503" s="79"/>
      <c r="H3503" s="79"/>
      <c r="I3503" s="79"/>
      <c r="J3503" s="79"/>
      <c r="K3503" s="79"/>
      <c r="L3503" s="79"/>
      <c r="M3503" s="79"/>
      <c r="N3503" s="79"/>
      <c r="O3503" s="79"/>
      <c r="P3503" s="79"/>
      <c r="Q3503" s="79"/>
      <c r="R3503" s="79"/>
      <c r="S3503" s="79"/>
      <c r="T3503" s="79"/>
      <c r="U3503" s="79"/>
      <c r="V3503" s="79"/>
      <c r="W3503" s="79"/>
    </row>
    <row r="3504" spans="1:23">
      <c r="A3504" s="79"/>
      <c r="B3504" s="79"/>
      <c r="C3504" s="79"/>
      <c r="D3504" s="79"/>
      <c r="E3504" s="79"/>
      <c r="F3504" s="79"/>
      <c r="G3504" s="79"/>
      <c r="H3504" s="79"/>
      <c r="I3504" s="79"/>
      <c r="J3504" s="79"/>
      <c r="K3504" s="79"/>
      <c r="L3504" s="79"/>
      <c r="M3504" s="79"/>
      <c r="N3504" s="79"/>
      <c r="O3504" s="79"/>
      <c r="P3504" s="79"/>
      <c r="Q3504" s="79"/>
      <c r="R3504" s="79"/>
      <c r="S3504" s="79"/>
      <c r="T3504" s="79"/>
      <c r="U3504" s="79"/>
      <c r="V3504" s="79"/>
      <c r="W3504" s="79"/>
    </row>
    <row r="3505" spans="1:23">
      <c r="A3505" s="79"/>
      <c r="B3505" s="79"/>
      <c r="C3505" s="79"/>
      <c r="D3505" s="79"/>
      <c r="E3505" s="79"/>
      <c r="F3505" s="79"/>
      <c r="G3505" s="79"/>
      <c r="H3505" s="79"/>
      <c r="I3505" s="79"/>
      <c r="J3505" s="79"/>
      <c r="K3505" s="79"/>
      <c r="L3505" s="79"/>
      <c r="M3505" s="79"/>
      <c r="N3505" s="79"/>
      <c r="O3505" s="79"/>
      <c r="P3505" s="79"/>
      <c r="Q3505" s="79"/>
      <c r="R3505" s="79"/>
      <c r="S3505" s="79"/>
      <c r="T3505" s="79"/>
      <c r="U3505" s="79"/>
      <c r="V3505" s="79"/>
      <c r="W3505" s="79"/>
    </row>
    <row r="3506" spans="1:23">
      <c r="A3506" s="79"/>
      <c r="B3506" s="79"/>
      <c r="C3506" s="79"/>
      <c r="D3506" s="79"/>
      <c r="E3506" s="79"/>
      <c r="F3506" s="79"/>
      <c r="G3506" s="79"/>
      <c r="H3506" s="79"/>
      <c r="I3506" s="79"/>
      <c r="J3506" s="79"/>
      <c r="K3506" s="79"/>
      <c r="L3506" s="79"/>
      <c r="M3506" s="79"/>
      <c r="N3506" s="79"/>
      <c r="O3506" s="79"/>
      <c r="P3506" s="79"/>
      <c r="Q3506" s="79"/>
      <c r="R3506" s="79"/>
      <c r="S3506" s="79"/>
      <c r="T3506" s="79"/>
      <c r="U3506" s="79"/>
      <c r="V3506" s="79"/>
      <c r="W3506" s="79"/>
    </row>
    <row r="3507" spans="1:23">
      <c r="A3507" s="79"/>
      <c r="B3507" s="79"/>
      <c r="C3507" s="79"/>
      <c r="D3507" s="79"/>
      <c r="E3507" s="79"/>
      <c r="F3507" s="79"/>
      <c r="G3507" s="79"/>
      <c r="H3507" s="79"/>
      <c r="I3507" s="79"/>
      <c r="J3507" s="79"/>
      <c r="K3507" s="79"/>
      <c r="L3507" s="79"/>
      <c r="M3507" s="79"/>
      <c r="N3507" s="79"/>
      <c r="O3507" s="79"/>
      <c r="P3507" s="79"/>
      <c r="Q3507" s="79"/>
      <c r="R3507" s="79"/>
      <c r="S3507" s="79"/>
      <c r="T3507" s="79"/>
      <c r="U3507" s="79"/>
      <c r="V3507" s="79"/>
      <c r="W3507" s="79"/>
    </row>
    <row r="3508" spans="1:23">
      <c r="A3508" s="79"/>
      <c r="B3508" s="79"/>
      <c r="C3508" s="79"/>
      <c r="D3508" s="79"/>
      <c r="E3508" s="79"/>
      <c r="F3508" s="79"/>
      <c r="G3508" s="79"/>
      <c r="H3508" s="79"/>
      <c r="I3508" s="79"/>
      <c r="J3508" s="79"/>
      <c r="K3508" s="79"/>
      <c r="L3508" s="79"/>
      <c r="M3508" s="79"/>
      <c r="N3508" s="79"/>
      <c r="O3508" s="79"/>
      <c r="P3508" s="79"/>
      <c r="Q3508" s="79"/>
      <c r="R3508" s="79"/>
      <c r="S3508" s="79"/>
      <c r="T3508" s="79"/>
      <c r="U3508" s="79"/>
      <c r="V3508" s="79"/>
      <c r="W3508" s="79"/>
    </row>
    <row r="3509" spans="1:23">
      <c r="A3509" s="79"/>
      <c r="B3509" s="79"/>
      <c r="C3509" s="79"/>
      <c r="D3509" s="79"/>
      <c r="E3509" s="79"/>
      <c r="F3509" s="79"/>
      <c r="G3509" s="79"/>
      <c r="H3509" s="79"/>
      <c r="I3509" s="79"/>
      <c r="J3509" s="79"/>
      <c r="K3509" s="79"/>
      <c r="L3509" s="79"/>
      <c r="M3509" s="79"/>
      <c r="N3509" s="79"/>
      <c r="O3509" s="79"/>
      <c r="P3509" s="79"/>
      <c r="Q3509" s="79"/>
      <c r="R3509" s="79"/>
      <c r="S3509" s="79"/>
      <c r="T3509" s="79"/>
      <c r="U3509" s="79"/>
      <c r="V3509" s="79"/>
      <c r="W3509" s="79"/>
    </row>
    <row r="3510" spans="1:23">
      <c r="A3510" s="79"/>
      <c r="B3510" s="79"/>
      <c r="C3510" s="79"/>
      <c r="D3510" s="79"/>
      <c r="E3510" s="79"/>
      <c r="F3510" s="79"/>
      <c r="G3510" s="79"/>
      <c r="H3510" s="79"/>
      <c r="I3510" s="79"/>
      <c r="J3510" s="79"/>
      <c r="K3510" s="79"/>
      <c r="L3510" s="79"/>
      <c r="M3510" s="79"/>
      <c r="N3510" s="79"/>
      <c r="O3510" s="79"/>
      <c r="P3510" s="79"/>
      <c r="Q3510" s="79"/>
      <c r="R3510" s="79"/>
      <c r="S3510" s="79"/>
      <c r="T3510" s="79"/>
      <c r="U3510" s="79"/>
      <c r="V3510" s="79"/>
      <c r="W3510" s="79"/>
    </row>
    <row r="3511" spans="1:23">
      <c r="A3511" s="79"/>
      <c r="B3511" s="79"/>
      <c r="C3511" s="79"/>
      <c r="D3511" s="79"/>
      <c r="E3511" s="79"/>
      <c r="F3511" s="79"/>
      <c r="G3511" s="79"/>
      <c r="H3511" s="79"/>
      <c r="I3511" s="79"/>
      <c r="J3511" s="79"/>
      <c r="K3511" s="79"/>
      <c r="L3511" s="79"/>
      <c r="M3511" s="79"/>
      <c r="N3511" s="79"/>
      <c r="O3511" s="79"/>
      <c r="P3511" s="79"/>
      <c r="Q3511" s="79"/>
      <c r="R3511" s="79"/>
      <c r="S3511" s="79"/>
      <c r="T3511" s="79"/>
      <c r="U3511" s="79"/>
      <c r="V3511" s="79"/>
      <c r="W3511" s="79"/>
    </row>
    <row r="3512" spans="1:23">
      <c r="A3512" s="79"/>
      <c r="B3512" s="79"/>
      <c r="C3512" s="79"/>
      <c r="D3512" s="79"/>
      <c r="E3512" s="79"/>
      <c r="F3512" s="79"/>
      <c r="G3512" s="79"/>
      <c r="H3512" s="79"/>
      <c r="I3512" s="79"/>
      <c r="J3512" s="79"/>
      <c r="K3512" s="79"/>
      <c r="L3512" s="79"/>
      <c r="M3512" s="79"/>
      <c r="N3512" s="79"/>
      <c r="O3512" s="79"/>
      <c r="P3512" s="79"/>
      <c r="Q3512" s="79"/>
      <c r="R3512" s="79"/>
      <c r="S3512" s="79"/>
      <c r="T3512" s="79"/>
      <c r="U3512" s="79"/>
      <c r="V3512" s="79"/>
      <c r="W3512" s="79"/>
    </row>
    <row r="3513" spans="1:23">
      <c r="A3513" s="79"/>
      <c r="B3513" s="79"/>
      <c r="C3513" s="79"/>
      <c r="D3513" s="79"/>
      <c r="E3513" s="79"/>
      <c r="F3513" s="79"/>
      <c r="G3513" s="79"/>
      <c r="H3513" s="79"/>
      <c r="I3513" s="79"/>
      <c r="J3513" s="79"/>
      <c r="K3513" s="79"/>
      <c r="L3513" s="79"/>
      <c r="M3513" s="79"/>
      <c r="N3513" s="79"/>
      <c r="O3513" s="79"/>
      <c r="P3513" s="79"/>
      <c r="Q3513" s="79"/>
      <c r="R3513" s="79"/>
      <c r="S3513" s="79"/>
      <c r="T3513" s="79"/>
      <c r="U3513" s="79"/>
      <c r="V3513" s="79"/>
      <c r="W3513" s="79"/>
    </row>
    <row r="3514" spans="1:23">
      <c r="A3514" s="79"/>
      <c r="B3514" s="79"/>
      <c r="C3514" s="79"/>
      <c r="D3514" s="79"/>
      <c r="E3514" s="79"/>
      <c r="F3514" s="79"/>
      <c r="G3514" s="79"/>
      <c r="H3514" s="79"/>
      <c r="I3514" s="79"/>
      <c r="J3514" s="79"/>
      <c r="K3514" s="79"/>
      <c r="L3514" s="79"/>
      <c r="M3514" s="79"/>
      <c r="N3514" s="79"/>
      <c r="O3514" s="79"/>
      <c r="P3514" s="79"/>
      <c r="Q3514" s="79"/>
      <c r="R3514" s="79"/>
      <c r="S3514" s="79"/>
      <c r="T3514" s="79"/>
      <c r="U3514" s="79"/>
      <c r="V3514" s="79"/>
      <c r="W3514" s="79"/>
    </row>
    <row r="3515" spans="1:23">
      <c r="A3515" s="79"/>
      <c r="B3515" s="79"/>
      <c r="C3515" s="79"/>
      <c r="D3515" s="79"/>
      <c r="E3515" s="79"/>
      <c r="F3515" s="79"/>
      <c r="G3515" s="79"/>
      <c r="H3515" s="79"/>
      <c r="I3515" s="79"/>
      <c r="J3515" s="79"/>
      <c r="K3515" s="79"/>
      <c r="L3515" s="79"/>
      <c r="M3515" s="79"/>
      <c r="N3515" s="79"/>
      <c r="O3515" s="79"/>
      <c r="P3515" s="79"/>
      <c r="Q3515" s="79"/>
      <c r="R3515" s="79"/>
      <c r="S3515" s="79"/>
      <c r="T3515" s="79"/>
      <c r="U3515" s="79"/>
      <c r="V3515" s="79"/>
      <c r="W3515" s="79"/>
    </row>
    <row r="3516" spans="1:23">
      <c r="A3516" s="79"/>
      <c r="B3516" s="79"/>
      <c r="C3516" s="79"/>
      <c r="D3516" s="79"/>
      <c r="E3516" s="79"/>
      <c r="F3516" s="79"/>
      <c r="G3516" s="79"/>
      <c r="H3516" s="79"/>
      <c r="I3516" s="79"/>
      <c r="J3516" s="79"/>
      <c r="K3516" s="79"/>
      <c r="L3516" s="79"/>
      <c r="M3516" s="79"/>
      <c r="N3516" s="79"/>
      <c r="O3516" s="79"/>
      <c r="P3516" s="79"/>
      <c r="Q3516" s="79"/>
      <c r="R3516" s="79"/>
      <c r="S3516" s="79"/>
      <c r="T3516" s="79"/>
      <c r="U3516" s="79"/>
      <c r="V3516" s="79"/>
      <c r="W3516" s="79"/>
    </row>
    <row r="3517" spans="1:23">
      <c r="A3517" s="79"/>
      <c r="B3517" s="79"/>
      <c r="C3517" s="79"/>
      <c r="D3517" s="79"/>
      <c r="E3517" s="79"/>
      <c r="F3517" s="79"/>
      <c r="G3517" s="79"/>
      <c r="H3517" s="79"/>
      <c r="I3517" s="79"/>
      <c r="J3517" s="79"/>
      <c r="K3517" s="79"/>
      <c r="L3517" s="79"/>
      <c r="M3517" s="79"/>
      <c r="N3517" s="79"/>
      <c r="O3517" s="79"/>
      <c r="P3517" s="79"/>
      <c r="Q3517" s="79"/>
      <c r="R3517" s="79"/>
      <c r="S3517" s="79"/>
      <c r="T3517" s="79"/>
      <c r="U3517" s="79"/>
      <c r="V3517" s="79"/>
      <c r="W3517" s="79"/>
    </row>
    <row r="3518" spans="1:23">
      <c r="A3518" s="79"/>
      <c r="B3518" s="79"/>
      <c r="C3518" s="79"/>
      <c r="D3518" s="79"/>
      <c r="E3518" s="79"/>
      <c r="F3518" s="79"/>
      <c r="G3518" s="79"/>
      <c r="H3518" s="79"/>
      <c r="I3518" s="79"/>
      <c r="J3518" s="79"/>
      <c r="K3518" s="79"/>
      <c r="L3518" s="79"/>
      <c r="M3518" s="79"/>
      <c r="N3518" s="79"/>
      <c r="O3518" s="79"/>
      <c r="P3518" s="79"/>
      <c r="Q3518" s="79"/>
      <c r="R3518" s="79"/>
      <c r="S3518" s="79"/>
      <c r="T3518" s="79"/>
      <c r="U3518" s="79"/>
      <c r="V3518" s="79"/>
      <c r="W3518" s="79"/>
    </row>
    <row r="3519" spans="1:23">
      <c r="A3519" s="79"/>
      <c r="B3519" s="79"/>
      <c r="C3519" s="79"/>
      <c r="D3519" s="79"/>
      <c r="E3519" s="79"/>
      <c r="F3519" s="79"/>
      <c r="G3519" s="79"/>
      <c r="H3519" s="79"/>
      <c r="I3519" s="79"/>
      <c r="J3519" s="79"/>
      <c r="K3519" s="79"/>
      <c r="L3519" s="79"/>
      <c r="M3519" s="79"/>
      <c r="N3519" s="79"/>
      <c r="O3519" s="79"/>
      <c r="P3519" s="79"/>
      <c r="Q3519" s="79"/>
      <c r="R3519" s="79"/>
      <c r="S3519" s="79"/>
      <c r="T3519" s="79"/>
      <c r="U3519" s="79"/>
      <c r="V3519" s="79"/>
      <c r="W3519" s="79"/>
    </row>
    <row r="3520" spans="1:23">
      <c r="A3520" s="79"/>
      <c r="B3520" s="79"/>
      <c r="C3520" s="79"/>
      <c r="D3520" s="79"/>
      <c r="E3520" s="79"/>
      <c r="F3520" s="79"/>
      <c r="G3520" s="79"/>
      <c r="H3520" s="79"/>
      <c r="I3520" s="79"/>
      <c r="J3520" s="79"/>
      <c r="K3520" s="79"/>
      <c r="L3520" s="79"/>
      <c r="M3520" s="79"/>
      <c r="N3520" s="79"/>
      <c r="O3520" s="79"/>
      <c r="P3520" s="79"/>
      <c r="Q3520" s="79"/>
      <c r="R3520" s="79"/>
      <c r="S3520" s="79"/>
      <c r="T3520" s="79"/>
      <c r="U3520" s="79"/>
      <c r="V3520" s="79"/>
      <c r="W3520" s="79"/>
    </row>
    <row r="3521" spans="1:23">
      <c r="A3521" s="79"/>
      <c r="B3521" s="79"/>
      <c r="C3521" s="79"/>
      <c r="D3521" s="79"/>
      <c r="E3521" s="79"/>
      <c r="F3521" s="79"/>
      <c r="G3521" s="79"/>
      <c r="H3521" s="79"/>
      <c r="I3521" s="79"/>
      <c r="J3521" s="79"/>
      <c r="K3521" s="79"/>
      <c r="L3521" s="79"/>
      <c r="M3521" s="79"/>
      <c r="N3521" s="79"/>
      <c r="O3521" s="79"/>
      <c r="P3521" s="79"/>
      <c r="Q3521" s="79"/>
      <c r="R3521" s="79"/>
      <c r="S3521" s="79"/>
      <c r="T3521" s="79"/>
      <c r="U3521" s="79"/>
      <c r="V3521" s="79"/>
      <c r="W3521" s="79"/>
    </row>
    <row r="3522" spans="1:23">
      <c r="A3522" s="79"/>
      <c r="B3522" s="79"/>
      <c r="C3522" s="79"/>
      <c r="D3522" s="79"/>
      <c r="E3522" s="79"/>
      <c r="F3522" s="79"/>
      <c r="G3522" s="79"/>
      <c r="H3522" s="79"/>
      <c r="I3522" s="79"/>
      <c r="J3522" s="79"/>
      <c r="K3522" s="79"/>
      <c r="L3522" s="79"/>
      <c r="M3522" s="79"/>
      <c r="N3522" s="79"/>
      <c r="O3522" s="79"/>
      <c r="P3522" s="79"/>
      <c r="Q3522" s="79"/>
      <c r="R3522" s="79"/>
      <c r="S3522" s="79"/>
      <c r="T3522" s="79"/>
      <c r="U3522" s="79"/>
      <c r="V3522" s="79"/>
      <c r="W3522" s="79"/>
    </row>
    <row r="3523" spans="1:23">
      <c r="A3523" s="79"/>
      <c r="B3523" s="79"/>
      <c r="C3523" s="79"/>
      <c r="D3523" s="79"/>
      <c r="E3523" s="79"/>
      <c r="F3523" s="79"/>
      <c r="G3523" s="79"/>
      <c r="H3523" s="79"/>
      <c r="I3523" s="79"/>
      <c r="J3523" s="79"/>
      <c r="K3523" s="79"/>
      <c r="L3523" s="79"/>
      <c r="M3523" s="79"/>
      <c r="N3523" s="79"/>
      <c r="O3523" s="79"/>
      <c r="P3523" s="79"/>
      <c r="Q3523" s="79"/>
      <c r="R3523" s="79"/>
      <c r="S3523" s="79"/>
      <c r="T3523" s="79"/>
      <c r="U3523" s="79"/>
      <c r="V3523" s="79"/>
      <c r="W3523" s="79"/>
    </row>
    <row r="3524" spans="1:23">
      <c r="A3524" s="79"/>
      <c r="B3524" s="79"/>
      <c r="C3524" s="79"/>
      <c r="D3524" s="79"/>
      <c r="E3524" s="79"/>
      <c r="F3524" s="79"/>
      <c r="G3524" s="79"/>
      <c r="H3524" s="79"/>
      <c r="I3524" s="79"/>
      <c r="J3524" s="79"/>
      <c r="K3524" s="79"/>
      <c r="L3524" s="79"/>
      <c r="M3524" s="79"/>
      <c r="N3524" s="79"/>
      <c r="O3524" s="79"/>
      <c r="P3524" s="79"/>
      <c r="Q3524" s="79"/>
      <c r="R3524" s="79"/>
      <c r="S3524" s="79"/>
      <c r="T3524" s="79"/>
      <c r="U3524" s="79"/>
      <c r="V3524" s="79"/>
      <c r="W3524" s="79"/>
    </row>
    <row r="3525" spans="1:23">
      <c r="A3525" s="79"/>
      <c r="B3525" s="79"/>
      <c r="C3525" s="79"/>
      <c r="D3525" s="79"/>
      <c r="E3525" s="79"/>
      <c r="F3525" s="79"/>
      <c r="G3525" s="79"/>
      <c r="H3525" s="79"/>
      <c r="I3525" s="79"/>
      <c r="J3525" s="79"/>
      <c r="K3525" s="79"/>
      <c r="L3525" s="79"/>
      <c r="M3525" s="79"/>
      <c r="N3525" s="79"/>
      <c r="O3525" s="79"/>
      <c r="P3525" s="79"/>
      <c r="Q3525" s="79"/>
      <c r="R3525" s="79"/>
      <c r="S3525" s="79"/>
      <c r="T3525" s="79"/>
      <c r="U3525" s="79"/>
      <c r="V3525" s="79"/>
      <c r="W3525" s="79"/>
    </row>
    <row r="3526" spans="1:23">
      <c r="A3526" s="79"/>
      <c r="B3526" s="79"/>
      <c r="C3526" s="79"/>
      <c r="D3526" s="79"/>
      <c r="E3526" s="79"/>
      <c r="F3526" s="79"/>
      <c r="G3526" s="79"/>
      <c r="H3526" s="79"/>
      <c r="I3526" s="79"/>
      <c r="J3526" s="79"/>
      <c r="K3526" s="79"/>
      <c r="L3526" s="79"/>
      <c r="M3526" s="79"/>
      <c r="N3526" s="79"/>
      <c r="O3526" s="79"/>
      <c r="P3526" s="79"/>
      <c r="Q3526" s="79"/>
      <c r="R3526" s="79"/>
      <c r="S3526" s="79"/>
      <c r="T3526" s="79"/>
      <c r="U3526" s="79"/>
      <c r="V3526" s="79"/>
      <c r="W3526" s="79"/>
    </row>
    <row r="3527" spans="1:23">
      <c r="A3527" s="79"/>
      <c r="B3527" s="79"/>
      <c r="C3527" s="79"/>
      <c r="D3527" s="79"/>
      <c r="E3527" s="79"/>
      <c r="F3527" s="79"/>
      <c r="G3527" s="79"/>
      <c r="H3527" s="79"/>
      <c r="I3527" s="79"/>
      <c r="J3527" s="79"/>
      <c r="K3527" s="79"/>
      <c r="L3527" s="79"/>
      <c r="M3527" s="79"/>
      <c r="N3527" s="79"/>
      <c r="O3527" s="79"/>
      <c r="P3527" s="79"/>
      <c r="Q3527" s="79"/>
      <c r="R3527" s="79"/>
      <c r="S3527" s="79"/>
      <c r="T3527" s="79"/>
      <c r="U3527" s="79"/>
      <c r="V3527" s="79"/>
      <c r="W3527" s="79"/>
    </row>
    <row r="3528" spans="1:23">
      <c r="A3528" s="79"/>
      <c r="B3528" s="79"/>
      <c r="C3528" s="79"/>
      <c r="D3528" s="79"/>
      <c r="E3528" s="79"/>
      <c r="F3528" s="79"/>
      <c r="G3528" s="79"/>
      <c r="H3528" s="79"/>
      <c r="I3528" s="79"/>
      <c r="J3528" s="79"/>
      <c r="K3528" s="79"/>
      <c r="L3528" s="79"/>
      <c r="M3528" s="79"/>
      <c r="N3528" s="79"/>
      <c r="O3528" s="79"/>
      <c r="P3528" s="79"/>
      <c r="Q3528" s="79"/>
      <c r="R3528" s="79"/>
      <c r="S3528" s="79"/>
      <c r="T3528" s="79"/>
      <c r="U3528" s="79"/>
      <c r="V3528" s="79"/>
      <c r="W3528" s="79"/>
    </row>
    <row r="3529" spans="1:23">
      <c r="A3529" s="79"/>
      <c r="B3529" s="79"/>
      <c r="C3529" s="79"/>
      <c r="D3529" s="79"/>
      <c r="E3529" s="79"/>
      <c r="F3529" s="79"/>
      <c r="G3529" s="79"/>
      <c r="H3529" s="79"/>
      <c r="I3529" s="79"/>
      <c r="J3529" s="79"/>
      <c r="K3529" s="79"/>
      <c r="L3529" s="79"/>
      <c r="M3529" s="79"/>
      <c r="N3529" s="79"/>
      <c r="O3529" s="79"/>
      <c r="P3529" s="79"/>
      <c r="Q3529" s="79"/>
      <c r="R3529" s="79"/>
      <c r="S3529" s="79"/>
      <c r="T3529" s="79"/>
      <c r="U3529" s="79"/>
      <c r="V3529" s="79"/>
      <c r="W3529" s="79"/>
    </row>
    <row r="3530" spans="1:23">
      <c r="A3530" s="79"/>
      <c r="B3530" s="79"/>
      <c r="C3530" s="79"/>
      <c r="D3530" s="79"/>
      <c r="E3530" s="79"/>
      <c r="F3530" s="79"/>
      <c r="G3530" s="79"/>
      <c r="H3530" s="79"/>
      <c r="I3530" s="79"/>
      <c r="J3530" s="79"/>
      <c r="K3530" s="79"/>
      <c r="L3530" s="79"/>
      <c r="M3530" s="79"/>
      <c r="N3530" s="79"/>
      <c r="O3530" s="79"/>
      <c r="P3530" s="79"/>
      <c r="Q3530" s="79"/>
      <c r="R3530" s="79"/>
      <c r="S3530" s="79"/>
      <c r="T3530" s="79"/>
      <c r="U3530" s="79"/>
      <c r="V3530" s="79"/>
      <c r="W3530" s="79"/>
    </row>
    <row r="3531" spans="1:23">
      <c r="A3531" s="79"/>
      <c r="B3531" s="79"/>
      <c r="C3531" s="79"/>
      <c r="D3531" s="79"/>
      <c r="E3531" s="79"/>
      <c r="F3531" s="79"/>
      <c r="G3531" s="79"/>
      <c r="H3531" s="79"/>
      <c r="I3531" s="79"/>
      <c r="J3531" s="79"/>
      <c r="K3531" s="79"/>
      <c r="L3531" s="79"/>
      <c r="M3531" s="79"/>
      <c r="N3531" s="79"/>
      <c r="O3531" s="79"/>
      <c r="P3531" s="79"/>
      <c r="Q3531" s="79"/>
      <c r="R3531" s="79"/>
      <c r="S3531" s="79"/>
      <c r="T3531" s="79"/>
      <c r="U3531" s="79"/>
      <c r="V3531" s="79"/>
      <c r="W3531" s="79"/>
    </row>
    <row r="3532" spans="1:23">
      <c r="A3532" s="79"/>
      <c r="B3532" s="79"/>
      <c r="C3532" s="79"/>
      <c r="D3532" s="79"/>
      <c r="E3532" s="79"/>
      <c r="F3532" s="79"/>
      <c r="G3532" s="79"/>
      <c r="H3532" s="79"/>
      <c r="I3532" s="79"/>
      <c r="J3532" s="79"/>
      <c r="K3532" s="79"/>
      <c r="L3532" s="79"/>
      <c r="M3532" s="79"/>
      <c r="N3532" s="79"/>
      <c r="O3532" s="79"/>
      <c r="P3532" s="79"/>
      <c r="Q3532" s="79"/>
      <c r="R3532" s="79"/>
      <c r="S3532" s="79"/>
      <c r="T3532" s="79"/>
      <c r="U3532" s="79"/>
      <c r="V3532" s="79"/>
      <c r="W3532" s="79"/>
    </row>
    <row r="3533" spans="1:23">
      <c r="A3533" s="79"/>
      <c r="B3533" s="79"/>
      <c r="C3533" s="79"/>
      <c r="D3533" s="79"/>
      <c r="E3533" s="79"/>
      <c r="F3533" s="79"/>
      <c r="G3533" s="79"/>
      <c r="H3533" s="79"/>
      <c r="I3533" s="79"/>
      <c r="J3533" s="79"/>
      <c r="K3533" s="79"/>
      <c r="L3533" s="79"/>
      <c r="M3533" s="79"/>
      <c r="N3533" s="79"/>
      <c r="O3533" s="79"/>
      <c r="P3533" s="79"/>
      <c r="Q3533" s="79"/>
      <c r="R3533" s="79"/>
      <c r="S3533" s="79"/>
      <c r="T3533" s="79"/>
      <c r="U3533" s="79"/>
      <c r="V3533" s="79"/>
      <c r="W3533" s="79"/>
    </row>
    <row r="3534" spans="1:23">
      <c r="A3534" s="79"/>
      <c r="B3534" s="79"/>
      <c r="C3534" s="79"/>
      <c r="D3534" s="79"/>
      <c r="E3534" s="79"/>
      <c r="F3534" s="79"/>
      <c r="G3534" s="79"/>
      <c r="H3534" s="79"/>
      <c r="I3534" s="79"/>
      <c r="J3534" s="79"/>
      <c r="K3534" s="79"/>
      <c r="L3534" s="79"/>
      <c r="M3534" s="79"/>
      <c r="N3534" s="79"/>
      <c r="O3534" s="79"/>
      <c r="P3534" s="79"/>
      <c r="Q3534" s="79"/>
      <c r="R3534" s="79"/>
      <c r="S3534" s="79"/>
      <c r="T3534" s="79"/>
      <c r="U3534" s="79"/>
      <c r="V3534" s="79"/>
      <c r="W3534" s="79"/>
    </row>
    <row r="3535" spans="1:23">
      <c r="A3535" s="79"/>
      <c r="B3535" s="79"/>
      <c r="C3535" s="79"/>
      <c r="D3535" s="79"/>
      <c r="E3535" s="79"/>
      <c r="F3535" s="79"/>
      <c r="G3535" s="79"/>
      <c r="H3535" s="79"/>
      <c r="I3535" s="79"/>
      <c r="J3535" s="79"/>
      <c r="K3535" s="79"/>
      <c r="L3535" s="79"/>
      <c r="M3535" s="79"/>
      <c r="N3535" s="79"/>
      <c r="O3535" s="79"/>
      <c r="P3535" s="79"/>
      <c r="Q3535" s="79"/>
      <c r="R3535" s="79"/>
      <c r="S3535" s="79"/>
      <c r="T3535" s="79"/>
      <c r="U3535" s="79"/>
      <c r="V3535" s="79"/>
      <c r="W3535" s="79"/>
    </row>
    <row r="3536" spans="1:23">
      <c r="A3536" s="79"/>
      <c r="B3536" s="79"/>
      <c r="C3536" s="79"/>
      <c r="D3536" s="79"/>
      <c r="E3536" s="79"/>
      <c r="F3536" s="79"/>
      <c r="G3536" s="79"/>
      <c r="H3536" s="79"/>
      <c r="I3536" s="79"/>
      <c r="J3536" s="79"/>
      <c r="K3536" s="79"/>
      <c r="L3536" s="79"/>
      <c r="M3536" s="79"/>
      <c r="N3536" s="79"/>
      <c r="O3536" s="79"/>
      <c r="P3536" s="79"/>
      <c r="Q3536" s="79"/>
      <c r="R3536" s="79"/>
      <c r="S3536" s="79"/>
      <c r="T3536" s="79"/>
      <c r="U3536" s="79"/>
      <c r="V3536" s="79"/>
      <c r="W3536" s="79"/>
    </row>
    <row r="3537" spans="1:23">
      <c r="A3537" s="79"/>
      <c r="B3537" s="79"/>
      <c r="C3537" s="79"/>
      <c r="D3537" s="79"/>
      <c r="E3537" s="79"/>
      <c r="F3537" s="79"/>
      <c r="G3537" s="79"/>
      <c r="H3537" s="79"/>
      <c r="I3537" s="79"/>
      <c r="J3537" s="79"/>
      <c r="K3537" s="79"/>
      <c r="L3537" s="79"/>
      <c r="M3537" s="79"/>
      <c r="N3537" s="79"/>
      <c r="O3537" s="79"/>
      <c r="P3537" s="79"/>
      <c r="Q3537" s="79"/>
      <c r="R3537" s="79"/>
      <c r="S3537" s="79"/>
      <c r="T3537" s="79"/>
      <c r="U3537" s="79"/>
      <c r="V3537" s="79"/>
      <c r="W3537" s="79"/>
    </row>
    <row r="3538" spans="1:23">
      <c r="A3538" s="79"/>
      <c r="B3538" s="79"/>
      <c r="C3538" s="79"/>
      <c r="D3538" s="79"/>
      <c r="E3538" s="79"/>
      <c r="F3538" s="79"/>
      <c r="G3538" s="79"/>
      <c r="H3538" s="79"/>
      <c r="I3538" s="79"/>
      <c r="J3538" s="79"/>
      <c r="K3538" s="79"/>
      <c r="L3538" s="79"/>
      <c r="M3538" s="79"/>
      <c r="N3538" s="79"/>
      <c r="O3538" s="79"/>
      <c r="P3538" s="79"/>
      <c r="Q3538" s="79"/>
      <c r="R3538" s="79"/>
      <c r="S3538" s="79"/>
      <c r="T3538" s="79"/>
      <c r="U3538" s="79"/>
      <c r="V3538" s="79"/>
      <c r="W3538" s="79"/>
    </row>
    <row r="3539" spans="1:23">
      <c r="A3539" s="79"/>
      <c r="B3539" s="79"/>
      <c r="C3539" s="79"/>
      <c r="D3539" s="79"/>
      <c r="E3539" s="79"/>
      <c r="F3539" s="79"/>
      <c r="G3539" s="79"/>
      <c r="H3539" s="79"/>
      <c r="I3539" s="79"/>
      <c r="J3539" s="79"/>
      <c r="K3539" s="79"/>
      <c r="L3539" s="79"/>
      <c r="M3539" s="79"/>
      <c r="N3539" s="79"/>
      <c r="O3539" s="79"/>
      <c r="P3539" s="79"/>
      <c r="Q3539" s="79"/>
      <c r="R3539" s="79"/>
      <c r="S3539" s="79"/>
      <c r="T3539" s="79"/>
      <c r="U3539" s="79"/>
      <c r="V3539" s="79"/>
      <c r="W3539" s="79"/>
    </row>
    <row r="3540" spans="1:23">
      <c r="A3540" s="79"/>
      <c r="B3540" s="79"/>
      <c r="C3540" s="79"/>
      <c r="D3540" s="79"/>
      <c r="E3540" s="79"/>
      <c r="F3540" s="79"/>
      <c r="G3540" s="79"/>
      <c r="H3540" s="79"/>
      <c r="I3540" s="79"/>
      <c r="J3540" s="79"/>
      <c r="K3540" s="79"/>
      <c r="L3540" s="79"/>
      <c r="M3540" s="79"/>
      <c r="N3540" s="79"/>
      <c r="O3540" s="79"/>
      <c r="P3540" s="79"/>
      <c r="Q3540" s="79"/>
      <c r="R3540" s="79"/>
      <c r="S3540" s="79"/>
      <c r="T3540" s="79"/>
      <c r="U3540" s="79"/>
      <c r="V3540" s="79"/>
      <c r="W3540" s="79"/>
    </row>
    <row r="3541" spans="1:23">
      <c r="A3541" s="79"/>
      <c r="B3541" s="79"/>
      <c r="C3541" s="79"/>
      <c r="D3541" s="79"/>
      <c r="E3541" s="79"/>
      <c r="F3541" s="79"/>
      <c r="G3541" s="79"/>
      <c r="H3541" s="79"/>
      <c r="I3541" s="79"/>
      <c r="J3541" s="79"/>
      <c r="K3541" s="79"/>
      <c r="L3541" s="79"/>
      <c r="M3541" s="79"/>
      <c r="N3541" s="79"/>
      <c r="O3541" s="79"/>
      <c r="P3541" s="79"/>
      <c r="Q3541" s="79"/>
      <c r="R3541" s="79"/>
      <c r="S3541" s="79"/>
      <c r="T3541" s="79"/>
      <c r="U3541" s="79"/>
      <c r="V3541" s="79"/>
      <c r="W3541" s="79"/>
    </row>
    <row r="3542" spans="1:23">
      <c r="A3542" s="79"/>
      <c r="B3542" s="79"/>
      <c r="C3542" s="79"/>
      <c r="D3542" s="79"/>
      <c r="E3542" s="79"/>
      <c r="F3542" s="79"/>
      <c r="G3542" s="79"/>
      <c r="H3542" s="79"/>
      <c r="I3542" s="79"/>
      <c r="J3542" s="79"/>
      <c r="K3542" s="79"/>
      <c r="L3542" s="79"/>
      <c r="M3542" s="79"/>
      <c r="N3542" s="79"/>
      <c r="O3542" s="79"/>
      <c r="P3542" s="79"/>
      <c r="Q3542" s="79"/>
      <c r="R3542" s="79"/>
      <c r="S3542" s="79"/>
      <c r="T3542" s="79"/>
      <c r="U3542" s="79"/>
      <c r="V3542" s="79"/>
      <c r="W3542" s="79"/>
    </row>
    <row r="3543" spans="1:23">
      <c r="A3543" s="79"/>
      <c r="B3543" s="79"/>
      <c r="C3543" s="79"/>
      <c r="D3543" s="79"/>
      <c r="E3543" s="79"/>
      <c r="F3543" s="79"/>
      <c r="G3543" s="79"/>
      <c r="H3543" s="79"/>
      <c r="I3543" s="79"/>
      <c r="J3543" s="79"/>
      <c r="K3543" s="79"/>
      <c r="L3543" s="79"/>
      <c r="M3543" s="79"/>
      <c r="N3543" s="79"/>
      <c r="O3543" s="79"/>
      <c r="P3543" s="79"/>
      <c r="Q3543" s="79"/>
      <c r="R3543" s="79"/>
      <c r="S3543" s="79"/>
      <c r="T3543" s="79"/>
      <c r="U3543" s="79"/>
      <c r="V3543" s="79"/>
      <c r="W3543" s="79"/>
    </row>
    <row r="3544" spans="1:23">
      <c r="A3544" s="79"/>
      <c r="B3544" s="79"/>
      <c r="C3544" s="79"/>
      <c r="D3544" s="79"/>
      <c r="E3544" s="79"/>
      <c r="F3544" s="79"/>
      <c r="G3544" s="79"/>
      <c r="H3544" s="79"/>
      <c r="I3544" s="79"/>
      <c r="J3544" s="79"/>
      <c r="K3544" s="79"/>
      <c r="L3544" s="79"/>
      <c r="M3544" s="79"/>
      <c r="N3544" s="79"/>
      <c r="O3544" s="79"/>
      <c r="P3544" s="79"/>
      <c r="Q3544" s="79"/>
      <c r="R3544" s="79"/>
      <c r="S3544" s="79"/>
      <c r="T3544" s="79"/>
      <c r="U3544" s="79"/>
      <c r="V3544" s="79"/>
      <c r="W3544" s="79"/>
    </row>
    <row r="3545" spans="1:23">
      <c r="A3545" s="79"/>
      <c r="B3545" s="79"/>
      <c r="C3545" s="79"/>
      <c r="D3545" s="79"/>
      <c r="E3545" s="79"/>
      <c r="F3545" s="79"/>
      <c r="G3545" s="79"/>
      <c r="H3545" s="79"/>
      <c r="I3545" s="79"/>
      <c r="J3545" s="79"/>
      <c r="K3545" s="79"/>
      <c r="L3545" s="79"/>
      <c r="M3545" s="79"/>
      <c r="N3545" s="79"/>
      <c r="O3545" s="79"/>
      <c r="P3545" s="79"/>
      <c r="Q3545" s="79"/>
      <c r="R3545" s="79"/>
      <c r="S3545" s="79"/>
      <c r="T3545" s="79"/>
      <c r="U3545" s="79"/>
      <c r="V3545" s="79"/>
      <c r="W3545" s="79"/>
    </row>
    <row r="3546" spans="1:23">
      <c r="A3546" s="79"/>
      <c r="B3546" s="79"/>
      <c r="C3546" s="79"/>
      <c r="D3546" s="79"/>
      <c r="E3546" s="79"/>
      <c r="F3546" s="79"/>
      <c r="G3546" s="79"/>
      <c r="H3546" s="79"/>
      <c r="I3546" s="79"/>
      <c r="J3546" s="79"/>
      <c r="K3546" s="79"/>
      <c r="L3546" s="79"/>
      <c r="M3546" s="79"/>
      <c r="N3546" s="79"/>
      <c r="O3546" s="79"/>
      <c r="P3546" s="79"/>
      <c r="Q3546" s="79"/>
      <c r="R3546" s="79"/>
      <c r="S3546" s="79"/>
      <c r="T3546" s="79"/>
      <c r="U3546" s="79"/>
      <c r="V3546" s="79"/>
      <c r="W3546" s="79"/>
    </row>
    <row r="3547" spans="1:23">
      <c r="A3547" s="79"/>
      <c r="B3547" s="79"/>
      <c r="C3547" s="79"/>
      <c r="D3547" s="79"/>
      <c r="E3547" s="79"/>
      <c r="F3547" s="79"/>
      <c r="G3547" s="79"/>
      <c r="H3547" s="79"/>
      <c r="I3547" s="79"/>
      <c r="J3547" s="79"/>
      <c r="K3547" s="79"/>
      <c r="L3547" s="79"/>
      <c r="M3547" s="79"/>
      <c r="N3547" s="79"/>
      <c r="O3547" s="79"/>
      <c r="P3547" s="79"/>
      <c r="Q3547" s="79"/>
      <c r="R3547" s="79"/>
      <c r="S3547" s="79"/>
      <c r="T3547" s="79"/>
      <c r="U3547" s="79"/>
      <c r="V3547" s="79"/>
      <c r="W3547" s="79"/>
    </row>
    <row r="3548" spans="1:23">
      <c r="A3548" s="79"/>
      <c r="B3548" s="79"/>
      <c r="C3548" s="79"/>
      <c r="D3548" s="79"/>
      <c r="E3548" s="79"/>
      <c r="F3548" s="79"/>
      <c r="G3548" s="79"/>
      <c r="H3548" s="79"/>
      <c r="I3548" s="79"/>
      <c r="J3548" s="79"/>
      <c r="K3548" s="79"/>
      <c r="L3548" s="79"/>
      <c r="M3548" s="79"/>
      <c r="N3548" s="79"/>
      <c r="O3548" s="79"/>
      <c r="P3548" s="79"/>
      <c r="Q3548" s="79"/>
      <c r="R3548" s="79"/>
      <c r="S3548" s="79"/>
      <c r="T3548" s="79"/>
      <c r="U3548" s="79"/>
      <c r="V3548" s="79"/>
      <c r="W3548" s="79"/>
    </row>
    <row r="3549" spans="1:23">
      <c r="A3549" s="79"/>
      <c r="B3549" s="79"/>
      <c r="C3549" s="79"/>
      <c r="D3549" s="79"/>
      <c r="E3549" s="79"/>
      <c r="F3549" s="79"/>
      <c r="G3549" s="79"/>
      <c r="H3549" s="79"/>
      <c r="I3549" s="79"/>
      <c r="J3549" s="79"/>
      <c r="K3549" s="79"/>
      <c r="L3549" s="79"/>
      <c r="M3549" s="79"/>
      <c r="N3549" s="79"/>
      <c r="O3549" s="79"/>
      <c r="P3549" s="79"/>
      <c r="Q3549" s="79"/>
      <c r="R3549" s="79"/>
      <c r="S3549" s="79"/>
      <c r="T3549" s="79"/>
      <c r="U3549" s="79"/>
      <c r="V3549" s="79"/>
      <c r="W3549" s="79"/>
    </row>
    <row r="3550" spans="1:23">
      <c r="A3550" s="79"/>
      <c r="B3550" s="79"/>
      <c r="C3550" s="79"/>
      <c r="D3550" s="79"/>
      <c r="E3550" s="79"/>
      <c r="F3550" s="79"/>
      <c r="G3550" s="79"/>
      <c r="H3550" s="79"/>
      <c r="I3550" s="79"/>
      <c r="J3550" s="79"/>
      <c r="K3550" s="79"/>
      <c r="L3550" s="79"/>
      <c r="M3550" s="79"/>
      <c r="N3550" s="79"/>
      <c r="O3550" s="79"/>
      <c r="P3550" s="79"/>
      <c r="Q3550" s="79"/>
      <c r="R3550" s="79"/>
      <c r="S3550" s="79"/>
      <c r="T3550" s="79"/>
      <c r="U3550" s="79"/>
      <c r="V3550" s="79"/>
      <c r="W3550" s="79"/>
    </row>
    <row r="3551" spans="1:23">
      <c r="A3551" s="79"/>
      <c r="B3551" s="79"/>
      <c r="C3551" s="79"/>
      <c r="D3551" s="79"/>
      <c r="E3551" s="79"/>
      <c r="F3551" s="79"/>
      <c r="G3551" s="79"/>
      <c r="H3551" s="79"/>
      <c r="I3551" s="79"/>
      <c r="J3551" s="79"/>
      <c r="K3551" s="79"/>
      <c r="L3551" s="79"/>
      <c r="M3551" s="79"/>
      <c r="N3551" s="79"/>
      <c r="O3551" s="79"/>
      <c r="P3551" s="79"/>
      <c r="Q3551" s="79"/>
      <c r="R3551" s="79"/>
      <c r="S3551" s="79"/>
      <c r="T3551" s="79"/>
      <c r="U3551" s="79"/>
      <c r="V3551" s="79"/>
      <c r="W3551" s="79"/>
    </row>
    <row r="3552" spans="1:23">
      <c r="A3552" s="79"/>
      <c r="B3552" s="79"/>
      <c r="C3552" s="79"/>
      <c r="D3552" s="79"/>
      <c r="E3552" s="79"/>
      <c r="F3552" s="79"/>
      <c r="G3552" s="79"/>
      <c r="H3552" s="79"/>
      <c r="I3552" s="79"/>
      <c r="J3552" s="79"/>
      <c r="K3552" s="79"/>
      <c r="L3552" s="79"/>
      <c r="M3552" s="79"/>
      <c r="N3552" s="79"/>
      <c r="O3552" s="79"/>
      <c r="P3552" s="79"/>
      <c r="Q3552" s="79"/>
      <c r="R3552" s="79"/>
      <c r="S3552" s="79"/>
      <c r="T3552" s="79"/>
      <c r="U3552" s="79"/>
      <c r="V3552" s="79"/>
      <c r="W3552" s="79"/>
    </row>
    <row r="3553" spans="1:23">
      <c r="A3553" s="79"/>
      <c r="B3553" s="79"/>
      <c r="C3553" s="79"/>
      <c r="D3553" s="79"/>
      <c r="E3553" s="79"/>
      <c r="F3553" s="79"/>
      <c r="G3553" s="79"/>
      <c r="H3553" s="79"/>
      <c r="I3553" s="79"/>
      <c r="J3553" s="79"/>
      <c r="K3553" s="79"/>
      <c r="L3553" s="79"/>
      <c r="M3553" s="79"/>
      <c r="N3553" s="79"/>
      <c r="O3553" s="79"/>
      <c r="P3553" s="79"/>
      <c r="Q3553" s="79"/>
      <c r="R3553" s="79"/>
      <c r="S3553" s="79"/>
      <c r="T3553" s="79"/>
      <c r="U3553" s="79"/>
      <c r="V3553" s="79"/>
      <c r="W3553" s="79"/>
    </row>
    <row r="3554" spans="1:23">
      <c r="A3554" s="79"/>
      <c r="B3554" s="79"/>
      <c r="C3554" s="79"/>
      <c r="D3554" s="79"/>
      <c r="E3554" s="79"/>
      <c r="F3554" s="79"/>
      <c r="G3554" s="79"/>
      <c r="H3554" s="79"/>
      <c r="I3554" s="79"/>
      <c r="J3554" s="79"/>
      <c r="K3554" s="79"/>
      <c r="L3554" s="79"/>
      <c r="M3554" s="79"/>
      <c r="N3554" s="79"/>
      <c r="O3554" s="79"/>
      <c r="P3554" s="79"/>
      <c r="Q3554" s="79"/>
      <c r="R3554" s="79"/>
      <c r="S3554" s="79"/>
      <c r="T3554" s="79"/>
      <c r="U3554" s="79"/>
      <c r="V3554" s="79"/>
      <c r="W3554" s="79"/>
    </row>
    <row r="3555" spans="1:23">
      <c r="A3555" s="79"/>
      <c r="B3555" s="79"/>
      <c r="C3555" s="79"/>
      <c r="D3555" s="79"/>
      <c r="E3555" s="79"/>
      <c r="F3555" s="79"/>
      <c r="G3555" s="79"/>
      <c r="H3555" s="79"/>
      <c r="I3555" s="79"/>
      <c r="J3555" s="79"/>
      <c r="K3555" s="79"/>
      <c r="L3555" s="79"/>
      <c r="M3555" s="79"/>
      <c r="N3555" s="79"/>
      <c r="O3555" s="79"/>
      <c r="P3555" s="79"/>
      <c r="Q3555" s="79"/>
      <c r="R3555" s="79"/>
      <c r="S3555" s="79"/>
      <c r="T3555" s="79"/>
      <c r="U3555" s="79"/>
      <c r="V3555" s="79"/>
      <c r="W3555" s="79"/>
    </row>
    <row r="3556" spans="1:23">
      <c r="A3556" s="79"/>
      <c r="B3556" s="79"/>
      <c r="C3556" s="79"/>
      <c r="D3556" s="79"/>
      <c r="E3556" s="79"/>
      <c r="F3556" s="79"/>
      <c r="G3556" s="79"/>
      <c r="H3556" s="79"/>
      <c r="I3556" s="79"/>
      <c r="J3556" s="79"/>
      <c r="K3556" s="79"/>
      <c r="L3556" s="79"/>
      <c r="M3556" s="79"/>
      <c r="N3556" s="79"/>
      <c r="O3556" s="79"/>
      <c r="P3556" s="79"/>
      <c r="Q3556" s="79"/>
      <c r="R3556" s="79"/>
      <c r="S3556" s="79"/>
      <c r="T3556" s="79"/>
      <c r="U3556" s="79"/>
      <c r="V3556" s="79"/>
      <c r="W3556" s="79"/>
    </row>
    <row r="3557" spans="1:23">
      <c r="A3557" s="79"/>
      <c r="B3557" s="79"/>
      <c r="C3557" s="79"/>
      <c r="D3557" s="79"/>
      <c r="E3557" s="79"/>
      <c r="F3557" s="79"/>
      <c r="G3557" s="79"/>
      <c r="H3557" s="79"/>
      <c r="I3557" s="79"/>
      <c r="J3557" s="79"/>
      <c r="K3557" s="79"/>
      <c r="L3557" s="79"/>
      <c r="M3557" s="79"/>
      <c r="N3557" s="79"/>
      <c r="O3557" s="79"/>
      <c r="P3557" s="79"/>
      <c r="Q3557" s="79"/>
      <c r="R3557" s="79"/>
      <c r="S3557" s="79"/>
      <c r="T3557" s="79"/>
      <c r="U3557" s="79"/>
      <c r="V3557" s="79"/>
      <c r="W3557" s="79"/>
    </row>
    <row r="3558" spans="1:23">
      <c r="A3558" s="79"/>
      <c r="B3558" s="79"/>
      <c r="C3558" s="79"/>
      <c r="D3558" s="79"/>
      <c r="E3558" s="79"/>
      <c r="F3558" s="79"/>
      <c r="G3558" s="79"/>
      <c r="H3558" s="79"/>
      <c r="I3558" s="79"/>
      <c r="J3558" s="79"/>
      <c r="K3558" s="79"/>
      <c r="L3558" s="79"/>
      <c r="M3558" s="79"/>
      <c r="N3558" s="79"/>
      <c r="O3558" s="79"/>
      <c r="P3558" s="79"/>
      <c r="Q3558" s="79"/>
      <c r="R3558" s="79"/>
      <c r="S3558" s="79"/>
      <c r="T3558" s="79"/>
      <c r="U3558" s="79"/>
      <c r="V3558" s="79"/>
      <c r="W3558" s="79"/>
    </row>
    <row r="3559" spans="1:23">
      <c r="A3559" s="79"/>
      <c r="B3559" s="79"/>
      <c r="C3559" s="79"/>
      <c r="D3559" s="79"/>
      <c r="E3559" s="79"/>
      <c r="F3559" s="79"/>
      <c r="G3559" s="79"/>
      <c r="H3559" s="79"/>
      <c r="I3559" s="79"/>
      <c r="J3559" s="79"/>
      <c r="K3559" s="79"/>
      <c r="L3559" s="79"/>
      <c r="M3559" s="79"/>
      <c r="N3559" s="79"/>
      <c r="O3559" s="79"/>
      <c r="P3559" s="79"/>
      <c r="Q3559" s="79"/>
      <c r="R3559" s="79"/>
      <c r="S3559" s="79"/>
      <c r="T3559" s="79"/>
      <c r="U3559" s="79"/>
      <c r="V3559" s="79"/>
      <c r="W3559" s="79"/>
    </row>
    <row r="3560" spans="1:23">
      <c r="A3560" s="79"/>
      <c r="B3560" s="79"/>
      <c r="C3560" s="79"/>
      <c r="D3560" s="79"/>
      <c r="E3560" s="79"/>
      <c r="F3560" s="79"/>
      <c r="G3560" s="79"/>
      <c r="H3560" s="79"/>
      <c r="I3560" s="79"/>
      <c r="J3560" s="79"/>
      <c r="K3560" s="79"/>
      <c r="L3560" s="79"/>
      <c r="M3560" s="79"/>
      <c r="N3560" s="79"/>
      <c r="O3560" s="79"/>
      <c r="P3560" s="79"/>
      <c r="Q3560" s="79"/>
      <c r="R3560" s="79"/>
      <c r="S3560" s="79"/>
      <c r="T3560" s="79"/>
      <c r="U3560" s="79"/>
      <c r="V3560" s="79"/>
      <c r="W3560" s="79"/>
    </row>
    <row r="3561" spans="1:23">
      <c r="A3561" s="79"/>
      <c r="B3561" s="79"/>
      <c r="C3561" s="79"/>
      <c r="D3561" s="79"/>
      <c r="E3561" s="79"/>
      <c r="F3561" s="79"/>
      <c r="G3561" s="79"/>
      <c r="H3561" s="79"/>
      <c r="I3561" s="79"/>
      <c r="J3561" s="79"/>
      <c r="K3561" s="79"/>
      <c r="L3561" s="79"/>
      <c r="M3561" s="79"/>
      <c r="N3561" s="79"/>
      <c r="O3561" s="79"/>
      <c r="P3561" s="79"/>
      <c r="Q3561" s="79"/>
      <c r="R3561" s="79"/>
      <c r="S3561" s="79"/>
      <c r="T3561" s="79"/>
      <c r="U3561" s="79"/>
      <c r="V3561" s="79"/>
      <c r="W3561" s="79"/>
    </row>
  </sheetData>
  <sheetProtection algorithmName="SHA-512" hashValue="GMWE5Etl3YZ1jXMzzskLw67OL8zo8/2H7EfCAV2PQkAczaKtK5bKRna84NTv+pNa1f2Zwexww8Ze6DlE3F1V3w==" saltValue="HggwM1CG4ytzAMzaCkR+pg==" spinCount="100000" sheet="1" objects="1" scenarios="1"/>
  <mergeCells count="3">
    <mergeCell ref="D2:M6"/>
    <mergeCell ref="D8:F10"/>
    <mergeCell ref="H8:J10"/>
  </mergeCells>
  <pageMargins left="0.7" right="0.7" top="0.75" bottom="0.75" header="0.3" footer="0.3"/>
  <pageSetup paperSize="9" scale="6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0"/>
  <sheetViews>
    <sheetView workbookViewId="0">
      <selection activeCell="D5" sqref="D5"/>
    </sheetView>
  </sheetViews>
  <sheetFormatPr defaultColWidth="9.08984375" defaultRowHeight="14.5"/>
  <cols>
    <col min="1" max="1" width="1.6328125" style="76" customWidth="1"/>
    <col min="2" max="7" width="15.6328125" style="76" customWidth="1"/>
    <col min="8" max="8" width="21.54296875" style="76" customWidth="1"/>
    <col min="9" max="9" width="21" style="76" customWidth="1"/>
    <col min="10" max="10" width="9.08984375" style="76"/>
    <col min="11" max="11" width="13.08984375" style="76" customWidth="1"/>
    <col min="12" max="16384" width="9.08984375" style="76"/>
  </cols>
  <sheetData>
    <row r="1" spans="2:11" ht="9" customHeight="1" thickBot="1"/>
    <row r="2" spans="2:11" ht="35.15" customHeight="1" thickBot="1">
      <c r="B2" s="80"/>
      <c r="C2" s="81" t="s">
        <v>109</v>
      </c>
      <c r="D2" s="81" t="s">
        <v>109</v>
      </c>
      <c r="E2" s="81" t="s">
        <v>109</v>
      </c>
      <c r="F2" s="81" t="s">
        <v>109</v>
      </c>
      <c r="H2" s="745" t="s">
        <v>110</v>
      </c>
      <c r="I2" s="745"/>
      <c r="J2" s="172"/>
      <c r="K2" s="172"/>
    </row>
    <row r="3" spans="2:11" ht="35.15" customHeight="1" thickBot="1">
      <c r="B3" s="82"/>
      <c r="C3" s="83" t="s">
        <v>111</v>
      </c>
      <c r="D3" s="83" t="s">
        <v>112</v>
      </c>
      <c r="E3" s="83" t="s">
        <v>113</v>
      </c>
      <c r="F3" s="83" t="s">
        <v>114</v>
      </c>
      <c r="H3" s="173" t="s">
        <v>286</v>
      </c>
      <c r="I3" s="174" t="s">
        <v>287</v>
      </c>
      <c r="J3" s="172"/>
      <c r="K3" s="172"/>
    </row>
    <row r="4" spans="2:11" ht="35.15" customHeight="1" thickBot="1">
      <c r="B4" s="84" t="s">
        <v>116</v>
      </c>
      <c r="C4" s="85">
        <f>IF('Claim Details'!$E$33&lt;='New rates'!$G$2,'New rates'!B4,IF('Claim Details'!$E$33&lt;='New rates'!$I$2,'New rates'!B21,'New rates'!B38))</f>
        <v>409</v>
      </c>
      <c r="D4" s="85">
        <f>IF('Claim Details'!$E$33&lt;='New rates'!$G$2,'New rates'!C4,IF('Claim Details'!$E$33&lt;='New rates'!$I$2,'New rates'!C21,'New rates'!C38))</f>
        <v>296</v>
      </c>
      <c r="E4" s="85">
        <f>IF('Claim Details'!$E$33&lt;='New rates'!$G$2,'New rates'!D4,IF('Claim Details'!$E$33&lt;='New rates'!$I$2,'New rates'!D21,'New rates'!D38))</f>
        <v>226</v>
      </c>
      <c r="F4" s="85">
        <f>IF('Claim Details'!$E$33&lt;='New rates'!$G$2,'New rates'!E4,IF('Claim Details'!$E$33&lt;='New rates'!$I$2,'New rates'!E21,'New rates'!E38))</f>
        <v>138</v>
      </c>
      <c r="H4" s="173" t="s">
        <v>288</v>
      </c>
      <c r="I4" s="174" t="s">
        <v>289</v>
      </c>
      <c r="J4" s="172"/>
      <c r="K4" s="172"/>
    </row>
    <row r="5" spans="2:11" ht="35.15" customHeight="1" thickBot="1">
      <c r="B5" s="84" t="s">
        <v>21</v>
      </c>
      <c r="C5" s="85">
        <f>C4/100*10</f>
        <v>40.9</v>
      </c>
      <c r="D5" s="85">
        <f>D4/100*10</f>
        <v>29.6</v>
      </c>
      <c r="E5" s="85">
        <f>E4/100*10</f>
        <v>22.599999999999998</v>
      </c>
      <c r="F5" s="85">
        <f>F4/100*10</f>
        <v>13.799999999999999</v>
      </c>
      <c r="H5" s="173" t="s">
        <v>124</v>
      </c>
      <c r="I5" s="174" t="s">
        <v>119</v>
      </c>
      <c r="J5" s="172"/>
      <c r="K5" s="172"/>
    </row>
    <row r="6" spans="2:11" ht="35.15" customHeight="1" thickBot="1">
      <c r="B6" s="84"/>
      <c r="C6" s="85"/>
      <c r="D6" s="85"/>
      <c r="E6" s="85"/>
      <c r="F6" s="85"/>
      <c r="H6" s="173" t="s">
        <v>115</v>
      </c>
      <c r="I6" s="174" t="s">
        <v>120</v>
      </c>
      <c r="J6" s="172"/>
      <c r="K6" s="172"/>
    </row>
    <row r="7" spans="2:11" ht="35.15" customHeight="1" thickBot="1">
      <c r="B7" s="84" t="s">
        <v>118</v>
      </c>
      <c r="C7" s="85">
        <f>IF('Claim Details'!$E$33&lt;='New rates'!$G$2,'New rates'!B7,IF('Claim Details'!$E$33&lt;='New rates'!$I$2,'New rates'!B24,'New rates'!B41))</f>
        <v>317</v>
      </c>
      <c r="D7" s="85">
        <f>IF('Claim Details'!$E$33&lt;='New rates'!$G$2,'New rates'!C7,IF('Claim Details'!$E$33&lt;='New rates'!$I$2,'New rates'!C24,'New rates'!C41))</f>
        <v>242</v>
      </c>
      <c r="E7" s="85">
        <f>IF('Claim Details'!$E$33&lt;='New rates'!$G$2,'New rates'!D7,IF('Claim Details'!$E$33&lt;='New rates'!$I$2,'New rates'!D24,'New rates'!D41))</f>
        <v>196</v>
      </c>
      <c r="F7" s="85">
        <f>IF('Claim Details'!$E$33&lt;='New rates'!$G$2,'New rates'!E7,IF('Claim Details'!$E$33&lt;='New rates'!$I$2,'New rates'!E24,'New rates'!E41))</f>
        <v>126</v>
      </c>
      <c r="H7" s="173" t="s">
        <v>290</v>
      </c>
      <c r="I7" s="174" t="s">
        <v>291</v>
      </c>
      <c r="J7" s="172"/>
      <c r="K7" s="172"/>
    </row>
    <row r="8" spans="2:11" ht="35.15" customHeight="1" thickBot="1">
      <c r="B8" s="84" t="s">
        <v>21</v>
      </c>
      <c r="C8" s="85">
        <f>C7/100*10</f>
        <v>31.7</v>
      </c>
      <c r="D8" s="85">
        <f>D7/100*10</f>
        <v>24.2</v>
      </c>
      <c r="E8" s="85">
        <f>E7/100*10</f>
        <v>19.600000000000001</v>
      </c>
      <c r="F8" s="85">
        <f>F7/100*10</f>
        <v>12.6</v>
      </c>
      <c r="H8" s="173" t="s">
        <v>292</v>
      </c>
      <c r="I8" s="174" t="s">
        <v>293</v>
      </c>
      <c r="J8" s="172"/>
      <c r="K8" s="172"/>
    </row>
    <row r="9" spans="2:11" ht="35.15" customHeight="1" thickBot="1">
      <c r="B9" s="84"/>
      <c r="C9" s="85"/>
      <c r="D9" s="85"/>
      <c r="E9" s="85"/>
      <c r="F9" s="85"/>
      <c r="H9" s="173" t="s">
        <v>294</v>
      </c>
      <c r="I9" s="174" t="s">
        <v>295</v>
      </c>
      <c r="J9" s="172"/>
      <c r="K9" s="172"/>
    </row>
    <row r="10" spans="2:11" ht="35.15" customHeight="1" thickBot="1">
      <c r="B10" s="84" t="s">
        <v>121</v>
      </c>
      <c r="C10" s="85">
        <f>IF('Claim Details'!$E$33&lt;='New rates'!$G$2,'New rates'!B10,IF('Claim Details'!$E$33&lt;='New rates'!$I$2,'New rates'!B27,'New rates'!B44))</f>
        <v>267</v>
      </c>
      <c r="D10" s="85">
        <f>IF('Claim Details'!$E$33&lt;='New rates'!$G$2,'New rates'!C10,IF('Claim Details'!$E$33&lt;='New rates'!$I$2,'New rates'!C27,'New rates'!C44))</f>
        <v>229</v>
      </c>
      <c r="E10" s="85">
        <f>IF('Claim Details'!$E$33&lt;='New rates'!$G$2,'New rates'!D10,IF('Claim Details'!$E$33&lt;='New rates'!$I$2,'New rates'!D27,'New rates'!D44))</f>
        <v>165</v>
      </c>
      <c r="F10" s="85">
        <f>IF('Claim Details'!$E$33&lt;='New rates'!$G$2,'New rates'!E10,IF('Claim Details'!$E$33&lt;='New rates'!$I$2,'New rates'!E27,'New rates'!E44))</f>
        <v>121</v>
      </c>
      <c r="H10" s="173" t="s">
        <v>296</v>
      </c>
      <c r="I10" s="174" t="s">
        <v>297</v>
      </c>
      <c r="J10" s="172"/>
      <c r="K10" s="172"/>
    </row>
    <row r="11" spans="2:11" ht="35.15" customHeight="1" thickBot="1">
      <c r="B11" s="84" t="s">
        <v>21</v>
      </c>
      <c r="C11" s="85">
        <f>C10/100*10</f>
        <v>26.7</v>
      </c>
      <c r="D11" s="85">
        <f>D10/100*10</f>
        <v>22.9</v>
      </c>
      <c r="E11" s="85">
        <f>E10/100*10</f>
        <v>16.5</v>
      </c>
      <c r="F11" s="85">
        <f>F10/100*10</f>
        <v>12.1</v>
      </c>
      <c r="H11" s="173" t="s">
        <v>298</v>
      </c>
      <c r="I11" s="174" t="s">
        <v>299</v>
      </c>
      <c r="J11" s="172"/>
      <c r="K11" s="172"/>
    </row>
    <row r="12" spans="2:11" ht="35.15" customHeight="1" thickBot="1">
      <c r="B12" s="84"/>
      <c r="C12" s="85"/>
      <c r="D12" s="85"/>
      <c r="E12" s="85"/>
      <c r="F12" s="85"/>
      <c r="H12" s="173" t="s">
        <v>300</v>
      </c>
      <c r="I12" s="174" t="s">
        <v>117</v>
      </c>
      <c r="J12" s="172"/>
      <c r="K12" s="172"/>
    </row>
    <row r="13" spans="2:11" ht="35.15" customHeight="1" thickBot="1">
      <c r="B13" s="84" t="s">
        <v>123</v>
      </c>
      <c r="C13" s="85">
        <f>IF('Claim Details'!$E$33&lt;='New rates'!$G$2,'New rates'!B13,IF('Claim Details'!$E$33&lt;='New rates'!$I$2,'New rates'!B30,'New rates'!B47))</f>
        <v>217</v>
      </c>
      <c r="D13" s="85">
        <f>IF('Claim Details'!$E$33&lt;='New rates'!$G$2,'New rates'!C13,IF('Claim Details'!$E$33&lt;='New rates'!$I$2,'New rates'!C30,'New rates'!C47))</f>
        <v>192</v>
      </c>
      <c r="E13" s="85">
        <f>IF('Claim Details'!$E$33&lt;='New rates'!$G$2,'New rates'!D13,IF('Claim Details'!$E$33&lt;='New rates'!$I$2,'New rates'!D30,'New rates'!D47))</f>
        <v>161</v>
      </c>
      <c r="F13" s="85">
        <f>IF('Claim Details'!$E$33&lt;='New rates'!$G$2,'New rates'!E13,IF('Claim Details'!$E$33&lt;='New rates'!$I$2,'New rates'!E30,'New rates'!E47))</f>
        <v>118</v>
      </c>
      <c r="H13" s="173" t="s">
        <v>301</v>
      </c>
      <c r="I13" s="174" t="s">
        <v>302</v>
      </c>
      <c r="J13" s="172"/>
      <c r="K13" s="172"/>
    </row>
    <row r="14" spans="2:11" ht="35.15" customHeight="1" thickBot="1">
      <c r="B14" s="84" t="s">
        <v>21</v>
      </c>
      <c r="C14" s="85">
        <f>C13/100*10</f>
        <v>21.7</v>
      </c>
      <c r="D14" s="85">
        <f>D13/100*10</f>
        <v>19.2</v>
      </c>
      <c r="E14" s="85">
        <f>E13/100*10</f>
        <v>16.100000000000001</v>
      </c>
      <c r="F14" s="85">
        <f>F13/100*10</f>
        <v>11.799999999999999</v>
      </c>
      <c r="H14" s="173" t="s">
        <v>125</v>
      </c>
      <c r="I14" s="174" t="s">
        <v>122</v>
      </c>
      <c r="J14" s="172"/>
      <c r="K14" s="172"/>
    </row>
    <row r="15" spans="2:11" ht="35.15" customHeight="1" thickBot="1">
      <c r="B15" s="84"/>
      <c r="C15" s="85"/>
      <c r="D15" s="85"/>
      <c r="E15" s="85"/>
      <c r="F15" s="85"/>
      <c r="H15" s="172"/>
      <c r="I15" s="172"/>
      <c r="J15" s="172"/>
      <c r="K15" s="172"/>
    </row>
    <row r="16" spans="2:11" ht="35.15" customHeight="1" thickBot="1">
      <c r="B16" s="84" t="s">
        <v>126</v>
      </c>
      <c r="C16" s="85">
        <f>IF('Claim Details'!$E$33&lt;='New rates'!$G$2,'New rates'!B16,IF('Claim Details'!$E$33&lt;='New rates'!$I$2,'New rates'!B33,'New rates'!B50))</f>
        <v>201</v>
      </c>
      <c r="D16" s="85">
        <f>IF('Claim Details'!$E$33&lt;='New rates'!$G$2,'New rates'!C16,IF('Claim Details'!$E$33&lt;='New rates'!$I$2,'New rates'!C33,'New rates'!C50))</f>
        <v>177</v>
      </c>
      <c r="E16" s="85">
        <f>IF('Claim Details'!$E$33&lt;='New rates'!$G$2,'New rates'!D16,IF('Claim Details'!$E$33&lt;='New rates'!$I$2,'New rates'!D33,'New rates'!D50))</f>
        <v>146</v>
      </c>
      <c r="F16" s="85">
        <f>IF('Claim Details'!$E$33&lt;='New rates'!$G$2,'New rates'!E16,IF('Claim Details'!$E$33&lt;='New rates'!$I$2,'New rates'!E33,'New rates'!E50))</f>
        <v>111</v>
      </c>
      <c r="H16" s="172"/>
      <c r="I16" s="172"/>
      <c r="J16" s="172"/>
      <c r="K16" s="172"/>
    </row>
    <row r="17" spans="1:26" ht="35.15" customHeight="1" thickBot="1">
      <c r="B17" s="84" t="s">
        <v>21</v>
      </c>
      <c r="C17" s="85">
        <f>C16/100*10</f>
        <v>20.099999999999998</v>
      </c>
      <c r="D17" s="85">
        <f>D16/100*10</f>
        <v>17.7</v>
      </c>
      <c r="E17" s="85">
        <f>E16/100*10</f>
        <v>14.6</v>
      </c>
      <c r="F17" s="85">
        <f>F16/100*10</f>
        <v>11.100000000000001</v>
      </c>
      <c r="H17" s="746" t="s">
        <v>303</v>
      </c>
      <c r="I17" s="747"/>
      <c r="J17" s="747"/>
      <c r="K17" s="748"/>
    </row>
    <row r="18" spans="1:26" ht="35.15" customHeight="1" thickBot="1">
      <c r="H18" s="749" t="s">
        <v>304</v>
      </c>
      <c r="I18" s="750"/>
      <c r="J18" s="750"/>
      <c r="K18" s="751"/>
    </row>
    <row r="19" spans="1:26" customFormat="1" ht="35.15" customHeight="1">
      <c r="A19" s="172"/>
      <c r="B19" s="55" t="s">
        <v>116</v>
      </c>
      <c r="C19" s="56"/>
      <c r="D19" s="56"/>
      <c r="E19" s="56"/>
      <c r="F19" s="57"/>
      <c r="G19" s="172"/>
      <c r="H19" s="172"/>
      <c r="I19" s="172"/>
      <c r="J19" s="172"/>
      <c r="K19" s="172"/>
      <c r="L19" s="172"/>
      <c r="M19" s="172"/>
      <c r="N19" s="172"/>
      <c r="O19" s="172"/>
      <c r="P19" s="172"/>
      <c r="Q19" s="172"/>
      <c r="R19" s="172"/>
      <c r="S19" s="172"/>
      <c r="T19" s="172"/>
      <c r="U19" s="172"/>
      <c r="V19" s="172"/>
      <c r="W19" s="175"/>
      <c r="X19" s="175"/>
      <c r="Y19" s="175"/>
      <c r="Z19" s="175"/>
    </row>
    <row r="20" spans="1:26" customFormat="1" ht="55.4" customHeight="1" thickBot="1">
      <c r="A20" s="172"/>
      <c r="B20" s="755" t="s">
        <v>305</v>
      </c>
      <c r="C20" s="756"/>
      <c r="D20" s="756"/>
      <c r="E20" s="756"/>
      <c r="F20" s="757"/>
      <c r="G20" s="172"/>
      <c r="H20" s="172"/>
      <c r="I20" s="172"/>
      <c r="J20" s="172"/>
      <c r="K20" s="172"/>
      <c r="L20" s="172"/>
      <c r="M20" s="172"/>
      <c r="N20" s="172"/>
      <c r="O20" s="172"/>
      <c r="P20" s="172"/>
      <c r="Q20" s="172"/>
      <c r="R20" s="172"/>
      <c r="S20" s="172"/>
      <c r="T20" s="172"/>
      <c r="U20" s="172"/>
      <c r="V20" s="172"/>
      <c r="W20" s="175"/>
      <c r="X20" s="175"/>
      <c r="Y20" s="175"/>
      <c r="Z20" s="175"/>
    </row>
    <row r="21" spans="1:26" customFormat="1" ht="35.15" customHeight="1" thickBot="1">
      <c r="A21" s="172"/>
      <c r="B21" s="172"/>
      <c r="C21" s="172"/>
      <c r="D21" s="172"/>
      <c r="E21" s="172"/>
      <c r="F21" s="172"/>
      <c r="G21" s="172"/>
      <c r="H21" s="172"/>
      <c r="I21" s="172"/>
      <c r="J21" s="172"/>
      <c r="K21" s="172"/>
      <c r="L21" s="172"/>
      <c r="M21" s="172"/>
      <c r="N21" s="172"/>
      <c r="O21" s="172"/>
      <c r="P21" s="172"/>
      <c r="Q21" s="172"/>
      <c r="R21" s="172"/>
      <c r="S21" s="172"/>
      <c r="T21" s="172"/>
      <c r="U21" s="172"/>
      <c r="V21" s="172"/>
      <c r="W21" s="175"/>
      <c r="X21" s="175"/>
      <c r="Y21" s="175"/>
      <c r="Z21" s="175"/>
    </row>
    <row r="22" spans="1:26" customFormat="1" ht="35.15" customHeight="1">
      <c r="A22" s="172"/>
      <c r="B22" s="55" t="s">
        <v>118</v>
      </c>
      <c r="C22" s="56"/>
      <c r="D22" s="56"/>
      <c r="E22" s="56"/>
      <c r="F22" s="57"/>
      <c r="G22" s="172"/>
      <c r="H22" s="172"/>
      <c r="I22" s="172"/>
      <c r="J22" s="172"/>
      <c r="K22" s="172"/>
      <c r="L22" s="172"/>
      <c r="M22" s="172"/>
      <c r="N22" s="172"/>
      <c r="O22" s="172"/>
      <c r="P22" s="172"/>
      <c r="Q22" s="172"/>
      <c r="R22" s="172"/>
      <c r="S22" s="172"/>
      <c r="T22" s="172"/>
      <c r="U22" s="172"/>
      <c r="V22" s="172"/>
      <c r="W22" s="175"/>
      <c r="X22" s="175"/>
      <c r="Y22" s="175"/>
      <c r="Z22" s="175"/>
    </row>
    <row r="23" spans="1:26" customFormat="1" ht="35.15" customHeight="1" thickBot="1">
      <c r="A23" s="172"/>
      <c r="B23" s="758" t="s">
        <v>306</v>
      </c>
      <c r="C23" s="759"/>
      <c r="D23" s="759"/>
      <c r="E23" s="759"/>
      <c r="F23" s="760"/>
      <c r="G23" s="172"/>
      <c r="H23" s="172"/>
      <c r="I23" s="172"/>
      <c r="J23" s="172"/>
      <c r="K23" s="172"/>
      <c r="L23" s="172"/>
      <c r="M23" s="172"/>
      <c r="N23" s="172"/>
      <c r="O23" s="172"/>
      <c r="P23" s="172"/>
      <c r="Q23" s="172"/>
      <c r="R23" s="172"/>
      <c r="S23" s="172"/>
      <c r="T23" s="172"/>
      <c r="U23" s="172"/>
      <c r="V23" s="172"/>
      <c r="W23" s="175"/>
      <c r="X23" s="175"/>
      <c r="Y23" s="175"/>
      <c r="Z23" s="175"/>
    </row>
    <row r="24" spans="1:26" customFormat="1" ht="35.15" customHeight="1" thickBot="1">
      <c r="A24" s="172"/>
      <c r="B24" s="172"/>
      <c r="C24" s="172"/>
      <c r="D24" s="172"/>
      <c r="E24" s="172"/>
      <c r="F24" s="172"/>
      <c r="G24" s="172"/>
      <c r="H24" s="172"/>
      <c r="I24" s="172"/>
      <c r="J24" s="172"/>
      <c r="K24" s="172"/>
      <c r="L24" s="172"/>
      <c r="M24" s="172"/>
      <c r="N24" s="172"/>
      <c r="O24" s="172"/>
      <c r="P24" s="172"/>
      <c r="Q24" s="172"/>
      <c r="R24" s="172"/>
      <c r="S24" s="172"/>
      <c r="T24" s="172"/>
      <c r="U24" s="172"/>
      <c r="V24" s="172"/>
      <c r="W24" s="175"/>
      <c r="X24" s="175"/>
      <c r="Y24" s="175"/>
      <c r="Z24" s="175"/>
    </row>
    <row r="25" spans="1:26" customFormat="1" ht="35.15" customHeight="1">
      <c r="A25" s="172"/>
      <c r="B25" s="55" t="s">
        <v>121</v>
      </c>
      <c r="C25" s="56"/>
      <c r="D25" s="56"/>
      <c r="E25" s="56"/>
      <c r="F25" s="57"/>
      <c r="G25" s="172"/>
      <c r="H25" s="172"/>
      <c r="I25" s="172"/>
      <c r="J25" s="172"/>
      <c r="K25" s="172"/>
      <c r="L25" s="172"/>
      <c r="M25" s="172"/>
      <c r="N25" s="172"/>
      <c r="O25" s="172"/>
      <c r="P25" s="172"/>
      <c r="Q25" s="172"/>
      <c r="R25" s="172"/>
      <c r="S25" s="172"/>
      <c r="T25" s="172"/>
      <c r="U25" s="172"/>
      <c r="V25" s="172"/>
      <c r="W25" s="175"/>
      <c r="X25" s="175"/>
      <c r="Y25" s="175"/>
      <c r="Z25" s="175"/>
    </row>
    <row r="26" spans="1:26" customFormat="1" ht="35.15" customHeight="1">
      <c r="A26" s="172"/>
      <c r="B26" s="752" t="s">
        <v>307</v>
      </c>
      <c r="C26" s="753"/>
      <c r="D26" s="753"/>
      <c r="E26" s="753"/>
      <c r="F26" s="754"/>
      <c r="G26" s="172"/>
      <c r="H26" s="172"/>
      <c r="I26" s="172"/>
      <c r="J26" s="172"/>
      <c r="K26" s="172"/>
      <c r="L26" s="172"/>
      <c r="M26" s="172"/>
      <c r="N26" s="172"/>
      <c r="O26" s="172"/>
      <c r="P26" s="172"/>
      <c r="Q26" s="172"/>
      <c r="R26" s="172"/>
      <c r="S26" s="172"/>
      <c r="T26" s="172"/>
      <c r="U26" s="172"/>
      <c r="V26" s="172"/>
      <c r="W26" s="175"/>
      <c r="X26" s="175"/>
      <c r="Y26" s="175"/>
      <c r="Z26" s="175"/>
    </row>
    <row r="27" spans="1:26" customFormat="1" ht="33" customHeight="1" thickBot="1">
      <c r="A27" s="172"/>
      <c r="B27" s="755"/>
      <c r="C27" s="756"/>
      <c r="D27" s="756"/>
      <c r="E27" s="756"/>
      <c r="F27" s="757"/>
      <c r="G27" s="172"/>
      <c r="H27" s="172"/>
      <c r="I27" s="172"/>
      <c r="J27" s="172"/>
      <c r="K27" s="172"/>
      <c r="L27" s="172"/>
      <c r="M27" s="172"/>
      <c r="N27" s="172"/>
      <c r="O27" s="172"/>
      <c r="P27" s="172"/>
      <c r="Q27" s="172"/>
      <c r="R27" s="172"/>
      <c r="S27" s="172"/>
      <c r="T27" s="172"/>
      <c r="U27" s="172"/>
      <c r="V27" s="172"/>
      <c r="W27" s="175"/>
      <c r="X27" s="175"/>
      <c r="Y27" s="175"/>
      <c r="Z27" s="175"/>
    </row>
    <row r="28" spans="1:26" ht="35.15" customHeight="1"/>
    <row r="29" spans="1:26" ht="35.15" customHeight="1"/>
    <row r="30" spans="1:26" ht="35.15" customHeight="1"/>
    <row r="31" spans="1:26" ht="35.15" customHeight="1"/>
    <row r="32" spans="1:26" ht="35.15" customHeight="1"/>
    <row r="33" ht="35.15" customHeight="1"/>
    <row r="34" ht="35.15" customHeight="1"/>
    <row r="35" ht="35.15" customHeight="1"/>
    <row r="36" ht="35.15" customHeight="1"/>
    <row r="37" ht="35.15" customHeight="1"/>
    <row r="38" ht="35.15" customHeight="1"/>
    <row r="39" ht="35.15" customHeight="1"/>
    <row r="40" ht="35.15" customHeight="1"/>
  </sheetData>
  <mergeCells count="6">
    <mergeCell ref="H2:I2"/>
    <mergeCell ref="H17:K17"/>
    <mergeCell ref="H18:K18"/>
    <mergeCell ref="B26:F27"/>
    <mergeCell ref="B20:F20"/>
    <mergeCell ref="B23:F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6"/>
  <sheetViews>
    <sheetView workbookViewId="0">
      <selection activeCell="Z3" sqref="Z3:Z5"/>
    </sheetView>
  </sheetViews>
  <sheetFormatPr defaultColWidth="9.08984375" defaultRowHeight="14.5"/>
  <cols>
    <col min="1" max="16384" width="9.08984375" style="3"/>
  </cols>
  <sheetData>
    <row r="1" spans="1:26" ht="15.5">
      <c r="A1" s="2" t="s">
        <v>29</v>
      </c>
      <c r="B1" s="2"/>
      <c r="C1" s="2">
        <v>100</v>
      </c>
      <c r="E1" s="3" t="s">
        <v>161</v>
      </c>
    </row>
    <row r="2" spans="1:26" ht="15.5">
      <c r="A2" s="2" t="s">
        <v>33</v>
      </c>
      <c r="B2" s="2"/>
      <c r="C2" s="2">
        <v>95</v>
      </c>
      <c r="E2" s="3" t="s">
        <v>55</v>
      </c>
    </row>
    <row r="3" spans="1:26" ht="15.5">
      <c r="A3" s="2"/>
      <c r="B3" s="2"/>
      <c r="C3" s="2">
        <v>90</v>
      </c>
      <c r="Y3" s="3" t="s">
        <v>159</v>
      </c>
      <c r="Z3" s="3" t="s">
        <v>328</v>
      </c>
    </row>
    <row r="4" spans="1:26" ht="15.5">
      <c r="A4" s="2" t="s">
        <v>34</v>
      </c>
      <c r="B4" s="2"/>
      <c r="C4" s="2">
        <v>85</v>
      </c>
      <c r="Y4" s="3" t="s">
        <v>160</v>
      </c>
      <c r="Z4" s="3" t="s">
        <v>63</v>
      </c>
    </row>
    <row r="5" spans="1:26" ht="31">
      <c r="A5" s="2" t="s">
        <v>35</v>
      </c>
      <c r="B5" s="2"/>
      <c r="C5" s="2">
        <v>80</v>
      </c>
      <c r="E5" s="25" t="s">
        <v>99</v>
      </c>
      <c r="Y5" s="3" t="s">
        <v>311</v>
      </c>
      <c r="Z5" s="3" t="s">
        <v>158</v>
      </c>
    </row>
    <row r="6" spans="1:26" ht="31">
      <c r="A6" s="2" t="s">
        <v>36</v>
      </c>
      <c r="B6" s="2"/>
      <c r="C6" s="2">
        <v>75</v>
      </c>
      <c r="E6" s="25" t="s">
        <v>102</v>
      </c>
    </row>
    <row r="7" spans="1:26" ht="31">
      <c r="B7" s="2"/>
      <c r="C7" s="2">
        <v>70</v>
      </c>
      <c r="E7" s="26" t="s">
        <v>68</v>
      </c>
    </row>
    <row r="8" spans="1:26" ht="31">
      <c r="A8" s="2" t="s">
        <v>4</v>
      </c>
      <c r="B8" s="2"/>
      <c r="C8" s="2">
        <v>65</v>
      </c>
      <c r="E8" s="26" t="s">
        <v>66</v>
      </c>
    </row>
    <row r="9" spans="1:26" ht="31">
      <c r="A9" s="2" t="s">
        <v>5</v>
      </c>
      <c r="B9" s="2"/>
      <c r="C9" s="2">
        <v>60</v>
      </c>
      <c r="E9" s="26" t="s">
        <v>67</v>
      </c>
    </row>
    <row r="10" spans="1:26" ht="31">
      <c r="A10" s="2" t="s">
        <v>6</v>
      </c>
      <c r="B10" s="2"/>
      <c r="C10" s="2">
        <v>55</v>
      </c>
      <c r="E10" s="25" t="s">
        <v>70</v>
      </c>
    </row>
    <row r="11" spans="1:26" ht="31">
      <c r="A11" s="2"/>
      <c r="B11" s="2"/>
      <c r="C11" s="2">
        <v>50</v>
      </c>
      <c r="E11" s="25" t="s">
        <v>69</v>
      </c>
    </row>
    <row r="12" spans="1:26" ht="15.5">
      <c r="A12" s="2" t="s">
        <v>34</v>
      </c>
      <c r="B12" s="2"/>
      <c r="C12" s="2">
        <v>45</v>
      </c>
      <c r="E12" s="26" t="s">
        <v>71</v>
      </c>
    </row>
    <row r="13" spans="1:26" ht="15.5">
      <c r="A13" s="2" t="s">
        <v>35</v>
      </c>
      <c r="B13" s="2"/>
      <c r="C13" s="2">
        <v>40</v>
      </c>
    </row>
    <row r="14" spans="1:26" ht="15.5">
      <c r="A14" s="2"/>
      <c r="B14" s="2"/>
      <c r="C14" s="2">
        <v>35</v>
      </c>
    </row>
    <row r="15" spans="1:26" ht="15.5">
      <c r="A15" s="2"/>
      <c r="B15" s="2"/>
      <c r="C15" s="2">
        <v>30</v>
      </c>
    </row>
    <row r="16" spans="1:26" ht="15.5">
      <c r="A16" s="2"/>
      <c r="B16" s="2"/>
      <c r="C16" s="2">
        <v>25</v>
      </c>
    </row>
    <row r="17" spans="1:3" ht="15.5">
      <c r="A17" s="2"/>
      <c r="B17" s="2"/>
      <c r="C17" s="2">
        <v>20</v>
      </c>
    </row>
    <row r="18" spans="1:3" ht="15.5">
      <c r="A18" s="2"/>
      <c r="B18" s="2"/>
      <c r="C18" s="2">
        <v>15</v>
      </c>
    </row>
    <row r="19" spans="1:3" ht="15.5">
      <c r="A19" s="2"/>
      <c r="B19" s="2"/>
      <c r="C19" s="2">
        <v>10</v>
      </c>
    </row>
    <row r="20" spans="1:3" ht="15.5">
      <c r="A20" s="2"/>
      <c r="B20" s="2"/>
      <c r="C20" s="2">
        <v>5</v>
      </c>
    </row>
    <row r="21" spans="1:3" ht="15.5">
      <c r="A21" s="2"/>
      <c r="B21" s="2"/>
      <c r="C21" s="2">
        <v>0</v>
      </c>
    </row>
    <row r="22" spans="1:3" ht="15.5">
      <c r="A22" s="2"/>
      <c r="B22" s="2"/>
      <c r="C22" s="2"/>
    </row>
    <row r="23" spans="1:3" ht="15.5">
      <c r="A23" s="2"/>
      <c r="B23" s="2"/>
      <c r="C23" s="2"/>
    </row>
    <row r="24" spans="1:3" ht="15.5">
      <c r="A24" s="2"/>
      <c r="B24" s="2"/>
      <c r="C24" s="2"/>
    </row>
    <row r="25" spans="1:3" ht="15.5">
      <c r="A25" s="4"/>
      <c r="B25" s="2"/>
      <c r="C25" s="2"/>
    </row>
    <row r="26" spans="1:3" ht="15.5">
      <c r="A26" s="5"/>
      <c r="B26" s="2"/>
      <c r="C26"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583DA-E03F-4A04-A81A-F92C6DDAD41E}">
  <dimension ref="A1:I51"/>
  <sheetViews>
    <sheetView topLeftCell="A29" workbookViewId="0">
      <selection activeCell="G36" sqref="G36"/>
    </sheetView>
  </sheetViews>
  <sheetFormatPr defaultRowHeight="14.5"/>
  <cols>
    <col min="1" max="1" width="11.6328125" customWidth="1"/>
    <col min="7" max="8" width="10.453125" bestFit="1" customWidth="1"/>
    <col min="9" max="9" width="10.54296875" bestFit="1" customWidth="1"/>
  </cols>
  <sheetData>
    <row r="1" spans="1:9" ht="29.5" thickBot="1">
      <c r="A1" s="163" t="s">
        <v>283</v>
      </c>
      <c r="G1" t="s">
        <v>284</v>
      </c>
    </row>
    <row r="2" spans="1:9" ht="26.5" thickBot="1">
      <c r="A2" s="164"/>
      <c r="B2" s="165" t="s">
        <v>109</v>
      </c>
      <c r="C2" s="165" t="s">
        <v>109</v>
      </c>
      <c r="D2" s="165" t="s">
        <v>109</v>
      </c>
      <c r="E2" s="165" t="s">
        <v>109</v>
      </c>
      <c r="G2" s="166">
        <v>44469</v>
      </c>
      <c r="H2" s="166">
        <v>44470</v>
      </c>
      <c r="I2" s="166">
        <v>45292</v>
      </c>
    </row>
    <row r="3" spans="1:9" ht="15" thickBot="1">
      <c r="A3" s="164"/>
      <c r="B3" s="167" t="s">
        <v>111</v>
      </c>
      <c r="C3" s="167" t="s">
        <v>112</v>
      </c>
      <c r="D3" s="167" t="s">
        <v>113</v>
      </c>
      <c r="E3" s="167" t="s">
        <v>114</v>
      </c>
    </row>
    <row r="4" spans="1:9" ht="15" thickBot="1">
      <c r="A4" s="168" t="s">
        <v>116</v>
      </c>
      <c r="B4" s="169">
        <v>409</v>
      </c>
      <c r="C4" s="169">
        <v>296</v>
      </c>
      <c r="D4" s="169">
        <v>226</v>
      </c>
      <c r="E4" s="169">
        <v>138</v>
      </c>
    </row>
    <row r="5" spans="1:9" ht="15" thickBot="1">
      <c r="A5" s="168" t="s">
        <v>21</v>
      </c>
      <c r="B5" s="169">
        <v>40.9</v>
      </c>
      <c r="C5" s="169">
        <v>29.6</v>
      </c>
      <c r="D5" s="169">
        <v>22.599999999999998</v>
      </c>
      <c r="E5" s="169">
        <v>13.799999999999999</v>
      </c>
    </row>
    <row r="6" spans="1:9" ht="15" thickBot="1">
      <c r="A6" s="168"/>
      <c r="B6" s="169"/>
      <c r="C6" s="169"/>
      <c r="D6" s="169"/>
      <c r="E6" s="169"/>
    </row>
    <row r="7" spans="1:9" ht="15" thickBot="1">
      <c r="A7" s="168" t="s">
        <v>118</v>
      </c>
      <c r="B7" s="169">
        <v>317</v>
      </c>
      <c r="C7" s="169">
        <v>242</v>
      </c>
      <c r="D7" s="169">
        <v>196</v>
      </c>
      <c r="E7" s="169">
        <v>126</v>
      </c>
    </row>
    <row r="8" spans="1:9" ht="15" thickBot="1">
      <c r="A8" s="168" t="s">
        <v>21</v>
      </c>
      <c r="B8" s="169">
        <v>31.7</v>
      </c>
      <c r="C8" s="169">
        <v>24.2</v>
      </c>
      <c r="D8" s="169">
        <v>19.600000000000001</v>
      </c>
      <c r="E8" s="169">
        <v>12.6</v>
      </c>
    </row>
    <row r="9" spans="1:9" ht="15" thickBot="1">
      <c r="A9" s="168"/>
      <c r="B9" s="169"/>
      <c r="C9" s="169"/>
      <c r="D9" s="169"/>
      <c r="E9" s="169"/>
    </row>
    <row r="10" spans="1:9" ht="15" thickBot="1">
      <c r="A10" s="168" t="s">
        <v>121</v>
      </c>
      <c r="B10" s="169">
        <v>267</v>
      </c>
      <c r="C10" s="169">
        <v>229</v>
      </c>
      <c r="D10" s="169">
        <v>165</v>
      </c>
      <c r="E10" s="169">
        <v>121</v>
      </c>
    </row>
    <row r="11" spans="1:9" ht="15" thickBot="1">
      <c r="A11" s="168" t="s">
        <v>21</v>
      </c>
      <c r="B11" s="169">
        <v>26.7</v>
      </c>
      <c r="C11" s="169">
        <v>22.9</v>
      </c>
      <c r="D11" s="169">
        <v>16.5</v>
      </c>
      <c r="E11" s="169">
        <v>12.1</v>
      </c>
    </row>
    <row r="12" spans="1:9" ht="15" thickBot="1">
      <c r="A12" s="168"/>
      <c r="B12" s="169"/>
      <c r="C12" s="169"/>
      <c r="D12" s="169"/>
      <c r="E12" s="169"/>
    </row>
    <row r="13" spans="1:9" ht="15" thickBot="1">
      <c r="A13" s="168" t="s">
        <v>123</v>
      </c>
      <c r="B13" s="169">
        <v>217</v>
      </c>
      <c r="C13" s="169">
        <v>192</v>
      </c>
      <c r="D13" s="169">
        <v>161</v>
      </c>
      <c r="E13" s="169">
        <v>118</v>
      </c>
    </row>
    <row r="14" spans="1:9" ht="15" thickBot="1">
      <c r="A14" s="168" t="s">
        <v>21</v>
      </c>
      <c r="B14" s="169">
        <v>21.7</v>
      </c>
      <c r="C14" s="169">
        <v>19.2</v>
      </c>
      <c r="D14" s="169">
        <v>16.100000000000001</v>
      </c>
      <c r="E14" s="169">
        <v>11.799999999999999</v>
      </c>
    </row>
    <row r="15" spans="1:9" ht="15" thickBot="1">
      <c r="A15" s="168"/>
      <c r="B15" s="169"/>
      <c r="C15" s="169"/>
      <c r="D15" s="169"/>
      <c r="E15" s="169"/>
    </row>
    <row r="16" spans="1:9" ht="15" thickBot="1">
      <c r="A16" s="168" t="s">
        <v>126</v>
      </c>
      <c r="B16" s="169">
        <v>201</v>
      </c>
      <c r="C16" s="169">
        <v>177</v>
      </c>
      <c r="D16" s="169">
        <v>146</v>
      </c>
      <c r="E16" s="169">
        <v>111</v>
      </c>
    </row>
    <row r="17" spans="1:5" ht="15" thickBot="1">
      <c r="A17" s="168" t="s">
        <v>21</v>
      </c>
      <c r="B17" s="169">
        <v>20.099999999999998</v>
      </c>
      <c r="C17" s="169">
        <v>17.7</v>
      </c>
      <c r="D17" s="169">
        <v>14.6</v>
      </c>
      <c r="E17" s="169">
        <v>11.100000000000001</v>
      </c>
    </row>
    <row r="18" spans="1:5" ht="39.5" thickBot="1">
      <c r="A18" s="170" t="s">
        <v>285</v>
      </c>
    </row>
    <row r="19" spans="1:5" ht="26.5" thickBot="1">
      <c r="A19" s="171"/>
      <c r="B19" s="165" t="s">
        <v>109</v>
      </c>
      <c r="C19" s="165" t="s">
        <v>109</v>
      </c>
      <c r="D19" s="165" t="s">
        <v>109</v>
      </c>
      <c r="E19" s="165" t="s">
        <v>109</v>
      </c>
    </row>
    <row r="20" spans="1:5" ht="15" thickBot="1">
      <c r="A20" s="164"/>
      <c r="B20" s="167" t="s">
        <v>111</v>
      </c>
      <c r="C20" s="167" t="s">
        <v>112</v>
      </c>
      <c r="D20" s="167" t="s">
        <v>113</v>
      </c>
      <c r="E20" s="167" t="s">
        <v>114</v>
      </c>
    </row>
    <row r="21" spans="1:5" ht="15" thickBot="1">
      <c r="A21" s="168" t="s">
        <v>116</v>
      </c>
      <c r="B21" s="169">
        <v>512</v>
      </c>
      <c r="C21" s="169">
        <v>348</v>
      </c>
      <c r="D21" s="169">
        <v>270</v>
      </c>
      <c r="E21" s="169">
        <v>186</v>
      </c>
    </row>
    <row r="22" spans="1:5" ht="15" thickBot="1">
      <c r="A22" s="168" t="s">
        <v>21</v>
      </c>
      <c r="B22" s="169">
        <v>51.2</v>
      </c>
      <c r="C22" s="169">
        <v>34.799999999999997</v>
      </c>
      <c r="D22" s="169">
        <v>27</v>
      </c>
      <c r="E22" s="169">
        <v>18.600000000000001</v>
      </c>
    </row>
    <row r="23" spans="1:5" ht="15" thickBot="1">
      <c r="A23" s="168"/>
      <c r="B23" s="169"/>
      <c r="C23" s="169"/>
      <c r="D23" s="169"/>
      <c r="E23" s="169"/>
    </row>
    <row r="24" spans="1:5" ht="15" thickBot="1">
      <c r="A24" s="168" t="s">
        <v>118</v>
      </c>
      <c r="B24" s="169">
        <v>373</v>
      </c>
      <c r="C24" s="169">
        <v>289</v>
      </c>
      <c r="D24" s="169">
        <v>244</v>
      </c>
      <c r="E24" s="169">
        <v>139</v>
      </c>
    </row>
    <row r="25" spans="1:5" ht="15" thickBot="1">
      <c r="A25" s="168" t="s">
        <v>21</v>
      </c>
      <c r="B25" s="169">
        <v>37.299999999999997</v>
      </c>
      <c r="C25" s="169">
        <v>28.900000000000002</v>
      </c>
      <c r="D25" s="169">
        <v>24.4</v>
      </c>
      <c r="E25" s="169">
        <v>13.899999999999999</v>
      </c>
    </row>
    <row r="26" spans="1:5" ht="15" thickBot="1">
      <c r="A26" s="168"/>
      <c r="B26" s="169"/>
      <c r="C26" s="169"/>
      <c r="D26" s="169"/>
      <c r="E26" s="169"/>
    </row>
    <row r="27" spans="1:5" ht="15" thickBot="1">
      <c r="A27" s="168" t="s">
        <v>121</v>
      </c>
      <c r="B27" s="169">
        <v>282</v>
      </c>
      <c r="C27" s="169">
        <v>232</v>
      </c>
      <c r="D27" s="169">
        <v>185</v>
      </c>
      <c r="E27" s="169">
        <v>129</v>
      </c>
    </row>
    <row r="28" spans="1:5" ht="15" thickBot="1">
      <c r="A28" s="168" t="s">
        <v>21</v>
      </c>
      <c r="B28" s="169">
        <v>28.2</v>
      </c>
      <c r="C28" s="169">
        <v>23.2</v>
      </c>
      <c r="D28" s="169">
        <v>18.5</v>
      </c>
      <c r="E28" s="169">
        <v>12.9</v>
      </c>
    </row>
    <row r="29" spans="1:5" ht="15" thickBot="1">
      <c r="A29" s="168"/>
      <c r="B29" s="169"/>
      <c r="C29" s="169"/>
      <c r="D29" s="169"/>
      <c r="E29" s="169"/>
    </row>
    <row r="30" spans="1:5" ht="15" thickBot="1">
      <c r="A30" s="168" t="s">
        <v>123</v>
      </c>
      <c r="B30" s="169">
        <v>261</v>
      </c>
      <c r="C30" s="169">
        <v>218</v>
      </c>
      <c r="D30" s="169">
        <v>178</v>
      </c>
      <c r="E30" s="169">
        <v>126</v>
      </c>
    </row>
    <row r="31" spans="1:5" ht="15" thickBot="1">
      <c r="A31" s="168" t="s">
        <v>21</v>
      </c>
      <c r="B31" s="169">
        <v>26.099999999999998</v>
      </c>
      <c r="C31" s="169">
        <v>21.8</v>
      </c>
      <c r="D31" s="169">
        <v>17.8</v>
      </c>
      <c r="E31" s="169">
        <v>12.6</v>
      </c>
    </row>
    <row r="32" spans="1:5" ht="15" thickBot="1">
      <c r="A32" s="168"/>
      <c r="B32" s="169"/>
      <c r="C32" s="169"/>
      <c r="D32" s="169"/>
      <c r="E32" s="169"/>
    </row>
    <row r="33" spans="1:5" ht="15" thickBot="1">
      <c r="A33" s="168" t="s">
        <v>126</v>
      </c>
      <c r="B33" s="169">
        <v>255</v>
      </c>
      <c r="C33" s="169">
        <v>218</v>
      </c>
      <c r="D33" s="169">
        <v>177</v>
      </c>
      <c r="E33" s="169">
        <v>126</v>
      </c>
    </row>
    <row r="34" spans="1:5" ht="15" thickBot="1">
      <c r="A34" s="168" t="s">
        <v>21</v>
      </c>
      <c r="B34" s="169">
        <v>25.5</v>
      </c>
      <c r="C34" s="169">
        <v>21.8</v>
      </c>
      <c r="D34" s="169">
        <v>17.7</v>
      </c>
      <c r="E34" s="169">
        <v>12.6</v>
      </c>
    </row>
    <row r="35" spans="1:5" ht="39.5" thickBot="1">
      <c r="A35" s="357" t="s">
        <v>366</v>
      </c>
      <c r="B35" s="358"/>
      <c r="C35" s="358"/>
      <c r="D35" s="358"/>
      <c r="E35" s="358"/>
    </row>
    <row r="36" spans="1:5" ht="33" customHeight="1">
      <c r="A36" s="359"/>
      <c r="B36" s="360" t="s">
        <v>109</v>
      </c>
      <c r="C36" s="360" t="s">
        <v>109</v>
      </c>
      <c r="D36" s="360" t="s">
        <v>109</v>
      </c>
      <c r="E36" s="361" t="s">
        <v>109</v>
      </c>
    </row>
    <row r="37" spans="1:5">
      <c r="A37" s="362"/>
      <c r="B37" s="363" t="s">
        <v>111</v>
      </c>
      <c r="C37" s="363" t="s">
        <v>112</v>
      </c>
      <c r="D37" s="363" t="s">
        <v>113</v>
      </c>
      <c r="E37" s="364" t="s">
        <v>114</v>
      </c>
    </row>
    <row r="38" spans="1:5">
      <c r="A38" s="369" t="s">
        <v>116</v>
      </c>
      <c r="B38" s="365">
        <v>546</v>
      </c>
      <c r="C38" s="365">
        <v>371</v>
      </c>
      <c r="D38" s="365">
        <v>288</v>
      </c>
      <c r="E38" s="366">
        <v>198</v>
      </c>
    </row>
    <row r="39" spans="1:5">
      <c r="A39" s="369" t="s">
        <v>21</v>
      </c>
      <c r="B39" s="365">
        <v>54.6</v>
      </c>
      <c r="C39" s="365">
        <v>37.1</v>
      </c>
      <c r="D39" s="365">
        <v>28.799999999999997</v>
      </c>
      <c r="E39" s="366">
        <v>19.8</v>
      </c>
    </row>
    <row r="40" spans="1:5">
      <c r="A40" s="369"/>
      <c r="B40" s="365"/>
      <c r="C40" s="365"/>
      <c r="D40" s="365"/>
      <c r="E40" s="366"/>
    </row>
    <row r="41" spans="1:5">
      <c r="A41" s="369" t="s">
        <v>118</v>
      </c>
      <c r="B41" s="365">
        <v>398</v>
      </c>
      <c r="C41" s="365">
        <v>308</v>
      </c>
      <c r="D41" s="365">
        <v>260</v>
      </c>
      <c r="E41" s="366">
        <v>148</v>
      </c>
    </row>
    <row r="42" spans="1:5">
      <c r="A42" s="369" t="s">
        <v>21</v>
      </c>
      <c r="B42" s="365">
        <v>39.799999999999997</v>
      </c>
      <c r="C42" s="365">
        <v>30.8</v>
      </c>
      <c r="D42" s="365">
        <v>26</v>
      </c>
      <c r="E42" s="366">
        <v>14.8</v>
      </c>
    </row>
    <row r="43" spans="1:5">
      <c r="A43" s="369"/>
      <c r="B43" s="365"/>
      <c r="C43" s="365"/>
      <c r="D43" s="365"/>
      <c r="E43" s="366"/>
    </row>
    <row r="44" spans="1:5">
      <c r="A44" s="369" t="s">
        <v>121</v>
      </c>
      <c r="B44" s="365">
        <v>301</v>
      </c>
      <c r="C44" s="365">
        <v>247</v>
      </c>
      <c r="D44" s="365">
        <v>197</v>
      </c>
      <c r="E44" s="366">
        <v>138</v>
      </c>
    </row>
    <row r="45" spans="1:5">
      <c r="A45" s="369" t="s">
        <v>21</v>
      </c>
      <c r="B45" s="365">
        <v>30.099999999999998</v>
      </c>
      <c r="C45" s="365">
        <v>24.700000000000003</v>
      </c>
      <c r="D45" s="365">
        <v>19.7</v>
      </c>
      <c r="E45" s="366">
        <v>13.799999999999999</v>
      </c>
    </row>
    <row r="46" spans="1:5">
      <c r="A46" s="369"/>
      <c r="B46" s="365"/>
      <c r="C46" s="365"/>
      <c r="D46" s="365"/>
      <c r="E46" s="366"/>
    </row>
    <row r="47" spans="1:5">
      <c r="A47" s="369" t="s">
        <v>123</v>
      </c>
      <c r="B47" s="365">
        <v>278</v>
      </c>
      <c r="C47" s="365">
        <v>233</v>
      </c>
      <c r="D47" s="365">
        <v>190</v>
      </c>
      <c r="E47" s="366">
        <v>134</v>
      </c>
    </row>
    <row r="48" spans="1:5">
      <c r="A48" s="369" t="s">
        <v>21</v>
      </c>
      <c r="B48" s="365">
        <v>27.799999999999997</v>
      </c>
      <c r="C48" s="365">
        <v>23.3</v>
      </c>
      <c r="D48" s="365">
        <v>19</v>
      </c>
      <c r="E48" s="366">
        <v>13.4</v>
      </c>
    </row>
    <row r="49" spans="1:5">
      <c r="A49" s="369"/>
      <c r="B49" s="365"/>
      <c r="C49" s="365"/>
      <c r="D49" s="365"/>
      <c r="E49" s="366"/>
    </row>
    <row r="50" spans="1:5">
      <c r="A50" s="369" t="s">
        <v>126</v>
      </c>
      <c r="B50" s="365">
        <v>272</v>
      </c>
      <c r="C50" s="365">
        <v>233</v>
      </c>
      <c r="D50" s="365">
        <v>189</v>
      </c>
      <c r="E50" s="366">
        <v>134</v>
      </c>
    </row>
    <row r="51" spans="1:5" ht="15" thickBot="1">
      <c r="A51" s="370" t="s">
        <v>21</v>
      </c>
      <c r="B51" s="367">
        <v>27.200000000000003</v>
      </c>
      <c r="C51" s="367">
        <v>23.3</v>
      </c>
      <c r="D51" s="367">
        <v>18.899999999999999</v>
      </c>
      <c r="E51" s="368">
        <v>13.4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0EE4B1041BCB44916D9A0BD2F84F65" ma:contentTypeVersion="13" ma:contentTypeDescription="Create a new document." ma:contentTypeScope="" ma:versionID="c1674569c8715f04e68a7bc18fd78436">
  <xsd:schema xmlns:xsd="http://www.w3.org/2001/XMLSchema" xmlns:xs="http://www.w3.org/2001/XMLSchema" xmlns:p="http://schemas.microsoft.com/office/2006/metadata/properties" xmlns:ns3="6e05dd58-e900-43cf-8fc8-2e60d678ca11" xmlns:ns4="693b1156-7739-49fd-8082-21e504529ac1" targetNamespace="http://schemas.microsoft.com/office/2006/metadata/properties" ma:root="true" ma:fieldsID="e3735ff70da942c421398a39aa6cadab" ns3:_="" ns4:_="">
    <xsd:import namespace="6e05dd58-e900-43cf-8fc8-2e60d678ca11"/>
    <xsd:import namespace="693b1156-7739-49fd-8082-21e504529ac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5dd58-e900-43cf-8fc8-2e60d678c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3b1156-7739-49fd-8082-21e504529a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B90B0-4326-4B1B-A5C3-B81C79AD17C6}">
  <ds:schemaRefs>
    <ds:schemaRef ds:uri="http://purl.org/dc/terms/"/>
    <ds:schemaRef ds:uri="http://schemas.microsoft.com/office/2006/metadata/properties"/>
    <ds:schemaRef ds:uri="http://schemas.microsoft.com/office/2006/documentManagement/types"/>
    <ds:schemaRef ds:uri="6e05dd58-e900-43cf-8fc8-2e60d678ca11"/>
    <ds:schemaRef ds:uri="http://purl.org/dc/elements/1.1/"/>
    <ds:schemaRef ds:uri="http://schemas.microsoft.com/office/infopath/2007/PartnerControls"/>
    <ds:schemaRef ds:uri="http://schemas.openxmlformats.org/package/2006/metadata/core-properties"/>
    <ds:schemaRef ds:uri="693b1156-7739-49fd-8082-21e504529ac1"/>
    <ds:schemaRef ds:uri="http://www.w3.org/XML/1998/namespace"/>
    <ds:schemaRef ds:uri="http://purl.org/dc/dcmitype/"/>
  </ds:schemaRefs>
</ds:datastoreItem>
</file>

<file path=customXml/itemProps2.xml><?xml version="1.0" encoding="utf-8"?>
<ds:datastoreItem xmlns:ds="http://schemas.openxmlformats.org/officeDocument/2006/customXml" ds:itemID="{A3E9B69E-8FF6-455E-A61A-709616D70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5dd58-e900-43cf-8fc8-2e60d678ca11"/>
    <ds:schemaRef ds:uri="693b1156-7739-49fd-8082-21e504529a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BAEF0E-A2A9-41EC-ACF9-3D4644F585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Claim Details</vt:lpstr>
      <vt:lpstr>Fee Earners</vt:lpstr>
      <vt:lpstr>Litigator Work Claimed</vt:lpstr>
      <vt:lpstr>Prosecutor Work Claimed</vt:lpstr>
      <vt:lpstr>Advocate Work Claimed</vt:lpstr>
      <vt:lpstr>Disbursements</vt:lpstr>
      <vt:lpstr>Summary &amp; Totals</vt:lpstr>
      <vt:lpstr>Peer Review</vt:lpstr>
      <vt:lpstr>Decimal time converter</vt:lpstr>
      <vt:lpstr>Rates</vt:lpstr>
      <vt:lpstr>Hidden Data</vt:lpstr>
      <vt:lpstr>New rates</vt:lpstr>
      <vt:lpstr>'Advocate Work Claimed'!Print_Area</vt:lpstr>
      <vt:lpstr>'Claim Details'!Print_Area</vt:lpstr>
      <vt:lpstr>Disbursements!Print_Area</vt:lpstr>
      <vt:lpstr>'Litigator Work Claimed'!Print_Area</vt:lpstr>
      <vt:lpstr>'Prosecutor Work Claimed'!Print_Area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steven.hoy@justice.gov.uk</dc:creator>
  <cp:lastModifiedBy>Hughes, Graham (LAA) | He/His</cp:lastModifiedBy>
  <cp:lastPrinted>2018-02-06T15:17:23Z</cp:lastPrinted>
  <dcterms:created xsi:type="dcterms:W3CDTF">2016-03-03T09:45:04Z</dcterms:created>
  <dcterms:modified xsi:type="dcterms:W3CDTF">2025-07-11T13:42:15Z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0x010100450EE4B1041BCB44916D9A0BD2F84F65</vt:lpwstr>
  </property>
</Properties>
</file>