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HaffenG\Downloads\"/>
    </mc:Choice>
  </mc:AlternateContent>
  <xr:revisionPtr revIDLastSave="0" documentId="13_ncr:1_{A0A2999E-D60D-49EE-B15A-7273AB73B997}" xr6:coauthVersionLast="47" xr6:coauthVersionMax="47" xr10:uidLastSave="{00000000-0000-0000-0000-000000000000}"/>
  <bookViews>
    <workbookView xWindow="-28920" yWindow="1545" windowWidth="29040" windowHeight="15720" xr2:uid="{00000000-000D-0000-FFFF-FFFF00000000}"/>
  </bookViews>
  <sheets>
    <sheet name="Total_departmental_spending" sheetId="1" r:id="rId1"/>
    <sheet name="Administration_budget" sheetId="2" r:id="rId2"/>
    <sheet name="Outturn_Year_7" sheetId="3" r:id="rId3"/>
  </sheets>
  <definedNames>
    <definedName name="_xlnm._FilterDatabase" localSheetId="0" hidden="1">Total_departmental_spending!$A$1:$I$136</definedName>
    <definedName name="_xlnm.Print_Area" localSheetId="1">Administration_budget!$A$1:$E$46</definedName>
    <definedName name="_xlnm.Print_Area" localSheetId="2">Outturn_Year_7!$A$1:$H$44</definedName>
    <definedName name="_xlnm.Print_Area" localSheetId="0">Total_departmental_spending!$A$1:$E$135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4" i="1" l="1"/>
  <c r="H121" i="1"/>
  <c r="H96" i="1"/>
  <c r="I36" i="1"/>
  <c r="I35" i="2"/>
  <c r="H35" i="2"/>
  <c r="G35" i="2"/>
  <c r="F35" i="2"/>
  <c r="E35" i="2"/>
  <c r="D35" i="2"/>
  <c r="C35" i="2"/>
  <c r="B35" i="2"/>
  <c r="I116" i="1" l="1"/>
  <c r="H116" i="1"/>
  <c r="G116" i="1"/>
  <c r="F116" i="1"/>
  <c r="E116" i="1"/>
  <c r="D116" i="1"/>
  <c r="C116" i="1"/>
  <c r="B116" i="1"/>
  <c r="I96" i="1"/>
  <c r="I121" i="1" s="1"/>
  <c r="G96" i="1"/>
  <c r="G121" i="1" s="1"/>
  <c r="F96" i="1"/>
  <c r="F121" i="1" s="1"/>
  <c r="E96" i="1"/>
  <c r="E121" i="1" s="1"/>
  <c r="D96" i="1"/>
  <c r="D121" i="1" s="1"/>
  <c r="C96" i="1"/>
  <c r="C121" i="1" s="1"/>
  <c r="B96" i="1"/>
  <c r="B121" i="1" s="1"/>
  <c r="H54" i="1"/>
  <c r="C62" i="1"/>
  <c r="D62" i="1"/>
  <c r="E62" i="1"/>
  <c r="F62" i="1"/>
  <c r="G62" i="1"/>
  <c r="H62" i="1"/>
  <c r="I62" i="1"/>
  <c r="B62" i="1"/>
  <c r="C54" i="1"/>
  <c r="D54" i="1"/>
  <c r="E54" i="1"/>
  <c r="F54" i="1"/>
  <c r="G54" i="1"/>
  <c r="I54" i="1"/>
  <c r="B54" i="1"/>
  <c r="H36" i="1"/>
  <c r="G36" i="1"/>
  <c r="F36" i="1"/>
  <c r="E36" i="1"/>
  <c r="D36" i="1"/>
  <c r="C36" i="1"/>
  <c r="B36" i="1"/>
  <c r="I36" i="3"/>
  <c r="H36" i="3"/>
  <c r="G36" i="3"/>
  <c r="F36" i="3"/>
  <c r="E36" i="3"/>
  <c r="D36" i="3"/>
  <c r="C36" i="3"/>
  <c r="B36" i="3"/>
  <c r="I29" i="3"/>
  <c r="I42" i="3" s="1"/>
  <c r="H29" i="3"/>
  <c r="H42" i="3" s="1"/>
  <c r="G29" i="3"/>
  <c r="G42" i="3" s="1"/>
  <c r="F29" i="3"/>
  <c r="F42" i="3" s="1"/>
  <c r="E29" i="3"/>
  <c r="E42" i="3" s="1"/>
  <c r="D29" i="3"/>
  <c r="D42" i="3" s="1"/>
  <c r="C29" i="3"/>
  <c r="C42" i="3" s="1"/>
  <c r="B29" i="3"/>
  <c r="B42" i="3" s="1"/>
  <c r="C65" i="1" l="1"/>
  <c r="B65" i="1"/>
  <c r="B124" i="1" s="1"/>
  <c r="D65" i="1"/>
  <c r="D124" i="1" s="1"/>
  <c r="F65" i="1"/>
  <c r="H65" i="1"/>
  <c r="I65" i="1"/>
  <c r="I124" i="1" s="1"/>
  <c r="E65" i="1"/>
  <c r="E124" i="1" s="1"/>
  <c r="G65" i="1"/>
  <c r="G124" i="1" s="1"/>
  <c r="C124" i="1"/>
  <c r="F124" i="1"/>
</calcChain>
</file>

<file path=xl/sharedStrings.xml><?xml version="1.0" encoding="utf-8"?>
<sst xmlns="http://schemas.openxmlformats.org/spreadsheetml/2006/main" count="269" uniqueCount="109">
  <si>
    <t xml:space="preserve">HOME OFFICE </t>
  </si>
  <si>
    <t>Total departmental spending 2018-19 to 2025-26</t>
  </si>
  <si>
    <t>2018-19</t>
  </si>
  <si>
    <t>2019-20</t>
  </si>
  <si>
    <t>2020-21</t>
  </si>
  <si>
    <t>2021-22</t>
  </si>
  <si>
    <t>2022-23</t>
  </si>
  <si>
    <t>2023-24</t>
  </si>
  <si>
    <t>2024-25</t>
  </si>
  <si>
    <t>2025-26</t>
  </si>
  <si>
    <t>OUTTURN</t>
  </si>
  <si>
    <t>PLANS</t>
  </si>
  <si>
    <t>£'000</t>
  </si>
  <si>
    <t>Resource DEL</t>
  </si>
  <si>
    <t>Delivery</t>
  </si>
  <si>
    <t>Strategy</t>
  </si>
  <si>
    <t>Science, Technology, Analysis and Research</t>
  </si>
  <si>
    <t>Crime Policing and Fire Group</t>
  </si>
  <si>
    <t>Office for Security and Counter Terrorism</t>
  </si>
  <si>
    <t>Serious and Organised Crime</t>
  </si>
  <si>
    <t>Homeland Security Group</t>
  </si>
  <si>
    <t>Public Safety Group</t>
  </si>
  <si>
    <t>BICS PSG, Europe, International and ICI</t>
  </si>
  <si>
    <t>Migration &amp; Borders Group</t>
  </si>
  <si>
    <t>Strategic Operations for Illegal Migration</t>
  </si>
  <si>
    <t>Border Security Command</t>
  </si>
  <si>
    <t>UK Visas &amp; Immigration</t>
  </si>
  <si>
    <t>HM Passport Office</t>
  </si>
  <si>
    <t>Customer Services (Visas &amp; Passports)</t>
  </si>
  <si>
    <t>Asylum &amp; Protection</t>
  </si>
  <si>
    <t>Asylum Support, Resettlement and Accommodation</t>
  </si>
  <si>
    <t>Immigration Enforcement</t>
  </si>
  <si>
    <t>Border Force</t>
  </si>
  <si>
    <t>Borders &amp; Enforcement</t>
  </si>
  <si>
    <t>Enablers</t>
  </si>
  <si>
    <t>Corporate Enablers</t>
  </si>
  <si>
    <t>Corporate &amp; Delivery</t>
  </si>
  <si>
    <t>Digital, Data and Technology</t>
  </si>
  <si>
    <t>Legal Advisors</t>
  </si>
  <si>
    <t>Communications</t>
  </si>
  <si>
    <t>Arm's Length Bodies (Net)</t>
  </si>
  <si>
    <t>DUP</t>
  </si>
  <si>
    <t>Total Resource DEL</t>
  </si>
  <si>
    <t>Of which:</t>
  </si>
  <si>
    <t>Staff costs</t>
  </si>
  <si>
    <t>Purchase of goods and services</t>
  </si>
  <si>
    <t>Income from sales of goods and services</t>
  </si>
  <si>
    <t>Current grants to local government (net)</t>
  </si>
  <si>
    <t>Current grants to persons and non-profit bodies (net)</t>
  </si>
  <si>
    <t>Current grants abroad (net)</t>
  </si>
  <si>
    <t>Subsidies to private sector companies</t>
  </si>
  <si>
    <t>Rentals</t>
  </si>
  <si>
    <r>
      <t>Depreciation</t>
    </r>
    <r>
      <rPr>
        <vertAlign val="superscript"/>
        <sz val="8"/>
        <color rgb="FF000000"/>
        <rFont val="Arial"/>
        <family val="2"/>
      </rPr>
      <t>1</t>
    </r>
  </si>
  <si>
    <t>Other resource</t>
  </si>
  <si>
    <t>Unallocated funds - resource</t>
  </si>
  <si>
    <t>Resource AME</t>
  </si>
  <si>
    <t>AME Charges</t>
  </si>
  <si>
    <t>Police and Fire Superannuation</t>
  </si>
  <si>
    <t>AME Charges Arms Length Bodies (Net)</t>
  </si>
  <si>
    <t>Total Resource AME</t>
  </si>
  <si>
    <t>Take up of provisions</t>
  </si>
  <si>
    <t>Release of provision</t>
  </si>
  <si>
    <t>Non-Budget</t>
  </si>
  <si>
    <t>Prior period adjustment</t>
  </si>
  <si>
    <t>Total Non-Budget</t>
  </si>
  <si>
    <t>Total Resource Budget</t>
  </si>
  <si>
    <t>Capital DEL</t>
  </si>
  <si>
    <t>-</t>
  </si>
  <si>
    <t>Total Capital DEL</t>
  </si>
  <si>
    <t>Subsidies to public corporations</t>
  </si>
  <si>
    <t>Capital support for local government (net)</t>
  </si>
  <si>
    <t>Capital grants to persons &amp; non-profit bodies (net)</t>
  </si>
  <si>
    <t>Capital grants to private sector companies (net)</t>
  </si>
  <si>
    <t>Capital grants abroad (net)</t>
  </si>
  <si>
    <t>Purchase of assets</t>
  </si>
  <si>
    <t>Income from sales of assets</t>
  </si>
  <si>
    <t>Other capital</t>
  </si>
  <si>
    <t>Capital AME</t>
  </si>
  <si>
    <t>Total Capital AME</t>
  </si>
  <si>
    <t>Total Capital Budget</t>
  </si>
  <si>
    <r>
      <t>Total departmental spending</t>
    </r>
    <r>
      <rPr>
        <vertAlign val="superscript"/>
        <sz val="8"/>
        <color rgb="FF000000"/>
        <rFont val="Arial"/>
        <family val="2"/>
      </rPr>
      <t>2</t>
    </r>
  </si>
  <si>
    <t xml:space="preserve">Of which: </t>
  </si>
  <si>
    <t>Total DEL</t>
  </si>
  <si>
    <t>Total AME</t>
  </si>
  <si>
    <t>Total non budget (prior period adjustments)</t>
  </si>
  <si>
    <t>1 Includes impairments</t>
  </si>
  <si>
    <t>2 Total departmental spending is the sum of the resource budget and the capital budget less depreciation. Similarly, total DEL is the sum of the resource budget DEL and capital budget DEL less depreciation in DEL, and total AME is the sum of resource budget AME and capital budget AME less depreciation in AME.</t>
  </si>
  <si>
    <t>Administration budget 2018-19 to 2025-26</t>
  </si>
  <si>
    <t xml:space="preserve">Strategy </t>
  </si>
  <si>
    <t>Science, Technology, Analysis, Research and Strategy</t>
  </si>
  <si>
    <t>Arms Length Bodies (Net)</t>
  </si>
  <si>
    <t>Total administration budget</t>
  </si>
  <si>
    <t>Depreciation</t>
  </si>
  <si>
    <t>HOME OFFICE</t>
  </si>
  <si>
    <t>Outturn Year 2024-25</t>
  </si>
  <si>
    <t>Original Plans</t>
  </si>
  <si>
    <t>Adjusted Plans</t>
  </si>
  <si>
    <t>Final Plans</t>
  </si>
  <si>
    <t>Outturn</t>
  </si>
  <si>
    <t>Resource</t>
  </si>
  <si>
    <t>Capital</t>
  </si>
  <si>
    <t>Spending in Departmental Expenditure Limits (DEL)</t>
  </si>
  <si>
    <t>Voted expenditure</t>
  </si>
  <si>
    <t>Total Spending in DEL</t>
  </si>
  <si>
    <t>Spending in Annually Managed Expenditure (AME)</t>
  </si>
  <si>
    <t>Total Spending in AME</t>
  </si>
  <si>
    <t xml:space="preserve">Non-Budget </t>
  </si>
  <si>
    <t>Total</t>
  </si>
  <si>
    <t xml:space="preserve"> Of which: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</si>
</sst>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quot;-&quot;#,##0;&quot;-&quot;"/>
    <numFmt numFmtId="165" formatCode="&quot; &quot;#,##0.00&quot; &quot;;&quot;-&quot;#,##0.00&quot; &quot;;&quot; -&quot;00&quot; &quot;;&quot; &quot;@&quot; &quot;"/>
    <numFmt numFmtId="166" formatCode="#,##0;\(#,##0\);\-"/>
  </numFmts>
  <fonts count="7" x14ac:knownFonts="1">
    <font>
      <sz val="10"/>
      <color rgb="FF000000"/>
      <name val="Tahoma"/>
      <family val="2"/>
    </font>
    <font>
      <sz val="10"/>
      <color rgb="FF000000"/>
      <name val="Tahoma"/>
      <family val="2"/>
    </font>
    <font>
      <b/>
      <sz val="8"/>
      <color rgb="FF000000"/>
      <name val="Arial"/>
      <family val="2"/>
    </font>
    <font>
      <sz val="8"/>
      <color rgb="FF000000"/>
      <name val="Arial"/>
      <family val="2"/>
    </font>
    <font>
      <i/>
      <sz val="8"/>
      <color rgb="FF000000"/>
      <name val="Arial"/>
      <family val="2"/>
    </font>
    <font>
      <vertAlign val="superscript"/>
      <sz val="8"/>
      <color rgb="FF000000"/>
      <name val="Arial"/>
      <family val="2"/>
    </font>
    <font>
      <sz val="8"/>
      <name val="Tahoma"/>
      <family val="2"/>
    </font>
  </fonts>
  <fills count="3">
    <fill>
      <patternFill patternType="none"/>
    </fill>
    <fill>
      <patternFill patternType="gray125"/>
    </fill>
    <fill>
      <patternFill patternType="solid">
        <fgColor theme="0" tint="-4.9989318521683403E-2"/>
        <bgColor indexed="64"/>
      </patternFill>
    </fill>
  </fills>
  <borders count="22">
    <border>
      <left/>
      <right/>
      <top/>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style="double">
        <color rgb="FF000000"/>
      </bottom>
      <diagonal/>
    </border>
    <border>
      <left/>
      <right/>
      <top style="double">
        <color rgb="FF000000"/>
      </top>
      <bottom/>
      <diagonal/>
    </border>
    <border>
      <left/>
      <right/>
      <top/>
      <bottom style="medium">
        <color indexed="64"/>
      </bottom>
      <diagonal/>
    </border>
    <border>
      <left/>
      <right/>
      <top style="medium">
        <color indexed="64"/>
      </top>
      <bottom style="medium">
        <color indexed="64"/>
      </bottom>
      <diagonal/>
    </border>
    <border>
      <left/>
      <right/>
      <top/>
      <bottom style="double">
        <color indexed="64"/>
      </bottom>
      <diagonal/>
    </border>
    <border>
      <left/>
      <right/>
      <top style="double">
        <color indexed="64"/>
      </top>
      <bottom style="double">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double">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medium">
        <color indexed="64"/>
      </top>
      <bottom/>
      <diagonal/>
    </border>
  </borders>
  <cellStyleXfs count="2">
    <xf numFmtId="0" fontId="0" fillId="0" borderId="0"/>
    <xf numFmtId="165" fontId="1" fillId="0" borderId="0" applyFont="0" applyFill="0" applyBorder="0" applyAlignment="0" applyProtection="0"/>
  </cellStyleXfs>
  <cellXfs count="82">
    <xf numFmtId="0" fontId="0" fillId="0" borderId="0" xfId="0"/>
    <xf numFmtId="0" fontId="2" fillId="0" borderId="0" xfId="0" applyFont="1" applyAlignment="1">
      <alignment vertical="center"/>
    </xf>
    <xf numFmtId="0" fontId="3" fillId="0" borderId="0" xfId="0" applyFont="1"/>
    <xf numFmtId="0" fontId="2" fillId="0" borderId="0" xfId="0" applyFont="1" applyAlignment="1">
      <alignment horizontal="right" vertical="center"/>
    </xf>
    <xf numFmtId="0" fontId="2" fillId="0" borderId="0" xfId="0" applyFont="1"/>
    <xf numFmtId="164" fontId="3" fillId="0" borderId="0" xfId="0" applyNumberFormat="1" applyFont="1"/>
    <xf numFmtId="0" fontId="2" fillId="0" borderId="0" xfId="0" applyFont="1" applyAlignment="1">
      <alignment horizontal="right"/>
    </xf>
    <xf numFmtId="0" fontId="2" fillId="0" borderId="1" xfId="0" applyFont="1" applyBorder="1" applyAlignment="1">
      <alignment horizontal="right"/>
    </xf>
    <xf numFmtId="0" fontId="2" fillId="0" borderId="6" xfId="0" applyFont="1" applyBorder="1" applyAlignment="1">
      <alignment horizontal="right"/>
    </xf>
    <xf numFmtId="0" fontId="3" fillId="0" borderId="0" xfId="0" applyFont="1" applyAlignment="1">
      <alignment vertical="top"/>
    </xf>
    <xf numFmtId="164" fontId="2" fillId="0" borderId="0" xfId="0" applyNumberFormat="1" applyFont="1" applyAlignment="1">
      <alignment horizontal="right" vertical="top"/>
    </xf>
    <xf numFmtId="0" fontId="2" fillId="0" borderId="10" xfId="0" applyFont="1" applyBorder="1" applyAlignment="1">
      <alignment horizontal="center" vertical="top"/>
    </xf>
    <xf numFmtId="0" fontId="2" fillId="0" borderId="11" xfId="0" applyFont="1" applyBorder="1" applyAlignment="1">
      <alignment horizontal="center" vertical="top"/>
    </xf>
    <xf numFmtId="0" fontId="2" fillId="0" borderId="0" xfId="0" applyFont="1" applyAlignment="1">
      <alignment horizontal="center" vertical="top"/>
    </xf>
    <xf numFmtId="0" fontId="3" fillId="0" borderId="6" xfId="0" applyFont="1" applyBorder="1"/>
    <xf numFmtId="0" fontId="2" fillId="0" borderId="12" xfId="0" applyFont="1" applyBorder="1" applyAlignment="1">
      <alignment horizontal="right"/>
    </xf>
    <xf numFmtId="0" fontId="2" fillId="0" borderId="13" xfId="0" applyFont="1" applyBorder="1" applyAlignment="1">
      <alignment horizontal="right"/>
    </xf>
    <xf numFmtId="0" fontId="3" fillId="0" borderId="10" xfId="0" applyFont="1" applyBorder="1" applyAlignment="1">
      <alignment vertical="top"/>
    </xf>
    <xf numFmtId="0" fontId="3" fillId="0" borderId="11" xfId="0" applyFont="1" applyBorder="1" applyAlignment="1">
      <alignment vertical="top"/>
    </xf>
    <xf numFmtId="0" fontId="2" fillId="0" borderId="0" xfId="0" applyFont="1" applyAlignment="1">
      <alignment vertical="top"/>
    </xf>
    <xf numFmtId="0" fontId="2" fillId="0" borderId="10" xfId="0" applyFont="1" applyBorder="1" applyAlignment="1">
      <alignment vertical="top"/>
    </xf>
    <xf numFmtId="0" fontId="2" fillId="0" borderId="11" xfId="0" applyFont="1" applyBorder="1" applyAlignment="1">
      <alignment vertical="top"/>
    </xf>
    <xf numFmtId="0" fontId="4" fillId="0" borderId="0" xfId="0" applyFont="1" applyAlignment="1">
      <alignment vertical="top"/>
    </xf>
    <xf numFmtId="0" fontId="3" fillId="0" borderId="6" xfId="0" applyFont="1" applyBorder="1" applyAlignment="1">
      <alignment vertical="top"/>
    </xf>
    <xf numFmtId="0" fontId="2" fillId="0" borderId="7" xfId="0" applyFont="1" applyBorder="1" applyAlignment="1">
      <alignment vertical="top"/>
    </xf>
    <xf numFmtId="0" fontId="3" fillId="0" borderId="8" xfId="0" applyFont="1" applyBorder="1" applyAlignment="1">
      <alignment vertical="top"/>
    </xf>
    <xf numFmtId="0" fontId="2" fillId="0" borderId="8" xfId="0" applyFont="1" applyBorder="1" applyAlignment="1">
      <alignment vertical="top"/>
    </xf>
    <xf numFmtId="0" fontId="3" fillId="0" borderId="21" xfId="0" applyFont="1" applyBorder="1" applyAlignment="1">
      <alignment vertical="top"/>
    </xf>
    <xf numFmtId="166" fontId="2" fillId="0" borderId="0" xfId="0" applyNumberFormat="1" applyFont="1" applyAlignment="1">
      <alignment horizontal="right" vertical="top"/>
    </xf>
    <xf numFmtId="166" fontId="2" fillId="0" borderId="10" xfId="0" applyNumberFormat="1" applyFont="1" applyBorder="1" applyAlignment="1">
      <alignment horizontal="right" vertical="top"/>
    </xf>
    <xf numFmtId="166" fontId="2" fillId="0" borderId="11" xfId="0" applyNumberFormat="1" applyFont="1" applyBorder="1" applyAlignment="1">
      <alignment horizontal="right" vertical="top"/>
    </xf>
    <xf numFmtId="166" fontId="3" fillId="0" borderId="0" xfId="0" applyNumberFormat="1" applyFont="1" applyAlignment="1">
      <alignment horizontal="right" vertical="top"/>
    </xf>
    <xf numFmtId="166" fontId="3" fillId="0" borderId="10" xfId="0" applyNumberFormat="1" applyFont="1" applyBorder="1" applyAlignment="1">
      <alignment horizontal="right" vertical="top"/>
    </xf>
    <xf numFmtId="166" fontId="3" fillId="0" borderId="11" xfId="0" applyNumberFormat="1" applyFont="1" applyBorder="1" applyAlignment="1">
      <alignment horizontal="right" vertical="top"/>
    </xf>
    <xf numFmtId="166" fontId="3" fillId="0" borderId="10" xfId="0" applyNumberFormat="1" applyFont="1" applyBorder="1"/>
    <xf numFmtId="166" fontId="3" fillId="0" borderId="13" xfId="0" applyNumberFormat="1" applyFont="1" applyBorder="1" applyAlignment="1">
      <alignment horizontal="right" vertical="top"/>
    </xf>
    <xf numFmtId="166" fontId="3" fillId="0" borderId="12" xfId="0" applyNumberFormat="1" applyFont="1" applyBorder="1" applyAlignment="1">
      <alignment horizontal="right" vertical="top"/>
    </xf>
    <xf numFmtId="166" fontId="2" fillId="0" borderId="7" xfId="0" applyNumberFormat="1" applyFont="1" applyBorder="1" applyAlignment="1">
      <alignment horizontal="right" vertical="top"/>
    </xf>
    <xf numFmtId="166" fontId="2" fillId="0" borderId="15" xfId="0" applyNumberFormat="1" applyFont="1" applyBorder="1" applyAlignment="1">
      <alignment horizontal="right" vertical="top"/>
    </xf>
    <xf numFmtId="166" fontId="2" fillId="0" borderId="18" xfId="0" applyNumberFormat="1" applyFont="1" applyBorder="1" applyAlignment="1">
      <alignment horizontal="right" vertical="top"/>
    </xf>
    <xf numFmtId="166" fontId="3" fillId="0" borderId="21" xfId="0" applyNumberFormat="1" applyFont="1" applyBorder="1" applyAlignment="1">
      <alignment horizontal="right" vertical="top"/>
    </xf>
    <xf numFmtId="166" fontId="3" fillId="0" borderId="14" xfId="0" applyNumberFormat="1" applyFont="1" applyBorder="1" applyAlignment="1">
      <alignment horizontal="right" vertical="top"/>
    </xf>
    <xf numFmtId="166" fontId="3" fillId="0" borderId="16" xfId="0" applyNumberFormat="1" applyFont="1" applyBorder="1" applyAlignment="1">
      <alignment horizontal="right" vertical="top"/>
    </xf>
    <xf numFmtId="166" fontId="3" fillId="0" borderId="19" xfId="0" applyNumberFormat="1" applyFont="1" applyBorder="1" applyAlignment="1">
      <alignment horizontal="right" vertical="top"/>
    </xf>
    <xf numFmtId="166" fontId="2" fillId="0" borderId="9" xfId="0" applyNumberFormat="1" applyFont="1" applyBorder="1" applyAlignment="1">
      <alignment horizontal="right" vertical="top"/>
    </xf>
    <xf numFmtId="166" fontId="2" fillId="0" borderId="17" xfId="0" applyNumberFormat="1" applyFont="1" applyBorder="1" applyAlignment="1">
      <alignment horizontal="right" vertical="top"/>
    </xf>
    <xf numFmtId="166" fontId="2" fillId="0" borderId="20" xfId="0" applyNumberFormat="1" applyFont="1" applyBorder="1" applyAlignment="1">
      <alignment horizontal="right" vertical="top"/>
    </xf>
    <xf numFmtId="0" fontId="2" fillId="0" borderId="0" xfId="0" applyFont="1" applyAlignment="1">
      <alignment horizontal="right" vertical="top"/>
    </xf>
    <xf numFmtId="0" fontId="2" fillId="0" borderId="6" xfId="0" applyFont="1" applyBorder="1" applyAlignment="1">
      <alignment vertical="top"/>
    </xf>
    <xf numFmtId="0" fontId="2" fillId="0" borderId="9" xfId="0" applyFont="1" applyBorder="1" applyAlignment="1">
      <alignment vertical="top"/>
    </xf>
    <xf numFmtId="0" fontId="2" fillId="0" borderId="2" xfId="0" applyFont="1" applyBorder="1" applyAlignment="1">
      <alignment vertical="top"/>
    </xf>
    <xf numFmtId="0" fontId="4" fillId="0" borderId="2" xfId="0" applyFont="1" applyBorder="1" applyAlignment="1">
      <alignment vertical="top"/>
    </xf>
    <xf numFmtId="0" fontId="4" fillId="0" borderId="0" xfId="0" applyFont="1"/>
    <xf numFmtId="0" fontId="4" fillId="0" borderId="0" xfId="0" applyFont="1" applyAlignment="1">
      <alignment wrapText="1"/>
    </xf>
    <xf numFmtId="0" fontId="3" fillId="0" borderId="0" xfId="0" applyFont="1" applyAlignment="1">
      <alignment wrapText="1"/>
    </xf>
    <xf numFmtId="0" fontId="2" fillId="2" borderId="0" xfId="0" applyFont="1" applyFill="1" applyAlignment="1">
      <alignment horizontal="right"/>
    </xf>
    <xf numFmtId="0" fontId="2" fillId="2" borderId="6" xfId="0" applyFont="1" applyFill="1" applyBorder="1" applyAlignment="1">
      <alignment horizontal="right"/>
    </xf>
    <xf numFmtId="0" fontId="3" fillId="2" borderId="0" xfId="0" applyFont="1" applyFill="1"/>
    <xf numFmtId="166" fontId="3" fillId="2" borderId="0" xfId="0" applyNumberFormat="1" applyFont="1" applyFill="1" applyAlignment="1">
      <alignment horizontal="right" vertical="top"/>
    </xf>
    <xf numFmtId="166" fontId="3" fillId="0" borderId="6" xfId="0" applyNumberFormat="1" applyFont="1" applyBorder="1" applyAlignment="1">
      <alignment horizontal="right" vertical="top"/>
    </xf>
    <xf numFmtId="166" fontId="2" fillId="0" borderId="6" xfId="0" applyNumberFormat="1" applyFont="1" applyBorder="1" applyAlignment="1">
      <alignment horizontal="right" vertical="top"/>
    </xf>
    <xf numFmtId="166" fontId="2" fillId="2" borderId="7" xfId="0" applyNumberFormat="1" applyFont="1" applyFill="1" applyBorder="1" applyAlignment="1">
      <alignment horizontal="right" vertical="top"/>
    </xf>
    <xf numFmtId="166" fontId="3" fillId="0" borderId="0" xfId="0" applyNumberFormat="1" applyFont="1"/>
    <xf numFmtId="166" fontId="3" fillId="2" borderId="0" xfId="0" applyNumberFormat="1" applyFont="1" applyFill="1"/>
    <xf numFmtId="166" fontId="2" fillId="0" borderId="3" xfId="0" applyNumberFormat="1" applyFont="1" applyBorder="1" applyAlignment="1">
      <alignment horizontal="right" vertical="top"/>
    </xf>
    <xf numFmtId="166" fontId="3" fillId="0" borderId="2" xfId="0" applyNumberFormat="1" applyFont="1" applyBorder="1"/>
    <xf numFmtId="166" fontId="2" fillId="0" borderId="4" xfId="0" applyNumberFormat="1" applyFont="1" applyBorder="1" applyAlignment="1">
      <alignment horizontal="right" vertical="top"/>
    </xf>
    <xf numFmtId="166" fontId="2" fillId="2" borderId="4" xfId="0" applyNumberFormat="1" applyFont="1" applyFill="1" applyBorder="1" applyAlignment="1">
      <alignment horizontal="right" vertical="top"/>
    </xf>
    <xf numFmtId="166" fontId="3" fillId="0" borderId="5" xfId="0" applyNumberFormat="1" applyFont="1" applyBorder="1"/>
    <xf numFmtId="166" fontId="3" fillId="0" borderId="0" xfId="0" applyNumberFormat="1" applyFont="1" applyAlignment="1">
      <alignment vertical="top"/>
    </xf>
    <xf numFmtId="166" fontId="3" fillId="0" borderId="6" xfId="0" applyNumberFormat="1" applyFont="1" applyBorder="1" applyAlignment="1">
      <alignment vertical="top"/>
    </xf>
    <xf numFmtId="166" fontId="2" fillId="2" borderId="0" xfId="0" applyNumberFormat="1" applyFont="1" applyFill="1" applyAlignment="1">
      <alignment horizontal="right" vertical="top"/>
    </xf>
    <xf numFmtId="166" fontId="2" fillId="2" borderId="3" xfId="0" applyNumberFormat="1" applyFont="1" applyFill="1" applyBorder="1" applyAlignment="1">
      <alignment horizontal="right" vertical="top"/>
    </xf>
    <xf numFmtId="166" fontId="3" fillId="0" borderId="1" xfId="0" applyNumberFormat="1" applyFont="1" applyBorder="1"/>
    <xf numFmtId="166" fontId="3" fillId="0" borderId="3" xfId="0" applyNumberFormat="1" applyFont="1" applyBorder="1" applyAlignment="1">
      <alignment horizontal="right" vertical="top"/>
    </xf>
    <xf numFmtId="166" fontId="3" fillId="2" borderId="3" xfId="0" applyNumberFormat="1" applyFont="1" applyFill="1" applyBorder="1" applyAlignment="1">
      <alignment horizontal="right" vertical="top"/>
    </xf>
    <xf numFmtId="166" fontId="3" fillId="2" borderId="2" xfId="0" applyNumberFormat="1" applyFont="1" applyFill="1" applyBorder="1"/>
    <xf numFmtId="0" fontId="2" fillId="0" borderId="3" xfId="0" applyFont="1" applyBorder="1" applyAlignment="1">
      <alignment vertical="top"/>
    </xf>
    <xf numFmtId="0" fontId="2" fillId="2" borderId="1" xfId="0" applyFont="1" applyFill="1" applyBorder="1" applyAlignment="1">
      <alignment horizontal="right"/>
    </xf>
    <xf numFmtId="0" fontId="2" fillId="0" borderId="11" xfId="0" applyFont="1" applyBorder="1" applyAlignment="1">
      <alignment horizontal="center"/>
    </xf>
    <xf numFmtId="0" fontId="2" fillId="0" borderId="10" xfId="0" applyFont="1" applyBorder="1" applyAlignment="1">
      <alignment horizontal="center"/>
    </xf>
    <xf numFmtId="0" fontId="2" fillId="0" borderId="0" xfId="0" applyFont="1" applyAlignment="1">
      <alignment horizontal="center"/>
    </xf>
  </cellXfs>
  <cellStyles count="2">
    <cellStyle name="Comma" xfId="1" builtinId="3" customBuiltin="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V136"/>
  <sheetViews>
    <sheetView tabSelected="1" topLeftCell="A91" zoomScaleNormal="100" workbookViewId="0">
      <selection activeCell="H126" sqref="H126"/>
    </sheetView>
  </sheetViews>
  <sheetFormatPr defaultColWidth="8.7265625" defaultRowHeight="12.75" customHeight="1" x14ac:dyDescent="0.2"/>
  <cols>
    <col min="1" max="1" width="40.1796875" style="2" bestFit="1" customWidth="1"/>
    <col min="2" max="2" width="11.26953125" style="2" bestFit="1" customWidth="1"/>
    <col min="3" max="3" width="11" style="2" bestFit="1" customWidth="1"/>
    <col min="4" max="6" width="11.26953125" style="2" bestFit="1" customWidth="1"/>
    <col min="7" max="7" width="10.7265625" style="2" bestFit="1" customWidth="1"/>
    <col min="8" max="9" width="11.54296875" style="2" bestFit="1" customWidth="1"/>
    <col min="10" max="16384" width="8.7265625" style="2"/>
  </cols>
  <sheetData>
    <row r="1" spans="1:9" ht="19.5" customHeight="1" x14ac:dyDescent="0.2">
      <c r="A1" s="1" t="s">
        <v>0</v>
      </c>
      <c r="B1" s="1"/>
      <c r="C1" s="1"/>
      <c r="D1" s="1"/>
      <c r="E1" s="1"/>
    </row>
    <row r="2" spans="1:9" ht="10.5" x14ac:dyDescent="0.2">
      <c r="A2" s="1" t="s">
        <v>1</v>
      </c>
      <c r="B2" s="1"/>
      <c r="C2" s="1"/>
      <c r="D2" s="1"/>
      <c r="E2" s="1"/>
    </row>
    <row r="3" spans="1:9" ht="10.5" x14ac:dyDescent="0.2">
      <c r="A3" s="3"/>
      <c r="B3" s="3"/>
      <c r="C3" s="3"/>
      <c r="D3" s="3"/>
      <c r="E3" s="3"/>
    </row>
    <row r="4" spans="1:9" ht="10.5" x14ac:dyDescent="0.25">
      <c r="B4" s="6" t="s">
        <v>2</v>
      </c>
      <c r="C4" s="6" t="s">
        <v>3</v>
      </c>
      <c r="D4" s="6" t="s">
        <v>4</v>
      </c>
      <c r="E4" s="6" t="s">
        <v>5</v>
      </c>
      <c r="F4" s="6" t="s">
        <v>6</v>
      </c>
      <c r="G4" s="6" t="s">
        <v>7</v>
      </c>
      <c r="H4" s="55" t="s">
        <v>8</v>
      </c>
      <c r="I4" s="6" t="s">
        <v>9</v>
      </c>
    </row>
    <row r="5" spans="1:9" ht="10.5" x14ac:dyDescent="0.25">
      <c r="B5" s="6" t="s">
        <v>10</v>
      </c>
      <c r="C5" s="6" t="s">
        <v>10</v>
      </c>
      <c r="D5" s="6" t="s">
        <v>10</v>
      </c>
      <c r="E5" s="47" t="s">
        <v>10</v>
      </c>
      <c r="F5" s="6" t="s">
        <v>10</v>
      </c>
      <c r="G5" s="6" t="s">
        <v>10</v>
      </c>
      <c r="H5" s="55" t="s">
        <v>10</v>
      </c>
      <c r="I5" s="6" t="s">
        <v>11</v>
      </c>
    </row>
    <row r="6" spans="1:9" ht="11" thickBot="1" x14ac:dyDescent="0.3">
      <c r="A6" s="14"/>
      <c r="B6" s="8" t="s">
        <v>12</v>
      </c>
      <c r="C6" s="8" t="s">
        <v>12</v>
      </c>
      <c r="D6" s="8" t="s">
        <v>12</v>
      </c>
      <c r="E6" s="8" t="s">
        <v>12</v>
      </c>
      <c r="F6" s="8" t="s">
        <v>12</v>
      </c>
      <c r="G6" s="8" t="s">
        <v>12</v>
      </c>
      <c r="H6" s="56" t="s">
        <v>12</v>
      </c>
      <c r="I6" s="8" t="s">
        <v>12</v>
      </c>
    </row>
    <row r="7" spans="1:9" ht="10.5" x14ac:dyDescent="0.2">
      <c r="A7" s="19" t="s">
        <v>13</v>
      </c>
      <c r="H7" s="57"/>
    </row>
    <row r="8" spans="1:9" ht="10" x14ac:dyDescent="0.2">
      <c r="A8" s="9" t="s">
        <v>14</v>
      </c>
      <c r="B8" s="31">
        <v>0</v>
      </c>
      <c r="C8" s="31">
        <v>0</v>
      </c>
      <c r="D8" s="31">
        <v>0</v>
      </c>
      <c r="E8" s="31"/>
      <c r="F8" s="31">
        <v>77838</v>
      </c>
      <c r="G8" s="31">
        <v>0</v>
      </c>
      <c r="H8" s="58">
        <v>0</v>
      </c>
      <c r="I8" s="31"/>
    </row>
    <row r="9" spans="1:9" ht="10" x14ac:dyDescent="0.2">
      <c r="A9" s="9" t="s">
        <v>15</v>
      </c>
      <c r="B9" s="31"/>
      <c r="C9" s="31"/>
      <c r="D9" s="31"/>
      <c r="E9" s="31"/>
      <c r="F9" s="31">
        <v>0</v>
      </c>
      <c r="G9" s="31">
        <v>70726</v>
      </c>
      <c r="H9" s="58">
        <v>84276</v>
      </c>
      <c r="I9" s="31">
        <v>65773</v>
      </c>
    </row>
    <row r="10" spans="1:9" ht="10" x14ac:dyDescent="0.2">
      <c r="A10" s="9" t="s">
        <v>16</v>
      </c>
      <c r="B10" s="31">
        <v>0</v>
      </c>
      <c r="C10" s="31">
        <v>0</v>
      </c>
      <c r="D10" s="31">
        <v>0</v>
      </c>
      <c r="E10" s="31">
        <v>148986</v>
      </c>
      <c r="F10" s="31">
        <v>34561</v>
      </c>
      <c r="G10" s="31">
        <v>43192</v>
      </c>
      <c r="H10" s="58">
        <v>36307</v>
      </c>
      <c r="I10" s="31">
        <v>40656</v>
      </c>
    </row>
    <row r="11" spans="1:9" ht="10" x14ac:dyDescent="0.2">
      <c r="A11" s="9" t="s">
        <v>17</v>
      </c>
      <c r="B11" s="31">
        <v>8621396</v>
      </c>
      <c r="C11" s="31">
        <v>8515469</v>
      </c>
      <c r="D11" s="31">
        <v>9568039</v>
      </c>
      <c r="E11" s="31"/>
      <c r="F11" s="31"/>
      <c r="G11" s="31"/>
      <c r="H11" s="58">
        <v>0</v>
      </c>
      <c r="I11" s="31"/>
    </row>
    <row r="12" spans="1:9" ht="10" x14ac:dyDescent="0.2">
      <c r="A12" s="9" t="s">
        <v>18</v>
      </c>
      <c r="B12" s="31">
        <v>927053</v>
      </c>
      <c r="C12" s="31">
        <v>1005080</v>
      </c>
      <c r="D12" s="31">
        <v>1007702</v>
      </c>
      <c r="E12" s="31"/>
      <c r="F12" s="31"/>
      <c r="G12" s="31"/>
      <c r="H12" s="58">
        <v>0</v>
      </c>
      <c r="I12" s="31"/>
    </row>
    <row r="13" spans="1:9" ht="10" x14ac:dyDescent="0.2">
      <c r="A13" s="9" t="s">
        <v>19</v>
      </c>
      <c r="B13" s="31">
        <v>62319</v>
      </c>
      <c r="C13" s="31">
        <v>137608</v>
      </c>
      <c r="D13" s="31">
        <v>271138</v>
      </c>
      <c r="E13" s="31"/>
      <c r="F13" s="31"/>
      <c r="G13" s="31"/>
      <c r="H13" s="58">
        <v>0</v>
      </c>
      <c r="I13" s="31"/>
    </row>
    <row r="14" spans="1:9" ht="10" x14ac:dyDescent="0.2">
      <c r="A14" s="9" t="s">
        <v>20</v>
      </c>
      <c r="B14" s="31"/>
      <c r="C14" s="31"/>
      <c r="D14" s="31"/>
      <c r="E14" s="31">
        <v>1021788</v>
      </c>
      <c r="F14" s="31">
        <v>1125074</v>
      </c>
      <c r="G14" s="31">
        <v>1243481</v>
      </c>
      <c r="H14" s="58">
        <v>1384065</v>
      </c>
      <c r="I14" s="31">
        <v>1443954</v>
      </c>
    </row>
    <row r="15" spans="1:9" ht="10" x14ac:dyDescent="0.2">
      <c r="A15" s="9" t="s">
        <v>21</v>
      </c>
      <c r="B15" s="31"/>
      <c r="C15" s="31"/>
      <c r="D15" s="31"/>
      <c r="E15" s="31">
        <v>10473220</v>
      </c>
      <c r="F15" s="31">
        <v>11204367</v>
      </c>
      <c r="G15" s="31">
        <v>11577218</v>
      </c>
      <c r="H15" s="58">
        <v>12253493</v>
      </c>
      <c r="I15" s="31">
        <v>12847066</v>
      </c>
    </row>
    <row r="16" spans="1:9" ht="10" x14ac:dyDescent="0.2">
      <c r="A16" s="9" t="s">
        <v>22</v>
      </c>
      <c r="B16" s="31">
        <v>49163</v>
      </c>
      <c r="C16" s="31">
        <v>64547</v>
      </c>
      <c r="D16" s="31">
        <v>123588</v>
      </c>
      <c r="E16" s="31">
        <v>0</v>
      </c>
      <c r="F16" s="31">
        <v>0</v>
      </c>
      <c r="G16" s="31"/>
      <c r="H16" s="58">
        <v>0</v>
      </c>
      <c r="I16" s="31"/>
    </row>
    <row r="17" spans="1:9" ht="10" x14ac:dyDescent="0.2">
      <c r="A17" s="9" t="s">
        <v>23</v>
      </c>
      <c r="B17" s="31"/>
      <c r="C17" s="31"/>
      <c r="D17" s="31"/>
      <c r="E17" s="31">
        <v>86189</v>
      </c>
      <c r="F17" s="31">
        <v>287953</v>
      </c>
      <c r="G17" s="31">
        <v>428482</v>
      </c>
      <c r="H17" s="58">
        <v>357533</v>
      </c>
      <c r="I17" s="31">
        <v>295930</v>
      </c>
    </row>
    <row r="18" spans="1:9" ht="10" x14ac:dyDescent="0.2">
      <c r="A18" s="9" t="s">
        <v>24</v>
      </c>
      <c r="B18" s="31"/>
      <c r="C18" s="31"/>
      <c r="D18" s="31"/>
      <c r="E18" s="31"/>
      <c r="F18" s="31"/>
      <c r="G18" s="31">
        <v>133959</v>
      </c>
      <c r="H18" s="58">
        <v>15585</v>
      </c>
      <c r="I18" s="31"/>
    </row>
    <row r="19" spans="1:9" ht="10" x14ac:dyDescent="0.2">
      <c r="A19" s="9" t="s">
        <v>25</v>
      </c>
      <c r="B19" s="31"/>
      <c r="C19" s="31"/>
      <c r="D19" s="31"/>
      <c r="E19" s="31"/>
      <c r="F19" s="31"/>
      <c r="G19" s="31"/>
      <c r="H19" s="58">
        <v>40729</v>
      </c>
      <c r="I19" s="31">
        <v>160940</v>
      </c>
    </row>
    <row r="20" spans="1:9" ht="10" x14ac:dyDescent="0.2">
      <c r="A20" s="9" t="s">
        <v>26</v>
      </c>
      <c r="B20" s="31">
        <v>-541574</v>
      </c>
      <c r="C20" s="31">
        <v>-683885</v>
      </c>
      <c r="D20" s="31">
        <v>702069</v>
      </c>
      <c r="E20" s="31">
        <v>0</v>
      </c>
      <c r="F20" s="31"/>
      <c r="G20" s="31"/>
      <c r="H20" s="58">
        <v>0</v>
      </c>
      <c r="I20" s="31"/>
    </row>
    <row r="21" spans="1:9" ht="10" x14ac:dyDescent="0.2">
      <c r="A21" s="9" t="s">
        <v>27</v>
      </c>
      <c r="B21" s="31">
        <v>-212797</v>
      </c>
      <c r="C21" s="31">
        <v>-171322</v>
      </c>
      <c r="D21" s="31">
        <v>-12085</v>
      </c>
      <c r="E21" s="31">
        <v>0</v>
      </c>
      <c r="F21" s="31"/>
      <c r="G21" s="31"/>
      <c r="H21" s="58">
        <v>0</v>
      </c>
      <c r="I21" s="31"/>
    </row>
    <row r="22" spans="1:9" ht="10" x14ac:dyDescent="0.2">
      <c r="A22" s="9" t="s">
        <v>28</v>
      </c>
      <c r="B22" s="31"/>
      <c r="C22" s="31"/>
      <c r="D22" s="31"/>
      <c r="E22" s="31">
        <v>333376</v>
      </c>
      <c r="F22" s="31">
        <v>-3166254</v>
      </c>
      <c r="G22" s="31">
        <v>-3344985</v>
      </c>
      <c r="H22" s="58">
        <v>-4319505</v>
      </c>
      <c r="I22" s="31">
        <v>-3841554</v>
      </c>
    </row>
    <row r="23" spans="1:9" ht="10" x14ac:dyDescent="0.2">
      <c r="A23" s="9" t="s">
        <v>29</v>
      </c>
      <c r="B23" s="31"/>
      <c r="C23" s="31"/>
      <c r="D23" s="31"/>
      <c r="E23" s="31"/>
      <c r="F23" s="31">
        <v>4498823</v>
      </c>
      <c r="G23" s="31"/>
      <c r="H23" s="58">
        <v>0</v>
      </c>
      <c r="I23" s="31"/>
    </row>
    <row r="24" spans="1:9" ht="10" x14ac:dyDescent="0.2">
      <c r="A24" s="9" t="s">
        <v>30</v>
      </c>
      <c r="B24" s="31"/>
      <c r="C24" s="31"/>
      <c r="D24" s="31"/>
      <c r="E24" s="31"/>
      <c r="F24" s="31"/>
      <c r="G24" s="31">
        <v>5424708</v>
      </c>
      <c r="H24" s="58">
        <v>4512567</v>
      </c>
      <c r="I24" s="31">
        <v>4348988</v>
      </c>
    </row>
    <row r="25" spans="1:9" ht="10" x14ac:dyDescent="0.2">
      <c r="A25" s="9" t="s">
        <v>31</v>
      </c>
      <c r="B25" s="31">
        <v>383227</v>
      </c>
      <c r="C25" s="31">
        <v>391961</v>
      </c>
      <c r="D25" s="31">
        <v>391844</v>
      </c>
      <c r="E25" s="31">
        <v>0</v>
      </c>
      <c r="F25" s="31">
        <v>0</v>
      </c>
      <c r="G25" s="31">
        <v>636293</v>
      </c>
      <c r="H25" s="58">
        <v>819196</v>
      </c>
      <c r="I25" s="31">
        <v>716733</v>
      </c>
    </row>
    <row r="26" spans="1:9" ht="10" x14ac:dyDescent="0.2">
      <c r="A26" s="9" t="s">
        <v>32</v>
      </c>
      <c r="B26" s="31">
        <v>533582</v>
      </c>
      <c r="C26" s="31">
        <v>616198</v>
      </c>
      <c r="D26" s="31">
        <v>686815</v>
      </c>
      <c r="E26" s="31">
        <v>0</v>
      </c>
      <c r="F26" s="31">
        <v>0</v>
      </c>
      <c r="G26" s="31">
        <v>1182934</v>
      </c>
      <c r="H26" s="58">
        <v>1375814</v>
      </c>
      <c r="I26" s="31">
        <v>1322352</v>
      </c>
    </row>
    <row r="27" spans="1:9" ht="12.75" customHeight="1" x14ac:dyDescent="0.2">
      <c r="A27" s="9" t="s">
        <v>33</v>
      </c>
      <c r="B27" s="31"/>
      <c r="C27" s="31"/>
      <c r="D27" s="31"/>
      <c r="E27" s="31">
        <v>1183216</v>
      </c>
      <c r="F27" s="31">
        <v>1404808</v>
      </c>
      <c r="G27" s="31"/>
      <c r="H27" s="58">
        <v>0</v>
      </c>
      <c r="I27" s="31"/>
    </row>
    <row r="28" spans="1:9" ht="10" x14ac:dyDescent="0.2">
      <c r="A28" s="9" t="s">
        <v>34</v>
      </c>
      <c r="B28" s="31">
        <v>878999</v>
      </c>
      <c r="C28" s="31">
        <v>1401127</v>
      </c>
      <c r="D28" s="31">
        <v>862419</v>
      </c>
      <c r="E28" s="31">
        <v>0</v>
      </c>
      <c r="F28" s="31"/>
      <c r="G28" s="31"/>
      <c r="H28" s="58">
        <v>0</v>
      </c>
      <c r="I28" s="31"/>
    </row>
    <row r="29" spans="1:9" ht="10" x14ac:dyDescent="0.2">
      <c r="A29" s="9" t="s">
        <v>35</v>
      </c>
      <c r="B29" s="31"/>
      <c r="C29" s="31"/>
      <c r="D29" s="31"/>
      <c r="E29" s="31">
        <v>930201</v>
      </c>
      <c r="F29" s="31">
        <v>945611</v>
      </c>
      <c r="G29" s="31">
        <v>0</v>
      </c>
      <c r="H29" s="58">
        <v>0</v>
      </c>
      <c r="I29" s="31"/>
    </row>
    <row r="30" spans="1:9" ht="10" x14ac:dyDescent="0.2">
      <c r="A30" s="9" t="s">
        <v>36</v>
      </c>
      <c r="B30" s="31"/>
      <c r="C30" s="31"/>
      <c r="D30" s="31"/>
      <c r="E30" s="31"/>
      <c r="F30" s="31">
        <v>0</v>
      </c>
      <c r="G30" s="31">
        <v>775994</v>
      </c>
      <c r="H30" s="58">
        <v>887400</v>
      </c>
      <c r="I30" s="31">
        <v>1381859</v>
      </c>
    </row>
    <row r="31" spans="1:9" ht="10" x14ac:dyDescent="0.2">
      <c r="A31" s="9" t="s">
        <v>37</v>
      </c>
      <c r="B31" s="31">
        <v>0</v>
      </c>
      <c r="C31" s="31">
        <v>0</v>
      </c>
      <c r="D31" s="31">
        <v>861185</v>
      </c>
      <c r="E31" s="31">
        <v>435679</v>
      </c>
      <c r="F31" s="31">
        <v>473013</v>
      </c>
      <c r="G31" s="31">
        <v>543316</v>
      </c>
      <c r="H31" s="58">
        <v>556514</v>
      </c>
      <c r="I31" s="31">
        <v>642376</v>
      </c>
    </row>
    <row r="32" spans="1:9" ht="10" x14ac:dyDescent="0.2">
      <c r="A32" s="9" t="s">
        <v>38</v>
      </c>
      <c r="B32" s="31"/>
      <c r="C32" s="31"/>
      <c r="D32" s="31"/>
      <c r="E32" s="31">
        <v>8312</v>
      </c>
      <c r="F32" s="31">
        <v>11131</v>
      </c>
      <c r="G32" s="31">
        <v>11649</v>
      </c>
      <c r="H32" s="58">
        <v>8395</v>
      </c>
      <c r="I32" s="31">
        <v>18455</v>
      </c>
    </row>
    <row r="33" spans="1:9" ht="10" x14ac:dyDescent="0.2">
      <c r="A33" s="9" t="s">
        <v>39</v>
      </c>
      <c r="B33" s="31"/>
      <c r="C33" s="31"/>
      <c r="D33" s="31"/>
      <c r="E33" s="31">
        <v>17529</v>
      </c>
      <c r="F33" s="31">
        <v>8556</v>
      </c>
      <c r="G33" s="31">
        <v>11362</v>
      </c>
      <c r="H33" s="58">
        <v>13991</v>
      </c>
      <c r="I33" s="31">
        <v>13718</v>
      </c>
    </row>
    <row r="34" spans="1:9" ht="10" x14ac:dyDescent="0.2">
      <c r="A34" s="9" t="s">
        <v>40</v>
      </c>
      <c r="B34" s="31">
        <v>62389</v>
      </c>
      <c r="C34" s="31">
        <v>108217</v>
      </c>
      <c r="D34" s="31">
        <v>100074</v>
      </c>
      <c r="E34" s="31">
        <v>73076</v>
      </c>
      <c r="F34" s="31">
        <v>99860</v>
      </c>
      <c r="G34" s="31">
        <v>118041</v>
      </c>
      <c r="H34" s="58">
        <v>123328</v>
      </c>
      <c r="I34" s="31">
        <v>133861</v>
      </c>
    </row>
    <row r="35" spans="1:9" ht="10.5" thickBot="1" x14ac:dyDescent="0.25">
      <c r="A35" s="23" t="s">
        <v>41</v>
      </c>
      <c r="B35" s="59">
        <v>0</v>
      </c>
      <c r="C35" s="59">
        <v>0</v>
      </c>
      <c r="D35" s="59">
        <v>0</v>
      </c>
      <c r="E35" s="59">
        <v>0</v>
      </c>
      <c r="F35" s="59">
        <v>0</v>
      </c>
      <c r="G35" s="59"/>
      <c r="H35" s="58">
        <v>0</v>
      </c>
      <c r="I35" s="31">
        <v>133338</v>
      </c>
    </row>
    <row r="36" spans="1:9" ht="11" thickBot="1" x14ac:dyDescent="0.25">
      <c r="A36" s="48" t="s">
        <v>42</v>
      </c>
      <c r="B36" s="60">
        <f>SUM(B8:B35)</f>
        <v>10763757</v>
      </c>
      <c r="C36" s="60">
        <f t="shared" ref="C36:H36" si="0">SUM(C8:C35)</f>
        <v>11385000</v>
      </c>
      <c r="D36" s="60">
        <f t="shared" si="0"/>
        <v>14562788</v>
      </c>
      <c r="E36" s="60">
        <f t="shared" si="0"/>
        <v>14711572</v>
      </c>
      <c r="F36" s="60">
        <f t="shared" si="0"/>
        <v>17005341</v>
      </c>
      <c r="G36" s="60">
        <f t="shared" si="0"/>
        <v>18856370</v>
      </c>
      <c r="H36" s="61">
        <f t="shared" si="0"/>
        <v>18149688</v>
      </c>
      <c r="I36" s="37">
        <f>SUM(I8:I35)</f>
        <v>19724445</v>
      </c>
    </row>
    <row r="37" spans="1:9" ht="10" x14ac:dyDescent="0.2">
      <c r="A37" s="22" t="s">
        <v>43</v>
      </c>
      <c r="B37" s="62"/>
      <c r="C37" s="62"/>
      <c r="D37" s="62"/>
      <c r="E37" s="62"/>
      <c r="F37" s="62"/>
      <c r="G37" s="62"/>
      <c r="H37" s="63"/>
      <c r="I37" s="62"/>
    </row>
    <row r="38" spans="1:9" ht="10" x14ac:dyDescent="0.2">
      <c r="A38" s="9" t="s">
        <v>44</v>
      </c>
      <c r="B38" s="31">
        <v>1575852</v>
      </c>
      <c r="C38" s="31">
        <v>1779988</v>
      </c>
      <c r="D38" s="31">
        <v>1867098</v>
      </c>
      <c r="E38" s="31">
        <v>2007041</v>
      </c>
      <c r="F38" s="31">
        <v>2359736</v>
      </c>
      <c r="G38" s="31">
        <v>2938318</v>
      </c>
      <c r="H38" s="58">
        <v>3290414</v>
      </c>
      <c r="I38" s="31">
        <v>3495276</v>
      </c>
    </row>
    <row r="39" spans="1:9" ht="10" x14ac:dyDescent="0.2">
      <c r="A39" s="9" t="s">
        <v>45</v>
      </c>
      <c r="B39" s="31">
        <v>2362585</v>
      </c>
      <c r="C39" s="31">
        <v>2538154</v>
      </c>
      <c r="D39" s="31">
        <v>2927859</v>
      </c>
      <c r="E39" s="31">
        <v>3680548</v>
      </c>
      <c r="F39" s="31">
        <v>3731229</v>
      </c>
      <c r="G39" s="31">
        <v>7155851</v>
      </c>
      <c r="H39" s="58">
        <v>6457037</v>
      </c>
      <c r="I39" s="31">
        <v>5868635</v>
      </c>
    </row>
    <row r="40" spans="1:9" ht="10" x14ac:dyDescent="0.2">
      <c r="A40" s="9" t="s">
        <v>46</v>
      </c>
      <c r="B40" s="31">
        <v>-1969209</v>
      </c>
      <c r="C40" s="31">
        <v>-2097970</v>
      </c>
      <c r="D40" s="31">
        <v>-1214940</v>
      </c>
      <c r="E40" s="31">
        <v>-1860975</v>
      </c>
      <c r="F40" s="31">
        <v>-2640506</v>
      </c>
      <c r="G40" s="31">
        <v>-3100019</v>
      </c>
      <c r="H40" s="58">
        <v>-3433921</v>
      </c>
      <c r="I40" s="31">
        <v>-4327783</v>
      </c>
    </row>
    <row r="41" spans="1:9" ht="10" x14ac:dyDescent="0.2">
      <c r="A41" s="9" t="s">
        <v>47</v>
      </c>
      <c r="B41" s="31">
        <v>8892945</v>
      </c>
      <c r="C41" s="31">
        <v>9473876</v>
      </c>
      <c r="D41" s="31">
        <v>10552489</v>
      </c>
      <c r="E41" s="31">
        <v>10759739</v>
      </c>
      <c r="F41" s="31">
        <v>12046520</v>
      </c>
      <c r="G41" s="31">
        <v>12738568</v>
      </c>
      <c r="H41" s="58">
        <v>13294388</v>
      </c>
      <c r="I41" s="31">
        <v>13477425</v>
      </c>
    </row>
    <row r="42" spans="1:9" ht="10" x14ac:dyDescent="0.2">
      <c r="A42" s="9" t="s">
        <v>48</v>
      </c>
      <c r="B42" s="31">
        <v>195387</v>
      </c>
      <c r="C42" s="31">
        <v>145008</v>
      </c>
      <c r="D42" s="31">
        <v>162127</v>
      </c>
      <c r="E42" s="31">
        <v>119972</v>
      </c>
      <c r="F42" s="31">
        <v>116452</v>
      </c>
      <c r="G42" s="31">
        <v>97096</v>
      </c>
      <c r="H42" s="58">
        <v>76606</v>
      </c>
      <c r="I42" s="31">
        <v>90771</v>
      </c>
    </row>
    <row r="43" spans="1:9" ht="10" x14ac:dyDescent="0.2">
      <c r="A43" s="9" t="s">
        <v>49</v>
      </c>
      <c r="B43" s="31">
        <v>-107393</v>
      </c>
      <c r="C43" s="31">
        <v>-39245</v>
      </c>
      <c r="D43" s="31">
        <v>-15141</v>
      </c>
      <c r="E43" s="31">
        <v>-30929</v>
      </c>
      <c r="F43" s="31">
        <v>141701</v>
      </c>
      <c r="G43" s="31">
        <v>194475</v>
      </c>
      <c r="H43" s="58">
        <v>207794</v>
      </c>
      <c r="I43" s="31">
        <v>1164896</v>
      </c>
    </row>
    <row r="44" spans="1:9" ht="10" x14ac:dyDescent="0.2">
      <c r="A44" s="9" t="s">
        <v>50</v>
      </c>
      <c r="B44" s="31">
        <v>0</v>
      </c>
      <c r="C44" s="31">
        <v>0</v>
      </c>
      <c r="D44" s="31">
        <v>0</v>
      </c>
      <c r="E44" s="31">
        <v>0</v>
      </c>
      <c r="F44" s="31">
        <v>0</v>
      </c>
      <c r="G44" s="31">
        <v>0</v>
      </c>
      <c r="H44" s="58"/>
      <c r="I44" s="31">
        <v>0</v>
      </c>
    </row>
    <row r="45" spans="1:9" ht="10" x14ac:dyDescent="0.2">
      <c r="A45" s="9" t="s">
        <v>51</v>
      </c>
      <c r="B45" s="31">
        <v>36011</v>
      </c>
      <c r="C45" s="31">
        <v>49130</v>
      </c>
      <c r="D45" s="31">
        <v>70366</v>
      </c>
      <c r="E45" s="31">
        <v>97451</v>
      </c>
      <c r="F45" s="31">
        <v>472</v>
      </c>
      <c r="G45" s="31">
        <v>3261</v>
      </c>
      <c r="H45" s="58">
        <v>3968</v>
      </c>
      <c r="I45" s="31">
        <v>0</v>
      </c>
    </row>
    <row r="46" spans="1:9" ht="12" x14ac:dyDescent="0.2">
      <c r="A46" s="9" t="s">
        <v>52</v>
      </c>
      <c r="B46" s="31">
        <v>264658</v>
      </c>
      <c r="C46" s="31">
        <v>303937</v>
      </c>
      <c r="D46" s="31">
        <v>419127</v>
      </c>
      <c r="E46" s="31">
        <v>595117</v>
      </c>
      <c r="F46" s="31">
        <v>692833</v>
      </c>
      <c r="G46" s="31">
        <v>423303</v>
      </c>
      <c r="H46" s="58">
        <v>445443</v>
      </c>
      <c r="I46" s="31">
        <v>771416</v>
      </c>
    </row>
    <row r="47" spans="1:9" ht="10" x14ac:dyDescent="0.2">
      <c r="A47" s="9" t="s">
        <v>53</v>
      </c>
      <c r="B47" s="31">
        <v>-487079</v>
      </c>
      <c r="C47" s="31">
        <v>-767878</v>
      </c>
      <c r="D47" s="31">
        <v>-206197</v>
      </c>
      <c r="E47" s="31">
        <v>-656392</v>
      </c>
      <c r="F47" s="31">
        <v>556904</v>
      </c>
      <c r="G47" s="31">
        <v>-1594483</v>
      </c>
      <c r="H47" s="58">
        <v>-2192041</v>
      </c>
      <c r="I47" s="31">
        <v>-816191</v>
      </c>
    </row>
    <row r="48" spans="1:9" ht="10" x14ac:dyDescent="0.2">
      <c r="A48" s="9" t="s">
        <v>54</v>
      </c>
      <c r="B48" s="31">
        <v>0</v>
      </c>
      <c r="C48" s="31">
        <v>0</v>
      </c>
      <c r="D48" s="31">
        <v>0</v>
      </c>
      <c r="E48" s="31">
        <v>0</v>
      </c>
      <c r="F48" s="31">
        <v>0</v>
      </c>
      <c r="G48" s="31"/>
      <c r="H48" s="58"/>
      <c r="I48" s="31"/>
    </row>
    <row r="49" spans="1:20" ht="10" x14ac:dyDescent="0.2">
      <c r="A49" s="9"/>
      <c r="B49" s="31"/>
      <c r="C49" s="31"/>
      <c r="D49" s="31"/>
      <c r="E49" s="31"/>
      <c r="F49" s="31"/>
      <c r="G49" s="31"/>
      <c r="H49" s="58"/>
      <c r="I49" s="31"/>
    </row>
    <row r="50" spans="1:20" ht="10.5" x14ac:dyDescent="0.2">
      <c r="A50" s="19" t="s">
        <v>55</v>
      </c>
      <c r="B50" s="31"/>
      <c r="C50" s="31"/>
      <c r="D50" s="31"/>
      <c r="E50" s="31"/>
      <c r="F50" s="31"/>
      <c r="G50" s="31"/>
      <c r="H50" s="58"/>
      <c r="I50" s="31"/>
    </row>
    <row r="51" spans="1:20" ht="10" x14ac:dyDescent="0.2">
      <c r="A51" s="9" t="s">
        <v>56</v>
      </c>
      <c r="B51" s="31">
        <v>-28386</v>
      </c>
      <c r="C51" s="31">
        <v>207553</v>
      </c>
      <c r="D51" s="31">
        <v>-691</v>
      </c>
      <c r="E51" s="31">
        <v>132718</v>
      </c>
      <c r="F51" s="31">
        <v>-7220</v>
      </c>
      <c r="G51" s="31">
        <v>-6526</v>
      </c>
      <c r="H51" s="58">
        <v>16595</v>
      </c>
      <c r="I51" s="31">
        <v>0</v>
      </c>
    </row>
    <row r="52" spans="1:20" ht="10" x14ac:dyDescent="0.2">
      <c r="A52" s="9" t="s">
        <v>57</v>
      </c>
      <c r="B52" s="31">
        <v>2698443</v>
      </c>
      <c r="C52" s="31">
        <v>2371238</v>
      </c>
      <c r="D52" s="31">
        <v>2304824</v>
      </c>
      <c r="E52" s="31">
        <v>2515542</v>
      </c>
      <c r="F52" s="31">
        <v>2077967</v>
      </c>
      <c r="G52" s="31">
        <v>2867026</v>
      </c>
      <c r="H52" s="58">
        <v>2404423</v>
      </c>
      <c r="I52" s="31">
        <v>2972179</v>
      </c>
    </row>
    <row r="53" spans="1:20" ht="10.5" thickBot="1" x14ac:dyDescent="0.25">
      <c r="A53" s="23" t="s">
        <v>58</v>
      </c>
      <c r="B53" s="31">
        <v>-797</v>
      </c>
      <c r="C53" s="31">
        <v>4825</v>
      </c>
      <c r="D53" s="31">
        <v>2079</v>
      </c>
      <c r="E53" s="31">
        <v>-865</v>
      </c>
      <c r="F53" s="31">
        <v>0</v>
      </c>
      <c r="G53" s="31">
        <v>0</v>
      </c>
      <c r="H53" s="58">
        <v>0</v>
      </c>
      <c r="I53" s="31">
        <v>0</v>
      </c>
    </row>
    <row r="54" spans="1:20" ht="11" thickBot="1" x14ac:dyDescent="0.25">
      <c r="A54" s="24" t="s">
        <v>59</v>
      </c>
      <c r="B54" s="64">
        <f>SUM(B51:B53)</f>
        <v>2669260</v>
      </c>
      <c r="C54" s="64">
        <f t="shared" ref="C54:I54" si="1">SUM(C51:C53)</f>
        <v>2583616</v>
      </c>
      <c r="D54" s="64">
        <f t="shared" si="1"/>
        <v>2306212</v>
      </c>
      <c r="E54" s="64">
        <f t="shared" si="1"/>
        <v>2647395</v>
      </c>
      <c r="F54" s="64">
        <f t="shared" si="1"/>
        <v>2070747</v>
      </c>
      <c r="G54" s="64">
        <f t="shared" si="1"/>
        <v>2860500</v>
      </c>
      <c r="H54" s="64">
        <f>SUM(H51:H53)</f>
        <v>2421018</v>
      </c>
      <c r="I54" s="64">
        <f t="shared" si="1"/>
        <v>2972179</v>
      </c>
    </row>
    <row r="55" spans="1:20" ht="10" x14ac:dyDescent="0.2">
      <c r="A55" s="22" t="s">
        <v>43</v>
      </c>
      <c r="B55" s="65"/>
      <c r="C55" s="65"/>
      <c r="D55" s="65"/>
      <c r="E55" s="65"/>
      <c r="F55" s="62"/>
      <c r="G55" s="62"/>
      <c r="H55" s="63"/>
      <c r="I55" s="62"/>
    </row>
    <row r="56" spans="1:20" ht="10" x14ac:dyDescent="0.2">
      <c r="A56" s="9" t="s">
        <v>47</v>
      </c>
      <c r="B56" s="31">
        <v>2698443</v>
      </c>
      <c r="C56" s="31">
        <v>2371238</v>
      </c>
      <c r="D56" s="31">
        <v>2304822</v>
      </c>
      <c r="E56" s="31">
        <v>2515542</v>
      </c>
      <c r="F56" s="31">
        <v>2077967</v>
      </c>
      <c r="G56" s="31">
        <v>2867026</v>
      </c>
      <c r="H56" s="58">
        <v>2404423</v>
      </c>
      <c r="I56" s="31">
        <v>2969179</v>
      </c>
      <c r="K56" s="62"/>
      <c r="L56" s="62"/>
      <c r="M56" s="62"/>
      <c r="N56" s="62"/>
      <c r="O56" s="62"/>
      <c r="P56" s="62"/>
      <c r="Q56" s="62"/>
      <c r="R56" s="62"/>
      <c r="S56" s="62"/>
      <c r="T56" s="62"/>
    </row>
    <row r="57" spans="1:20" ht="10" x14ac:dyDescent="0.2">
      <c r="A57" s="9" t="s">
        <v>60</v>
      </c>
      <c r="B57" s="31">
        <v>83749</v>
      </c>
      <c r="C57" s="31">
        <v>266971</v>
      </c>
      <c r="D57" s="31">
        <v>150106</v>
      </c>
      <c r="E57" s="31">
        <v>295975</v>
      </c>
      <c r="F57" s="31">
        <v>92413</v>
      </c>
      <c r="G57" s="31">
        <v>118062</v>
      </c>
      <c r="H57" s="58">
        <v>118292</v>
      </c>
      <c r="I57" s="31">
        <v>3000</v>
      </c>
    </row>
    <row r="58" spans="1:20" ht="10" x14ac:dyDescent="0.2">
      <c r="A58" s="9" t="s">
        <v>61</v>
      </c>
      <c r="B58" s="31">
        <v>-112932</v>
      </c>
      <c r="C58" s="31">
        <v>-54593</v>
      </c>
      <c r="D58" s="31">
        <v>-148716</v>
      </c>
      <c r="E58" s="31">
        <v>-164122</v>
      </c>
      <c r="F58" s="31">
        <v>-99633</v>
      </c>
      <c r="G58" s="31">
        <v>-124588</v>
      </c>
      <c r="H58" s="58">
        <v>-101697</v>
      </c>
      <c r="I58" s="31">
        <v>0</v>
      </c>
    </row>
    <row r="59" spans="1:20" ht="10" x14ac:dyDescent="0.2">
      <c r="A59" s="9"/>
      <c r="B59" s="31"/>
      <c r="C59" s="31"/>
      <c r="D59" s="31"/>
      <c r="E59" s="31"/>
      <c r="F59" s="31"/>
      <c r="G59" s="31"/>
      <c r="H59" s="58"/>
      <c r="I59" s="31"/>
    </row>
    <row r="60" spans="1:20" ht="10.5" x14ac:dyDescent="0.2">
      <c r="A60" s="19" t="s">
        <v>62</v>
      </c>
      <c r="B60" s="31"/>
      <c r="C60" s="31"/>
      <c r="D60" s="31"/>
      <c r="E60" s="31"/>
      <c r="F60" s="31"/>
      <c r="G60" s="31"/>
      <c r="H60" s="58"/>
      <c r="I60" s="31"/>
    </row>
    <row r="61" spans="1:20" ht="10.5" thickBot="1" x14ac:dyDescent="0.25">
      <c r="A61" s="9" t="s">
        <v>63</v>
      </c>
      <c r="B61" s="31">
        <v>0</v>
      </c>
      <c r="C61" s="31">
        <v>0</v>
      </c>
      <c r="D61" s="31">
        <v>0</v>
      </c>
      <c r="E61" s="31">
        <v>0</v>
      </c>
      <c r="F61" s="31">
        <v>0</v>
      </c>
      <c r="G61" s="31">
        <v>0</v>
      </c>
      <c r="H61" s="58">
        <v>-284615</v>
      </c>
      <c r="I61" s="31"/>
    </row>
    <row r="62" spans="1:20" ht="11" thickBot="1" x14ac:dyDescent="0.25">
      <c r="A62" s="24" t="s">
        <v>64</v>
      </c>
      <c r="B62" s="64">
        <f>SUM(B61)</f>
        <v>0</v>
      </c>
      <c r="C62" s="64">
        <f t="shared" ref="C62:I62" si="2">SUM(C61)</f>
        <v>0</v>
      </c>
      <c r="D62" s="64">
        <f t="shared" si="2"/>
        <v>0</v>
      </c>
      <c r="E62" s="64">
        <f t="shared" si="2"/>
        <v>0</v>
      </c>
      <c r="F62" s="64">
        <f t="shared" si="2"/>
        <v>0</v>
      </c>
      <c r="G62" s="64">
        <f t="shared" si="2"/>
        <v>0</v>
      </c>
      <c r="H62" s="64">
        <f t="shared" si="2"/>
        <v>-284615</v>
      </c>
      <c r="I62" s="64">
        <f t="shared" si="2"/>
        <v>0</v>
      </c>
    </row>
    <row r="63" spans="1:20" ht="10" x14ac:dyDescent="0.2">
      <c r="A63" s="9"/>
      <c r="B63" s="31"/>
      <c r="C63" s="31"/>
      <c r="D63" s="31"/>
      <c r="E63" s="31"/>
      <c r="F63" s="31"/>
      <c r="G63" s="31"/>
      <c r="H63" s="58"/>
      <c r="I63" s="31"/>
    </row>
    <row r="64" spans="1:20" ht="10.5" thickBot="1" x14ac:dyDescent="0.25">
      <c r="A64" s="25"/>
      <c r="B64" s="62"/>
      <c r="C64" s="62"/>
      <c r="D64" s="62"/>
      <c r="E64" s="62"/>
      <c r="F64" s="62"/>
      <c r="G64" s="62"/>
      <c r="H64" s="63"/>
      <c r="I64" s="62"/>
    </row>
    <row r="65" spans="1:9" ht="11.5" thickTop="1" thickBot="1" x14ac:dyDescent="0.25">
      <c r="A65" s="49" t="s">
        <v>65</v>
      </c>
      <c r="B65" s="66">
        <f>B36+B54+B62</f>
        <v>13433017</v>
      </c>
      <c r="C65" s="66">
        <f t="shared" ref="C65:I65" si="3">C36+C54+C62</f>
        <v>13968616</v>
      </c>
      <c r="D65" s="66">
        <f t="shared" si="3"/>
        <v>16869000</v>
      </c>
      <c r="E65" s="66">
        <f t="shared" si="3"/>
        <v>17358967</v>
      </c>
      <c r="F65" s="66">
        <f t="shared" si="3"/>
        <v>19076088</v>
      </c>
      <c r="G65" s="66">
        <f t="shared" si="3"/>
        <v>21716870</v>
      </c>
      <c r="H65" s="66">
        <f>H36+H54+H62</f>
        <v>20286091</v>
      </c>
      <c r="I65" s="66">
        <f t="shared" si="3"/>
        <v>22696624</v>
      </c>
    </row>
    <row r="66" spans="1:9" ht="10.5" thickTop="1" x14ac:dyDescent="0.2">
      <c r="A66" s="22" t="s">
        <v>43</v>
      </c>
      <c r="B66" s="68"/>
      <c r="C66" s="68"/>
      <c r="D66" s="68"/>
      <c r="E66" s="68"/>
      <c r="F66" s="62"/>
      <c r="G66" s="62"/>
      <c r="H66" s="63"/>
      <c r="I66" s="62"/>
    </row>
    <row r="67" spans="1:9" ht="12" x14ac:dyDescent="0.2">
      <c r="A67" s="9" t="s">
        <v>52</v>
      </c>
      <c r="B67" s="31">
        <v>264658</v>
      </c>
      <c r="C67" s="31">
        <v>303937</v>
      </c>
      <c r="D67" s="31">
        <v>419127</v>
      </c>
      <c r="E67" s="31">
        <v>595117</v>
      </c>
      <c r="F67" s="31">
        <v>692833</v>
      </c>
      <c r="G67" s="31">
        <v>423303</v>
      </c>
      <c r="H67" s="58">
        <v>445443</v>
      </c>
      <c r="I67" s="31">
        <v>771416</v>
      </c>
    </row>
    <row r="68" spans="1:9" ht="10" x14ac:dyDescent="0.2">
      <c r="A68" s="9"/>
      <c r="B68" s="62"/>
      <c r="C68" s="62"/>
      <c r="D68" s="62"/>
      <c r="E68" s="62"/>
      <c r="F68" s="62"/>
      <c r="G68" s="62"/>
      <c r="H68" s="63"/>
      <c r="I68" s="62"/>
    </row>
    <row r="69" spans="1:9" ht="10.5" x14ac:dyDescent="0.2">
      <c r="A69" s="19" t="s">
        <v>66</v>
      </c>
      <c r="B69" s="62"/>
      <c r="C69" s="62"/>
      <c r="D69" s="62"/>
      <c r="E69" s="62"/>
      <c r="F69" s="62"/>
      <c r="G69" s="62"/>
      <c r="H69" s="63"/>
      <c r="I69" s="62"/>
    </row>
    <row r="70" spans="1:9" ht="10" x14ac:dyDescent="0.2">
      <c r="A70" s="9" t="s">
        <v>14</v>
      </c>
      <c r="B70" s="62"/>
      <c r="C70" s="62"/>
      <c r="D70" s="62"/>
      <c r="E70" s="31">
        <v>0</v>
      </c>
      <c r="F70" s="31">
        <v>3048</v>
      </c>
      <c r="G70" s="31"/>
      <c r="H70" s="58">
        <v>0</v>
      </c>
      <c r="I70" s="31"/>
    </row>
    <row r="71" spans="1:9" ht="10" x14ac:dyDescent="0.2">
      <c r="A71" s="9" t="s">
        <v>15</v>
      </c>
      <c r="B71" s="62"/>
      <c r="C71" s="62"/>
      <c r="D71" s="62"/>
      <c r="E71" s="31"/>
      <c r="F71" s="31"/>
      <c r="G71" s="31">
        <v>2667</v>
      </c>
      <c r="H71" s="58">
        <v>2752</v>
      </c>
      <c r="I71" s="31">
        <v>609</v>
      </c>
    </row>
    <row r="72" spans="1:9" ht="10" x14ac:dyDescent="0.2">
      <c r="A72" s="9" t="s">
        <v>16</v>
      </c>
      <c r="B72" s="62"/>
      <c r="C72" s="62"/>
      <c r="D72" s="62"/>
      <c r="E72" s="31">
        <v>41067</v>
      </c>
      <c r="F72" s="31">
        <v>42973</v>
      </c>
      <c r="G72" s="31">
        <v>44117</v>
      </c>
      <c r="H72" s="58">
        <v>59966</v>
      </c>
      <c r="I72" s="31">
        <v>53763</v>
      </c>
    </row>
    <row r="73" spans="1:9" ht="10" x14ac:dyDescent="0.2">
      <c r="A73" s="9" t="s">
        <v>17</v>
      </c>
      <c r="B73" s="31">
        <v>251161</v>
      </c>
      <c r="C73" s="31">
        <v>111375</v>
      </c>
      <c r="D73" s="69">
        <v>53845</v>
      </c>
      <c r="E73" s="31"/>
      <c r="F73" s="31"/>
      <c r="G73" s="31"/>
      <c r="H73" s="58">
        <v>0</v>
      </c>
      <c r="I73" s="31"/>
    </row>
    <row r="74" spans="1:9" ht="10" x14ac:dyDescent="0.2">
      <c r="A74" s="9" t="s">
        <v>18</v>
      </c>
      <c r="B74" s="31">
        <v>112014</v>
      </c>
      <c r="C74" s="31">
        <v>104930</v>
      </c>
      <c r="D74" s="69">
        <v>105455</v>
      </c>
      <c r="E74" s="31"/>
      <c r="F74" s="31"/>
      <c r="G74" s="31"/>
      <c r="H74" s="58">
        <v>0</v>
      </c>
      <c r="I74" s="31"/>
    </row>
    <row r="75" spans="1:9" ht="10" x14ac:dyDescent="0.2">
      <c r="A75" s="9" t="s">
        <v>19</v>
      </c>
      <c r="B75" s="31">
        <v>8826</v>
      </c>
      <c r="C75" s="31">
        <v>15172</v>
      </c>
      <c r="D75" s="69">
        <v>50746</v>
      </c>
      <c r="E75" s="31"/>
      <c r="F75" s="31"/>
      <c r="G75" s="31"/>
      <c r="H75" s="58">
        <v>0</v>
      </c>
      <c r="I75" s="31"/>
    </row>
    <row r="76" spans="1:9" ht="10" x14ac:dyDescent="0.2">
      <c r="A76" s="9" t="s">
        <v>20</v>
      </c>
      <c r="B76" s="62"/>
      <c r="C76" s="62"/>
      <c r="D76" s="62"/>
      <c r="E76" s="31">
        <v>190326</v>
      </c>
      <c r="F76" s="31">
        <v>157771</v>
      </c>
      <c r="G76" s="31">
        <v>242003</v>
      </c>
      <c r="H76" s="58">
        <v>207465</v>
      </c>
      <c r="I76" s="31">
        <v>220804</v>
      </c>
    </row>
    <row r="77" spans="1:9" ht="10" x14ac:dyDescent="0.2">
      <c r="A77" s="9" t="s">
        <v>21</v>
      </c>
      <c r="B77" s="62"/>
      <c r="C77" s="62"/>
      <c r="D77" s="62"/>
      <c r="E77" s="31">
        <v>181558</v>
      </c>
      <c r="F77" s="31">
        <v>225351</v>
      </c>
      <c r="G77" s="31">
        <v>225722</v>
      </c>
      <c r="H77" s="58">
        <v>346176</v>
      </c>
      <c r="I77" s="31">
        <v>635217</v>
      </c>
    </row>
    <row r="78" spans="1:9" ht="10" x14ac:dyDescent="0.2">
      <c r="A78" s="9" t="s">
        <v>22</v>
      </c>
      <c r="B78" s="31">
        <v>1362</v>
      </c>
      <c r="C78" s="31">
        <v>2889</v>
      </c>
      <c r="D78" s="69">
        <v>109425</v>
      </c>
      <c r="E78" s="62"/>
      <c r="F78" s="62"/>
      <c r="G78" s="62"/>
      <c r="H78" s="58">
        <v>0</v>
      </c>
      <c r="I78" s="62"/>
    </row>
    <row r="79" spans="1:9" ht="10" x14ac:dyDescent="0.2">
      <c r="A79" s="9" t="s">
        <v>23</v>
      </c>
      <c r="B79" s="62"/>
      <c r="C79" s="62"/>
      <c r="D79" s="62"/>
      <c r="E79" s="31">
        <v>88910</v>
      </c>
      <c r="F79" s="31">
        <v>172169</v>
      </c>
      <c r="G79" s="31">
        <v>194737</v>
      </c>
      <c r="H79" s="58">
        <v>207701</v>
      </c>
      <c r="I79" s="31">
        <v>151170</v>
      </c>
    </row>
    <row r="80" spans="1:9" ht="10" x14ac:dyDescent="0.2">
      <c r="A80" s="9" t="s">
        <v>24</v>
      </c>
      <c r="B80" s="62"/>
      <c r="C80" s="62"/>
      <c r="D80" s="62"/>
      <c r="E80" s="31"/>
      <c r="F80" s="31"/>
      <c r="G80" s="31">
        <v>868</v>
      </c>
      <c r="H80" s="58">
        <v>0</v>
      </c>
      <c r="I80" s="31" t="s">
        <v>67</v>
      </c>
    </row>
    <row r="81" spans="1:9" ht="10" x14ac:dyDescent="0.2">
      <c r="A81" s="9" t="s">
        <v>25</v>
      </c>
      <c r="B81" s="62"/>
      <c r="C81" s="62"/>
      <c r="D81" s="62"/>
      <c r="E81" s="31"/>
      <c r="F81" s="31"/>
      <c r="G81" s="31"/>
      <c r="H81" s="58">
        <v>20851</v>
      </c>
      <c r="I81" s="31">
        <v>14000</v>
      </c>
    </row>
    <row r="82" spans="1:9" ht="10" x14ac:dyDescent="0.2">
      <c r="A82" s="9" t="s">
        <v>26</v>
      </c>
      <c r="B82" s="31">
        <v>65012</v>
      </c>
      <c r="C82" s="31">
        <v>50000</v>
      </c>
      <c r="D82" s="69">
        <v>57358</v>
      </c>
      <c r="E82" s="31">
        <v>0</v>
      </c>
      <c r="F82" s="31"/>
      <c r="G82" s="31"/>
      <c r="H82" s="58">
        <v>0</v>
      </c>
      <c r="I82" s="31"/>
    </row>
    <row r="83" spans="1:9" ht="10" x14ac:dyDescent="0.2">
      <c r="A83" s="9" t="s">
        <v>27</v>
      </c>
      <c r="B83" s="31">
        <v>38369</v>
      </c>
      <c r="C83" s="31">
        <v>40409</v>
      </c>
      <c r="D83" s="69">
        <v>44792</v>
      </c>
      <c r="E83" s="31">
        <v>0</v>
      </c>
      <c r="F83" s="31"/>
      <c r="G83" s="31"/>
      <c r="H83" s="58">
        <v>0</v>
      </c>
      <c r="I83" s="31"/>
    </row>
    <row r="84" spans="1:9" ht="10" x14ac:dyDescent="0.2">
      <c r="A84" s="9" t="s">
        <v>28</v>
      </c>
      <c r="B84" s="62"/>
      <c r="C84" s="62"/>
      <c r="D84" s="62"/>
      <c r="E84" s="31">
        <v>97248</v>
      </c>
      <c r="F84" s="31">
        <v>87420</v>
      </c>
      <c r="G84" s="31">
        <v>85747</v>
      </c>
      <c r="H84" s="58">
        <v>117555</v>
      </c>
      <c r="I84" s="31">
        <v>114380</v>
      </c>
    </row>
    <row r="85" spans="1:9" ht="10" x14ac:dyDescent="0.2">
      <c r="A85" s="9" t="s">
        <v>29</v>
      </c>
      <c r="B85" s="62"/>
      <c r="C85" s="62"/>
      <c r="D85" s="62"/>
      <c r="E85" s="31" t="s">
        <v>67</v>
      </c>
      <c r="F85" s="31">
        <v>6907</v>
      </c>
      <c r="G85" s="31"/>
      <c r="H85" s="58">
        <v>0</v>
      </c>
      <c r="I85" s="31"/>
    </row>
    <row r="86" spans="1:9" ht="10" x14ac:dyDescent="0.2">
      <c r="A86" s="9" t="s">
        <v>30</v>
      </c>
      <c r="B86" s="62"/>
      <c r="C86" s="62"/>
      <c r="D86" s="62"/>
      <c r="E86" s="31"/>
      <c r="F86" s="31"/>
      <c r="G86" s="31">
        <v>195032</v>
      </c>
      <c r="H86" s="58">
        <v>22685</v>
      </c>
      <c r="I86" s="31">
        <v>109620</v>
      </c>
    </row>
    <row r="87" spans="1:9" ht="10" x14ac:dyDescent="0.2">
      <c r="A87" s="9" t="s">
        <v>31</v>
      </c>
      <c r="B87" s="31">
        <v>13024</v>
      </c>
      <c r="C87" s="31">
        <v>9218</v>
      </c>
      <c r="D87" s="69">
        <v>17817</v>
      </c>
      <c r="E87" s="31">
        <v>0</v>
      </c>
      <c r="F87" s="31"/>
      <c r="G87" s="31">
        <v>45440</v>
      </c>
      <c r="H87" s="58">
        <v>127162</v>
      </c>
      <c r="I87" s="31">
        <v>171830</v>
      </c>
    </row>
    <row r="88" spans="1:9" ht="10" x14ac:dyDescent="0.2">
      <c r="A88" s="9" t="s">
        <v>32</v>
      </c>
      <c r="B88" s="31">
        <v>61480</v>
      </c>
      <c r="C88" s="31">
        <v>76123</v>
      </c>
      <c r="D88" s="69">
        <v>112372</v>
      </c>
      <c r="E88" s="31">
        <v>0</v>
      </c>
      <c r="F88" s="31"/>
      <c r="G88" s="31">
        <v>127025</v>
      </c>
      <c r="H88" s="58">
        <v>167487</v>
      </c>
      <c r="I88" s="31">
        <v>179000</v>
      </c>
    </row>
    <row r="89" spans="1:9" ht="12.75" customHeight="1" x14ac:dyDescent="0.2">
      <c r="A89" s="9" t="s">
        <v>33</v>
      </c>
      <c r="B89" s="62"/>
      <c r="C89" s="62"/>
      <c r="D89" s="62"/>
      <c r="E89" s="31">
        <v>153936</v>
      </c>
      <c r="F89" s="31">
        <v>135437</v>
      </c>
      <c r="G89" s="31"/>
      <c r="H89" s="58">
        <v>0</v>
      </c>
      <c r="I89" s="31"/>
    </row>
    <row r="90" spans="1:9" ht="10" x14ac:dyDescent="0.2">
      <c r="A90" s="9" t="s">
        <v>34</v>
      </c>
      <c r="B90" s="31">
        <v>129178</v>
      </c>
      <c r="C90" s="31">
        <v>289606</v>
      </c>
      <c r="D90" s="69">
        <v>48137</v>
      </c>
      <c r="E90" s="62"/>
      <c r="F90" s="62"/>
      <c r="G90" s="62"/>
      <c r="H90" s="58">
        <v>0</v>
      </c>
      <c r="I90" s="62"/>
    </row>
    <row r="91" spans="1:9" ht="10" x14ac:dyDescent="0.2">
      <c r="A91" s="9" t="s">
        <v>35</v>
      </c>
      <c r="B91" s="62"/>
      <c r="C91" s="62"/>
      <c r="D91" s="62"/>
      <c r="E91" s="31">
        <v>-5254</v>
      </c>
      <c r="F91" s="31">
        <v>37929</v>
      </c>
      <c r="G91" s="31"/>
      <c r="H91" s="58">
        <v>0</v>
      </c>
      <c r="I91" s="31"/>
    </row>
    <row r="92" spans="1:9" ht="10" x14ac:dyDescent="0.2">
      <c r="A92" s="9" t="s">
        <v>36</v>
      </c>
      <c r="B92" s="62"/>
      <c r="C92" s="62"/>
      <c r="D92" s="62"/>
      <c r="E92" s="31"/>
      <c r="F92" s="31"/>
      <c r="G92" s="31">
        <v>-61367</v>
      </c>
      <c r="H92" s="58">
        <v>211303</v>
      </c>
      <c r="I92" s="31">
        <v>-291295</v>
      </c>
    </row>
    <row r="93" spans="1:9" ht="10" x14ac:dyDescent="0.2">
      <c r="A93" s="9" t="s">
        <v>37</v>
      </c>
      <c r="B93" s="62"/>
      <c r="C93" s="62"/>
      <c r="D93" s="69">
        <v>231458</v>
      </c>
      <c r="E93" s="31">
        <v>59676</v>
      </c>
      <c r="F93" s="31">
        <v>39959</v>
      </c>
      <c r="G93" s="31">
        <v>53421</v>
      </c>
      <c r="H93" s="58">
        <v>80587</v>
      </c>
      <c r="I93" s="31">
        <v>108613</v>
      </c>
    </row>
    <row r="94" spans="1:9" ht="10" x14ac:dyDescent="0.2">
      <c r="A94" s="9" t="s">
        <v>39</v>
      </c>
      <c r="B94" s="62"/>
      <c r="C94" s="62"/>
      <c r="D94" s="62"/>
      <c r="E94" s="31">
        <v>2</v>
      </c>
      <c r="F94" s="31">
        <v>0</v>
      </c>
      <c r="G94" s="31">
        <v>0</v>
      </c>
      <c r="H94" s="58">
        <v>0</v>
      </c>
      <c r="I94" s="31" t="s">
        <v>67</v>
      </c>
    </row>
    <row r="95" spans="1:9" ht="10.5" thickBot="1" x14ac:dyDescent="0.25">
      <c r="A95" s="23" t="s">
        <v>40</v>
      </c>
      <c r="B95" s="59">
        <v>11750</v>
      </c>
      <c r="C95" s="59">
        <v>17630</v>
      </c>
      <c r="D95" s="70">
        <v>15330</v>
      </c>
      <c r="E95" s="59">
        <v>15912</v>
      </c>
      <c r="F95" s="59">
        <v>16402</v>
      </c>
      <c r="G95" s="59">
        <v>15293</v>
      </c>
      <c r="H95" s="58">
        <v>5312</v>
      </c>
      <c r="I95" s="31">
        <v>12793</v>
      </c>
    </row>
    <row r="96" spans="1:9" ht="11" thickBot="1" x14ac:dyDescent="0.25">
      <c r="A96" s="48" t="s">
        <v>68</v>
      </c>
      <c r="B96" s="60">
        <f>SUM(B70:B95)</f>
        <v>692176</v>
      </c>
      <c r="C96" s="60">
        <f t="shared" ref="C96:I96" si="4">SUM(C70:C95)</f>
        <v>717352</v>
      </c>
      <c r="D96" s="60">
        <f t="shared" si="4"/>
        <v>846735</v>
      </c>
      <c r="E96" s="60">
        <f t="shared" si="4"/>
        <v>823381</v>
      </c>
      <c r="F96" s="60">
        <f t="shared" si="4"/>
        <v>925366</v>
      </c>
      <c r="G96" s="60">
        <f t="shared" si="4"/>
        <v>1170705</v>
      </c>
      <c r="H96" s="61">
        <f>SUM(H70:H95)</f>
        <v>1577002</v>
      </c>
      <c r="I96" s="37">
        <f t="shared" si="4"/>
        <v>1480504</v>
      </c>
    </row>
    <row r="97" spans="1:9" ht="10" x14ac:dyDescent="0.2">
      <c r="A97" s="22" t="s">
        <v>43</v>
      </c>
      <c r="B97" s="62"/>
      <c r="C97" s="62"/>
      <c r="D97" s="62"/>
      <c r="E97" s="62"/>
      <c r="F97" s="62"/>
      <c r="G97" s="62"/>
      <c r="H97" s="63"/>
      <c r="I97" s="62"/>
    </row>
    <row r="98" spans="1:9" ht="10" x14ac:dyDescent="0.2">
      <c r="A98" s="9" t="s">
        <v>44</v>
      </c>
      <c r="B98" s="31">
        <v>16382</v>
      </c>
      <c r="C98" s="31">
        <v>17283</v>
      </c>
      <c r="D98" s="31">
        <v>19815</v>
      </c>
      <c r="E98" s="31">
        <v>28738</v>
      </c>
      <c r="F98" s="31">
        <v>32464</v>
      </c>
      <c r="G98" s="31">
        <v>34677</v>
      </c>
      <c r="H98" s="58">
        <v>40110</v>
      </c>
      <c r="I98" s="31">
        <v>49190</v>
      </c>
    </row>
    <row r="99" spans="1:9" ht="10" x14ac:dyDescent="0.2">
      <c r="A99" s="9" t="s">
        <v>45</v>
      </c>
      <c r="B99" s="31">
        <v>23311</v>
      </c>
      <c r="C99" s="31">
        <v>17479</v>
      </c>
      <c r="D99" s="31">
        <v>22166</v>
      </c>
      <c r="E99" s="31">
        <v>27096</v>
      </c>
      <c r="F99" s="31">
        <v>45171</v>
      </c>
      <c r="G99" s="31">
        <v>52985</v>
      </c>
      <c r="H99" s="58">
        <v>71119</v>
      </c>
      <c r="I99" s="31">
        <v>22675</v>
      </c>
    </row>
    <row r="100" spans="1:9" ht="10" x14ac:dyDescent="0.2">
      <c r="A100" s="9" t="s">
        <v>46</v>
      </c>
      <c r="B100" s="31">
        <v>0</v>
      </c>
      <c r="C100" s="31">
        <v>0</v>
      </c>
      <c r="D100" s="31">
        <v>0</v>
      </c>
      <c r="E100" s="31">
        <v>0</v>
      </c>
      <c r="F100" s="31">
        <v>0</v>
      </c>
      <c r="G100" s="31">
        <v>0</v>
      </c>
      <c r="H100" s="58">
        <v>0</v>
      </c>
      <c r="I100" s="31">
        <v>0</v>
      </c>
    </row>
    <row r="101" spans="1:9" ht="10" x14ac:dyDescent="0.2">
      <c r="A101" s="9" t="s">
        <v>48</v>
      </c>
      <c r="B101" s="31">
        <v>0</v>
      </c>
      <c r="C101" s="31">
        <v>0</v>
      </c>
      <c r="D101" s="31">
        <v>0</v>
      </c>
      <c r="E101" s="31">
        <v>0</v>
      </c>
      <c r="F101" s="31">
        <v>0</v>
      </c>
      <c r="G101" s="31">
        <v>0</v>
      </c>
      <c r="H101" s="58">
        <v>0</v>
      </c>
      <c r="I101" s="31">
        <v>0</v>
      </c>
    </row>
    <row r="102" spans="1:9" ht="10" x14ac:dyDescent="0.2">
      <c r="A102" s="9" t="s">
        <v>50</v>
      </c>
      <c r="B102" s="31">
        <v>7176</v>
      </c>
      <c r="C102" s="31">
        <v>599</v>
      </c>
      <c r="D102" s="31">
        <v>-88</v>
      </c>
      <c r="E102" s="31">
        <v>-90</v>
      </c>
      <c r="F102" s="31">
        <v>552</v>
      </c>
      <c r="G102" s="31">
        <v>263</v>
      </c>
      <c r="H102" s="58">
        <v>0</v>
      </c>
      <c r="I102" s="31">
        <v>0</v>
      </c>
    </row>
    <row r="103" spans="1:9" ht="10" x14ac:dyDescent="0.2">
      <c r="A103" s="9" t="s">
        <v>69</v>
      </c>
      <c r="B103" s="31">
        <v>7065</v>
      </c>
      <c r="C103" s="31">
        <v>10397</v>
      </c>
      <c r="D103" s="31">
        <v>10204</v>
      </c>
      <c r="E103" s="31">
        <v>15476</v>
      </c>
      <c r="F103" s="31">
        <v>3775</v>
      </c>
      <c r="G103" s="31">
        <v>4799</v>
      </c>
      <c r="H103" s="58">
        <v>-152</v>
      </c>
      <c r="I103" s="31">
        <v>0</v>
      </c>
    </row>
    <row r="104" spans="1:9" ht="10" x14ac:dyDescent="0.2">
      <c r="A104" s="9" t="s">
        <v>70</v>
      </c>
      <c r="B104" s="31">
        <v>148894</v>
      </c>
      <c r="C104" s="31">
        <v>153483</v>
      </c>
      <c r="D104" s="31">
        <v>89305</v>
      </c>
      <c r="E104" s="31">
        <v>120231</v>
      </c>
      <c r="F104" s="31">
        <v>120357</v>
      </c>
      <c r="G104" s="31">
        <v>113636</v>
      </c>
      <c r="H104" s="58">
        <v>132515</v>
      </c>
      <c r="I104" s="31">
        <v>94462</v>
      </c>
    </row>
    <row r="105" spans="1:9" ht="10" x14ac:dyDescent="0.2">
      <c r="A105" s="9" t="s">
        <v>71</v>
      </c>
      <c r="B105" s="31">
        <v>13832</v>
      </c>
      <c r="C105" s="31">
        <v>0</v>
      </c>
      <c r="D105" s="31">
        <v>2</v>
      </c>
      <c r="E105" s="31">
        <v>0</v>
      </c>
      <c r="F105" s="31">
        <v>0</v>
      </c>
      <c r="G105" s="31">
        <v>-300</v>
      </c>
      <c r="H105" s="58">
        <v>0</v>
      </c>
      <c r="I105" s="31">
        <v>0</v>
      </c>
    </row>
    <row r="106" spans="1:9" ht="10" x14ac:dyDescent="0.2">
      <c r="A106" s="9" t="s">
        <v>72</v>
      </c>
      <c r="B106" s="31">
        <v>14329</v>
      </c>
      <c r="C106" s="31">
        <v>12508</v>
      </c>
      <c r="D106" s="31">
        <v>8655</v>
      </c>
      <c r="E106" s="31">
        <v>7742</v>
      </c>
      <c r="F106" s="31">
        <v>14407</v>
      </c>
      <c r="G106" s="31">
        <v>11477</v>
      </c>
      <c r="H106" s="58">
        <v>18304</v>
      </c>
      <c r="I106" s="31">
        <v>40624</v>
      </c>
    </row>
    <row r="107" spans="1:9" ht="10" x14ac:dyDescent="0.2">
      <c r="A107" s="9" t="s">
        <v>73</v>
      </c>
      <c r="B107" s="31">
        <v>141</v>
      </c>
      <c r="C107" s="31">
        <v>189</v>
      </c>
      <c r="D107" s="31">
        <v>4037</v>
      </c>
      <c r="E107" s="31">
        <v>2633</v>
      </c>
      <c r="F107" s="31">
        <v>476</v>
      </c>
      <c r="G107" s="31">
        <v>0</v>
      </c>
      <c r="H107" s="58">
        <v>0</v>
      </c>
      <c r="I107" s="31">
        <v>0</v>
      </c>
    </row>
    <row r="108" spans="1:9" ht="10" x14ac:dyDescent="0.2">
      <c r="A108" s="9" t="s">
        <v>74</v>
      </c>
      <c r="B108" s="31">
        <v>440403</v>
      </c>
      <c r="C108" s="31">
        <v>449089</v>
      </c>
      <c r="D108" s="31">
        <v>587411</v>
      </c>
      <c r="E108" s="31">
        <v>116059</v>
      </c>
      <c r="F108" s="31">
        <v>644322</v>
      </c>
      <c r="G108" s="31">
        <v>889061</v>
      </c>
      <c r="H108" s="58">
        <v>1235484</v>
      </c>
      <c r="I108" s="31">
        <v>1214746</v>
      </c>
    </row>
    <row r="109" spans="1:9" ht="10" x14ac:dyDescent="0.2">
      <c r="A109" s="9" t="s">
        <v>75</v>
      </c>
      <c r="B109" s="31">
        <v>-8039</v>
      </c>
      <c r="C109" s="31">
        <v>2895</v>
      </c>
      <c r="D109" s="31">
        <v>-1064</v>
      </c>
      <c r="E109" s="31">
        <v>4422</v>
      </c>
      <c r="F109" s="31">
        <v>-4660</v>
      </c>
      <c r="G109" s="31">
        <v>-7665</v>
      </c>
      <c r="H109" s="58">
        <v>-2554</v>
      </c>
      <c r="I109" s="31">
        <v>109</v>
      </c>
    </row>
    <row r="110" spans="1:9" ht="10" x14ac:dyDescent="0.2">
      <c r="A110" s="9" t="s">
        <v>76</v>
      </c>
      <c r="B110" s="31">
        <v>28682</v>
      </c>
      <c r="C110" s="31">
        <v>53430</v>
      </c>
      <c r="D110" s="31">
        <v>106292</v>
      </c>
      <c r="E110" s="31">
        <v>501074</v>
      </c>
      <c r="F110" s="31">
        <v>68502</v>
      </c>
      <c r="G110" s="31">
        <v>71772</v>
      </c>
      <c r="H110" s="58">
        <v>82177</v>
      </c>
      <c r="I110" s="31">
        <v>58698</v>
      </c>
    </row>
    <row r="111" spans="1:9" ht="10.5" x14ac:dyDescent="0.2">
      <c r="A111" s="19"/>
      <c r="B111" s="28"/>
      <c r="C111" s="28"/>
      <c r="D111" s="28"/>
      <c r="E111" s="28"/>
      <c r="F111" s="28"/>
      <c r="G111" s="28"/>
      <c r="H111" s="71"/>
      <c r="I111" s="28"/>
    </row>
    <row r="112" spans="1:9" ht="10.5" x14ac:dyDescent="0.2">
      <c r="A112" s="19" t="s">
        <v>77</v>
      </c>
      <c r="B112" s="31"/>
      <c r="C112" s="31"/>
      <c r="D112" s="31"/>
      <c r="E112" s="31"/>
      <c r="F112" s="31"/>
      <c r="G112" s="31"/>
      <c r="H112" s="58"/>
      <c r="I112" s="31"/>
    </row>
    <row r="113" spans="1:22" ht="10" x14ac:dyDescent="0.2">
      <c r="A113" s="9" t="s">
        <v>56</v>
      </c>
      <c r="B113" s="31">
        <v>0</v>
      </c>
      <c r="C113" s="31">
        <v>0</v>
      </c>
      <c r="D113" s="31">
        <v>0</v>
      </c>
      <c r="E113" s="31">
        <v>0</v>
      </c>
      <c r="F113" s="31">
        <v>0</v>
      </c>
      <c r="G113" s="31">
        <v>63544</v>
      </c>
      <c r="H113" s="58">
        <v>21048</v>
      </c>
      <c r="I113" s="31">
        <v>0</v>
      </c>
    </row>
    <row r="114" spans="1:22" ht="10" x14ac:dyDescent="0.2">
      <c r="A114" s="9" t="s">
        <v>57</v>
      </c>
      <c r="B114" s="31">
        <v>0</v>
      </c>
      <c r="C114" s="31">
        <v>0</v>
      </c>
      <c r="D114" s="31">
        <v>0</v>
      </c>
      <c r="E114" s="31">
        <v>0</v>
      </c>
      <c r="F114" s="31">
        <v>0</v>
      </c>
      <c r="G114" s="31">
        <v>0</v>
      </c>
      <c r="H114" s="58">
        <v>0</v>
      </c>
      <c r="I114" s="31">
        <v>0</v>
      </c>
    </row>
    <row r="115" spans="1:22" ht="10.5" thickBot="1" x14ac:dyDescent="0.25">
      <c r="A115" s="23" t="s">
        <v>58</v>
      </c>
      <c r="B115" s="31">
        <v>0</v>
      </c>
      <c r="C115" s="31">
        <v>0</v>
      </c>
      <c r="D115" s="31">
        <v>0</v>
      </c>
      <c r="E115" s="31">
        <v>0</v>
      </c>
      <c r="F115" s="31">
        <v>0</v>
      </c>
      <c r="G115" s="31">
        <v>0</v>
      </c>
      <c r="H115" s="58">
        <v>0</v>
      </c>
      <c r="I115" s="31">
        <v>0</v>
      </c>
    </row>
    <row r="116" spans="1:22" ht="11" thickBot="1" x14ac:dyDescent="0.25">
      <c r="A116" s="24" t="s">
        <v>78</v>
      </c>
      <c r="B116" s="64">
        <f>SUM(B113:B115)</f>
        <v>0</v>
      </c>
      <c r="C116" s="64">
        <f t="shared" ref="C116:I116" si="5">SUM(C113:C115)</f>
        <v>0</v>
      </c>
      <c r="D116" s="64">
        <f t="shared" si="5"/>
        <v>0</v>
      </c>
      <c r="E116" s="64">
        <f t="shared" si="5"/>
        <v>0</v>
      </c>
      <c r="F116" s="64">
        <f t="shared" si="5"/>
        <v>0</v>
      </c>
      <c r="G116" s="64">
        <f t="shared" si="5"/>
        <v>63544</v>
      </c>
      <c r="H116" s="72">
        <f t="shared" si="5"/>
        <v>21048</v>
      </c>
      <c r="I116" s="64">
        <f t="shared" si="5"/>
        <v>0</v>
      </c>
    </row>
    <row r="117" spans="1:22" ht="10" x14ac:dyDescent="0.2">
      <c r="A117" s="22" t="s">
        <v>43</v>
      </c>
      <c r="B117" s="65"/>
      <c r="C117" s="65"/>
      <c r="D117" s="65"/>
      <c r="E117" s="65"/>
      <c r="F117" s="62"/>
      <c r="G117" s="62"/>
      <c r="H117" s="63"/>
      <c r="I117" s="62"/>
    </row>
    <row r="118" spans="1:22" ht="10" x14ac:dyDescent="0.2">
      <c r="A118" s="9" t="s">
        <v>47</v>
      </c>
      <c r="B118" s="31">
        <v>0</v>
      </c>
      <c r="C118" s="31">
        <v>0</v>
      </c>
      <c r="D118" s="31">
        <v>0</v>
      </c>
      <c r="E118" s="31">
        <v>0</v>
      </c>
      <c r="F118" s="31">
        <v>0</v>
      </c>
      <c r="G118" s="31">
        <v>0</v>
      </c>
      <c r="H118" s="58">
        <v>0</v>
      </c>
      <c r="I118" s="31">
        <v>0</v>
      </c>
    </row>
    <row r="119" spans="1:22" ht="10" x14ac:dyDescent="0.2">
      <c r="A119" s="9" t="s">
        <v>60</v>
      </c>
      <c r="B119" s="31">
        <v>0</v>
      </c>
      <c r="C119" s="31">
        <v>0</v>
      </c>
      <c r="D119" s="31">
        <v>0</v>
      </c>
      <c r="E119" s="31">
        <v>0</v>
      </c>
      <c r="F119" s="31">
        <v>0</v>
      </c>
      <c r="G119" s="31">
        <v>63544</v>
      </c>
      <c r="H119" s="58">
        <v>21135</v>
      </c>
      <c r="I119" s="31">
        <v>0</v>
      </c>
    </row>
    <row r="120" spans="1:22" ht="10.5" thickBot="1" x14ac:dyDescent="0.25">
      <c r="A120" s="9" t="s">
        <v>61</v>
      </c>
      <c r="B120" s="31">
        <v>0</v>
      </c>
      <c r="C120" s="31">
        <v>0</v>
      </c>
      <c r="D120" s="31">
        <v>0</v>
      </c>
      <c r="E120" s="31">
        <v>0</v>
      </c>
      <c r="F120" s="31">
        <v>0</v>
      </c>
      <c r="G120" s="31">
        <v>0</v>
      </c>
      <c r="H120" s="58">
        <v>-87</v>
      </c>
      <c r="I120" s="31">
        <v>0</v>
      </c>
    </row>
    <row r="121" spans="1:22" ht="11.5" thickTop="1" thickBot="1" x14ac:dyDescent="0.25">
      <c r="A121" s="49" t="s">
        <v>79</v>
      </c>
      <c r="B121" s="66">
        <f>B96+B116</f>
        <v>692176</v>
      </c>
      <c r="C121" s="66">
        <f t="shared" ref="C121:I121" si="6">C96+C116</f>
        <v>717352</v>
      </c>
      <c r="D121" s="66">
        <f t="shared" si="6"/>
        <v>846735</v>
      </c>
      <c r="E121" s="66">
        <f t="shared" si="6"/>
        <v>823381</v>
      </c>
      <c r="F121" s="66">
        <f t="shared" si="6"/>
        <v>925366</v>
      </c>
      <c r="G121" s="66">
        <f t="shared" si="6"/>
        <v>1234249</v>
      </c>
      <c r="H121" s="67">
        <f>H96+H116</f>
        <v>1598050</v>
      </c>
      <c r="I121" s="66">
        <f t="shared" si="6"/>
        <v>1480504</v>
      </c>
    </row>
    <row r="122" spans="1:22" ht="11" thickTop="1" x14ac:dyDescent="0.2">
      <c r="A122" s="19"/>
      <c r="B122" s="28"/>
      <c r="C122" s="28"/>
      <c r="D122" s="28"/>
      <c r="E122" s="28"/>
      <c r="F122" s="28"/>
      <c r="G122" s="28"/>
      <c r="H122" s="71"/>
      <c r="I122" s="28"/>
    </row>
    <row r="123" spans="1:22" ht="10.5" thickBot="1" x14ac:dyDescent="0.25">
      <c r="A123" s="9"/>
      <c r="B123" s="73"/>
      <c r="C123" s="73"/>
      <c r="D123" s="73"/>
      <c r="E123" s="73"/>
      <c r="F123" s="62"/>
      <c r="G123" s="62"/>
      <c r="H123" s="63"/>
      <c r="I123" s="62"/>
    </row>
    <row r="124" spans="1:22" ht="12.5" thickBot="1" x14ac:dyDescent="0.25">
      <c r="A124" s="50" t="s">
        <v>80</v>
      </c>
      <c r="B124" s="74">
        <f>B65-B67+B121</f>
        <v>13860535</v>
      </c>
      <c r="C124" s="74">
        <f t="shared" ref="C124:I124" si="7">C65-C67+C121</f>
        <v>14382031</v>
      </c>
      <c r="D124" s="74">
        <f t="shared" si="7"/>
        <v>17296608</v>
      </c>
      <c r="E124" s="74">
        <f t="shared" si="7"/>
        <v>17587231</v>
      </c>
      <c r="F124" s="74">
        <f t="shared" si="7"/>
        <v>19308621</v>
      </c>
      <c r="G124" s="74">
        <f>G65-G67+G121</f>
        <v>22527816</v>
      </c>
      <c r="H124" s="75">
        <f>H65-H67+H121</f>
        <v>21438698</v>
      </c>
      <c r="I124" s="74">
        <f t="shared" si="7"/>
        <v>23405712</v>
      </c>
      <c r="K124" s="62"/>
      <c r="L124" s="62"/>
      <c r="M124" s="62"/>
      <c r="N124" s="62"/>
      <c r="O124" s="62"/>
      <c r="P124" s="62"/>
      <c r="Q124" s="62"/>
      <c r="R124" s="62"/>
      <c r="S124" s="62"/>
      <c r="T124" s="62"/>
      <c r="U124" s="62"/>
      <c r="V124" s="62"/>
    </row>
    <row r="125" spans="1:22" ht="10" x14ac:dyDescent="0.2">
      <c r="A125" s="51" t="s">
        <v>81</v>
      </c>
      <c r="B125" s="65"/>
      <c r="C125" s="65"/>
      <c r="D125" s="65"/>
      <c r="E125" s="65"/>
      <c r="F125" s="65"/>
      <c r="G125" s="65"/>
      <c r="H125" s="76"/>
      <c r="I125" s="62"/>
    </row>
    <row r="126" spans="1:22" ht="10" x14ac:dyDescent="0.2">
      <c r="A126" s="9" t="s">
        <v>82</v>
      </c>
      <c r="B126" s="31">
        <v>11191275</v>
      </c>
      <c r="C126" s="31">
        <v>11798415</v>
      </c>
      <c r="D126" s="31">
        <v>14990396</v>
      </c>
      <c r="E126" s="31">
        <v>14939836</v>
      </c>
      <c r="F126" s="31">
        <v>17237874</v>
      </c>
      <c r="G126" s="31">
        <v>19603772</v>
      </c>
      <c r="H126" s="58">
        <v>19281247</v>
      </c>
      <c r="I126" s="31">
        <v>20433533</v>
      </c>
      <c r="K126" s="62"/>
      <c r="L126" s="62"/>
      <c r="M126" s="62"/>
      <c r="N126" s="62"/>
      <c r="O126" s="62"/>
      <c r="P126" s="62"/>
      <c r="Q126" s="62"/>
      <c r="R126" s="62"/>
      <c r="S126" s="62"/>
      <c r="T126" s="62"/>
      <c r="U126" s="62"/>
    </row>
    <row r="127" spans="1:22" ht="10" x14ac:dyDescent="0.2">
      <c r="A127" s="9" t="s">
        <v>83</v>
      </c>
      <c r="B127" s="31">
        <v>2669260</v>
      </c>
      <c r="C127" s="31">
        <v>2583616</v>
      </c>
      <c r="D127" s="31">
        <v>2306212</v>
      </c>
      <c r="E127" s="31">
        <v>2647395</v>
      </c>
      <c r="F127" s="31">
        <v>2070747</v>
      </c>
      <c r="G127" s="31">
        <v>2924044</v>
      </c>
      <c r="H127" s="58">
        <v>2442066</v>
      </c>
      <c r="I127" s="31">
        <v>2972179</v>
      </c>
      <c r="K127" s="62"/>
      <c r="L127" s="62"/>
      <c r="M127" s="62"/>
      <c r="N127" s="62"/>
      <c r="O127" s="62"/>
      <c r="P127" s="62"/>
      <c r="Q127" s="62"/>
      <c r="R127" s="62"/>
      <c r="S127" s="62"/>
      <c r="T127" s="62"/>
      <c r="U127" s="62"/>
    </row>
    <row r="128" spans="1:22" ht="10" x14ac:dyDescent="0.2">
      <c r="A128" s="9" t="s">
        <v>84</v>
      </c>
      <c r="B128" s="31"/>
      <c r="C128" s="31"/>
      <c r="D128" s="31"/>
      <c r="E128" s="31"/>
      <c r="F128" s="31"/>
      <c r="G128" s="31"/>
      <c r="H128" s="58">
        <v>-284615</v>
      </c>
      <c r="I128" s="31"/>
    </row>
    <row r="129" spans="1:9" ht="12.75" customHeight="1" x14ac:dyDescent="0.2">
      <c r="F129" s="5"/>
      <c r="G129" s="5"/>
      <c r="H129" s="5"/>
      <c r="I129" s="5"/>
    </row>
    <row r="130" spans="1:9" ht="10" x14ac:dyDescent="0.2">
      <c r="A130" s="52" t="s">
        <v>85</v>
      </c>
      <c r="B130" s="52"/>
      <c r="C130" s="52"/>
      <c r="D130" s="52"/>
      <c r="G130" s="5"/>
      <c r="H130" s="5"/>
    </row>
    <row r="131" spans="1:9" ht="60" x14ac:dyDescent="0.2">
      <c r="A131" s="53" t="s">
        <v>86</v>
      </c>
      <c r="B131" s="53"/>
      <c r="C131" s="53"/>
      <c r="D131" s="53"/>
      <c r="E131" s="54"/>
      <c r="F131" s="5"/>
      <c r="G131" s="5"/>
      <c r="H131" s="5"/>
    </row>
    <row r="132" spans="1:9" ht="12.75" customHeight="1" x14ac:dyDescent="0.2">
      <c r="A132" s="53"/>
      <c r="B132" s="53"/>
      <c r="C132" s="53"/>
      <c r="D132" s="53"/>
      <c r="E132" s="54"/>
    </row>
    <row r="133" spans="1:9" ht="12.75" customHeight="1" x14ac:dyDescent="0.2">
      <c r="A133" s="53"/>
      <c r="B133" s="53"/>
      <c r="C133" s="53"/>
      <c r="D133" s="53"/>
      <c r="E133" s="54"/>
    </row>
    <row r="134" spans="1:9" ht="12.75" customHeight="1" x14ac:dyDescent="0.2">
      <c r="A134" s="53"/>
      <c r="B134" s="53"/>
      <c r="C134" s="53"/>
      <c r="D134" s="53"/>
      <c r="E134" s="54"/>
    </row>
    <row r="135" spans="1:9" ht="12.75" customHeight="1" x14ac:dyDescent="0.2">
      <c r="A135" s="53"/>
      <c r="B135" s="53"/>
      <c r="C135" s="53"/>
      <c r="D135" s="53"/>
      <c r="E135" s="54"/>
    </row>
    <row r="136" spans="1:9" ht="12.75" customHeight="1" x14ac:dyDescent="0.2">
      <c r="A136" s="53"/>
      <c r="B136" s="53"/>
      <c r="C136" s="53"/>
      <c r="D136" s="53"/>
      <c r="E136" s="54"/>
    </row>
  </sheetData>
  <phoneticPr fontId="6" type="noConversion"/>
  <pageMargins left="0.70000000000000007" right="0.70000000000000007" top="0.75" bottom="0.75" header="0.30000000000000004" footer="0.30000000000000004"/>
  <pageSetup paperSize="9" scale="71"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I45"/>
  <sheetViews>
    <sheetView zoomScale="90" zoomScaleNormal="90" workbookViewId="0">
      <pane xSplit="1" ySplit="6" topLeftCell="B7" activePane="bottomRight" state="frozen"/>
      <selection pane="topRight" activeCell="B1" sqref="B1"/>
      <selection pane="bottomLeft" activeCell="A7" sqref="A7"/>
      <selection pane="bottomRight" activeCell="B37" sqref="B37"/>
    </sheetView>
  </sheetViews>
  <sheetFormatPr defaultColWidth="8.7265625" defaultRowHeight="12.75" customHeight="1" x14ac:dyDescent="0.2"/>
  <cols>
    <col min="1" max="1" width="40.1796875" style="2" bestFit="1" customWidth="1"/>
    <col min="2" max="8" width="10.1796875" style="2" bestFit="1" customWidth="1"/>
    <col min="9" max="9" width="9" style="2" customWidth="1"/>
    <col min="10" max="16384" width="8.7265625" style="2"/>
  </cols>
  <sheetData>
    <row r="1" spans="1:9" ht="19.5" customHeight="1" x14ac:dyDescent="0.2">
      <c r="A1" s="1" t="s">
        <v>0</v>
      </c>
      <c r="B1" s="1"/>
      <c r="C1" s="1"/>
      <c r="D1" s="1"/>
      <c r="E1" s="1"/>
    </row>
    <row r="2" spans="1:9" ht="10.5" x14ac:dyDescent="0.2">
      <c r="A2" s="1" t="s">
        <v>87</v>
      </c>
      <c r="B2" s="1"/>
      <c r="C2" s="1"/>
      <c r="D2" s="1"/>
      <c r="E2" s="1"/>
    </row>
    <row r="3" spans="1:9" ht="10.5" x14ac:dyDescent="0.2">
      <c r="A3" s="3"/>
      <c r="B3" s="3"/>
      <c r="C3" s="3"/>
      <c r="D3" s="3"/>
      <c r="E3" s="3"/>
    </row>
    <row r="4" spans="1:9" ht="10.5" x14ac:dyDescent="0.25">
      <c r="B4" s="6" t="s">
        <v>2</v>
      </c>
      <c r="C4" s="6" t="s">
        <v>3</v>
      </c>
      <c r="D4" s="6" t="s">
        <v>4</v>
      </c>
      <c r="E4" s="6" t="s">
        <v>5</v>
      </c>
      <c r="F4" s="6" t="s">
        <v>6</v>
      </c>
      <c r="G4" s="6" t="s">
        <v>7</v>
      </c>
      <c r="H4" s="55" t="s">
        <v>8</v>
      </c>
      <c r="I4" s="6" t="s">
        <v>9</v>
      </c>
    </row>
    <row r="5" spans="1:9" ht="12" customHeight="1" x14ac:dyDescent="0.25">
      <c r="B5" s="6" t="s">
        <v>10</v>
      </c>
      <c r="C5" s="6" t="s">
        <v>10</v>
      </c>
      <c r="D5" s="6" t="s">
        <v>10</v>
      </c>
      <c r="E5" s="6" t="s">
        <v>10</v>
      </c>
      <c r="F5" s="6" t="s">
        <v>10</v>
      </c>
      <c r="G5" s="6" t="s">
        <v>10</v>
      </c>
      <c r="H5" s="55" t="s">
        <v>10</v>
      </c>
      <c r="I5" s="6" t="s">
        <v>11</v>
      </c>
    </row>
    <row r="6" spans="1:9" ht="12" customHeight="1" thickBot="1" x14ac:dyDescent="0.3">
      <c r="A6" s="14"/>
      <c r="B6" s="7" t="s">
        <v>12</v>
      </c>
      <c r="C6" s="7" t="s">
        <v>12</v>
      </c>
      <c r="D6" s="7" t="s">
        <v>12</v>
      </c>
      <c r="E6" s="7" t="s">
        <v>12</v>
      </c>
      <c r="F6" s="7" t="s">
        <v>12</v>
      </c>
      <c r="G6" s="7" t="s">
        <v>12</v>
      </c>
      <c r="H6" s="78" t="s">
        <v>12</v>
      </c>
      <c r="I6" s="7" t="s">
        <v>12</v>
      </c>
    </row>
    <row r="7" spans="1:9" ht="12" customHeight="1" x14ac:dyDescent="0.2">
      <c r="A7" s="19" t="s">
        <v>13</v>
      </c>
      <c r="H7" s="57"/>
    </row>
    <row r="8" spans="1:9" ht="10" x14ac:dyDescent="0.2">
      <c r="A8" s="9" t="s">
        <v>14</v>
      </c>
      <c r="B8" s="31">
        <v>0</v>
      </c>
      <c r="C8" s="31"/>
      <c r="D8" s="31"/>
      <c r="E8" s="31">
        <v>0</v>
      </c>
      <c r="F8" s="31">
        <v>20050</v>
      </c>
      <c r="G8" s="31">
        <v>0</v>
      </c>
      <c r="H8" s="58">
        <v>0</v>
      </c>
      <c r="I8" s="31">
        <v>0</v>
      </c>
    </row>
    <row r="9" spans="1:9" ht="10" x14ac:dyDescent="0.2">
      <c r="A9" s="9" t="s">
        <v>88</v>
      </c>
      <c r="B9" s="31"/>
      <c r="C9" s="31"/>
      <c r="D9" s="31"/>
      <c r="E9" s="31"/>
      <c r="F9" s="31">
        <v>0</v>
      </c>
      <c r="G9" s="31">
        <v>18118</v>
      </c>
      <c r="H9" s="58">
        <v>19162</v>
      </c>
      <c r="I9" s="31">
        <v>19415</v>
      </c>
    </row>
    <row r="10" spans="1:9" ht="12.75" customHeight="1" x14ac:dyDescent="0.2">
      <c r="A10" s="9" t="s">
        <v>89</v>
      </c>
      <c r="B10" s="31"/>
      <c r="C10" s="31"/>
      <c r="D10" s="31"/>
      <c r="E10" s="31">
        <v>46276</v>
      </c>
      <c r="F10" s="31">
        <v>15015</v>
      </c>
      <c r="G10" s="31">
        <v>14743</v>
      </c>
      <c r="H10" s="58">
        <v>14789</v>
      </c>
      <c r="I10" s="31">
        <v>24686</v>
      </c>
    </row>
    <row r="11" spans="1:9" ht="10" x14ac:dyDescent="0.2">
      <c r="A11" s="9" t="s">
        <v>17</v>
      </c>
      <c r="B11" s="31">
        <v>25876</v>
      </c>
      <c r="C11" s="31">
        <v>27702</v>
      </c>
      <c r="D11" s="31">
        <v>28529</v>
      </c>
      <c r="E11" s="31">
        <v>0</v>
      </c>
      <c r="F11" s="31">
        <v>0</v>
      </c>
      <c r="G11" s="31">
        <v>0</v>
      </c>
      <c r="H11" s="58">
        <v>0</v>
      </c>
      <c r="I11" s="31">
        <v>0</v>
      </c>
    </row>
    <row r="12" spans="1:9" ht="10" x14ac:dyDescent="0.2">
      <c r="A12" s="9" t="s">
        <v>18</v>
      </c>
      <c r="B12" s="31">
        <v>33131</v>
      </c>
      <c r="C12" s="31">
        <v>35334</v>
      </c>
      <c r="D12" s="31">
        <v>42713</v>
      </c>
      <c r="E12" s="31">
        <v>0</v>
      </c>
      <c r="F12" s="31">
        <v>0</v>
      </c>
      <c r="G12" s="31">
        <v>0</v>
      </c>
      <c r="H12" s="58">
        <v>0</v>
      </c>
      <c r="I12" s="31">
        <v>0</v>
      </c>
    </row>
    <row r="13" spans="1:9" ht="10" x14ac:dyDescent="0.2">
      <c r="A13" s="9" t="s">
        <v>19</v>
      </c>
      <c r="B13" s="31">
        <v>14788</v>
      </c>
      <c r="C13" s="31">
        <v>15539</v>
      </c>
      <c r="D13" s="31">
        <v>20513</v>
      </c>
      <c r="E13" s="31">
        <v>0</v>
      </c>
      <c r="F13" s="31">
        <v>0</v>
      </c>
      <c r="G13" s="31">
        <v>0</v>
      </c>
      <c r="H13" s="58">
        <v>0</v>
      </c>
      <c r="I13" s="31">
        <v>0</v>
      </c>
    </row>
    <row r="14" spans="1:9" ht="10" x14ac:dyDescent="0.2">
      <c r="A14" s="9" t="s">
        <v>20</v>
      </c>
      <c r="B14" s="31"/>
      <c r="C14" s="31"/>
      <c r="D14" s="31"/>
      <c r="E14" s="31">
        <v>48467</v>
      </c>
      <c r="F14" s="31">
        <v>53053</v>
      </c>
      <c r="G14" s="31">
        <v>58930</v>
      </c>
      <c r="H14" s="58">
        <v>64062</v>
      </c>
      <c r="I14" s="31">
        <v>62914</v>
      </c>
    </row>
    <row r="15" spans="1:9" ht="10" x14ac:dyDescent="0.2">
      <c r="A15" s="9" t="s">
        <v>21</v>
      </c>
      <c r="B15" s="31"/>
      <c r="C15" s="31"/>
      <c r="D15" s="31"/>
      <c r="E15" s="31">
        <v>47437</v>
      </c>
      <c r="F15" s="31">
        <v>49937</v>
      </c>
      <c r="G15" s="31">
        <v>52685</v>
      </c>
      <c r="H15" s="58">
        <v>56728</v>
      </c>
      <c r="I15" s="31">
        <v>56887</v>
      </c>
    </row>
    <row r="16" spans="1:9" ht="10" x14ac:dyDescent="0.2">
      <c r="A16" s="9" t="s">
        <v>22</v>
      </c>
      <c r="B16" s="31">
        <v>41579</v>
      </c>
      <c r="C16" s="31">
        <v>43455</v>
      </c>
      <c r="D16" s="31">
        <v>36419</v>
      </c>
      <c r="E16" s="31">
        <v>0</v>
      </c>
      <c r="F16" s="31">
        <v>0</v>
      </c>
      <c r="G16" s="31">
        <v>0</v>
      </c>
      <c r="H16" s="58">
        <v>0</v>
      </c>
      <c r="I16" s="31">
        <v>0</v>
      </c>
    </row>
    <row r="17" spans="1:9" ht="10" x14ac:dyDescent="0.2">
      <c r="A17" s="9" t="s">
        <v>23</v>
      </c>
      <c r="B17" s="31"/>
      <c r="C17" s="31"/>
      <c r="D17" s="31"/>
      <c r="E17" s="31">
        <v>24471</v>
      </c>
      <c r="F17" s="31">
        <v>34491</v>
      </c>
      <c r="G17" s="31">
        <v>38815</v>
      </c>
      <c r="H17" s="58">
        <v>39636</v>
      </c>
      <c r="I17" s="31">
        <v>42160</v>
      </c>
    </row>
    <row r="18" spans="1:9" ht="10" x14ac:dyDescent="0.2">
      <c r="A18" s="9" t="s">
        <v>24</v>
      </c>
      <c r="B18" s="31"/>
      <c r="C18" s="31"/>
      <c r="D18" s="31"/>
      <c r="E18" s="31"/>
      <c r="F18" s="31"/>
      <c r="G18" s="31">
        <v>0</v>
      </c>
      <c r="H18" s="58">
        <v>0</v>
      </c>
      <c r="I18" s="31">
        <v>0</v>
      </c>
    </row>
    <row r="19" spans="1:9" ht="10" x14ac:dyDescent="0.2">
      <c r="A19" s="9" t="s">
        <v>25</v>
      </c>
      <c r="B19" s="31"/>
      <c r="C19" s="31"/>
      <c r="D19" s="31"/>
      <c r="E19" s="31">
        <v>0</v>
      </c>
      <c r="F19" s="31">
        <v>0</v>
      </c>
      <c r="G19" s="31">
        <v>0</v>
      </c>
      <c r="H19" s="58">
        <v>10325</v>
      </c>
      <c r="I19" s="31">
        <v>0</v>
      </c>
    </row>
    <row r="20" spans="1:9" ht="10" x14ac:dyDescent="0.2">
      <c r="A20" s="9" t="s">
        <v>26</v>
      </c>
      <c r="B20" s="31">
        <v>10574</v>
      </c>
      <c r="C20" s="31">
        <v>9127</v>
      </c>
      <c r="D20" s="31">
        <v>293</v>
      </c>
      <c r="E20" s="31">
        <v>0</v>
      </c>
      <c r="F20" s="31">
        <v>0</v>
      </c>
      <c r="G20" s="31">
        <v>0</v>
      </c>
      <c r="H20" s="58">
        <v>0</v>
      </c>
      <c r="I20" s="31">
        <v>0</v>
      </c>
    </row>
    <row r="21" spans="1:9" ht="10" x14ac:dyDescent="0.2">
      <c r="A21" s="9" t="s">
        <v>27</v>
      </c>
      <c r="B21" s="31">
        <v>2491</v>
      </c>
      <c r="C21" s="31">
        <v>6684</v>
      </c>
      <c r="D21" s="31">
        <v>373</v>
      </c>
      <c r="E21" s="31">
        <v>0</v>
      </c>
      <c r="F21" s="31">
        <v>0</v>
      </c>
      <c r="G21" s="31">
        <v>0</v>
      </c>
      <c r="H21" s="58">
        <v>0</v>
      </c>
      <c r="I21" s="31">
        <v>0</v>
      </c>
    </row>
    <row r="22" spans="1:9" ht="10" x14ac:dyDescent="0.2">
      <c r="A22" s="9" t="s">
        <v>28</v>
      </c>
      <c r="B22" s="31"/>
      <c r="C22" s="31"/>
      <c r="D22" s="31"/>
      <c r="E22" s="31">
        <v>1139</v>
      </c>
      <c r="F22" s="31">
        <v>-22</v>
      </c>
      <c r="G22" s="31">
        <v>1265</v>
      </c>
      <c r="H22" s="58">
        <v>673</v>
      </c>
      <c r="I22" s="31">
        <v>0</v>
      </c>
    </row>
    <row r="23" spans="1:9" ht="10" x14ac:dyDescent="0.2">
      <c r="A23" s="9" t="s">
        <v>29</v>
      </c>
      <c r="B23" s="31"/>
      <c r="C23" s="31"/>
      <c r="D23" s="31"/>
      <c r="E23" s="31">
        <v>0</v>
      </c>
      <c r="F23" s="31">
        <v>0</v>
      </c>
      <c r="G23" s="31">
        <v>0</v>
      </c>
      <c r="H23" s="58">
        <v>0</v>
      </c>
      <c r="I23" s="31">
        <v>0</v>
      </c>
    </row>
    <row r="24" spans="1:9" ht="10" x14ac:dyDescent="0.2">
      <c r="A24" s="9" t="s">
        <v>30</v>
      </c>
      <c r="B24" s="31"/>
      <c r="C24" s="31"/>
      <c r="D24" s="31"/>
      <c r="E24" s="31"/>
      <c r="F24" s="31"/>
      <c r="G24" s="31">
        <v>0</v>
      </c>
      <c r="H24" s="58">
        <v>0</v>
      </c>
      <c r="I24" s="31">
        <v>0</v>
      </c>
    </row>
    <row r="25" spans="1:9" ht="10" x14ac:dyDescent="0.2">
      <c r="A25" s="9" t="s">
        <v>31</v>
      </c>
      <c r="B25" s="31">
        <v>6379</v>
      </c>
      <c r="C25" s="31">
        <v>6567</v>
      </c>
      <c r="D25" s="31">
        <v>2354</v>
      </c>
      <c r="E25" s="31">
        <v>0</v>
      </c>
      <c r="F25" s="31">
        <v>0</v>
      </c>
      <c r="G25" s="31">
        <v>5</v>
      </c>
      <c r="H25" s="58">
        <v>0</v>
      </c>
      <c r="I25" s="31">
        <v>0</v>
      </c>
    </row>
    <row r="26" spans="1:9" ht="10" x14ac:dyDescent="0.2">
      <c r="A26" s="9" t="s">
        <v>32</v>
      </c>
      <c r="B26" s="31">
        <v>3369</v>
      </c>
      <c r="C26" s="31">
        <v>2403</v>
      </c>
      <c r="D26" s="31">
        <v>1834</v>
      </c>
      <c r="E26" s="31">
        <v>0</v>
      </c>
      <c r="F26" s="31">
        <v>0</v>
      </c>
      <c r="G26" s="31">
        <v>0</v>
      </c>
      <c r="H26" s="58">
        <v>1</v>
      </c>
      <c r="I26" s="31">
        <v>0</v>
      </c>
    </row>
    <row r="27" spans="1:9" ht="10" x14ac:dyDescent="0.2">
      <c r="A27" s="9" t="s">
        <v>33</v>
      </c>
      <c r="B27" s="31"/>
      <c r="C27" s="31"/>
      <c r="D27" s="31"/>
      <c r="E27" s="31">
        <v>2445</v>
      </c>
      <c r="F27" s="31">
        <v>-270</v>
      </c>
      <c r="G27" s="31"/>
      <c r="H27" s="58">
        <v>0</v>
      </c>
      <c r="I27" s="31">
        <v>0</v>
      </c>
    </row>
    <row r="28" spans="1:9" ht="10" x14ac:dyDescent="0.2">
      <c r="A28" s="9" t="s">
        <v>34</v>
      </c>
      <c r="B28" s="31">
        <v>192227</v>
      </c>
      <c r="C28" s="31">
        <v>175332</v>
      </c>
      <c r="D28" s="31">
        <v>183561</v>
      </c>
      <c r="E28" s="31">
        <v>0</v>
      </c>
      <c r="F28" s="31">
        <v>0</v>
      </c>
      <c r="G28" s="31">
        <v>0</v>
      </c>
      <c r="H28" s="58">
        <v>0</v>
      </c>
      <c r="I28" s="31">
        <v>0</v>
      </c>
    </row>
    <row r="29" spans="1:9" ht="10" x14ac:dyDescent="0.2">
      <c r="A29" s="9" t="s">
        <v>35</v>
      </c>
      <c r="B29" s="31"/>
      <c r="C29" s="31"/>
      <c r="D29" s="31"/>
      <c r="E29" s="31">
        <v>70324</v>
      </c>
      <c r="F29" s="31">
        <v>153472</v>
      </c>
      <c r="G29" s="31">
        <v>0</v>
      </c>
      <c r="H29" s="58">
        <v>0</v>
      </c>
      <c r="I29" s="31">
        <v>0</v>
      </c>
    </row>
    <row r="30" spans="1:9" ht="10" x14ac:dyDescent="0.2">
      <c r="A30" s="9" t="s">
        <v>36</v>
      </c>
      <c r="B30" s="31"/>
      <c r="C30" s="31"/>
      <c r="D30" s="31"/>
      <c r="E30" s="31"/>
      <c r="F30" s="31">
        <v>0</v>
      </c>
      <c r="G30" s="31">
        <v>188246</v>
      </c>
      <c r="H30" s="58">
        <v>151923</v>
      </c>
      <c r="I30" s="31">
        <v>189732</v>
      </c>
    </row>
    <row r="31" spans="1:9" ht="10" x14ac:dyDescent="0.2">
      <c r="A31" s="9" t="s">
        <v>37</v>
      </c>
      <c r="B31" s="31"/>
      <c r="C31" s="31"/>
      <c r="D31" s="31">
        <v>3965</v>
      </c>
      <c r="E31" s="31">
        <v>20827</v>
      </c>
      <c r="F31" s="31">
        <v>31681</v>
      </c>
      <c r="G31" s="31">
        <v>42365</v>
      </c>
      <c r="H31" s="58">
        <v>34367</v>
      </c>
      <c r="I31" s="31">
        <v>39382</v>
      </c>
    </row>
    <row r="32" spans="1:9" ht="12.75" customHeight="1" x14ac:dyDescent="0.2">
      <c r="A32" s="9" t="s">
        <v>38</v>
      </c>
      <c r="B32" s="31"/>
      <c r="C32" s="31"/>
      <c r="D32" s="31"/>
      <c r="E32" s="31">
        <v>8312</v>
      </c>
      <c r="F32" s="31">
        <v>11131</v>
      </c>
      <c r="G32" s="31">
        <v>11649</v>
      </c>
      <c r="H32" s="58">
        <v>8395</v>
      </c>
      <c r="I32" s="31">
        <v>18455</v>
      </c>
    </row>
    <row r="33" spans="1:9" ht="10" x14ac:dyDescent="0.2">
      <c r="A33" s="9" t="s">
        <v>39</v>
      </c>
      <c r="B33" s="31"/>
      <c r="C33" s="31"/>
      <c r="D33" s="31"/>
      <c r="E33" s="31">
        <v>13244</v>
      </c>
      <c r="F33" s="31">
        <v>9139</v>
      </c>
      <c r="G33" s="31">
        <v>11358</v>
      </c>
      <c r="H33" s="58">
        <v>13223</v>
      </c>
      <c r="I33" s="31">
        <v>13718</v>
      </c>
    </row>
    <row r="34" spans="1:9" ht="10.5" thickBot="1" x14ac:dyDescent="0.25">
      <c r="A34" s="9" t="s">
        <v>90</v>
      </c>
      <c r="B34" s="31">
        <v>0</v>
      </c>
      <c r="C34" s="31">
        <v>0</v>
      </c>
      <c r="D34" s="31">
        <v>0</v>
      </c>
      <c r="E34" s="31">
        <v>0</v>
      </c>
      <c r="F34" s="31">
        <v>0</v>
      </c>
      <c r="G34" s="31"/>
      <c r="H34" s="58"/>
      <c r="I34" s="31">
        <v>0</v>
      </c>
    </row>
    <row r="35" spans="1:9" ht="11" thickBot="1" x14ac:dyDescent="0.25">
      <c r="A35" s="77" t="s">
        <v>91</v>
      </c>
      <c r="B35" s="64">
        <f>SUM(B8:B34)</f>
        <v>330414</v>
      </c>
      <c r="C35" s="64">
        <f t="shared" ref="C35:I35" si="0">SUM(C8:C34)</f>
        <v>322143</v>
      </c>
      <c r="D35" s="64">
        <f t="shared" si="0"/>
        <v>320554</v>
      </c>
      <c r="E35" s="64">
        <f t="shared" si="0"/>
        <v>282942</v>
      </c>
      <c r="F35" s="64">
        <f t="shared" si="0"/>
        <v>377677</v>
      </c>
      <c r="G35" s="64">
        <f t="shared" si="0"/>
        <v>438179</v>
      </c>
      <c r="H35" s="72">
        <f t="shared" si="0"/>
        <v>413284</v>
      </c>
      <c r="I35" s="64">
        <f t="shared" si="0"/>
        <v>467349</v>
      </c>
    </row>
    <row r="36" spans="1:9" ht="10" x14ac:dyDescent="0.2">
      <c r="A36" s="51" t="s">
        <v>43</v>
      </c>
      <c r="B36" s="65"/>
      <c r="C36" s="65"/>
      <c r="D36" s="65"/>
      <c r="E36" s="65"/>
      <c r="F36" s="62"/>
      <c r="G36" s="62"/>
      <c r="H36" s="63"/>
      <c r="I36" s="62"/>
    </row>
    <row r="37" spans="1:9" ht="10" x14ac:dyDescent="0.2">
      <c r="A37" s="9" t="s">
        <v>44</v>
      </c>
      <c r="B37" s="31">
        <v>196888</v>
      </c>
      <c r="C37" s="31">
        <v>224596</v>
      </c>
      <c r="D37" s="31">
        <v>234053</v>
      </c>
      <c r="E37" s="31">
        <v>238850</v>
      </c>
      <c r="F37" s="31">
        <v>245715</v>
      </c>
      <c r="G37" s="31">
        <v>283982</v>
      </c>
      <c r="H37" s="58">
        <v>295752</v>
      </c>
      <c r="I37" s="31">
        <v>317183</v>
      </c>
    </row>
    <row r="38" spans="1:9" ht="10" x14ac:dyDescent="0.2">
      <c r="A38" s="9" t="s">
        <v>45</v>
      </c>
      <c r="B38" s="31">
        <v>81868</v>
      </c>
      <c r="C38" s="31">
        <v>59192</v>
      </c>
      <c r="D38" s="31">
        <v>89877</v>
      </c>
      <c r="E38" s="31">
        <v>96942</v>
      </c>
      <c r="F38" s="31">
        <v>128020</v>
      </c>
      <c r="G38" s="31">
        <v>123405</v>
      </c>
      <c r="H38" s="58">
        <v>123804</v>
      </c>
      <c r="I38" s="31">
        <v>108445</v>
      </c>
    </row>
    <row r="39" spans="1:9" ht="10" x14ac:dyDescent="0.2">
      <c r="A39" s="9" t="s">
        <v>46</v>
      </c>
      <c r="B39" s="31">
        <v>-5421</v>
      </c>
      <c r="C39" s="31">
        <v>-6538</v>
      </c>
      <c r="D39" s="31">
        <v>-7292</v>
      </c>
      <c r="E39" s="31">
        <v>-4502</v>
      </c>
      <c r="F39" s="31">
        <v>-13140</v>
      </c>
      <c r="G39" s="31">
        <v>-4953</v>
      </c>
      <c r="H39" s="58">
        <v>-5845</v>
      </c>
      <c r="I39" s="31">
        <v>-4881</v>
      </c>
    </row>
    <row r="40" spans="1:9" ht="10" x14ac:dyDescent="0.2">
      <c r="A40" s="9" t="s">
        <v>47</v>
      </c>
      <c r="B40" s="31">
        <v>206</v>
      </c>
      <c r="C40" s="31">
        <v>0</v>
      </c>
      <c r="D40" s="31">
        <v>0</v>
      </c>
      <c r="E40" s="31">
        <v>0</v>
      </c>
      <c r="F40" s="31">
        <v>350</v>
      </c>
      <c r="G40" s="31">
        <v>-47</v>
      </c>
      <c r="H40" s="58">
        <v>-13</v>
      </c>
      <c r="I40" s="31">
        <v>0</v>
      </c>
    </row>
    <row r="41" spans="1:9" ht="10" x14ac:dyDescent="0.2">
      <c r="A41" s="9" t="s">
        <v>48</v>
      </c>
      <c r="B41" s="31">
        <v>2810</v>
      </c>
      <c r="C41" s="31">
        <v>0</v>
      </c>
      <c r="D41" s="31">
        <v>0</v>
      </c>
      <c r="E41" s="31">
        <v>23578</v>
      </c>
      <c r="F41" s="31">
        <v>19155</v>
      </c>
      <c r="G41" s="31">
        <v>13798</v>
      </c>
      <c r="H41" s="58">
        <v>-1066</v>
      </c>
      <c r="I41" s="31">
        <v>0</v>
      </c>
    </row>
    <row r="42" spans="1:9" ht="10" x14ac:dyDescent="0.2">
      <c r="A42" s="9" t="s">
        <v>49</v>
      </c>
      <c r="B42" s="31">
        <v>-87942</v>
      </c>
      <c r="C42" s="31">
        <v>-46406</v>
      </c>
      <c r="D42" s="31">
        <v>-50469</v>
      </c>
      <c r="E42" s="31">
        <v>-63179</v>
      </c>
      <c r="F42" s="31">
        <v>-42498</v>
      </c>
      <c r="G42" s="31">
        <v>-26412</v>
      </c>
      <c r="H42" s="58">
        <v>859</v>
      </c>
      <c r="I42" s="31">
        <v>0</v>
      </c>
    </row>
    <row r="43" spans="1:9" ht="10" x14ac:dyDescent="0.2">
      <c r="A43" s="9" t="s">
        <v>51</v>
      </c>
      <c r="B43" s="31">
        <v>21361</v>
      </c>
      <c r="C43" s="31">
        <v>6</v>
      </c>
      <c r="D43" s="31">
        <v>-7</v>
      </c>
      <c r="E43" s="31">
        <v>0</v>
      </c>
      <c r="F43" s="31">
        <v>9</v>
      </c>
      <c r="G43" s="31">
        <v>0</v>
      </c>
      <c r="H43" s="58">
        <v>15</v>
      </c>
      <c r="I43" s="31">
        <v>0</v>
      </c>
    </row>
    <row r="44" spans="1:9" ht="10" x14ac:dyDescent="0.2">
      <c r="A44" s="9" t="s">
        <v>92</v>
      </c>
      <c r="B44" s="31">
        <v>26215</v>
      </c>
      <c r="C44" s="31">
        <v>23736</v>
      </c>
      <c r="D44" s="31">
        <v>3610</v>
      </c>
      <c r="E44" s="31">
        <v>3258</v>
      </c>
      <c r="F44" s="31">
        <v>19490</v>
      </c>
      <c r="G44" s="31">
        <v>34293</v>
      </c>
      <c r="H44" s="58">
        <v>3079</v>
      </c>
      <c r="I44" s="31">
        <v>24000</v>
      </c>
    </row>
    <row r="45" spans="1:9" ht="10" x14ac:dyDescent="0.2">
      <c r="A45" s="9" t="s">
        <v>53</v>
      </c>
      <c r="B45" s="31">
        <v>94429</v>
      </c>
      <c r="C45" s="31">
        <v>67557</v>
      </c>
      <c r="D45" s="31">
        <v>50782</v>
      </c>
      <c r="E45" s="31">
        <v>-12005</v>
      </c>
      <c r="F45" s="31">
        <v>20576</v>
      </c>
      <c r="G45" s="31">
        <v>14113</v>
      </c>
      <c r="H45" s="58">
        <v>-3301</v>
      </c>
      <c r="I45" s="31">
        <v>22602</v>
      </c>
    </row>
  </sheetData>
  <pageMargins left="0.70000000000000007" right="0.70000000000000007" top="0.75" bottom="0.75" header="0.30000000000000004" footer="0.30000000000000004"/>
  <pageSetup paperSize="9" scale="80"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I44"/>
  <sheetViews>
    <sheetView zoomScaleNormal="100" workbookViewId="0">
      <pane xSplit="1" ySplit="7" topLeftCell="B14" activePane="bottomRight" state="frozen"/>
      <selection pane="topRight" activeCell="B1" sqref="B1"/>
      <selection pane="bottomLeft" activeCell="A8" sqref="A8"/>
      <selection pane="bottomRight" activeCell="A57" sqref="A57"/>
    </sheetView>
  </sheetViews>
  <sheetFormatPr defaultColWidth="8.7265625" defaultRowHeight="12.75" customHeight="1" x14ac:dyDescent="0.2"/>
  <cols>
    <col min="1" max="1" width="42.1796875" style="2" bestFit="1" customWidth="1"/>
    <col min="2" max="2" width="10.81640625" style="2" bestFit="1" customWidth="1"/>
    <col min="3" max="3" width="8.1796875" style="2" bestFit="1" customWidth="1"/>
    <col min="4" max="4" width="12.1796875" style="2" bestFit="1" customWidth="1"/>
    <col min="5" max="5" width="8.54296875" style="2" bestFit="1" customWidth="1"/>
    <col min="6" max="6" width="11.26953125" style="2" bestFit="1" customWidth="1"/>
    <col min="7" max="7" width="9.81640625" style="2" bestFit="1" customWidth="1"/>
    <col min="8" max="8" width="14" style="2" customWidth="1"/>
    <col min="9" max="9" width="9.81640625" style="2" bestFit="1" customWidth="1"/>
    <col min="10" max="16384" width="8.7265625" style="2"/>
  </cols>
  <sheetData>
    <row r="1" spans="1:9" ht="19.5" customHeight="1" x14ac:dyDescent="0.2">
      <c r="A1" s="1" t="s">
        <v>93</v>
      </c>
      <c r="B1" s="1"/>
      <c r="C1" s="1"/>
      <c r="D1" s="1"/>
      <c r="E1" s="1"/>
      <c r="F1" s="1"/>
      <c r="G1" s="1"/>
      <c r="H1" s="1"/>
      <c r="I1" s="1"/>
    </row>
    <row r="2" spans="1:9" ht="10.5" x14ac:dyDescent="0.2">
      <c r="A2" s="1" t="s">
        <v>94</v>
      </c>
      <c r="B2" s="1"/>
      <c r="C2" s="1"/>
      <c r="D2" s="1"/>
      <c r="E2" s="1"/>
      <c r="F2" s="1"/>
      <c r="G2" s="1"/>
      <c r="H2" s="1"/>
      <c r="I2" s="1"/>
    </row>
    <row r="3" spans="1:9" ht="10.5" x14ac:dyDescent="0.25">
      <c r="A3" s="3"/>
      <c r="B3" s="4"/>
      <c r="C3" s="4"/>
      <c r="D3" s="4"/>
      <c r="E3" s="4"/>
      <c r="F3" s="4"/>
      <c r="G3" s="4"/>
      <c r="H3" s="4"/>
      <c r="I3" s="4"/>
    </row>
    <row r="4" spans="1:9" ht="10.5" x14ac:dyDescent="0.25">
      <c r="B4" s="81" t="s">
        <v>8</v>
      </c>
      <c r="C4" s="80"/>
      <c r="D4" s="79" t="s">
        <v>8</v>
      </c>
      <c r="E4" s="80"/>
      <c r="F4" s="79" t="s">
        <v>8</v>
      </c>
      <c r="G4" s="80"/>
      <c r="H4" s="79" t="s">
        <v>8</v>
      </c>
      <c r="I4" s="80"/>
    </row>
    <row r="5" spans="1:9" ht="10.5" x14ac:dyDescent="0.25">
      <c r="B5" s="81" t="s">
        <v>95</v>
      </c>
      <c r="C5" s="80"/>
      <c r="D5" s="79" t="s">
        <v>96</v>
      </c>
      <c r="E5" s="80"/>
      <c r="F5" s="79" t="s">
        <v>97</v>
      </c>
      <c r="G5" s="80"/>
      <c r="H5" s="79" t="s">
        <v>98</v>
      </c>
      <c r="I5" s="80"/>
    </row>
    <row r="6" spans="1:9" ht="10.5" x14ac:dyDescent="0.2">
      <c r="B6" s="13" t="s">
        <v>99</v>
      </c>
      <c r="C6" s="11" t="s">
        <v>100</v>
      </c>
      <c r="D6" s="12" t="s">
        <v>99</v>
      </c>
      <c r="E6" s="11" t="s">
        <v>100</v>
      </c>
      <c r="F6" s="12" t="s">
        <v>99</v>
      </c>
      <c r="G6" s="11" t="s">
        <v>100</v>
      </c>
      <c r="H6" s="12" t="s">
        <v>99</v>
      </c>
      <c r="I6" s="11" t="s">
        <v>100</v>
      </c>
    </row>
    <row r="7" spans="1:9" ht="13.5" customHeight="1" thickBot="1" x14ac:dyDescent="0.3">
      <c r="A7" s="14"/>
      <c r="B7" s="8" t="s">
        <v>12</v>
      </c>
      <c r="C7" s="15" t="s">
        <v>12</v>
      </c>
      <c r="D7" s="16" t="s">
        <v>12</v>
      </c>
      <c r="E7" s="15" t="s">
        <v>12</v>
      </c>
      <c r="F7" s="16" t="s">
        <v>12</v>
      </c>
      <c r="G7" s="15" t="s">
        <v>12</v>
      </c>
      <c r="H7" s="16" t="s">
        <v>12</v>
      </c>
      <c r="I7" s="15" t="s">
        <v>12</v>
      </c>
    </row>
    <row r="8" spans="1:9" ht="10" x14ac:dyDescent="0.2">
      <c r="B8" s="9"/>
      <c r="C8" s="17"/>
      <c r="D8" s="18"/>
      <c r="E8" s="17"/>
      <c r="F8" s="18"/>
      <c r="G8" s="17"/>
      <c r="H8" s="18"/>
      <c r="I8" s="27"/>
    </row>
    <row r="9" spans="1:9" ht="10.5" x14ac:dyDescent="0.2">
      <c r="A9" s="19" t="s">
        <v>101</v>
      </c>
      <c r="B9" s="19"/>
      <c r="C9" s="20"/>
      <c r="D9" s="21"/>
      <c r="E9" s="20"/>
      <c r="F9" s="21"/>
      <c r="G9" s="20"/>
      <c r="H9" s="21"/>
      <c r="I9" s="20"/>
    </row>
    <row r="10" spans="1:9" ht="10.5" x14ac:dyDescent="0.2">
      <c r="A10" s="19" t="s">
        <v>102</v>
      </c>
      <c r="B10" s="28">
        <v>16057049</v>
      </c>
      <c r="C10" s="29">
        <v>931136</v>
      </c>
      <c r="D10" s="30">
        <v>2496341</v>
      </c>
      <c r="E10" s="29">
        <v>742625</v>
      </c>
      <c r="F10" s="30">
        <v>18553390</v>
      </c>
      <c r="G10" s="29">
        <v>1673761</v>
      </c>
      <c r="H10" s="30">
        <v>18149688</v>
      </c>
      <c r="I10" s="29">
        <v>1577002</v>
      </c>
    </row>
    <row r="11" spans="1:9" ht="10" x14ac:dyDescent="0.2">
      <c r="A11" s="22" t="s">
        <v>43</v>
      </c>
      <c r="B11" s="31"/>
      <c r="C11" s="32"/>
      <c r="D11" s="33"/>
      <c r="E11" s="32"/>
      <c r="F11" s="33"/>
      <c r="G11" s="32"/>
      <c r="H11" s="33"/>
      <c r="I11" s="32"/>
    </row>
    <row r="12" spans="1:9" ht="10" x14ac:dyDescent="0.2">
      <c r="A12" s="9" t="s">
        <v>15</v>
      </c>
      <c r="B12" s="31">
        <v>81862</v>
      </c>
      <c r="C12" s="32">
        <v>2475</v>
      </c>
      <c r="D12" s="33">
        <v>897</v>
      </c>
      <c r="E12" s="32">
        <v>200</v>
      </c>
      <c r="F12" s="33">
        <v>82759</v>
      </c>
      <c r="G12" s="32">
        <v>2675</v>
      </c>
      <c r="H12" s="33">
        <v>84276</v>
      </c>
      <c r="I12" s="32">
        <v>2752</v>
      </c>
    </row>
    <row r="13" spans="1:9" ht="10" x14ac:dyDescent="0.2">
      <c r="A13" s="9" t="s">
        <v>16</v>
      </c>
      <c r="B13" s="31">
        <v>31137</v>
      </c>
      <c r="C13" s="32">
        <v>35763</v>
      </c>
      <c r="D13" s="33">
        <v>8988</v>
      </c>
      <c r="E13" s="32">
        <v>5180</v>
      </c>
      <c r="F13" s="33">
        <v>40125</v>
      </c>
      <c r="G13" s="32">
        <v>40943</v>
      </c>
      <c r="H13" s="33">
        <v>36307</v>
      </c>
      <c r="I13" s="32">
        <v>59966</v>
      </c>
    </row>
    <row r="14" spans="1:9" ht="10" x14ac:dyDescent="0.2">
      <c r="A14" s="9" t="s">
        <v>20</v>
      </c>
      <c r="B14" s="31">
        <v>1145358</v>
      </c>
      <c r="C14" s="32">
        <v>172078</v>
      </c>
      <c r="D14" s="33">
        <v>88243</v>
      </c>
      <c r="E14" s="32">
        <v>29661</v>
      </c>
      <c r="F14" s="33">
        <v>1233601</v>
      </c>
      <c r="G14" s="32">
        <v>201739</v>
      </c>
      <c r="H14" s="33">
        <v>1384065</v>
      </c>
      <c r="I14" s="32">
        <v>207465</v>
      </c>
    </row>
    <row r="15" spans="1:9" ht="10" x14ac:dyDescent="0.2">
      <c r="A15" s="9" t="s">
        <v>21</v>
      </c>
      <c r="B15" s="31">
        <v>12089505</v>
      </c>
      <c r="C15" s="32">
        <v>135076</v>
      </c>
      <c r="D15" s="33">
        <v>17117</v>
      </c>
      <c r="E15" s="32">
        <v>196392</v>
      </c>
      <c r="F15" s="33">
        <v>12106622</v>
      </c>
      <c r="G15" s="32">
        <v>331468</v>
      </c>
      <c r="H15" s="33">
        <v>12253493</v>
      </c>
      <c r="I15" s="32">
        <v>346176</v>
      </c>
    </row>
    <row r="16" spans="1:9" ht="10" x14ac:dyDescent="0.2">
      <c r="A16" s="9" t="s">
        <v>23</v>
      </c>
      <c r="B16" s="31">
        <v>748173</v>
      </c>
      <c r="C16" s="32">
        <v>37150</v>
      </c>
      <c r="D16" s="33">
        <v>-259203</v>
      </c>
      <c r="E16" s="32">
        <v>160294</v>
      </c>
      <c r="F16" s="33">
        <v>488970</v>
      </c>
      <c r="G16" s="32">
        <v>197444</v>
      </c>
      <c r="H16" s="33">
        <v>357533</v>
      </c>
      <c r="I16" s="32">
        <v>207701</v>
      </c>
    </row>
    <row r="17" spans="1:9" ht="10" x14ac:dyDescent="0.2">
      <c r="A17" s="9" t="s">
        <v>24</v>
      </c>
      <c r="B17" s="31">
        <v>101000</v>
      </c>
      <c r="C17" s="32"/>
      <c r="D17" s="33">
        <v>-83179</v>
      </c>
      <c r="E17" s="32">
        <v>0</v>
      </c>
      <c r="F17" s="33">
        <v>17821</v>
      </c>
      <c r="G17" s="32">
        <v>0</v>
      </c>
      <c r="H17" s="33">
        <v>15585</v>
      </c>
      <c r="I17" s="32">
        <v>0</v>
      </c>
    </row>
    <row r="18" spans="1:9" ht="10" x14ac:dyDescent="0.2">
      <c r="A18" s="9" t="s">
        <v>25</v>
      </c>
      <c r="B18" s="31"/>
      <c r="C18" s="32"/>
      <c r="D18" s="33">
        <v>55199</v>
      </c>
      <c r="E18" s="32">
        <v>21423</v>
      </c>
      <c r="F18" s="33">
        <v>55199</v>
      </c>
      <c r="G18" s="32">
        <v>21423</v>
      </c>
      <c r="H18" s="33">
        <v>40729</v>
      </c>
      <c r="I18" s="32">
        <v>20851</v>
      </c>
    </row>
    <row r="19" spans="1:9" ht="10" x14ac:dyDescent="0.2">
      <c r="A19" s="9" t="s">
        <v>28</v>
      </c>
      <c r="B19" s="31">
        <v>-3365541</v>
      </c>
      <c r="C19" s="32">
        <v>48063</v>
      </c>
      <c r="D19" s="33">
        <v>-850925</v>
      </c>
      <c r="E19" s="32">
        <v>69890</v>
      </c>
      <c r="F19" s="33">
        <v>-4216466</v>
      </c>
      <c r="G19" s="32">
        <v>117953</v>
      </c>
      <c r="H19" s="33">
        <v>-4319505</v>
      </c>
      <c r="I19" s="32">
        <v>117555</v>
      </c>
    </row>
    <row r="20" spans="1:9" ht="10" x14ac:dyDescent="0.2">
      <c r="A20" s="9" t="s">
        <v>30</v>
      </c>
      <c r="B20" s="31">
        <v>1982549</v>
      </c>
      <c r="C20" s="32">
        <v>29637</v>
      </c>
      <c r="D20" s="33">
        <v>2673291</v>
      </c>
      <c r="E20" s="32">
        <v>0</v>
      </c>
      <c r="F20" s="33">
        <v>4655840</v>
      </c>
      <c r="G20" s="32">
        <v>29637</v>
      </c>
      <c r="H20" s="33">
        <v>4512567</v>
      </c>
      <c r="I20" s="32">
        <v>22685</v>
      </c>
    </row>
    <row r="21" spans="1:9" ht="10" x14ac:dyDescent="0.2">
      <c r="A21" s="9" t="s">
        <v>32</v>
      </c>
      <c r="B21" s="31">
        <v>666237</v>
      </c>
      <c r="C21" s="32">
        <v>98343</v>
      </c>
      <c r="D21" s="33">
        <v>645092</v>
      </c>
      <c r="E21" s="32">
        <v>83033</v>
      </c>
      <c r="F21" s="33">
        <v>1311329</v>
      </c>
      <c r="G21" s="32">
        <v>181376</v>
      </c>
      <c r="H21" s="33">
        <v>1375814</v>
      </c>
      <c r="I21" s="32">
        <v>167487</v>
      </c>
    </row>
    <row r="22" spans="1:9" ht="10" x14ac:dyDescent="0.2">
      <c r="A22" s="9" t="s">
        <v>31</v>
      </c>
      <c r="B22" s="31">
        <v>474049</v>
      </c>
      <c r="C22" s="32">
        <v>21598</v>
      </c>
      <c r="D22" s="33">
        <v>341254</v>
      </c>
      <c r="E22" s="32">
        <v>138201</v>
      </c>
      <c r="F22" s="33">
        <v>815303</v>
      </c>
      <c r="G22" s="32">
        <v>159799</v>
      </c>
      <c r="H22" s="33">
        <v>819196</v>
      </c>
      <c r="I22" s="32">
        <v>127162</v>
      </c>
    </row>
    <row r="23" spans="1:9" ht="10" x14ac:dyDescent="0.2">
      <c r="A23" s="9" t="s">
        <v>36</v>
      </c>
      <c r="B23" s="31">
        <v>1397877</v>
      </c>
      <c r="C23" s="32">
        <v>264989</v>
      </c>
      <c r="D23" s="33">
        <v>-170400</v>
      </c>
      <c r="E23" s="32">
        <v>38351</v>
      </c>
      <c r="F23" s="33">
        <v>1227477</v>
      </c>
      <c r="G23" s="32">
        <v>303340</v>
      </c>
      <c r="H23" s="33">
        <v>887400</v>
      </c>
      <c r="I23" s="34">
        <v>211303</v>
      </c>
    </row>
    <row r="24" spans="1:9" ht="10" x14ac:dyDescent="0.2">
      <c r="A24" s="9" t="s">
        <v>37</v>
      </c>
      <c r="B24" s="31">
        <v>558604</v>
      </c>
      <c r="C24" s="32">
        <v>72520</v>
      </c>
      <c r="D24" s="33">
        <v>23967</v>
      </c>
      <c r="E24" s="32">
        <v>0</v>
      </c>
      <c r="F24" s="33">
        <v>582571</v>
      </c>
      <c r="G24" s="32">
        <v>72520</v>
      </c>
      <c r="H24" s="33">
        <v>556514</v>
      </c>
      <c r="I24" s="32">
        <v>80587</v>
      </c>
    </row>
    <row r="25" spans="1:9" ht="10" x14ac:dyDescent="0.2">
      <c r="A25" s="9" t="s">
        <v>38</v>
      </c>
      <c r="B25" s="31">
        <v>12131</v>
      </c>
      <c r="C25" s="32"/>
      <c r="D25" s="33">
        <v>0</v>
      </c>
      <c r="E25" s="32">
        <v>0</v>
      </c>
      <c r="F25" s="33">
        <v>12131</v>
      </c>
      <c r="G25" s="32"/>
      <c r="H25" s="33">
        <v>8395</v>
      </c>
      <c r="I25" s="32">
        <v>0</v>
      </c>
    </row>
    <row r="26" spans="1:9" ht="10" x14ac:dyDescent="0.2">
      <c r="A26" s="9" t="s">
        <v>39</v>
      </c>
      <c r="B26" s="31">
        <v>12688</v>
      </c>
      <c r="C26" s="32"/>
      <c r="D26" s="33">
        <v>1000</v>
      </c>
      <c r="E26" s="32">
        <v>0</v>
      </c>
      <c r="F26" s="33">
        <v>13688</v>
      </c>
      <c r="G26" s="32"/>
      <c r="H26" s="33">
        <v>13991</v>
      </c>
      <c r="I26" s="32">
        <v>0</v>
      </c>
    </row>
    <row r="27" spans="1:9" ht="10" x14ac:dyDescent="0.2">
      <c r="A27" s="9" t="s">
        <v>40</v>
      </c>
      <c r="B27" s="31">
        <v>121420</v>
      </c>
      <c r="C27" s="32">
        <v>13444</v>
      </c>
      <c r="D27" s="33">
        <v>5000</v>
      </c>
      <c r="E27" s="32">
        <v>0</v>
      </c>
      <c r="F27" s="33">
        <v>126420</v>
      </c>
      <c r="G27" s="32">
        <v>13444</v>
      </c>
      <c r="H27" s="33">
        <v>123328</v>
      </c>
      <c r="I27" s="32">
        <v>5312</v>
      </c>
    </row>
    <row r="28" spans="1:9" ht="10.5" thickBot="1" x14ac:dyDescent="0.25">
      <c r="A28" s="23" t="s">
        <v>41</v>
      </c>
      <c r="B28" s="31"/>
      <c r="C28" s="32"/>
      <c r="D28" s="33">
        <v>0</v>
      </c>
      <c r="E28" s="32">
        <v>0</v>
      </c>
      <c r="F28" s="35"/>
      <c r="G28" s="36"/>
      <c r="H28" s="35">
        <v>0</v>
      </c>
      <c r="I28" s="36">
        <v>0</v>
      </c>
    </row>
    <row r="29" spans="1:9" ht="11" thickBot="1" x14ac:dyDescent="0.25">
      <c r="A29" s="24" t="s">
        <v>103</v>
      </c>
      <c r="B29" s="37">
        <f>SUM(B12:B28)</f>
        <v>16057049</v>
      </c>
      <c r="C29" s="38">
        <f t="shared" ref="C29:I29" si="0">SUM(C12:C28)</f>
        <v>931136</v>
      </c>
      <c r="D29" s="39">
        <f t="shared" si="0"/>
        <v>2496341</v>
      </c>
      <c r="E29" s="38">
        <f t="shared" si="0"/>
        <v>742625</v>
      </c>
      <c r="F29" s="39">
        <f t="shared" si="0"/>
        <v>18553390</v>
      </c>
      <c r="G29" s="38">
        <f t="shared" si="0"/>
        <v>1673761</v>
      </c>
      <c r="H29" s="39">
        <f t="shared" si="0"/>
        <v>18149688</v>
      </c>
      <c r="I29" s="38">
        <f t="shared" si="0"/>
        <v>1577002</v>
      </c>
    </row>
    <row r="30" spans="1:9" ht="10" x14ac:dyDescent="0.2">
      <c r="A30" s="9"/>
      <c r="B30" s="31"/>
      <c r="C30" s="32"/>
      <c r="D30" s="33"/>
      <c r="E30" s="32"/>
      <c r="F30" s="33"/>
      <c r="G30" s="32"/>
      <c r="H30" s="33"/>
      <c r="I30" s="40"/>
    </row>
    <row r="31" spans="1:9" ht="10.5" x14ac:dyDescent="0.2">
      <c r="A31" s="19" t="s">
        <v>104</v>
      </c>
      <c r="B31" s="31"/>
      <c r="C31" s="32"/>
      <c r="D31" s="33"/>
      <c r="E31" s="32"/>
      <c r="F31" s="33"/>
      <c r="G31" s="32"/>
      <c r="H31" s="33"/>
      <c r="I31" s="32"/>
    </row>
    <row r="32" spans="1:9" ht="10.5" x14ac:dyDescent="0.2">
      <c r="A32" s="19" t="s">
        <v>102</v>
      </c>
      <c r="B32" s="31">
        <v>2717720</v>
      </c>
      <c r="C32" s="32">
        <v>0</v>
      </c>
      <c r="D32" s="33">
        <v>-176375</v>
      </c>
      <c r="E32" s="32">
        <v>60000</v>
      </c>
      <c r="F32" s="33">
        <v>2541345</v>
      </c>
      <c r="G32" s="32">
        <v>60000</v>
      </c>
      <c r="H32" s="33">
        <v>2421018</v>
      </c>
      <c r="I32" s="32">
        <v>21048</v>
      </c>
    </row>
    <row r="33" spans="1:9" ht="10" x14ac:dyDescent="0.2">
      <c r="A33" s="22" t="s">
        <v>43</v>
      </c>
      <c r="B33" s="31"/>
      <c r="C33" s="32"/>
      <c r="D33" s="33"/>
      <c r="E33" s="32"/>
      <c r="F33" s="33"/>
      <c r="G33" s="32"/>
      <c r="H33" s="33"/>
      <c r="I33" s="32"/>
    </row>
    <row r="34" spans="1:9" ht="10" x14ac:dyDescent="0.2">
      <c r="A34" s="9" t="s">
        <v>56</v>
      </c>
      <c r="B34" s="31">
        <v>0</v>
      </c>
      <c r="C34" s="32">
        <v>0</v>
      </c>
      <c r="D34" s="33">
        <v>100440</v>
      </c>
      <c r="E34" s="32">
        <v>60000</v>
      </c>
      <c r="F34" s="33">
        <v>100440</v>
      </c>
      <c r="G34" s="32">
        <v>60000</v>
      </c>
      <c r="H34" s="33">
        <v>16595</v>
      </c>
      <c r="I34" s="32">
        <v>21048</v>
      </c>
    </row>
    <row r="35" spans="1:9" ht="10.5" thickBot="1" x14ac:dyDescent="0.25">
      <c r="A35" s="9" t="s">
        <v>57</v>
      </c>
      <c r="B35" s="31">
        <v>2717720</v>
      </c>
      <c r="C35" s="32">
        <v>0</v>
      </c>
      <c r="D35" s="33">
        <v>-276815</v>
      </c>
      <c r="E35" s="32">
        <v>0</v>
      </c>
      <c r="F35" s="35">
        <v>2440905</v>
      </c>
      <c r="G35" s="36">
        <v>0</v>
      </c>
      <c r="H35" s="33">
        <v>2404423</v>
      </c>
      <c r="I35" s="36">
        <v>0</v>
      </c>
    </row>
    <row r="36" spans="1:9" ht="11" thickBot="1" x14ac:dyDescent="0.25">
      <c r="A36" s="24" t="s">
        <v>105</v>
      </c>
      <c r="B36" s="37">
        <f>SUM(B34:B35)</f>
        <v>2717720</v>
      </c>
      <c r="C36" s="38">
        <f t="shared" ref="C36:I36" si="1">SUM(C34:C35)</f>
        <v>0</v>
      </c>
      <c r="D36" s="39">
        <f t="shared" si="1"/>
        <v>-176375</v>
      </c>
      <c r="E36" s="38">
        <f t="shared" si="1"/>
        <v>60000</v>
      </c>
      <c r="F36" s="39">
        <f t="shared" si="1"/>
        <v>2541345</v>
      </c>
      <c r="G36" s="38">
        <f t="shared" si="1"/>
        <v>60000</v>
      </c>
      <c r="H36" s="39">
        <f t="shared" si="1"/>
        <v>2421018</v>
      </c>
      <c r="I36" s="38">
        <f t="shared" si="1"/>
        <v>21048</v>
      </c>
    </row>
    <row r="37" spans="1:9" ht="10.5" x14ac:dyDescent="0.2">
      <c r="A37" s="19"/>
      <c r="B37" s="31"/>
      <c r="C37" s="32"/>
      <c r="D37" s="33"/>
      <c r="E37" s="32"/>
      <c r="F37" s="33"/>
      <c r="G37" s="32"/>
      <c r="H37" s="33"/>
      <c r="I37" s="32"/>
    </row>
    <row r="38" spans="1:9" ht="10.5" x14ac:dyDescent="0.2">
      <c r="A38" s="19" t="s">
        <v>106</v>
      </c>
      <c r="B38" s="31"/>
      <c r="C38" s="32"/>
      <c r="D38" s="33"/>
      <c r="E38" s="32"/>
      <c r="F38" s="33"/>
      <c r="G38" s="32"/>
      <c r="H38" s="33"/>
      <c r="I38" s="32"/>
    </row>
    <row r="39" spans="1:9" ht="11" thickBot="1" x14ac:dyDescent="0.25">
      <c r="A39" s="19" t="s">
        <v>63</v>
      </c>
      <c r="B39" s="31">
        <v>0</v>
      </c>
      <c r="C39" s="32">
        <v>0</v>
      </c>
      <c r="D39" s="33">
        <v>0</v>
      </c>
      <c r="E39" s="32">
        <v>0</v>
      </c>
      <c r="F39" s="33">
        <v>0</v>
      </c>
      <c r="G39" s="32">
        <v>0</v>
      </c>
      <c r="H39" s="33">
        <v>-284615</v>
      </c>
      <c r="I39" s="36">
        <v>0</v>
      </c>
    </row>
    <row r="40" spans="1:9" s="10" customFormat="1" ht="11" thickBot="1" x14ac:dyDescent="0.3">
      <c r="A40" s="24" t="s">
        <v>64</v>
      </c>
      <c r="B40" s="37">
        <v>0</v>
      </c>
      <c r="C40" s="38">
        <v>0</v>
      </c>
      <c r="D40" s="39">
        <v>0</v>
      </c>
      <c r="E40" s="38">
        <v>0</v>
      </c>
      <c r="F40" s="39">
        <v>0</v>
      </c>
      <c r="G40" s="38">
        <v>0</v>
      </c>
      <c r="H40" s="39">
        <v>-284615</v>
      </c>
      <c r="I40" s="38">
        <v>0</v>
      </c>
    </row>
    <row r="41" spans="1:9" ht="10.5" thickBot="1" x14ac:dyDescent="0.25">
      <c r="A41" s="25"/>
      <c r="B41" s="41"/>
      <c r="C41" s="42"/>
      <c r="D41" s="43"/>
      <c r="E41" s="42"/>
      <c r="F41" s="43"/>
      <c r="G41" s="42"/>
      <c r="H41" s="43"/>
      <c r="I41" s="42"/>
    </row>
    <row r="42" spans="1:9" ht="11.5" thickTop="1" thickBot="1" x14ac:dyDescent="0.25">
      <c r="A42" s="26" t="s">
        <v>107</v>
      </c>
      <c r="B42" s="44">
        <f>B29+B36+B40</f>
        <v>18774769</v>
      </c>
      <c r="C42" s="45">
        <f t="shared" ref="C42:G42" si="2">C29+C36+C40</f>
        <v>931136</v>
      </c>
      <c r="D42" s="46">
        <f t="shared" si="2"/>
        <v>2319966</v>
      </c>
      <c r="E42" s="45">
        <f t="shared" si="2"/>
        <v>802625</v>
      </c>
      <c r="F42" s="46">
        <f t="shared" si="2"/>
        <v>21094735</v>
      </c>
      <c r="G42" s="45">
        <f t="shared" si="2"/>
        <v>1733761</v>
      </c>
      <c r="H42" s="46">
        <f>H29+H36+H40</f>
        <v>20286091</v>
      </c>
      <c r="I42" s="45">
        <f>I29+I36+I40</f>
        <v>1598050</v>
      </c>
    </row>
    <row r="43" spans="1:9" ht="10.5" thickTop="1" x14ac:dyDescent="0.2">
      <c r="A43" s="22" t="s">
        <v>108</v>
      </c>
      <c r="B43" s="31"/>
      <c r="C43" s="32"/>
      <c r="D43" s="33"/>
      <c r="E43" s="32"/>
      <c r="F43" s="33"/>
      <c r="G43" s="32"/>
      <c r="H43" s="33"/>
      <c r="I43" s="32"/>
    </row>
    <row r="44" spans="1:9" ht="10" x14ac:dyDescent="0.2">
      <c r="A44" s="9" t="s">
        <v>102</v>
      </c>
      <c r="B44" s="31">
        <v>18774769</v>
      </c>
      <c r="C44" s="32">
        <v>931136</v>
      </c>
      <c r="D44" s="33">
        <v>2319966</v>
      </c>
      <c r="E44" s="32">
        <v>802625</v>
      </c>
      <c r="F44" s="33">
        <v>21094735</v>
      </c>
      <c r="G44" s="32">
        <v>1733761</v>
      </c>
      <c r="H44" s="33">
        <v>20286091</v>
      </c>
      <c r="I44" s="32">
        <v>1598050</v>
      </c>
    </row>
  </sheetData>
  <mergeCells count="8">
    <mergeCell ref="H5:I5"/>
    <mergeCell ref="H4:I4"/>
    <mergeCell ref="B5:C5"/>
    <mergeCell ref="D5:E5"/>
    <mergeCell ref="F5:G5"/>
    <mergeCell ref="B4:C4"/>
    <mergeCell ref="D4:E4"/>
    <mergeCell ref="F4:G4"/>
  </mergeCells>
  <pageMargins left="0.70000000000000007" right="0.70000000000000007" top="0.75" bottom="0.75" header="0.30000000000000004" footer="0.30000000000000004"/>
  <pageSetup paperSize="9" scale="73" fitToWidth="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HO document" ma:contentTypeID="0x010100A5BF1C78D9F64B679A5EBDE1C6598EBC0100ADD7D896FB149643B18BA0B93B9423D7" ma:contentTypeVersion="21" ma:contentTypeDescription="Create a new document." ma:contentTypeScope="" ma:versionID="9ae7c4c93d009f60bc38a0d4454d168b">
  <xsd:schema xmlns:xsd="http://www.w3.org/2001/XMLSchema" xmlns:xs="http://www.w3.org/2001/XMLSchema" xmlns:p="http://schemas.microsoft.com/office/2006/metadata/properties" xmlns:ns2="4e9417ab-6472-4075-af16-7dc6074df91e" xmlns:ns3="1a66d9c5-5e99-47b8-9e91-bb5d39809b35" xmlns:ns4="47bee7a9-a607-491b-902b-f70236870b8c" targetNamespace="http://schemas.microsoft.com/office/2006/metadata/properties" ma:root="true" ma:fieldsID="1c1e3906fd3d854c161ab3ca260dbee9" ns2:_="" ns3:_="" ns4:_="">
    <xsd:import namespace="4e9417ab-6472-4075-af16-7dc6074df91e"/>
    <xsd:import namespace="1a66d9c5-5e99-47b8-9e91-bb5d39809b35"/>
    <xsd:import namespace="47bee7a9-a607-491b-902b-f70236870b8c"/>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jb5e598af17141539648acf311d7477b" minOccurs="0"/>
                <xsd:element ref="ns2:n7493b4506bf40e28c373b1e51a33445" minOccurs="0"/>
                <xsd:element ref="ns2:HOMigrated"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ObjectDetectorVersions" minOccurs="0"/>
                <xsd:element ref="ns3:MediaServiceDateTaken" minOccurs="0"/>
                <xsd:element ref="ns3:MediaLengthInSeconds" minOccurs="0"/>
                <xsd:element ref="ns3:MediaServiceSearchPropertie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9417ab-6472-4075-af16-7dc6074df91e"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1;#Official|14c80daa-741b-422c-9722-f71693c9ede4" ma:fieldId="{5ae2bfa7-b647-4897-ab4a-53f76ea236c7}" ma:sspId="93e580ec-c125-41f3-a307-e1c841722a86"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8863a7cf-fd59-4320-a260-300e7c0017e4}" ma:internalName="TaxCatchAll" ma:showField="CatchAllData" ma:web="47bee7a9-a607-491b-902b-f70236870b8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8863a7cf-fd59-4320-a260-300e7c0017e4}" ma:internalName="TaxCatchAllLabel" ma:readOnly="true" ma:showField="CatchAllDataLabel" ma:web="47bee7a9-a607-491b-902b-f70236870b8c">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2;#Crown|69589897-2828-4761-976e-717fd8e631c9" ma:fieldId="{cf401361-b24e-474c-b011-be6eb76c0e76}" ma:sspId="93e580ec-c125-41f3-a307-e1c841722a86" ma:termSetId="bdd694c6-7266-48f2-93d6-d15992cd203e" ma:anchorId="00000000-0000-0000-0000-000000000000" ma:open="false" ma:isKeyword="false">
      <xsd:complexType>
        <xsd:sequence>
          <xsd:element ref="pc:Terms" minOccurs="0" maxOccurs="1"/>
        </xsd:sequence>
      </xsd:complexType>
    </xsd:element>
    <xsd:element name="jb5e598af17141539648acf311d7477b" ma:index="14" nillable="true" ma:taxonomy="true" ma:internalName="jb5e598af17141539648acf311d7477b" ma:taxonomyFieldName="HOBusinessUnit" ma:displayName="Business unit" ma:default="71;#MAU (A)|6d3f5ef1-ef0b-4c90-bb5a-337a2f8b5e54" ma:fieldId="{3b5e598a-f171-4153-9648-acf311d7477b}" ma:sspId="93e580ec-c125-41f3-a307-e1c841722a86" ma:termSetId="55eb802e-fbca-455b-a7d2-d5919d4ea3d2" ma:anchorId="00000000-0000-0000-0000-000000000000" ma:open="false" ma:isKeyword="false">
      <xsd:complexType>
        <xsd:sequence>
          <xsd:element ref="pc:Terms" minOccurs="0" maxOccurs="1"/>
        </xsd:sequence>
      </xsd:complexType>
    </xsd:element>
    <xsd:element name="n7493b4506bf40e28c373b1e51a33445" ma:index="16" nillable="true" ma:taxonomy="true" ma:internalName="n7493b4506bf40e28c373b1e51a33445" ma:taxonomyFieldName="HOSiteType" ma:displayName="Site type" ma:default="4;#Process – Standard|cf511cbb-bd16-4156-ac78-90d0c4fce91f" ma:fieldId="{77493b45-06bf-40e2-8c37-3b1e51a33445}" ma:sspId="93e580ec-c125-41f3-a307-e1c841722a86" ma:termSetId="4518b03a-1a05-49af-8bf2-e5548589f21b" ma:anchorId="00000000-0000-0000-0000-000000000000" ma:open="false" ma:isKeyword="false">
      <xsd:complexType>
        <xsd:sequence>
          <xsd:element ref="pc:Terms" minOccurs="0" maxOccurs="1"/>
        </xsd:sequence>
      </xsd:complexType>
    </xsd:element>
    <xsd:element name="HOMigrated" ma:index="18" nillable="true" ma:displayName="Migrated" ma:default="0" ma:internalName="HOMigrat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a66d9c5-5e99-47b8-9e91-bb5d39809b35"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ServiceAutoTags" ma:index="25" nillable="true" ma:displayName="Tags" ma:internalName="MediaServiceAutoTags" ma:readOnly="true">
      <xsd:simpleType>
        <xsd:restriction base="dms:Text"/>
      </xsd:simple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DateTaken" ma:index="30" nillable="true" ma:displayName="MediaServiceDateTaken" ma:hidden="true" ma:indexed="true" ma:internalName="MediaServiceDateTaken" ma:readOnly="true">
      <xsd:simpleType>
        <xsd:restriction base="dms:Text"/>
      </xsd:simpleType>
    </xsd:element>
    <xsd:element name="MediaLengthInSeconds" ma:index="31" nillable="true" ma:displayName="MediaLengthInSeconds" ma:hidden="true" ma:internalName="MediaLengthInSeconds" ma:readOnly="true">
      <xsd:simpleType>
        <xsd:restriction base="dms:Unknown"/>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lcf76f155ced4ddcb4097134ff3c332f" ma:index="34" nillable="true" ma:taxonomy="true" ma:internalName="lcf76f155ced4ddcb4097134ff3c332f" ma:taxonomyFieldName="MediaServiceImageTags" ma:displayName="Image Tags" ma:readOnly="false" ma:fieldId="{5cf76f15-5ced-4ddc-b409-7134ff3c332f}" ma:taxonomyMulti="true" ma:sspId="93e580ec-c125-41f3-a307-e1c841722a8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7bee7a9-a607-491b-902b-f70236870b8c"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93e580ec-c125-41f3-a307-e1c841722a86" ContentTypeId="0x010100A5BF1C78D9F64B679A5EBDE1C6598EBC01" PreviousValue="false"/>
</file>

<file path=customXml/item3.xml><?xml version="1.0" encoding="utf-8"?>
<p:properties xmlns:p="http://schemas.microsoft.com/office/2006/metadata/properties" xmlns:xsi="http://www.w3.org/2001/XMLSchema-instance" xmlns:pc="http://schemas.microsoft.com/office/infopath/2007/PartnerControls">
  <documentManagement>
    <TaxCatchAll xmlns="4e9417ab-6472-4075-af16-7dc6074df91e">
      <Value>6</Value>
      <Value>3</Value>
      <Value>2</Value>
      <Value>1</Value>
    </TaxCatchAll>
    <n7493b4506bf40e28c373b1e51a33445 xmlns="4e9417ab-6472-4075-af16-7dc6074df91e">
      <Terms xmlns="http://schemas.microsoft.com/office/infopath/2007/PartnerControls">
        <TermInfo xmlns="http://schemas.microsoft.com/office/infopath/2007/PartnerControls">
          <TermName xmlns="http://schemas.microsoft.com/office/infopath/2007/PartnerControls">Service Management – Standard</TermName>
          <TermId xmlns="http://schemas.microsoft.com/office/infopath/2007/PartnerControls">9ec4c595-c173-4c8b-87ef-170a87f8b11c</TermId>
        </TermInfo>
      </Terms>
    </n7493b4506bf40e28c373b1e51a33445>
    <cf401361b24e474cb011be6eb76c0e76 xmlns="4e9417ab-6472-4075-af16-7dc6074df91e">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HOMigrated xmlns="4e9417ab-6472-4075-af16-7dc6074df91e">false</HOMigrated>
    <lae2bfa7b6474897ab4a53f76ea236c7 xmlns="4e9417ab-6472-4075-af16-7dc6074df91e">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jb5e598af17141539648acf311d7477b xmlns="4e9417ab-6472-4075-af16-7dc6074df91e">
      <Terms xmlns="http://schemas.microsoft.com/office/infopath/2007/PartnerControls">
        <TermInfo xmlns="http://schemas.microsoft.com/office/infopath/2007/PartnerControls">
          <TermName xmlns="http://schemas.microsoft.com/office/infopath/2007/PartnerControls">Accounting Operations Unit (AOU)</TermName>
          <TermId xmlns="http://schemas.microsoft.com/office/infopath/2007/PartnerControls">6fabb515-7502-4e15-8d7c-a1a214ed7f84</TermId>
        </TermInfo>
      </Terms>
    </jb5e598af17141539648acf311d7477b>
    <SharedWithUsers xmlns="47bee7a9-a607-491b-902b-f70236870b8c">
      <UserInfo>
        <DisplayName/>
        <AccountId xsi:nil="true"/>
        <AccountType/>
      </UserInfo>
    </SharedWithUsers>
    <lcf76f155ced4ddcb4097134ff3c332f xmlns="1a66d9c5-5e99-47b8-9e91-bb5d39809b35">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996EBC-E198-4AE5-9F9A-C1147D2F1E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9417ab-6472-4075-af16-7dc6074df91e"/>
    <ds:schemaRef ds:uri="1a66d9c5-5e99-47b8-9e91-bb5d39809b35"/>
    <ds:schemaRef ds:uri="47bee7a9-a607-491b-902b-f70236870b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6A0C9B-8874-43BD-8315-CC50F03601A9}">
  <ds:schemaRefs>
    <ds:schemaRef ds:uri="Microsoft.SharePoint.Taxonomy.ContentTypeSync"/>
  </ds:schemaRefs>
</ds:datastoreItem>
</file>

<file path=customXml/itemProps3.xml><?xml version="1.0" encoding="utf-8"?>
<ds:datastoreItem xmlns:ds="http://schemas.openxmlformats.org/officeDocument/2006/customXml" ds:itemID="{9952477C-55CB-466B-B2C4-2B3607A011BA}">
  <ds:schemaRefs>
    <ds:schemaRef ds:uri="http://purl.org/dc/elements/1.1/"/>
    <ds:schemaRef ds:uri="http://purl.org/dc/dcmitype/"/>
    <ds:schemaRef ds:uri="http://purl.org/dc/terms/"/>
    <ds:schemaRef ds:uri="4e9417ab-6472-4075-af16-7dc6074df91e"/>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47bee7a9-a607-491b-902b-f70236870b8c"/>
    <ds:schemaRef ds:uri="http://schemas.microsoft.com/office/infopath/2007/PartnerControls"/>
    <ds:schemaRef ds:uri="1a66d9c5-5e99-47b8-9e91-bb5d39809b35"/>
  </ds:schemaRefs>
</ds:datastoreItem>
</file>

<file path=customXml/itemProps4.xml><?xml version="1.0" encoding="utf-8"?>
<ds:datastoreItem xmlns:ds="http://schemas.openxmlformats.org/officeDocument/2006/customXml" ds:itemID="{11EDACE5-148F-4761-AC8C-6F6CB3DF32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Total_departmental_spending</vt:lpstr>
      <vt:lpstr>Administration_budget</vt:lpstr>
      <vt:lpstr>Outturn_Year_7</vt:lpstr>
      <vt:lpstr>Administration_budget!Print_Area</vt:lpstr>
      <vt:lpstr>Outturn_Year_7!Print_Area</vt:lpstr>
      <vt:lpstr>Total_departmental_spending!Print_Area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2018-07-16T09:00:21Z</dcterms:created>
  <dcterms:modified xsi:type="dcterms:W3CDTF">2025-07-16T09:43:54Z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0x010100A5BF1C78D9F64B679A5EBDE1C6598EBC0100ADD7D896FB149643B18BA0B93B9423D7</vt:lpwstr>
  </property>
  <property fmtid="{D5CDD505-2E9C-101B-9397-08002B2CF9AE}" pid="5" name="HOGovernmentSecurityClassification">
    <vt:lpwstr>1;#Official|14c80daa-741b-422c-9722-f71693c9ede4</vt:lpwstr>
  </property>
  <property fmtid="{D5CDD505-2E9C-101B-9397-08002B2CF9AE}" pid="6" name="HOSiteType">
    <vt:lpwstr>6;#Service Management – Standard|9ec4c595-c173-4c8b-87ef-170a87f8b11c</vt:lpwstr>
  </property>
  <property fmtid="{D5CDD505-2E9C-101B-9397-08002B2CF9AE}" pid="7" name="HOCopyrightLevel">
    <vt:lpwstr>2;#Crown|69589897-2828-4761-976e-717fd8e631c9</vt:lpwstr>
  </property>
  <property fmtid="{D5CDD505-2E9C-101B-9397-08002B2CF9AE}" pid="8" name="HOBusinessUnit">
    <vt:lpwstr>3;#Accounting Operations Unit (AOU)|6fabb515-7502-4e15-8d7c-a1a214ed7f84</vt:lpwstr>
  </property>
  <property fmtid="{D5CDD505-2E9C-101B-9397-08002B2CF9AE}" pid="9" name="MediaServiceImageTags">
    <vt:lpwstr/>
  </property>
</Properties>
</file>