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tris42-my.sharepoint.com/personal/elizabeth_lovegrove_hmtreasury_gov_uk/Documents/GOV.UK/2025/Spending Review 25/"/>
    </mc:Choice>
  </mc:AlternateContent>
  <xr:revisionPtr revIDLastSave="0" documentId="8_{36266183-CA7A-4434-B004-7B8B1E6C2517}" xr6:coauthVersionLast="47" xr6:coauthVersionMax="47" xr10:uidLastSave="{00000000-0000-0000-0000-000000000000}"/>
  <bookViews>
    <workbookView xWindow="-110" yWindow="-110" windowWidth="22780" windowHeight="14540" firstSheet="1" activeTab="1" xr2:uid="{40BC7A3D-A8BA-43AF-AD82-36453276A69E}"/>
  </bookViews>
  <sheets>
    <sheet name="Introduction" sheetId="5" r:id="rId1"/>
    <sheet name="Table 5.1 TDEL" sheetId="2" r:id="rId2"/>
    <sheet name="Table 5.3 RDELex" sheetId="3" r:id="rId3"/>
    <sheet name="Table 5.4 CDEL" sheetId="4" r:id="rId4"/>
    <sheet name="GDP deflators" sheetId="1" r:id="rId5"/>
  </sheets>
  <definedNames>
    <definedName name="\e">#REF!</definedName>
    <definedName name="\l">#REF!</definedName>
    <definedName name="\p">#REF!</definedName>
    <definedName name="\s">#REF!</definedName>
    <definedName name="\UPDATE">#REF!</definedName>
    <definedName name="\z">#REF!</definedName>
    <definedName name="___05MAY11">#REF!</definedName>
    <definedName name="___20MAY11">#REF!</definedName>
    <definedName name="___21MAY11">#REF!</definedName>
    <definedName name="___PC1">#REF!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05MAY11">#REF!</definedName>
    <definedName name="__123graph" hidden="1">#REF!</definedName>
    <definedName name="__123Graph_A" hidden="1">#REF!</definedName>
    <definedName name="__123Graph_AALLTAX" hidden="1">#REF!</definedName>
    <definedName name="__123Graph_ACFSINDIV" hidden="1">#REF!</definedName>
    <definedName name="__123Graph_AChart1" hidden="1">#REF!</definedName>
    <definedName name="__123Graph_ACHGSPD1" hidden="1">#REF!</definedName>
    <definedName name="__123Graph_ACHGSPD2" hidden="1">#REF!</definedName>
    <definedName name="__123Graph_ACurrent" hidden="1">#REF!</definedName>
    <definedName name="__123Graph_AEFF" hidden="1">#REF!</definedName>
    <definedName name="__123Graph_AEFG" hidden="1">#REF!</definedName>
    <definedName name="__123Graph_AGR14PBF1" hidden="1">#REF!</definedName>
    <definedName name="__123Graph_AHOMEVAT" hidden="1">#REF!</definedName>
    <definedName name="__123Graph_AIMPORT" hidden="1">#REF!</definedName>
    <definedName name="__123Graph_ALBFFIN" hidden="1">#REF!</definedName>
    <definedName name="__123Graph_ALBFFIN2" hidden="1">#REF!</definedName>
    <definedName name="__123Graph_ALBFFIO" hidden="1">#REF!</definedName>
    <definedName name="__123Graph_ALBFHIC2" hidden="1">#REF!</definedName>
    <definedName name="__123Graph_ALCB" hidden="1">#REF!</definedName>
    <definedName name="__123Graph_ANACFIN" hidden="1">#REF!</definedName>
    <definedName name="__123Graph_ANACHIC" hidden="1">#REF!</definedName>
    <definedName name="__123Graph_APDNUMBERS" hidden="1">#REF!</definedName>
    <definedName name="__123Graph_APDTRENDS" hidden="1">#REF!</definedName>
    <definedName name="__123Graph_APIC" hidden="1">#REF!</definedName>
    <definedName name="__123Graph_APID" hidden="1">#REF!</definedName>
    <definedName name="__123Graph_ATOBREV" hidden="1">#REF!</definedName>
    <definedName name="__123Graph_ATOTAL" hidden="1">#REF!</definedName>
    <definedName name="__123Graph_B" hidden="1">#REF!</definedName>
    <definedName name="__123Graph_BCFSINDIV" hidden="1">#REF!</definedName>
    <definedName name="__123Graph_BCFSUK" hidden="1">#REF!</definedName>
    <definedName name="__123Graph_BChart1" hidden="1">#REF!</definedName>
    <definedName name="__123Graph_BCHGSPD1" hidden="1">#REF!</definedName>
    <definedName name="__123Graph_BCHGSPD2" hidden="1">#REF!</definedName>
    <definedName name="__123Graph_BCurrent" hidden="1">#REF!</definedName>
    <definedName name="__123Graph_BEFF" hidden="1">#REF!</definedName>
    <definedName name="__123Graph_BEFG" hidden="1">#REF!</definedName>
    <definedName name="__123Graph_BHOMEVAT" hidden="1">#REF!</definedName>
    <definedName name="__123Graph_BIMPORT" hidden="1">#REF!</definedName>
    <definedName name="__123Graph_BLBF" hidden="1">#REF!</definedName>
    <definedName name="__123Graph_BLBFFIN" hidden="1">#REF!</definedName>
    <definedName name="__123Graph_BLBFFIN_NEW" hidden="1">#REF!</definedName>
    <definedName name="__123Graph_BLCB" hidden="1">#REF!</definedName>
    <definedName name="__123Graph_BPDTRENDS" hidden="1">#REF!</definedName>
    <definedName name="__123Graph_BPIC" hidden="1">#REF!</definedName>
    <definedName name="__123Graph_BTOTAL" hidden="1">#REF!</definedName>
    <definedName name="__123Graph_C" hidden="1">#REF!</definedName>
    <definedName name="__123Graph_CACT13BUD" hidden="1">#REF!</definedName>
    <definedName name="__123Graph_CCFSINDIV" hidden="1">#REF!</definedName>
    <definedName name="__123Graph_CCFSUK" hidden="1">#REF!</definedName>
    <definedName name="__123Graph_CChart1" hidden="1">#REF!</definedName>
    <definedName name="__123Graph_CCurrent" hidden="1">#REF!</definedName>
    <definedName name="__123Graph_CEFF" hidden="1">#REF!</definedName>
    <definedName name="__123Graph_CGR14PBF1" hidden="1">#REF!</definedName>
    <definedName name="__123Graph_CLBF" hidden="1">#REF!</definedName>
    <definedName name="__123Graph_CPIC" hidden="1">#REF!</definedName>
    <definedName name="__123Graph_D" hidden="1">#REF!</definedName>
    <definedName name="__123Graph_DACT13BUD" hidden="1">#REF!</definedName>
    <definedName name="__123Graph_DCFSINDIV" hidden="1">#REF!</definedName>
    <definedName name="__123Graph_DCFSUK" hidden="1">#REF!</definedName>
    <definedName name="__123Graph_DChart1" hidden="1">#REF!</definedName>
    <definedName name="__123Graph_DCurrent" hidden="1">#REF!</definedName>
    <definedName name="__123Graph_DEFF" hidden="1">#REF!</definedName>
    <definedName name="__123Graph_DEFF2" hidden="1">#REF!</definedName>
    <definedName name="__123Graph_DGR14PBF1" hidden="1">#REF!</definedName>
    <definedName name="__123Graph_DLBF" hidden="1">#REF!</definedName>
    <definedName name="__123Graph_DPIC" hidden="1">#REF!</definedName>
    <definedName name="__123Graph_E" hidden="1">#REF!</definedName>
    <definedName name="__123Graph_EACT13BUD" hidden="1">#REF!</definedName>
    <definedName name="__123Graph_ECFSINDIV" hidden="1">#REF!</definedName>
    <definedName name="__123Graph_ECFSUK" hidden="1">#REF!</definedName>
    <definedName name="__123Graph_EChart1" hidden="1">#REF!</definedName>
    <definedName name="__123Graph_ECurrent" hidden="1">#REF!</definedName>
    <definedName name="__123Graph_EEFF" hidden="1">#REF!</definedName>
    <definedName name="__123Graph_EEFFHIC" hidden="1">#REF!</definedName>
    <definedName name="__123Graph_EGR14PBF1" hidden="1">#REF!</definedName>
    <definedName name="__123Graph_ELBF" hidden="1">#REF!</definedName>
    <definedName name="__123Graph_EPIC" hidden="1">#REF!</definedName>
    <definedName name="__123Graph_F" hidden="1">#REF!</definedName>
    <definedName name="__123Graph_FACT13BUD" hidden="1">#REF!</definedName>
    <definedName name="__123Graph_FCFSUK" hidden="1">#REF!</definedName>
    <definedName name="__123Graph_FChart1" hidden="1">#REF!</definedName>
    <definedName name="__123Graph_FCurrent" hidden="1">#REF!</definedName>
    <definedName name="__123Graph_FEFF" hidden="1">#REF!</definedName>
    <definedName name="__123Graph_FEFFHIC" hidden="1">#REF!</definedName>
    <definedName name="__123Graph_FGR14PBF1" hidden="1">#REF!</definedName>
    <definedName name="__123Graph_FLBF" hidden="1">#REF!</definedName>
    <definedName name="__123Graph_FPIC" hidden="1">#REF!</definedName>
    <definedName name="__123Graph_G" hidden="1">#REF!</definedName>
    <definedName name="__123Graph_LBL_ARESID" hidden="1">#REF!</definedName>
    <definedName name="__123Graph_LBL_BRESID" hidden="1">#REF!</definedName>
    <definedName name="__123Graph_X" hidden="1">#REF!</definedName>
    <definedName name="__123Graph_XACTHIC" hidden="1">#REF!</definedName>
    <definedName name="__123Graph_XALLTAX" hidden="1">#REF!</definedName>
    <definedName name="__123Graph_XChart1" hidden="1">#REF!</definedName>
    <definedName name="__123Graph_XCHGSPD1" hidden="1">#REF!</definedName>
    <definedName name="__123Graph_XCHGSPD2" hidden="1">#REF!</definedName>
    <definedName name="__123Graph_XCurrent" hidden="1">#REF!</definedName>
    <definedName name="__123Graph_XEFF" hidden="1">#REF!</definedName>
    <definedName name="__123Graph_XGR14PBF1" hidden="1">#REF!</definedName>
    <definedName name="__123Graph_XHOMEVAT" hidden="1">#REF!</definedName>
    <definedName name="__123Graph_XIMPORT" hidden="1">#REF!</definedName>
    <definedName name="__123Graph_XLBF" hidden="1">#REF!</definedName>
    <definedName name="__123Graph_XLBFFIN2" hidden="1">#REF!</definedName>
    <definedName name="__123Graph_XLBFHIC" hidden="1">#REF!</definedName>
    <definedName name="__123Graph_XLBFHIC2" hidden="1">#REF!</definedName>
    <definedName name="__123Graph_XLCB" hidden="1">#REF!</definedName>
    <definedName name="__123Graph_XNACFIN" hidden="1">#REF!</definedName>
    <definedName name="__123Graph_XNACHIC" hidden="1">#REF!</definedName>
    <definedName name="__123Graph_XPDNUMBERS" hidden="1">#REF!</definedName>
    <definedName name="__123Graph_XPDTRENDS" hidden="1">#REF!</definedName>
    <definedName name="__123Graph_XPIC" hidden="1">#REF!</definedName>
    <definedName name="__123Graph_XSTAG2ALL" hidden="1">#REF!</definedName>
    <definedName name="__123Graph_XSTAG2EC" hidden="1">#REF!</definedName>
    <definedName name="__123Graph_XTOBREV" hidden="1">#REF!</definedName>
    <definedName name="__123Graph_XTOTAL" hidden="1">#REF!</definedName>
    <definedName name="__20MAY11">#REF!</definedName>
    <definedName name="__21MAY11">#REF!</definedName>
    <definedName name="__PC1">#REF!</definedName>
    <definedName name="__sum2009">#REF!</definedName>
    <definedName name="__sum2010">#REF!</definedName>
    <definedName name="__sum2011">#REF!</definedName>
    <definedName name="_05MAY11">#REF!</definedName>
    <definedName name="_1_">#REF!</definedName>
    <definedName name="_1__123Graph_ACHART_15" hidden="1">#REF!</definedName>
    <definedName name="_1__123Graph_XTOB" hidden="1">#REF!</definedName>
    <definedName name="_1_0">#REF!</definedName>
    <definedName name="_1_05MAY11">#REF!</definedName>
    <definedName name="_10__123Graph_XCHART_15" hidden="1">#REF!</definedName>
    <definedName name="_123" hidden="1">#REF!</definedName>
    <definedName name="_123Graph_APIC" hidden="1">#REF!</definedName>
    <definedName name="_123Graph_FLBT" hidden="1">#REF!</definedName>
    <definedName name="_1377_0">#REF!</definedName>
    <definedName name="_2__123Graph_BCHART_10" hidden="1">#REF!</definedName>
    <definedName name="_2__123Graph_XTOB" hidden="1">#REF!</definedName>
    <definedName name="_2_0">#REF!</definedName>
    <definedName name="_2_0ecm">#REF!</definedName>
    <definedName name="_2_20MAY11">#REF!</definedName>
    <definedName name="_2012_13_Q1">#REF!</definedName>
    <definedName name="_2012_13_Q2">#REF!</definedName>
    <definedName name="_20MAY11">#REF!</definedName>
    <definedName name="_21MAY11">#REF!</definedName>
    <definedName name="_2754_0ecm">#REF!</definedName>
    <definedName name="_2ecm">#REF!</definedName>
    <definedName name="_3__123Graph_BCHART_13" hidden="1">#REF!</definedName>
    <definedName name="_3_0ecm">#REF!</definedName>
    <definedName name="_3_0ecw">#REF!</definedName>
    <definedName name="_3ecw">#REF!</definedName>
    <definedName name="_4__123Graph_BCHART_15" hidden="1">#REF!</definedName>
    <definedName name="_4_0ecm">#REF!</definedName>
    <definedName name="_4131_0ecw">#REF!</definedName>
    <definedName name="_5__123Graph_CCHART_10" hidden="1">#REF!</definedName>
    <definedName name="_5_0ecw">#REF!</definedName>
    <definedName name="_567" hidden="1">#REF!</definedName>
    <definedName name="_586Home_" hidden="1">#REF!</definedName>
    <definedName name="_6__123Graph_CCHART_13" hidden="1">#REF!</definedName>
    <definedName name="_6_0ecw">#REF!</definedName>
    <definedName name="_7__123Graph_CCHART_15" hidden="1">#REF!</definedName>
    <definedName name="_8__123Graph_XCHART_10" hidden="1">#REF!</definedName>
    <definedName name="_9__123Graph_XCHART_13" hidden="1">#REF!</definedName>
    <definedName name="_a190000">#REF!</definedName>
    <definedName name="_AUG2">#REF!</definedName>
    <definedName name="_DEC2">#REF!</definedName>
    <definedName name="_EIA020">#REF!</definedName>
    <definedName name="_FEB2">#REF!</definedName>
    <definedName name="_Fill" hidden="1">#REF!</definedName>
    <definedName name="_JAN2">#REF!</definedName>
    <definedName name="_JH2" hidden="1">{#N/A,#N/A,FALSE,"TMCOMP96";#N/A,#N/A,FALSE,"MAT96";#N/A,#N/A,FALSE,"FANDA96";#N/A,#N/A,FALSE,"INTRAN96";#N/A,#N/A,FALSE,"NAA9697";#N/A,#N/A,FALSE,"ECWEBB";#N/A,#N/A,FALSE,"MFT96";#N/A,#N/A,FALSE,"CTrecon"}</definedName>
    <definedName name="_Key1" hidden="1">#REF!</definedName>
    <definedName name="_MAY2">#REF!</definedName>
    <definedName name="_NOV2">#REF!</definedName>
    <definedName name="_OCT2">#REF!</definedName>
    <definedName name="_Order1" hidden="1">255</definedName>
    <definedName name="_Order2" hidden="1">255</definedName>
    <definedName name="_PC1">#REF!</definedName>
    <definedName name="_Regression_Int" hidden="1">1</definedName>
    <definedName name="_Regression_Out" hidden="1">#REF!</definedName>
    <definedName name="_Regression_X" hidden="1">#REF!</definedName>
    <definedName name="_Regression_Y" hidden="1">#REF!</definedName>
    <definedName name="_sum2009">#REF!</definedName>
    <definedName name="_sum2010">#REF!</definedName>
    <definedName name="_sum2011">#REF!</definedName>
    <definedName name="_sum2012">#REF!</definedName>
    <definedName name="_Ti1" hidden="1">{#N/A,#N/A,FALSE,"TMCOMP96";#N/A,#N/A,FALSE,"MAT96";#N/A,#N/A,FALSE,"FANDA96";#N/A,#N/A,FALSE,"INTRAN96";#N/A,#N/A,FALSE,"NAA9697";#N/A,#N/A,FALSE,"ECWEBB";#N/A,#N/A,FALSE,"MFT96";#N/A,#N/A,FALSE,"CTrecon"}</definedName>
    <definedName name="A" hidden="1">#REF!</definedName>
    <definedName name="AA">#REF!</definedName>
    <definedName name="Accommodation">#REF!</definedName>
    <definedName name="Action">#REF!</definedName>
    <definedName name="active_printer">#REF!</definedName>
    <definedName name="Active_scenario">#REF!</definedName>
    <definedName name="adj_needed">#REF!</definedName>
    <definedName name="adj_table">#REF!</definedName>
    <definedName name="ADJUST_FINAL_YEAR1">#REF!</definedName>
    <definedName name="ADJUST_FINAL_YEAR10">#REF!</definedName>
    <definedName name="ADJUST_FINAL_YEAR11">#REF!</definedName>
    <definedName name="ADJUST_FINAL_YEAR12">#REF!</definedName>
    <definedName name="ADJUST_FINAL_YEAR13">#REF!</definedName>
    <definedName name="ADJUST_FINAL_YEAR14">#REF!</definedName>
    <definedName name="ADJUST_FINAL_YEAR2">#REF!</definedName>
    <definedName name="ADJUST_FINAL_YEAR3">#REF!</definedName>
    <definedName name="ADJUST_FINAL_YEAR4">#REF!</definedName>
    <definedName name="ADJUST_FINAL_YEAR5">#REF!</definedName>
    <definedName name="ADJUST_FINAL_YEAR6">#REF!</definedName>
    <definedName name="ADJUST_FINAL_YEAR7">#REF!</definedName>
    <definedName name="ADJUST_FINAL_YEAR8">#REF!</definedName>
    <definedName name="ADJUST_FINAL_YEAR9">#REF!</definedName>
    <definedName name="AE34adj_needed">#REF!</definedName>
    <definedName name="Air_Travel">#REF!</definedName>
    <definedName name="Already">#REF!</definedName>
    <definedName name="AME">OFFSET(#REF!,0,0,MAX(#REF!),1)</definedName>
    <definedName name="Analysis">#REF!</definedName>
    <definedName name="annuals">#REF!</definedName>
    <definedName name="APR_2012">#REF!</definedName>
    <definedName name="APR_2013">#REF!</definedName>
    <definedName name="APRIL">#REF!</definedName>
    <definedName name="APRIL2">#REF!</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Rs">#REF!</definedName>
    <definedName name="asset_parameter">#REF!</definedName>
    <definedName name="Astartpg">#REF!</definedName>
    <definedName name="AUC_AN_CDEL_Balance">#REF!</definedName>
    <definedName name="AUC_AN_CDEL_Category">#REF!</definedName>
    <definedName name="AUG">#REF!</definedName>
    <definedName name="AUG_2012">#REF!</definedName>
    <definedName name="AUG_2013">#REF!</definedName>
    <definedName name="Autumn">#REF!</definedName>
    <definedName name="AutumnBudget18">#REF!</definedName>
    <definedName name="avdffsdvgvsdfvsdfvbsf">#REF!</definedName>
    <definedName name="b" hidden="1">{#N/A,#N/A,FALSE,"CGBR95C"}</definedName>
    <definedName name="barnetttotal1516">#REF!</definedName>
    <definedName name="barnetttotal1617">#REF!</definedName>
    <definedName name="barnetttotal1718">#REF!</definedName>
    <definedName name="barnetttotal1819">#REF!</definedName>
    <definedName name="barnetttotal1920">#REF!</definedName>
    <definedName name="barnetttotal2021">#REF!</definedName>
    <definedName name="baselines">#REF!</definedName>
    <definedName name="Births">#REF!</definedName>
    <definedName name="blankkk" hidden="1">#REF!</definedName>
    <definedName name="blankold" hidden="1">#REF!</definedName>
    <definedName name="BLPH1" hidden="1">#REF!</definedName>
    <definedName name="BLPH2" hidden="1">#REF!</definedName>
    <definedName name="BLPH3" hidden="1">#REF!</definedName>
    <definedName name="BLPH4" hidden="1">#REF!</definedName>
    <definedName name="BLPH5" hidden="1">#REF!</definedName>
    <definedName name="BLUE">#REF!</definedName>
    <definedName name="BLUE1">#REF!</definedName>
    <definedName name="BLUE10">#REF!</definedName>
    <definedName name="BLUE2">#REF!</definedName>
    <definedName name="BLUE3">#REF!</definedName>
    <definedName name="BLUE4">#REF!</definedName>
    <definedName name="BLUE5">#REF!</definedName>
    <definedName name="BLUE6">#REF!</definedName>
    <definedName name="BLUE7">#REF!</definedName>
    <definedName name="BLUE8">#N/A</definedName>
    <definedName name="BLUE9">#N/A</definedName>
    <definedName name="Breakdown">#REF!</definedName>
    <definedName name="BUDGET">#REF!</definedName>
    <definedName name="BULL">#REF!</definedName>
    <definedName name="byl">#REF!</definedName>
    <definedName name="C_">#REF!</definedName>
    <definedName name="C_Table_01">#REF!</definedName>
    <definedName name="C_Table_02">#REF!</definedName>
    <definedName name="C_Table_03">#REF!</definedName>
    <definedName name="C_Table_04">#REF!</definedName>
    <definedName name="C_Table_05">#REF!</definedName>
    <definedName name="C_Table_06">#REF!</definedName>
    <definedName name="C_Table_07">#REF!</definedName>
    <definedName name="C_Table_08">#REF!</definedName>
    <definedName name="C_Table_09">#REF!</definedName>
    <definedName name="C_Table_10">#REF!</definedName>
    <definedName name="C_Table_11">#REF!</definedName>
    <definedName name="C_Table_12">#REF!</definedName>
    <definedName name="C_Table_13">#REF!</definedName>
    <definedName name="C_Table_14">#REF!</definedName>
    <definedName name="C_Table_14a">#REF!</definedName>
    <definedName name="C_Table_15">#REF!</definedName>
    <definedName name="C_Table_16">#REF!</definedName>
    <definedName name="C_Table_17">#REF!</definedName>
    <definedName name="C_Table_18">#REF!</definedName>
    <definedName name="C_Table_19">#REF!</definedName>
    <definedName name="C_Table_20">#REF!</definedName>
    <definedName name="C_Table_21">#REF!</definedName>
    <definedName name="C_Table_22">#REF!</definedName>
    <definedName name="C_Table_23">#REF!</definedName>
    <definedName name="C_Table_24a">#REF!</definedName>
    <definedName name="C_Table_24b">#REF!</definedName>
    <definedName name="C_Table_24c">#REF!</definedName>
    <definedName name="C_Table_24d">#REF!</definedName>
    <definedName name="C_Table_25">#REF!</definedName>
    <definedName name="C_Table_26">#REF!</definedName>
    <definedName name="C_table_99">#REF!</definedName>
    <definedName name="C1.4">#REF!</definedName>
    <definedName name="C1.4a" hidden="1">#REF!</definedName>
    <definedName name="CapAME">#REF!</definedName>
    <definedName name="CapDEL">#REF!</definedName>
    <definedName name="Car_Hire">#REF!</definedName>
    <definedName name="Category">#REF!</definedName>
    <definedName name="CC">#REF!</definedName>
    <definedName name="CDEL">OFFSET(#REF!,0,0,MAX(#REF!),1)</definedName>
    <definedName name="cfg_baseforecast">#REF!</definedName>
    <definedName name="CGCapDEL">#REF!</definedName>
    <definedName name="ch">#REF!</definedName>
    <definedName name="chart" hidden="1">#REF!</definedName>
    <definedName name="chart1" hidden="1">#REF!</definedName>
    <definedName name="chart3" hidden="1">#REF!</definedName>
    <definedName name="chartPrefix">#REF!</definedName>
    <definedName name="CLASSIFICATION">#REF!</definedName>
    <definedName name="CoL">#REF!</definedName>
    <definedName name="COMBINE">#REF!</definedName>
    <definedName name="Conference">#REF!</definedName>
    <definedName name="Conferences">#REF!</definedName>
    <definedName name="Constructed_tracker">#REF!</definedName>
    <definedName name="Control">#REF!</definedName>
    <definedName name="Controls">#REF!</definedName>
    <definedName name="Conv2.1">#REF!</definedName>
    <definedName name="Conv4.1">#REF!</definedName>
    <definedName name="Conv4.11">#REF!</definedName>
    <definedName name="Conv4.12">#REF!</definedName>
    <definedName name="Conv4.13">#REF!</definedName>
    <definedName name="Conv4.2">#REF!</definedName>
    <definedName name="Conv4.3">#REF!</definedName>
    <definedName name="Conv4.4">#REF!</definedName>
    <definedName name="Conv4.5">#REF!</definedName>
    <definedName name="Conv4.6">#REF!</definedName>
    <definedName name="ConvA1">#REF!</definedName>
    <definedName name="ConvA2">#REF!</definedName>
    <definedName name="ConvA3">#REF!</definedName>
    <definedName name="ConvB1">#REF!</definedName>
    <definedName name="ConvB2">#REF!</definedName>
    <definedName name="Cost_element_name">#REF!</definedName>
    <definedName name="COUNTER">#REF!</definedName>
    <definedName name="CoverHead">#REF!</definedName>
    <definedName name="COVID">#REF!</definedName>
    <definedName name="CSR_CDEL">#REF!</definedName>
    <definedName name="CSR_RDEL">#REF!</definedName>
    <definedName name="CT" hidden="1">#REF!</definedName>
    <definedName name="CTNABS" hidden="1">#REF!</definedName>
    <definedName name="CUMBUDGET">#REF!</definedName>
    <definedName name="CUMOUTTURN">#REF!</definedName>
    <definedName name="CUMPROFILE">#REF!</definedName>
    <definedName name="CUMTOTAL">#REF!</definedName>
    <definedName name="D">#REF!</definedName>
    <definedName name="DASCFTAB">#REF!</definedName>
    <definedName name="data">#REF!</definedName>
    <definedName name="Data_col1">#REF!</definedName>
    <definedName name="Data_col2">#REF!</definedName>
    <definedName name="Data_col3">#REF!</definedName>
    <definedName name="data2">#REF!</definedName>
    <definedName name="DataTable1">#REF!</definedName>
    <definedName name="datazone">#REF!</definedName>
    <definedName name="Days">#REF!</definedName>
    <definedName name="ddd" hidden="1">{#N/A,#N/A,FALSE,"CGBR95C"}</definedName>
    <definedName name="dddd" hidden="1">{#N/A,#N/A,FALSE,"CGBR95C"}</definedName>
    <definedName name="ddddddd" hidden="1">{#N/A,#N/A,FALSE,"CGBR95C"}</definedName>
    <definedName name="dddddddddddd" hidden="1">{#N/A,#N/A,FALSE,"CGBR95C"}</definedName>
    <definedName name="DEATHNF">#REF!</definedName>
    <definedName name="DeathsF">#REF!</definedName>
    <definedName name="DeathsM">#REF!</definedName>
    <definedName name="DeathsP">#REF!</definedName>
    <definedName name="DEC">#REF!</definedName>
    <definedName name="DEC_2012">#REF!</definedName>
    <definedName name="deflator1516">#REF!</definedName>
    <definedName name="deflator1617">#REF!</definedName>
    <definedName name="deflator1718">#REF!</definedName>
    <definedName name="deflator1819">#REF!</definedName>
    <definedName name="deflator1920">#REF!</definedName>
    <definedName name="deflator2021">#REF!</definedName>
    <definedName name="deflatorindex1516">#REF!</definedName>
    <definedName name="deflatorindex1617">#REF!</definedName>
    <definedName name="deflatorindex1718">#REF!</definedName>
    <definedName name="deflatorindex1819">#REF!</definedName>
    <definedName name="deflatorindex1920">#REF!</definedName>
    <definedName name="deflatorindex2021">#REF!</definedName>
    <definedName name="DELAME">!#REF!</definedName>
    <definedName name="DEPR">#REF!</definedName>
    <definedName name="Deptlist">#REF!</definedName>
    <definedName name="dfdaf" hidden="1">#REF!</definedName>
    <definedName name="dfdf" hidden="1">#REF!</definedName>
    <definedName name="dfdfadfe" hidden="1">#REF!</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gdfg" hidden="1">{#N/A,#N/A,FALSE,"CGBR95C"}</definedName>
    <definedName name="dfrgfdgs"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fference1617">#REF!</definedName>
    <definedName name="difference1718">#REF!</definedName>
    <definedName name="difference1819">#REF!</definedName>
    <definedName name="difference1920">#REF!</definedName>
    <definedName name="DIR">#REF!</definedName>
    <definedName name="DirData">#REF!</definedName>
    <definedName name="directorate">#REF!</definedName>
    <definedName name="Directoratelive">#REF!</definedName>
    <definedName name="DirIndirFirst">#REF!</definedName>
    <definedName name="DirIndirLast">#REF!</definedName>
    <definedName name="Distribution" hidden="1">#REF!</definedName>
    <definedName name="distribution1" hidden="1">#REF!</definedName>
    <definedName name="dsf">#REF!</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ed">#REF!</definedName>
    <definedName name="dwl_data">#REF!</definedName>
    <definedName name="dwl_data_fy">#REF!</definedName>
    <definedName name="dwl_data_P09b">#REF!</definedName>
    <definedName name="dwl_dates">#REF!</definedName>
    <definedName name="dwl_dates_fy">#REF!</definedName>
    <definedName name="dwl_dates_P09b">#REF!</definedName>
    <definedName name="dwl_vars">#REF!</definedName>
    <definedName name="dwl_vars_P09b">#REF!</definedName>
    <definedName name="e">#REF!</definedName>
    <definedName name="ECnames">#REF!</definedName>
    <definedName name="ecscost">#REF!</definedName>
    <definedName name="ee">#REF!</definedName>
    <definedName name="eeapp">#REF!</definedName>
    <definedName name="eee">#REF!</definedName>
    <definedName name="eeeee">#REF!</definedName>
    <definedName name="EFO" hidden="1">#REF!</definedName>
    <definedName name="endt1">#REF!</definedName>
    <definedName name="endt10">#REF!</definedName>
    <definedName name="endt10and11">#REF!</definedName>
    <definedName name="endt11">#REF!</definedName>
    <definedName name="endt11and12">#REF!</definedName>
    <definedName name="endt12">#REF!</definedName>
    <definedName name="endt12and13">#REF!</definedName>
    <definedName name="endt13">#REF!</definedName>
    <definedName name="endt1b">#REF!</definedName>
    <definedName name="endt1C">#REF!</definedName>
    <definedName name="endt2">#REF!</definedName>
    <definedName name="endt3">#REF!</definedName>
    <definedName name="endt3and4">#REF!</definedName>
    <definedName name="endt4">#REF!</definedName>
    <definedName name="endt4p">#REF!</definedName>
    <definedName name="endt5">#REF!</definedName>
    <definedName name="endt5and6">#REF!</definedName>
    <definedName name="endt7">#REF!</definedName>
    <definedName name="endt7and8">#REF!</definedName>
    <definedName name="endt8">#REF!</definedName>
    <definedName name="endt9">#REF!</definedName>
    <definedName name="endt9and10">#REF!</definedName>
    <definedName name="er" hidden="1">#REF!</definedName>
    <definedName name="ERASE">#REF!</definedName>
    <definedName name="Ev">#REF!</definedName>
    <definedName name="Excess_fares">#REF!</definedName>
    <definedName name="exch_rate">#REF!</definedName>
    <definedName name="_xlnm.Extract">#REF!</definedName>
    <definedName name="ExtraProfiles" hidden="1">#REF!</definedName>
    <definedName name="ExtraProfiless" hidden="1">#REF!</definedName>
    <definedName name="f" hidden="1">#REF!</definedName>
    <definedName name="FDDD"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EB">#REF!</definedName>
    <definedName name="FEB_2012">#REF!</definedName>
    <definedName name="fefe">#REF!</definedName>
    <definedName name="ff">#REF!</definedName>
    <definedName name="fffffffff" hidden="1">{#N/A,#N/A,FALSE,"CGBR95C"}</definedName>
    <definedName name="fg"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dgd"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LE">#REF!</definedName>
    <definedName name="filtered">#REF!</definedName>
    <definedName name="First_3C">#REF!</definedName>
    <definedName name="Fiscal_year_period">#REF!</definedName>
    <definedName name="fiscalevent">#REF!</definedName>
    <definedName name="fiscalevent2">#REF!</definedName>
    <definedName name="Fnc_Qtr">#REF!</definedName>
    <definedName name="Fnc_Year">#REF!</definedName>
    <definedName name="Forecast">#REF!</definedName>
    <definedName name="ForecastColumn">#REF!</definedName>
    <definedName name="ForecastRow">#REF!</definedName>
    <definedName name="Foreign_travel">#REF!</definedName>
    <definedName name="formatCol">#REF!</definedName>
    <definedName name="formatRow">#REF!</definedName>
    <definedName name="formBT">#REF!</definedName>
    <definedName name="Fornote">#REF!</definedName>
    <definedName name="FP">#REF!</definedName>
    <definedName name="fsdfsdfs">#REF!</definedName>
    <definedName name="FTRANDATAFY">#REF!</definedName>
    <definedName name="FTRANDATEFY">#REF!</definedName>
    <definedName name="FTRANVAR">#REF!</definedName>
    <definedName name="fyu" hidden="1">#REF!</definedName>
    <definedName name="g">#REF!</definedName>
    <definedName name="General_CDEL">OFFSET(#REF!,0,0,MAX(#REF!)-1,1)</definedName>
    <definedName name="General_RDEL">OFFSET(#REF!,0,0,MAX(#REF!)-1,1)</definedName>
    <definedName name="gggg">#REF!</definedName>
    <definedName name="gh">#REF!</definedName>
    <definedName name="ghhh">#REF!</definedName>
    <definedName name="ghj" hidden="1">{#N/A,#N/A,FALSE,"TMCOMP96";#N/A,#N/A,FALSE,"MAT96";#N/A,#N/A,FALSE,"FANDA96";#N/A,#N/A,FALSE,"INTRAN96";#N/A,#N/A,FALSE,"NAA9697";#N/A,#N/A,FALSE,"ECWEBB";#N/A,#N/A,FALSE,"MFT96";#N/A,#N/A,FALSE,"CTrecon"}</definedName>
    <definedName name="GPS_Fees">#REF!</definedName>
    <definedName name="Grade">#REF!</definedName>
    <definedName name="GRAPH">#REF!</definedName>
    <definedName name="GRAPHS">#REF!</definedName>
    <definedName name="grossdomprod1516">#REF!</definedName>
    <definedName name="grossdomprod1617">#REF!</definedName>
    <definedName name="grossdomprod1718">#REF!</definedName>
    <definedName name="grossdomprod1819">#REF!</definedName>
    <definedName name="grossdomprod1920">#REF!</definedName>
    <definedName name="grossdomprod2021">#REF!</definedName>
    <definedName name="Growth">#REF!</definedName>
    <definedName name="GS">#REF!</definedName>
    <definedName name="gty">#REF!</definedName>
    <definedName name="H" hidden="1">#REF!</definedName>
    <definedName name="hag">#REF!</definedName>
    <definedName name="Head">#REF!</definedName>
    <definedName name="Header">#REF!</definedName>
    <definedName name="Heads">#REF!</definedName>
    <definedName name="hfrse4" hidden="1">{#N/A,#N/A,FALSE,"TMCOMP96";#N/A,#N/A,FALSE,"MAT96";#N/A,#N/A,FALSE,"FANDA96";#N/A,#N/A,FALSE,"INTRAN96";#N/A,#N/A,FALSE,"NAA9697";#N/A,#N/A,FALSE,"ECWEBB";#N/A,#N/A,FALSE,"MFT96";#N/A,#N/A,FALSE,"CTrecon"}</definedName>
    <definedName name="hguj" hidden="1">{#N/A,#N/A,FALSE,"TMCOMP96";#N/A,#N/A,FALSE,"MAT96";#N/A,#N/A,FALSE,"FANDA96";#N/A,#N/A,FALSE,"INTRAN96";#N/A,#N/A,FALSE,"NAA9697";#N/A,#N/A,FALSE,"ECWEBB";#N/A,#N/A,FALSE,"MFT96";#N/A,#N/A,FALSE,"CTrecon"}</definedName>
    <definedName name="hhhhhhh" hidden="1">{#N/A,#N/A,FALSE,"CGBR95C"}</definedName>
    <definedName name="Historical">#REF!</definedName>
    <definedName name="HoD">#REF!</definedName>
    <definedName name="HoDD">#REF!</definedName>
    <definedName name="Hor">#REF!</definedName>
    <definedName name="Horizontal">#REF!</definedName>
    <definedName name="HTML_CodePage" hidden="1">1</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DK" hidden="1">#REF!</definedName>
    <definedName name="IE_inc_pc_byl">#REF!</definedName>
    <definedName name="ilgupPbr">#REF!</definedName>
    <definedName name="imf" hidden="1">#REF!</definedName>
    <definedName name="ImpProb">#REF!</definedName>
    <definedName name="inc_poc_chngs">#REF!</definedName>
    <definedName name="indicator">#REF!</definedName>
    <definedName name="initial">#REF!</definedName>
    <definedName name="INSIDEAEF">#REF!</definedName>
    <definedName name="intid">#REF!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tar">#REF!</definedName>
    <definedName name="j" hidden="1">#REF!</definedName>
    <definedName name="JAN">#REF!</definedName>
    <definedName name="JAN_2012">#REF!</definedName>
    <definedName name="JanpopF">#REF!</definedName>
    <definedName name="janpopm">#REF!</definedName>
    <definedName name="janpopp">#REF!</definedName>
    <definedName name="jh" hidden="1">{#N/A,#N/A,FALSE,"TMCOMP96";#N/A,#N/A,FALSE,"MAT96";#N/A,#N/A,FALSE,"FANDA96";#N/A,#N/A,FALSE,"INTRAN96";#N/A,#N/A,FALSE,"NAA9697";#N/A,#N/A,FALSE,"ECWEBB";#N/A,#N/A,FALSE,"MFT96";#N/A,#N/A,FALSE,"CTrecon"}</definedName>
    <definedName name="jhj"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i" hidden="1">{#N/A,#N/A,FALSE,"TMCOMP96";#N/A,#N/A,FALSE,"MAT96";#N/A,#N/A,FALSE,"FANDA96";#N/A,#N/A,FALSE,"INTRAN96";#N/A,#N/A,FALSE,"NAA9697";#N/A,#N/A,FALSE,"ECWEBB";#N/A,#N/A,FALSE,"MFT96";#N/A,#N/A,FALSE,"CTrecon"}</definedName>
    <definedName name="jjj" hidden="1">{#N/A,#N/A,FALSE,"TMCOMP96";#N/A,#N/A,FALSE,"MAT96";#N/A,#N/A,FALSE,"FANDA96";#N/A,#N/A,FALSE,"INTRAN96";#N/A,#N/A,FALSE,"NAA9697";#N/A,#N/A,FALSE,"ECWEBB";#N/A,#N/A,FALSE,"MFT96";#N/A,#N/A,FALSE,"CTrecon"}</definedName>
    <definedName name="jjuy" hidden="1">#REF!</definedName>
    <definedName name="jkyuh" hidden="1">{#N/A,#N/A,FALSE,"TMCOMP96";#N/A,#N/A,FALSE,"MAT96";#N/A,#N/A,FALSE,"FANDA96";#N/A,#N/A,FALSE,"INTRAN96";#N/A,#N/A,FALSE,"NAA9697";#N/A,#N/A,FALSE,"ECWEBB";#N/A,#N/A,FALSE,"MFT96";#N/A,#N/A,FALSE,"CTrecon"}</definedName>
    <definedName name="Job_Type">#REF!</definedName>
    <definedName name="JUL_2012">#REF!</definedName>
    <definedName name="JUL_2013">#REF!</definedName>
    <definedName name="JULY">#REF!</definedName>
    <definedName name="JULY2">#REF!</definedName>
    <definedName name="JUN_2012">#REF!</definedName>
    <definedName name="JUN_2013">#REF!</definedName>
    <definedName name="JUNE">#REF!</definedName>
    <definedName name="JUNE2">#REF!</definedName>
    <definedName name="jyuhj" hidden="1">{#N/A,#N/A,FALSE,"TMCOMP96";#N/A,#N/A,FALSE,"MAT96";#N/A,#N/A,FALSE,"FANDA96";#N/A,#N/A,FALSE,"INTRAN96";#N/A,#N/A,FALSE,"NAA9697";#N/A,#N/A,FALSE,"ECWEBB";#N/A,#N/A,FALSE,"MFT96";#N/A,#N/A,FALSE,"CTrecon"}</definedName>
    <definedName name="K">#REF!</definedName>
    <definedName name="Key">#REF!</definedName>
    <definedName name="koko">#REF!</definedName>
    <definedName name="l" hidden="1">{#N/A,#N/A,FALSE,"TMCOMP96";#N/A,#N/A,FALSE,"MAT96";#N/A,#N/A,FALSE,"FANDA96";#N/A,#N/A,FALSE,"INTRAN96";#N/A,#N/A,FALSE,"NAA9697";#N/A,#N/A,FALSE,"ECWEBB";#N/A,#N/A,FALSE,"MFT96";#N/A,#N/A,FALSE,"CTrecon"}</definedName>
    <definedName name="LA_List">#REF!</definedName>
    <definedName name="Label">!#REF!</definedName>
    <definedName name="Last_3C">#REF!</definedName>
    <definedName name="Last_round">#REF!</definedName>
    <definedName name="last_year">#REF!</definedName>
    <definedName name="last_year_alias">#REF!</definedName>
    <definedName name="LastDayofMonth">#REF!</definedName>
    <definedName name="LastEco">#REF!</definedName>
    <definedName name="lat_data">#REF!</definedName>
    <definedName name="lat_date">#REF!</definedName>
    <definedName name="lat_var">#REF!</definedName>
    <definedName name="lease">#REF!</definedName>
    <definedName name="LGFflag">#REF!</definedName>
    <definedName name="lkp_forecast">#REF!</definedName>
    <definedName name="LoBDATA">#REF!</definedName>
    <definedName name="Location">#REF!</definedName>
    <definedName name="map_forecast">#REF!</definedName>
    <definedName name="MAPPING">#REF!</definedName>
    <definedName name="MAPPING2">#REF!</definedName>
    <definedName name="MAR_2012">#REF!</definedName>
    <definedName name="MARCH">#REF!</definedName>
    <definedName name="MARCH2">#REF!</definedName>
    <definedName name="MasterCheck">#REF!</definedName>
    <definedName name="Matrix">#REF!</definedName>
    <definedName name="MAY">#REF!</definedName>
    <definedName name="MAY_2012">#REF!</definedName>
    <definedName name="MAY_2013">#REF!</definedName>
    <definedName name="midpopF">#REF!</definedName>
    <definedName name="midpopm">#REF!</definedName>
    <definedName name="midpopp">#REF!</definedName>
    <definedName name="MigrantsF">#REF!</definedName>
    <definedName name="MigrantsM">#REF!</definedName>
    <definedName name="MigrantsM2">#REF!</definedName>
    <definedName name="MigrantsP">#REF!</definedName>
    <definedName name="Migration">#REF!</definedName>
    <definedName name="Mileage">#REF!</definedName>
    <definedName name="mine" hidden="1">{#N/A,#N/A,FALSE,"CGBR95C"}</definedName>
    <definedName name="Month">#REF!</definedName>
    <definedName name="Months">#REF!</definedName>
    <definedName name="MonthVL">#REF!</definedName>
    <definedName name="MPR">#REF!</definedName>
    <definedName name="mxF">#REF!</definedName>
    <definedName name="mxM">#REF!</definedName>
    <definedName name="mxP">#REF!</definedName>
    <definedName name="myNamedRange">#REF!</definedName>
    <definedName name="n" hidden="1">{#N/A,#N/A,FALSE,"TMCOMP96";#N/A,#N/A,FALSE,"MAT96";#N/A,#N/A,FALSE,"FANDA96";#N/A,#N/A,FALSE,"INTRAN96";#N/A,#N/A,FALSE,"NAA9697";#N/A,#N/A,FALSE,"ECWEBB";#N/A,#N/A,FALSE,"MFT96";#N/A,#N/A,FALSE,"CTrecon"}</definedName>
    <definedName name="Name">#REF!</definedName>
    <definedName name="NEARNONCASH">#REF!</definedName>
    <definedName name="new" hidden="1">{#N/A,#N/A,FALSE,"TMCOMP96";#N/A,#N/A,FALSE,"MAT96";#N/A,#N/A,FALSE,"FANDA96";#N/A,#N/A,FALSE,"INTRAN96";#N/A,#N/A,FALSE,"NAA9697";#N/A,#N/A,FALSE,"ECWEBB";#N/A,#N/A,FALSE,"MFT96";#N/A,#N/A,FALSE,"CTrecon"}</definedName>
    <definedName name="new_rpi">#REF!</definedName>
    <definedName name="nhsa">#REF!</definedName>
    <definedName name="nhsdefs">#REF!</definedName>
    <definedName name="nhsdp">#REF!</definedName>
    <definedName name="nhstot">#REF!</definedName>
    <definedName name="nlfo">#REF!</definedName>
    <definedName name="nlfout">#REF!</definedName>
    <definedName name="nlfp">#REF!</definedName>
    <definedName name="nlfpcout">#REF!</definedName>
    <definedName name="no_member">#REF!</definedName>
    <definedName name="NOCONFLICT" hidden="1">{#N/A,#N/A,FALSE,"TMCOMP96";#N/A,#N/A,FALSE,"MAT96";#N/A,#N/A,FALSE,"FANDA96";#N/A,#N/A,FALSE,"INTRAN96";#N/A,#N/A,FALSE,"NAA9697";#N/A,#N/A,FALSE,"ECWEBB";#N/A,#N/A,FALSE,"MFT96";#N/A,#N/A,FALSE,"CTrecon"}</definedName>
    <definedName name="Nom">#REF!</definedName>
    <definedName name="Nominal">#REF!</definedName>
    <definedName name="Nominals">#REF!</definedName>
    <definedName name="Not_being_used">#REF!</definedName>
    <definedName name="NOV">#REF!</definedName>
    <definedName name="NOV_2012">#REF!</definedName>
    <definedName name="num">#REF!</definedName>
    <definedName name="Number">#REF!,#REF!,#REF!,#REF!,#REF!,#REF!,#REF!,#REF!,#REF!,#REF!,#REF!,#REF!</definedName>
    <definedName name="OCT">#REF!</definedName>
    <definedName name="OCT_2012">#REF!</definedName>
    <definedName name="OCT_2013">#REF!</definedName>
    <definedName name="old_rpi">#REF!</definedName>
    <definedName name="ONS_NAA">#REF!</definedName>
    <definedName name="opt_forecasts">#REF!</definedName>
    <definedName name="Option2" hidden="1">{#N/A,#N/A,FALSE,"TMCOMP96";#N/A,#N/A,FALSE,"MAT96";#N/A,#N/A,FALSE,"FANDA96";#N/A,#N/A,FALSE,"INTRAN96";#N/A,#N/A,FALSE,"NAA9697";#N/A,#N/A,FALSE,"ECWEBB";#N/A,#N/A,FALSE,"MFT96";#N/A,#N/A,FALSE,"CTrecon"}</definedName>
    <definedName name="Oth_COINS_data">#REF!</definedName>
    <definedName name="oto">#REF!</definedName>
    <definedName name="otout">#REF!</definedName>
    <definedName name="otp">#REF!</definedName>
    <definedName name="output1617">#REF!</definedName>
    <definedName name="output1718">#REF!</definedName>
    <definedName name="output1819">#REF!</definedName>
    <definedName name="output1920">#REF!</definedName>
    <definedName name="output2021">#REF!</definedName>
    <definedName name="OUTSIDEAEF">#REF!</definedName>
    <definedName name="OUTTURN">#REF!</definedName>
    <definedName name="p">#REF!</definedName>
    <definedName name="PALL">#REF!</definedName>
    <definedName name="parents">#REF!</definedName>
    <definedName name="Paste_values">#REF!</definedName>
    <definedName name="PAT">#REF!</definedName>
    <definedName name="PCCapDEL">#REF!</definedName>
    <definedName name="pcspsa">#REF!</definedName>
    <definedName name="pcspsdp">#REF!</definedName>
    <definedName name="pcspstot">#REF!</definedName>
    <definedName name="pdf_area">#REF!</definedName>
    <definedName name="peacekeeping">#REF!</definedName>
    <definedName name="PEF_ID">#REF!</definedName>
    <definedName name="Pensionadj">#REF!</definedName>
    <definedName name="Personal">#REF!</definedName>
    <definedName name="Philippa">#REF!</definedName>
    <definedName name="Pop" hidden="1">#REF!</definedName>
    <definedName name="Population" hidden="1">#REF!</definedName>
    <definedName name="Post_Economy">#REF!</definedName>
    <definedName name="potatoe" hidden="1">{#N/A,#N/A,FALSE,"Comp. of IMBEs all bens.  T8";#N/A,#N/A,FALSE,"Comp. of IMBE with provision.T4";#N/A,#N/A,FALSE,"Comp. IMBE with Sep PES.  T6"}</definedName>
    <definedName name="pp" hidden="1">#REF!</definedName>
    <definedName name="PPbyMonth">#REF!</definedName>
    <definedName name="Previous">#REF!</definedName>
    <definedName name="Prince">#REF!</definedName>
    <definedName name="print">#REF!</definedName>
    <definedName name="_xlnm.Print_Titles">#N/A</definedName>
    <definedName name="PRINT1">#REF!</definedName>
    <definedName name="PRINT2">#REF!</definedName>
    <definedName name="PRINT20">#REF!</definedName>
    <definedName name="PRINT3">#REF!</definedName>
    <definedName name="PRINT4">#REF!</definedName>
    <definedName name="PRINT5">#REF!</definedName>
    <definedName name="PRINT6">#REF!</definedName>
    <definedName name="PRINT7">#REF!</definedName>
    <definedName name="PRINT8">#REF!</definedName>
    <definedName name="PRINTA">#REF!</definedName>
    <definedName name="PRINTC">#REF!</definedName>
    <definedName name="Printtab">#REF!</definedName>
    <definedName name="Printtab10">#REF!</definedName>
    <definedName name="Printtab11">#REF!</definedName>
    <definedName name="Printtab2">#REF!</definedName>
    <definedName name="Printtab3">#REF!</definedName>
    <definedName name="Printtab4">#REF!</definedName>
    <definedName name="Printtab5">#REF!</definedName>
    <definedName name="Printtab6">#REF!</definedName>
    <definedName name="printtab7">#REF!</definedName>
    <definedName name="Printtab8">#REF!</definedName>
    <definedName name="Prodtest" hidden="1">#REF!</definedName>
    <definedName name="PROFILE">#REF!</definedName>
    <definedName name="Profiles" hidden="1">#REF!</definedName>
    <definedName name="Projections" hidden="1">#REF!</definedName>
    <definedName name="PSAT_Area">#REF!</definedName>
    <definedName name="PSAT_date">#REF!</definedName>
    <definedName name="PSAT_Name">#REF!</definedName>
    <definedName name="PSF">#REF!</definedName>
    <definedName name="PSF4CY">#REF!</definedName>
    <definedName name="PSFD">#REF!</definedName>
    <definedName name="PSFN">#REF!</definedName>
    <definedName name="pstar">#REF!</definedName>
    <definedName name="q" hidden="1">#REF!</definedName>
    <definedName name="QtrlyData">#REF!</definedName>
    <definedName name="QUARTER">#REF!</definedName>
    <definedName name="Quarters">#REF!</definedName>
    <definedName name="Rail_Travel">#REF!</definedName>
    <definedName name="ratio">#REF!</definedName>
    <definedName name="RDEL">OFFSET(#REF!,0,0,MAX(#REF!),1)</definedName>
    <definedName name="Rec" hidden="1">{#N/A,#N/A,FALSE,"TMCOMP96";#N/A,#N/A,FALSE,"MAT96";#N/A,#N/A,FALSE,"FANDA96";#N/A,#N/A,FALSE,"INTRAN96";#N/A,#N/A,FALSE,"NAA9697";#N/A,#N/A,FALSE,"ECWEBB";#N/A,#N/A,FALSE,"MFT96";#N/A,#N/A,FALSE,"CTrecon"}</definedName>
    <definedName name="Receipts">OFFSET(#REF!,0,0,MAX(#REF!),1)</definedName>
    <definedName name="ReceiptsColumn">#REF!</definedName>
    <definedName name="ReceiptsRow">#REF!</definedName>
    <definedName name="ReductionTargets">#REF!</definedName>
    <definedName name="REP">#REF!</definedName>
    <definedName name="rerg" hidden="1">#REF!</definedName>
    <definedName name="ResAME">#REF!</definedName>
    <definedName name="RESCAP">#REF!</definedName>
    <definedName name="ResDEL">#REF!</definedName>
    <definedName name="Results" hidden="1">#REF!</definedName>
    <definedName name="Revenue">#REF!</definedName>
    <definedName name="RGDATA">#REF!</definedName>
    <definedName name="RiskMatrix">#REF!</definedName>
    <definedName name="rng_cd_oecdhrs_data">#REF!</definedName>
    <definedName name="rng_cd_oecdhrs_y">#REF!</definedName>
    <definedName name="rng_cd_x">#REF!</definedName>
    <definedName name="rng_combo">#REF!</definedName>
    <definedName name="rng_cultivated">#REF!</definedName>
    <definedName name="rng_def_cultivated">#REF!</definedName>
    <definedName name="rng_def_entertainment">#REF!</definedName>
    <definedName name="rng_def_hardware">#REF!</definedName>
    <definedName name="rng_def_landimprovements">#REF!</definedName>
    <definedName name="rng_def_min">#REF!</definedName>
    <definedName name="rng_def_otherbuildings">#REF!</definedName>
    <definedName name="rng_def_othermachinery">#REF!</definedName>
    <definedName name="rng_def_otherstructures">#REF!</definedName>
    <definedName name="rng_def_researchdevelopment">#REF!</definedName>
    <definedName name="rng_def_softdataoa">#REF!</definedName>
    <definedName name="rng_def_softdatap">#REF!</definedName>
    <definedName name="rng_def_telecoms">#REF!</definedName>
    <definedName name="rng_def_transport">#REF!</definedName>
    <definedName name="rng_entertainment">#REF!</definedName>
    <definedName name="rng_gfcf_combo">#REF!</definedName>
    <definedName name="rng_gfcf_cultivated">#REF!</definedName>
    <definedName name="rng_gfcf_entertainment">#REF!</definedName>
    <definedName name="rng_gfcf_hardware">#REF!</definedName>
    <definedName name="rng_gfcf_min">#REF!</definedName>
    <definedName name="rng_gfcf_othermachinery">#REF!</definedName>
    <definedName name="rng_gfcf_researchdevelopment">#REF!</definedName>
    <definedName name="rng_gfcf_softdatacombined">#REF!</definedName>
    <definedName name="rng_gfcf_telecoms">#REF!</definedName>
    <definedName name="rng_gfcf_transport">#REF!</definedName>
    <definedName name="rng_hardware">#REF!</definedName>
    <definedName name="rng_lc_oecdhrs_data">#REF!</definedName>
    <definedName name="rng_lc_oecdhrs_y">#REF!</definedName>
    <definedName name="rng_lc_x">#REF!</definedName>
    <definedName name="rng_min">#REF!</definedName>
    <definedName name="rng_othermachinery">#REF!</definedName>
    <definedName name="rng_researchdevelopment">#REF!</definedName>
    <definedName name="rng_softdataoa">#REF!</definedName>
    <definedName name="rng_softdatap">#REF!</definedName>
    <definedName name="rng_telecoms">#REF!</definedName>
    <definedName name="rng_tfp_oecdhrs_data">#REF!</definedName>
    <definedName name="rng_tfp_oecdhrs_y">#REF!</definedName>
    <definedName name="rng_tfp_x">#REF!</definedName>
    <definedName name="rng_transport">#REF!</definedName>
    <definedName name="rng_uc_combo">#REF!</definedName>
    <definedName name="rng_uc_cultivated">#REF!</definedName>
    <definedName name="rng_uc_entertainment">#REF!</definedName>
    <definedName name="rng_uc_hardware">#REF!</definedName>
    <definedName name="rng_uc_min">#REF!</definedName>
    <definedName name="rng_uc_othermachinery">#REF!</definedName>
    <definedName name="rng_uc_researchdevelopment">#REF!</definedName>
    <definedName name="rng_uc_softdataoa">#REF!</definedName>
    <definedName name="rng_uc_softdatap">#REF!</definedName>
    <definedName name="rng_uc_telecoms">#REF!</definedName>
    <definedName name="rng_uc_transport">#REF!</definedName>
    <definedName name="rngTable1">#REF!</definedName>
    <definedName name="rngTable2">#REF!</definedName>
    <definedName name="rngTable20">#REF!</definedName>
    <definedName name="rngTable3">#REF!</definedName>
    <definedName name="rngTable4">#REF!</definedName>
    <definedName name="rngTable5">#REF!</definedName>
    <definedName name="rngTable6">#REF!</definedName>
    <definedName name="rngTable7">#REF!</definedName>
    <definedName name="round_to">#REF!</definedName>
    <definedName name="Row_A">#REF!</definedName>
    <definedName name="Row_B">#REF!</definedName>
    <definedName name="Row_C">#REF!</definedName>
    <definedName name="Row_D">#REF!</definedName>
    <definedName name="Row_E">#REF!</definedName>
    <definedName name="Row_F">#REF!</definedName>
    <definedName name="Row_G">#REF!</definedName>
    <definedName name="Row_H">#REF!</definedName>
    <definedName name="RSXdata">#REF!</definedName>
    <definedName name="rt" hidden="1">#REF!</definedName>
    <definedName name="rter">#REF!</definedName>
    <definedName name="S" hidden="1">#REF!</definedName>
    <definedName name="S20_">#REF!</definedName>
    <definedName name="sal">#REF!</definedName>
    <definedName name="SAPBEXdnldView" hidden="1">"461Z8W8GZ2NCOWL40KSCH2RT2"</definedName>
    <definedName name="SAPBEXsysID" hidden="1">"BWP"</definedName>
    <definedName name="scale_by">#REF!</definedName>
    <definedName name="Scen">#REF!</definedName>
    <definedName name="Scen_14_32">#REF!</definedName>
    <definedName name="Scen_14_Pr">#REF!</definedName>
    <definedName name="Scen_OAS">#REF!</definedName>
    <definedName name="Scen_YAS">#REF!</definedName>
    <definedName name="SCOA">!#REF!</definedName>
    <definedName name="Score">#REF!</definedName>
    <definedName name="Scorecard_1">#REF!</definedName>
    <definedName name="Scorecard_2">#REF!</definedName>
    <definedName name="Scorecard_3">#REF!</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hidden="1">{#N/A,#N/A,FALSE,"TMCOMP96";#N/A,#N/A,FALSE,"MAT96";#N/A,#N/A,FALSE,"FANDA96";#N/A,#N/A,FALSE,"INTRAN96";#N/A,#N/A,FALSE,"NAA9697";#N/A,#N/A,FALSE,"ECWEBB";#N/A,#N/A,FALSE,"MFT96";#N/A,#N/A,FALSE,"CTrecon"}</definedName>
    <definedName name="section">#REF!,#REF!</definedName>
    <definedName name="sencount" hidden="1">2</definedName>
    <definedName name="SEP_2012">#REF!</definedName>
    <definedName name="SEP_2013">#REF!</definedName>
    <definedName name="SEPT">#REF!</definedName>
    <definedName name="SEPT2">#REF!</definedName>
    <definedName name="sfad" hidden="1">{#N/A,#N/A,FALSE,"TMCOMP96";#N/A,#N/A,FALSE,"MAT96";#N/A,#N/A,FALSE,"FANDA96";#N/A,#N/A,FALSE,"INTRAN96";#N/A,#N/A,FALSE,"NAA9697";#N/A,#N/A,FALSE,"ECWEBB";#N/A,#N/A,FALSE,"MFT96";#N/A,#N/A,FALSE,"CTrecon"}</definedName>
    <definedName name="SG_data">#REF!</definedName>
    <definedName name="ShadedArea">#REF!,#REF!,#REF!,#REF!,#REF!,#REF!,#REF!,#REF!,#REF!,#REF!</definedName>
    <definedName name="shortfalls">#REF!</definedName>
    <definedName name="Specialism">#REF!</definedName>
    <definedName name="specific_sheets">#REF!</definedName>
    <definedName name="Spendsum">#REF!</definedName>
    <definedName name="Spring">#REF!</definedName>
    <definedName name="squeeze1617">#REF!</definedName>
    <definedName name="squeeze1718">#REF!</definedName>
    <definedName name="squeeze1819">#REF!</definedName>
    <definedName name="squeeze1920">#REF!</definedName>
    <definedName name="squeeze2021">#REF!</definedName>
    <definedName name="START">#REF!</definedName>
    <definedName name="Start_of_Checks">#REF!</definedName>
    <definedName name="Status_3C">#REF!</definedName>
    <definedName name="STOP">#REF!</definedName>
    <definedName name="SUBROU">#REF!</definedName>
    <definedName name="Subsistence">#REF!</definedName>
    <definedName name="Sumif_count">#REF!</definedName>
    <definedName name="Summary2">#REF!</definedName>
    <definedName name="summaryf">#REF!</definedName>
    <definedName name="summarym">#REF!</definedName>
    <definedName name="summaryp">#REF!</definedName>
    <definedName name="Supplementary_tables">#REF!</definedName>
    <definedName name="Symbol_3C_0">#REF!</definedName>
    <definedName name="Symbol_3C_1">#REF!</definedName>
    <definedName name="Symbol_3C_2">#REF!</definedName>
    <definedName name="Symbol_3C_3">#REF!</definedName>
    <definedName name="Symbol_3C_4">#REF!</definedName>
    <definedName name="T.10" hidden="1">#REF!</definedName>
    <definedName name="T_S_Other">#REF!</definedName>
    <definedName name="T2.4b">#REF!</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B1">#REF!</definedName>
    <definedName name="TABB2">#REF!</definedName>
    <definedName name="Table">#REF!</definedName>
    <definedName name="table_1">#REF!</definedName>
    <definedName name="Table_1.1.">#REF!</definedName>
    <definedName name="table_2">#REF!</definedName>
    <definedName name="Table_2.3">#REF!</definedName>
    <definedName name="Table_2.4">#REF!</definedName>
    <definedName name="Table_2.5">#REF!</definedName>
    <definedName name="Table_2.6">#REF!</definedName>
    <definedName name="Table_2.7">#REF!</definedName>
    <definedName name="table_3">#REF!</definedName>
    <definedName name="Table_4.11">#REF!</definedName>
    <definedName name="Table_4.12">#REF!</definedName>
    <definedName name="Table_4.13">#REF!</definedName>
    <definedName name="Table_4.1ch2">#REF!</definedName>
    <definedName name="Table_4.2">#REF!</definedName>
    <definedName name="Table_4.3">#REF!</definedName>
    <definedName name="Table_4.4">#REF!</definedName>
    <definedName name="Table_4.5">#REF!</definedName>
    <definedName name="Table_4.6">#REF!</definedName>
    <definedName name="table_a">#REF!</definedName>
    <definedName name="Table_A.1">#REF!</definedName>
    <definedName name="Table_A.2">#REF!</definedName>
    <definedName name="Table_A.3">#REF!</definedName>
    <definedName name="table_b">#REF!</definedName>
    <definedName name="Table_B.1">#REF!</definedName>
    <definedName name="Table_B.2">#REF!</definedName>
    <definedName name="Table_B11">#REF!</definedName>
    <definedName name="Table_B11__Net_taxes_and_social_security_contributions_2004_05">#REF!</definedName>
    <definedName name="Table_B24">#REF!</definedName>
    <definedName name="Table_B24__Financing_requirement_forecast">#REF!</definedName>
    <definedName name="Table_B4">#REF!</definedName>
    <definedName name="Table_B4__Estimated_costs_of_Pre_Budget_Report_policy_decisions_and_others_announced_since_Budget_2004_1">#REF!</definedName>
    <definedName name="Table_B5">#REF!</definedName>
    <definedName name="Table_B5__National_insurance_contribution_rates_2005_06">#REF!</definedName>
    <definedName name="Table_B6">#REF!</definedName>
    <definedName name="Table_B6__Income_tax_allowances_2005_06">#REF!</definedName>
    <definedName name="Table_B7">#REF!</definedName>
    <definedName name="Table_B7__Working_and_Child_Tax_Credit_rates_and_thresholds">#REF!</definedName>
    <definedName name="table_c">#REF!</definedName>
    <definedName name="table_d">#REF!</definedName>
    <definedName name="table_e">#REF!</definedName>
    <definedName name="table_f">#REF!</definedName>
    <definedName name="table_g">#REF!</definedName>
    <definedName name="Table_GDP">#REF!</definedName>
    <definedName name="table_h">#REF!</definedName>
    <definedName name="table1bb">#REF!</definedName>
    <definedName name="Table2">#REF!</definedName>
    <definedName name="TABLEA">#REF!</definedName>
    <definedName name="TableA1">#REF!</definedName>
    <definedName name="TABLEB1">#REF!</definedName>
    <definedName name="TABLEF1">#REF!</definedName>
    <definedName name="tablePrefix">#REF!</definedName>
    <definedName name="Team_names">#REF!</definedName>
    <definedName name="testname" hidden="1">#REF!</definedName>
    <definedName name="tg">#REF!</definedName>
    <definedName name="this_year">#REF!</definedName>
    <definedName name="this_year_alias">#REF!</definedName>
    <definedName name="tia" hidden="1">{#N/A,#N/A,FALSE,"TMCOMP96";#N/A,#N/A,FALSE,"MAT96";#N/A,#N/A,FALSE,"FANDA96";#N/A,#N/A,FALSE,"INTRAN96";#N/A,#N/A,FALSE,"NAA9697";#N/A,#N/A,FALSE,"ECWEBB";#N/A,#N/A,FALSE,"MFT96";#N/A,#N/A,FALSE,"CTrecon"}</definedName>
    <definedName name="TITLES">#REF!</definedName>
    <definedName name="Today" hidden="1">#REF!</definedName>
    <definedName name="toolong">#REF!</definedName>
    <definedName name="TOTAL">#REF!</definedName>
    <definedName name="Totalx">#REF!</definedName>
    <definedName name="tpsa">#REF!</definedName>
    <definedName name="tpsdp">#REF!</definedName>
    <definedName name="tpstot">#REF!</definedName>
    <definedName name="TR_Source">#REF!</definedName>
    <definedName name="TR_Source2">#REF!</definedName>
    <definedName name="tr444444444e" hidden="1">{#N/A,#N/A,FALSE,"TMCOMP96";#N/A,#N/A,FALSE,"MAT96";#N/A,#N/A,FALSE,"FANDA96";#N/A,#N/A,FALSE,"INTRAN96";#N/A,#N/A,FALSE,"NAA9697";#N/A,#N/A,FALSE,"ECWEBB";#N/A,#N/A,FALSE,"MFT96";#N/A,#N/A,FALSE,"CTrecon"}</definedName>
    <definedName name="tr44f" hidden="1">{#N/A,#N/A,FALSE,"TMCOMP96";#N/A,#N/A,FALSE,"MAT96";#N/A,#N/A,FALSE,"FANDA96";#N/A,#N/A,FALSE,"INTRAN96";#N/A,#N/A,FALSE,"NAA9697";#N/A,#N/A,FALSE,"ECWEBB";#N/A,#N/A,FALSE,"MFT96";#N/A,#N/A,FALSE,"CTrecon"}</definedName>
    <definedName name="Transactions2">#REF!</definedName>
    <definedName name="Travel_and_Subsisten">#REF!</definedName>
    <definedName name="Travel_Service_Fees">#REF!</definedName>
    <definedName name="Trend">#REF!</definedName>
    <definedName name="trggh" hidden="1">{#N/A,#N/A,FALSE,"TMCOMP96";#N/A,#N/A,FALSE,"MAT96";#N/A,#N/A,FALSE,"FANDA96";#N/A,#N/A,FALSE,"INTRAN96";#N/A,#N/A,FALSE,"NAA9697";#N/A,#N/A,FALSE,"ECWEBB";#N/A,#N/A,FALSE,"MFT96";#N/A,#N/A,FALSE,"CTrecon"}</definedName>
    <definedName name="Trigger">#REF!</definedName>
    <definedName name="tttttttttttttttttt" hidden="1">{#N/A,#N/A,FALSE,"CGBR95C"}</definedName>
    <definedName name="ujyhv" hidden="1">{#N/A,#N/A,FALSE,"TMCOMP96";#N/A,#N/A,FALSE,"MAT96";#N/A,#N/A,FALSE,"FANDA96";#N/A,#N/A,FALSE,"INTRAN96";#N/A,#N/A,FALSE,"NAA9697";#N/A,#N/A,FALSE,"ECWEBB";#N/A,#N/A,FALSE,"MFT96";#N/A,#N/A,FALSE,"CTrecon"}</definedName>
    <definedName name="UK_travel">#REF!</definedName>
    <definedName name="Unused" hidden="1">#REF!</definedName>
    <definedName name="Unused4" hidden="1">#REF!</definedName>
    <definedName name="Unused5" hidden="1">#REF!</definedName>
    <definedName name="Unused7" hidden="1">#REF!</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#REF!</definedName>
    <definedName name="Unusued24" hidden="1">#REF!</definedName>
    <definedName name="Unusued3" hidden="1">#REF!</definedName>
    <definedName name="Unusued5" hidden="1">#REF!</definedName>
    <definedName name="Unusued8" hidden="1">{#N/A,#N/A,FALSE,"TMCOMP96";#N/A,#N/A,FALSE,"MAT96";#N/A,#N/A,FALSE,"FANDA96";#N/A,#N/A,FALSE,"INTRAN96";#N/A,#N/A,FALSE,"NAA9697";#N/A,#N/A,FALSE,"ECWEBB";#N/A,#N/A,FALSE,"MFT96";#N/A,#N/A,FALSE,"CTrecon"}</definedName>
    <definedName name="V1_">#REF!</definedName>
    <definedName name="V10_">#REF!</definedName>
    <definedName name="V11_">#REF!</definedName>
    <definedName name="V12_">#REF!</definedName>
    <definedName name="V13_">#REF!</definedName>
    <definedName name="V14_">#REF!</definedName>
    <definedName name="V15_">#REF!</definedName>
    <definedName name="V16_">#REF!</definedName>
    <definedName name="V17_">#REF!</definedName>
    <definedName name="V18_">#REF!</definedName>
    <definedName name="V19_">#REF!</definedName>
    <definedName name="V2_">#REF!</definedName>
    <definedName name="V20_">#REF!</definedName>
    <definedName name="V3_">#REF!</definedName>
    <definedName name="V35_">#REF!</definedName>
    <definedName name="V3A">#N/A</definedName>
    <definedName name="V4_">#REF!</definedName>
    <definedName name="V40_">#REF!</definedName>
    <definedName name="V4A">#N/A</definedName>
    <definedName name="V5_">#REF!</definedName>
    <definedName name="V51_">#REF!</definedName>
    <definedName name="V52_">#REF!</definedName>
    <definedName name="V53_">#REF!</definedName>
    <definedName name="V54_">#REF!</definedName>
    <definedName name="V55_">#REF!</definedName>
    <definedName name="V5A">#N/A</definedName>
    <definedName name="V6_">#REF!</definedName>
    <definedName name="V64_">#REF!</definedName>
    <definedName name="V68_">#REF!</definedName>
    <definedName name="V7_">#REF!</definedName>
    <definedName name="V8_">#REF!</definedName>
    <definedName name="V80_">#N/A</definedName>
    <definedName name="V81_">#N/A</definedName>
    <definedName name="V83_">#REF!</definedName>
    <definedName name="V84_">#REF!</definedName>
    <definedName name="V85_">#REF!</definedName>
    <definedName name="V9_">#REF!</definedName>
    <definedName name="ValidScores">#REF!</definedName>
    <definedName name="Value">#REF!</definedName>
    <definedName name="Ver">#REF!</definedName>
    <definedName name="Version">!#REF!</definedName>
    <definedName name="Vertical">#REF!</definedName>
    <definedName name="VlookupColC">#REF!</definedName>
    <definedName name="w" hidden="1">{#N/A,#N/A,FALSE,"CGBR95C"}</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ere_from">#REF!</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Dint96." hidden="1">{"Debt interest",#N/A,FALSE,"DINT96"}</definedName>
    <definedName name="wrn.Expenditure._.Report." hidden="1">{#N/A,#N/A,FALSE,"June99 (3)BEN";#N/A,#N/A,FALSE,"June99 (3) IOP";#N/A,#N/A,FALSE,"June99 (3) COM";#N/A,#N/A,FALSE,"June 99 (3) SMBEN"}</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National._.Debt." hidden="1">{"Debt interest",#N/A,FALSE,"DINT 2000"}</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ables._.1._.to._.4." hidden="1">{#N/A,#N/A,FALSE,"T1 Comparison with last month";#N/A,#N/A,FALSE,"T2 Comparison with Provision";#N/A,#N/A,FALSE,"T3 Comparison with PES";#N/A,#N/A,FALSE,"Table 4 Comparison with DR 1998"}</definedName>
    <definedName name="wrn.TMCOMP." hidden="1">{#N/A,#N/A,FALSE,"TMCOMP96";#N/A,#N/A,FALSE,"MAT96";#N/A,#N/A,FALSE,"FANDA96";#N/A,#N/A,FALSE,"INTRAN96";#N/A,#N/A,FALSE,"NAA9697";#N/A,#N/A,FALSE,"ECWEBB";#N/A,#N/A,FALSE,"MFT96";#N/A,#N/A,FALSE,"CTrecon"}</definedName>
    <definedName name="X">#REF!</definedName>
    <definedName name="y" hidden="1">#REF!</definedName>
    <definedName name="Years">#REF!</definedName>
    <definedName name="years06_08">#REF!</definedName>
    <definedName name="years84_91">#REF!</definedName>
    <definedName name="years92_05">#REF!</definedName>
    <definedName name="yght" hidden="1">{#N/A,#N/A,FALSE,"TMCOMP96";#N/A,#N/A,FALSE,"MAT96";#N/A,#N/A,FALSE,"FANDA96";#N/A,#N/A,FALSE,"INTRAN96";#N/A,#N/A,FALSE,"NAA9697";#N/A,#N/A,FALSE,"ECWEBB";#N/A,#N/A,FALSE,"MFT96";#N/A,#N/A,FALSE,"CTrecon"}</definedName>
    <definedName name="yhhfvf" hidden="1">{#N/A,#N/A,FALSE,"TMCOMP96";#N/A,#N/A,FALSE,"MAT96";#N/A,#N/A,FALSE,"FANDA96";#N/A,#N/A,FALSE,"INTRAN96";#N/A,#N/A,FALSE,"NAA9697";#N/A,#N/A,FALSE,"ECWEBB";#N/A,#N/A,FALSE,"MFT96";#N/A,#N/A,FALSE,"CTrecon"}</definedName>
    <definedName name="yhuyt" hidden="1">{#N/A,#N/A,FALSE,"TMCOMP96";#N/A,#N/A,FALSE,"MAT96";#N/A,#N/A,FALSE,"FANDA96";#N/A,#N/A,FALSE,"INTRAN96";#N/A,#N/A,FALSE,"NAA9697";#N/A,#N/A,FALSE,"ECWEBB";#N/A,#N/A,FALSE,"MFT96";#N/A,#N/A,FALSE,"CTrecon"}</definedName>
    <definedName name="Z_5774AB63_4B8A_11D6_8117_08005A7F5BB1_.wvu.Cols" hidden="1">#REF!</definedName>
    <definedName name="Z_5774AB63_4B8A_11D6_8117_08005A7F5BB1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3" l="1"/>
  <c r="M10" i="3" l="1"/>
  <c r="K10" i="3" s="1"/>
  <c r="J10" i="3"/>
  <c r="J24" i="4"/>
  <c r="M6" i="3"/>
  <c r="M7" i="3"/>
  <c r="M8" i="3"/>
  <c r="M9" i="3"/>
  <c r="M11" i="3"/>
  <c r="M12" i="3"/>
  <c r="M13" i="3"/>
  <c r="K13" i="3" s="1"/>
  <c r="M14" i="3"/>
  <c r="M15" i="3"/>
  <c r="M16" i="3"/>
  <c r="M18" i="3"/>
  <c r="M19" i="3"/>
  <c r="M20" i="3"/>
  <c r="M21" i="3"/>
  <c r="M22" i="3"/>
  <c r="M23" i="3"/>
  <c r="M24" i="3"/>
  <c r="M25" i="3"/>
  <c r="M26" i="3"/>
  <c r="M27" i="3"/>
  <c r="M28" i="3"/>
  <c r="M29" i="3"/>
  <c r="M30" i="3"/>
  <c r="M31" i="3"/>
  <c r="M32" i="3"/>
  <c r="M33" i="3"/>
  <c r="M34" i="3"/>
  <c r="M5" i="3"/>
  <c r="W18" i="3"/>
  <c r="W34" i="3"/>
  <c r="W10" i="3"/>
  <c r="O5" i="2" l="1" a="1"/>
  <c r="O5" i="2" s="1"/>
  <c r="N5" i="2" a="1"/>
  <c r="N5" i="2" s="1"/>
  <c r="J6" i="3"/>
  <c r="W13" i="3"/>
  <c r="K11" i="3" l="1"/>
  <c r="K18" i="3"/>
  <c r="W6" i="3"/>
  <c r="K6" i="3" s="1"/>
  <c r="W7" i="3"/>
  <c r="W8" i="3"/>
  <c r="W9" i="3"/>
  <c r="W21" i="3"/>
  <c r="W22" i="3"/>
  <c r="W24" i="3"/>
  <c r="W28" i="3"/>
  <c r="W33" i="3"/>
  <c r="W5" i="3"/>
  <c r="K16" i="4"/>
  <c r="J7" i="3"/>
  <c r="J5" i="3"/>
  <c r="K24" i="4"/>
  <c r="K5" i="4"/>
  <c r="K6" i="4"/>
  <c r="K7" i="4"/>
  <c r="K8" i="4"/>
  <c r="K9" i="4"/>
  <c r="K10" i="4"/>
  <c r="K11" i="4"/>
  <c r="K12" i="4"/>
  <c r="K13" i="4"/>
  <c r="K14" i="4"/>
  <c r="K15" i="4"/>
  <c r="K17" i="4"/>
  <c r="K18" i="4"/>
  <c r="K19" i="4"/>
  <c r="K20" i="4"/>
  <c r="K21" i="4"/>
  <c r="K22" i="4"/>
  <c r="K23" i="4"/>
  <c r="K25" i="4"/>
  <c r="K26" i="4"/>
  <c r="K27" i="4"/>
  <c r="K28" i="4"/>
  <c r="K29" i="4"/>
  <c r="J6" i="4"/>
  <c r="J7" i="4"/>
  <c r="J8" i="4"/>
  <c r="J9" i="4"/>
  <c r="J10" i="4"/>
  <c r="J11" i="4"/>
  <c r="J12" i="4"/>
  <c r="J13" i="4"/>
  <c r="J14" i="4"/>
  <c r="J15" i="4"/>
  <c r="J16" i="4"/>
  <c r="J17" i="4"/>
  <c r="J18" i="4"/>
  <c r="J19" i="4"/>
  <c r="J20" i="4"/>
  <c r="J21" i="4"/>
  <c r="J22" i="4"/>
  <c r="J23" i="4"/>
  <c r="J25" i="4"/>
  <c r="J26" i="4"/>
  <c r="J27" i="4"/>
  <c r="J28" i="4"/>
  <c r="J29" i="4"/>
  <c r="J5" i="4"/>
  <c r="E35" i="4"/>
  <c r="D35" i="4"/>
  <c r="C35" i="4"/>
  <c r="J33" i="3"/>
  <c r="J32" i="3"/>
  <c r="J31" i="3"/>
  <c r="J30" i="3"/>
  <c r="J29" i="3"/>
  <c r="J28" i="3"/>
  <c r="J27" i="3"/>
  <c r="J26" i="3"/>
  <c r="J25" i="3"/>
  <c r="J24" i="3"/>
  <c r="J23" i="3"/>
  <c r="J22" i="3"/>
  <c r="J21" i="3"/>
  <c r="J20" i="3"/>
  <c r="J19" i="3"/>
  <c r="J18" i="3"/>
  <c r="J16" i="3"/>
  <c r="J15" i="3"/>
  <c r="J14" i="3"/>
  <c r="J13" i="3"/>
  <c r="J12" i="3"/>
  <c r="J11" i="3"/>
  <c r="J9" i="3"/>
  <c r="J8" i="3"/>
  <c r="W23" i="3" l="1"/>
  <c r="K23" i="3" s="1"/>
  <c r="W27" i="3"/>
  <c r="W14" i="3"/>
  <c r="K14" i="3" s="1"/>
  <c r="W29" i="3"/>
  <c r="W16" i="3"/>
  <c r="K22" i="3"/>
  <c r="K33" i="3"/>
  <c r="K21" i="3"/>
  <c r="W30" i="3"/>
  <c r="W17" i="3"/>
  <c r="M17" i="3" s="1"/>
  <c r="W26" i="3"/>
  <c r="W32" i="3"/>
  <c r="W20" i="3"/>
  <c r="W31" i="3"/>
  <c r="W19" i="3"/>
  <c r="K24" i="3"/>
  <c r="K28" i="3"/>
  <c r="W12" i="3"/>
  <c r="W25" i="3"/>
  <c r="K26" i="3" l="1"/>
  <c r="M5" i="2" a="1"/>
  <c r="M5" i="2" s="1"/>
  <c r="S5" i="2" s="1" a="1"/>
  <c r="K29" i="3"/>
  <c r="K27" i="3"/>
  <c r="K17" i="3"/>
  <c r="K8" i="3"/>
  <c r="K9" i="3"/>
  <c r="K7" i="3"/>
  <c r="K5" i="3"/>
  <c r="J12" i="2" l="1"/>
  <c r="K12" i="2"/>
  <c r="K14" i="2"/>
  <c r="S5" i="2"/>
  <c r="K5" i="2" s="1"/>
  <c r="J22" i="2"/>
  <c r="J18" i="2"/>
  <c r="J19" i="2"/>
  <c r="K27" i="2"/>
  <c r="J11" i="2"/>
  <c r="J15" i="2"/>
  <c r="K20" i="2"/>
  <c r="K26" i="2"/>
  <c r="J29" i="2"/>
  <c r="K25" i="2"/>
  <c r="J10" i="2"/>
  <c r="J24" i="2"/>
  <c r="J27" i="2"/>
  <c r="J14" i="2"/>
  <c r="K21" i="2"/>
  <c r="K17" i="2"/>
  <c r="J23" i="2"/>
  <c r="J28" i="2"/>
  <c r="K29" i="2"/>
  <c r="K24" i="2"/>
  <c r="K10" i="2"/>
  <c r="J6" i="2"/>
  <c r="K8" i="2"/>
  <c r="J20" i="2"/>
  <c r="J26" i="2"/>
  <c r="K28" i="2"/>
  <c r="K23" i="2"/>
  <c r="J25" i="2"/>
  <c r="J9" i="2"/>
  <c r="K9" i="2"/>
  <c r="J30" i="2"/>
  <c r="K31" i="2"/>
  <c r="K15" i="2"/>
  <c r="J17" i="2"/>
  <c r="K6" i="2"/>
  <c r="J8" i="2"/>
  <c r="J21" i="2"/>
  <c r="K22" i="2"/>
  <c r="K19" i="2"/>
  <c r="J31" i="2"/>
  <c r="K18" i="2"/>
  <c r="J5" i="2"/>
  <c r="J16" i="2"/>
  <c r="K11" i="2"/>
  <c r="K30" i="2"/>
  <c r="J7" i="2"/>
  <c r="K13" i="2"/>
  <c r="K7" i="2"/>
  <c r="K16" i="2"/>
  <c r="J13" i="2"/>
  <c r="K16" i="3"/>
  <c r="K19" i="3"/>
  <c r="K30" i="3"/>
  <c r="K25" i="3"/>
  <c r="K20" i="3"/>
  <c r="K31" i="3"/>
  <c r="K32" i="3"/>
  <c r="K15" i="3"/>
  <c r="K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tc={D0744A83-705E-4B9D-AF6C-C2F09430ABC7}</author>
    <author>tc={E51979B0-8EDE-44A7-90B7-72A60AD2DE17}</author>
    <author>tc={40B6B41C-7406-4D9F-9C39-DF6946AA73C4}</author>
    <author>tc={3E4D56DF-207F-49D4-8501-2FB069F70436}</author>
    <author>tc={44D8E066-5C59-4898-8CBB-C33B6ACB8E22}</author>
    <author>tc={CD06FFAC-8EA0-4865-8F17-635823AE1A64}</author>
    <author>tc={752571B7-58C9-4B75-97A8-34DF6B6BF25A}</author>
    <author>tc={474C0F94-8092-4597-A876-0D37598CE733}</author>
    <author>tc={1B4418CF-80DC-479B-9796-10C170613D54}</author>
    <author>tc={49AFC07F-2B82-4045-8591-6FA4FAB0ACBC}</author>
    <author>tc={CF504BAC-4377-460F-92EF-62EEB9A086DF}</author>
  </authors>
  <commentList>
    <comment ref="N6" authorId="0" shapeId="0" xr:uid="{D0744A83-705E-4B9D-AF6C-C2F09430ABC7}">
      <text>
        <t>[Threaded comment]
Your version of Excel allows you to read this threaded comment; however, any edits to it will get removed if the file is opened in a newer version of Excel. Learn more: https://go.microsoft.com/fwlink/?linkid=870924
Comment:
    Adjustment for non-NHS to NHS transfers (mostly pay)</t>
      </text>
    </comment>
    <comment ref="O6" authorId="1" shapeId="0" xr:uid="{E51979B0-8EDE-44A7-90B7-72A60AD2DE17}">
      <text>
        <t>[Threaded comment]
Your version of Excel allows you to read this threaded comment; however, any edits to it will get removed if the file is opened in a newer version of Excel. Learn more: https://go.microsoft.com/fwlink/?linkid=870924
Comment:
    Adjustment for non-NHS to NHS transfers (mostly pay)</t>
      </text>
    </comment>
    <comment ref="W15" authorId="2" shapeId="0" xr:uid="{40B6B41C-7406-4D9F-9C39-DF6946AA73C4}">
      <text>
        <t xml:space="preserve">[Threaded comment]
Your version of Excel allows you to read this threaded comment; however, any edits to it will get removed if the file is opened in a newer version of Excel. Learn more: https://go.microsoft.com/fwlink/?linkid=870924
Comment:
    HMG does not publish the details of the SIA settlement </t>
      </text>
    </comment>
    <comment ref="N17" authorId="3" shapeId="0" xr:uid="{3E4D56DF-207F-49D4-8501-2FB069F70436}">
      <text>
        <t>[Threaded comment]
Your version of Excel allows you to read this threaded comment; however, any edits to it will get removed if the file is opened in a newer version of Excel. Learn more: https://go.microsoft.com/fwlink/?linkid=870924
Comment:
    Adjustment for Business Rates Retention</t>
      </text>
    </comment>
    <comment ref="R17" authorId="4" shapeId="0" xr:uid="{44D8E066-5C59-4898-8CBB-C33B6ACB8E22}">
      <text>
        <t>[Threaded comment]
Your version of Excel allows you to read this threaded comment; however, any edits to it will get removed if the file is opened in a newer version of Excel. Learn more: https://go.microsoft.com/fwlink/?linkid=870924
Comment:
    Adjustment for Business Rates Retention</t>
      </text>
    </comment>
    <comment ref="O20" authorId="5" shapeId="0" xr:uid="{CD06FFAC-8EA0-4865-8F17-635823AE1A64}">
      <text>
        <t>[Threaded comment]
Your version of Excel allows you to read this threaded comment; however, any edits to it will get removed if the file is opened in a newer version of Excel. Learn more: https://go.microsoft.com/fwlink/?linkid=870924
Comment:
    Adjusted for expected one-off event</t>
      </text>
    </comment>
    <comment ref="N23" authorId="6" shapeId="0" xr:uid="{752571B7-58C9-4B75-97A8-34DF6B6BF25A}">
      <text>
        <t>[Threaded comment]
Your version of Excel allows you to read this threaded comment; however, any edits to it will get removed if the file is opened in a newer version of Excel. Learn more: https://go.microsoft.com/fwlink/?linkid=870924
Comment:
    Adjusts for additional DEL provided in 25-26 to support forecast shortfall in NDA income</t>
      </text>
    </comment>
    <comment ref="R27" authorId="7" shapeId="0" xr:uid="{474C0F94-8092-4597-A876-0D37598CE733}">
      <text>
        <t>[Threaded comment]
Your version of Excel allows you to read this threaded comment; however, any edits to it will get removed if the file is opened in a newer version of Excel. Learn more: https://go.microsoft.com/fwlink/?linkid=870924
Comment:
    Adjustment for cost of living payments in 23-24</t>
      </text>
    </comment>
    <comment ref="N29" authorId="8" shapeId="0" xr:uid="{1B4418CF-80DC-479B-9796-10C170613D54}">
      <text>
        <t>[Threaded comment]
Your version of Excel allows you to read this threaded comment; however, any edits to it will get removed if the file is opened in a newer version of Excel. Learn more: https://go.microsoft.com/fwlink/?linkid=870924
Comment:
    Removes impact of IFRS16</t>
      </text>
    </comment>
    <comment ref="O29" authorId="9" shapeId="0" xr:uid="{49AFC07F-2B82-4045-8591-6FA4FAB0ACBC}">
      <text>
        <t>[Threaded comment]
Your version of Excel allows you to read this threaded comment; however, any edits to it will get removed if the file is opened in a newer version of Excel. Learn more: https://go.microsoft.com/fwlink/?linkid=870924
Comment:
    Removes impact of IFRS16</t>
      </text>
    </comment>
    <comment ref="R29" authorId="10" shapeId="0" xr:uid="{CF504BAC-4377-460F-92EF-62EEB9A086DF}">
      <text>
        <t>[Threaded comment]
Your version of Excel allows you to read this threaded comment; however, any edits to it will get removed if the file is opened in a newer version of Excel. Learn more: https://go.microsoft.com/fwlink/?linkid=870924
Comment:
    Removes impact of IFRS16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tc={9A50E97D-AF30-4FDD-B80D-766F1F1E58E4}</author>
    <author>tc={F1A8F418-3F6E-48EB-B78E-BF95EC4AEEC2}</author>
    <author>tc={BF0D609D-FBB2-434C-BE5C-D8AE1496A8A8}</author>
    <author>tc={252D4E48-49C6-4094-8200-586EAF26F913}</author>
    <author>tc={4A204602-30D4-41BD-97CD-1363BADDF03B}</author>
    <author>tc={3374ACB5-7C66-4D1B-8C86-53F45C2BD617}</author>
    <author>tc={3D65C94A-A1C1-421F-8503-7A3033D19A6F}</author>
  </authors>
  <commentList>
    <comment ref="O10" authorId="0" shapeId="0" xr:uid="{9A50E97D-AF30-4FDD-B80D-766F1F1E58E4}">
      <text>
        <t>[Threaded comment]
Your version of Excel allows you to read this threaded comment; however, any edits to it will get removed if the file is opened in a newer version of Excel. Learn more: https://go.microsoft.com/fwlink/?linkid=870924
Comment:
    Machinery of Government change</t>
      </text>
    </comment>
    <comment ref="O11" authorId="1" shapeId="0" xr:uid="{F1A8F418-3F6E-48EB-B78E-BF95EC4AEEC2}">
      <text>
        <t>[Threaded comment]
Your version of Excel allows you to read this threaded comment; however, any edits to it will get removed if the file is opened in a newer version of Excel. Learn more: https://go.microsoft.com/fwlink/?linkid=870924
Comment:
    Machinery of Government change</t>
      </text>
    </comment>
    <comment ref="O16" authorId="2" shapeId="0" xr:uid="{BF0D609D-FBB2-434C-BE5C-D8AE1496A8A8}">
      <text>
        <t>[Threaded comment]
Your version of Excel allows you to read this threaded comment; however, any edits to it will get removed if the file is opened in a newer version of Excel. Learn more: https://go.microsoft.com/fwlink/?linkid=870924
Comment:
    Adjustment for Business Rates Retention</t>
      </text>
    </comment>
    <comment ref="N24" authorId="3" shapeId="0" xr:uid="{252D4E48-49C6-4094-8200-586EAF26F913}">
      <text>
        <t>[Threaded comment]
Your version of Excel allows you to read this threaded comment; however, any edits to it will get removed if the file is opened in a newer version of Excel. Learn more: https://go.microsoft.com/fwlink/?linkid=870924
Comment:
    Time-limited support for Ukraine</t>
      </text>
    </comment>
    <comment ref="O24" authorId="4" shapeId="0" xr:uid="{4A204602-30D4-41BD-97CD-1363BADDF03B}">
      <text>
        <t>[Threaded comment]
Your version of Excel allows you to read this threaded comment; however, any edits to it will get removed if the file is opened in a newer version of Excel. Learn more: https://go.microsoft.com/fwlink/?linkid=870924
Comment:
    EBRD capitalisation and IFRS16</t>
      </text>
    </comment>
    <comment ref="M25" authorId="5" shapeId="0" xr:uid="{3374ACB5-7C66-4D1B-8C86-53F45C2BD617}">
      <text>
        <t>[Threaded comment]
Your version of Excel allows you to read this threaded comment; however, any edits to it will get removed if the file is opened in a newer version of Excel. Learn more: https://go.microsoft.com/fwlink/?linkid=870924
Comment:
    Removes impact of IFRS16</t>
      </text>
    </comment>
    <comment ref="N25" authorId="6" shapeId="0" xr:uid="{3D65C94A-A1C1-421F-8503-7A3033D19A6F}">
      <text>
        <t>[Threaded comment]
Your version of Excel allows you to read this threaded comment; however, any edits to it will get removed if the file is opened in a newer version of Excel. Learn more: https://go.microsoft.com/fwlink/?linkid=870924
Comment:
    Removes impact of IFRS16</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<sst xmlns="http://schemas.openxmlformats.org/spreadsheetml/2006/main" count="324" uniqueCount="113">
  <si>
    <r>
      <t>Total Departmental Expenditure Limits (DEL)</t>
    </r>
    <r>
      <rPr>
        <b/>
        <vertAlign val="superscript"/>
        <sz val="12"/>
        <rFont val="Humnst777 Lt BT"/>
        <family val="2"/>
      </rPr>
      <t>1</t>
    </r>
  </si>
  <si>
    <t>Outturn</t>
  </si>
  <si>
    <t>Plans</t>
  </si>
  <si>
    <t>Average Annual Real Growth</t>
  </si>
  <si>
    <t>RDEL Adjustments</t>
  </si>
  <si>
    <t>CDEL Adjustments</t>
  </si>
  <si>
    <t>TDEL Adjustments</t>
  </si>
  <si>
    <t>£ billion (current prices)</t>
  </si>
  <si>
    <t>2023-24</t>
  </si>
  <si>
    <t>2024-25</t>
  </si>
  <si>
    <t>2025-26</t>
  </si>
  <si>
    <t>2026-27</t>
  </si>
  <si>
    <t>2027-28</t>
  </si>
  <si>
    <t>2028-29</t>
  </si>
  <si>
    <t>2025-26 to 2028-29</t>
  </si>
  <si>
    <t xml:space="preserve"> 2023-24 to 2028-29</t>
  </si>
  <si>
    <t>23-24</t>
  </si>
  <si>
    <t>25-26</t>
  </si>
  <si>
    <t>28-29</t>
  </si>
  <si>
    <t>Health and Social Care</t>
  </si>
  <si>
    <t>Education</t>
  </si>
  <si>
    <t>Home Office</t>
  </si>
  <si>
    <t xml:space="preserve">   of which: Home Office (excl. asylum forecast)</t>
  </si>
  <si>
    <t>Justice</t>
  </si>
  <si>
    <t>Law Officers' Departments</t>
  </si>
  <si>
    <r>
      <t>Law Officers' Departments</t>
    </r>
    <r>
      <rPr>
        <vertAlign val="superscript"/>
        <sz val="12"/>
        <rFont val="Humnst777 Lt BT"/>
        <family val="2"/>
      </rPr>
      <t>2</t>
    </r>
  </si>
  <si>
    <t>Defence</t>
  </si>
  <si>
    <t>Single Intelligence Account</t>
  </si>
  <si>
    <t>Foreign, Commonwealth and Development Office</t>
  </si>
  <si>
    <t>MHCLG Local Government</t>
  </si>
  <si>
    <t>MHCLG Housing, Communities and Local Government</t>
  </si>
  <si>
    <t>Culture, Media and Sport</t>
  </si>
  <si>
    <t>Science, Innovation and Technology</t>
  </si>
  <si>
    <t>Transport</t>
  </si>
  <si>
    <t>Transport (excl. High Speed 2)</t>
  </si>
  <si>
    <t>Transport - High Speed 2</t>
  </si>
  <si>
    <t>Energy Security and Net Zero</t>
  </si>
  <si>
    <t>Energy Security and Net Zero (excl. Sizewell C)</t>
  </si>
  <si>
    <t>Energy Security and Net Zero- Sizewell C</t>
  </si>
  <si>
    <t xml:space="preserve">Energy Security and Net Zero - Sizewell C </t>
  </si>
  <si>
    <t>Environment, Food and Rural Affairs</t>
  </si>
  <si>
    <t>Business and Trade</t>
  </si>
  <si>
    <t>Work and Pensions</t>
  </si>
  <si>
    <t>HM Revenue and Customs</t>
  </si>
  <si>
    <t>HM Treasury</t>
  </si>
  <si>
    <t>Cabinet Office</t>
  </si>
  <si>
    <t xml:space="preserve">Scottish Government </t>
  </si>
  <si>
    <t>Scottish Government</t>
  </si>
  <si>
    <t>Welsh Government</t>
  </si>
  <si>
    <t>Northern Ireland Executive</t>
  </si>
  <si>
    <t>Small and Independent Bodies</t>
  </si>
  <si>
    <t xml:space="preserve">Growth Mission Fund </t>
  </si>
  <si>
    <t>-</t>
  </si>
  <si>
    <t>Reserves</t>
  </si>
  <si>
    <t>Provision for intra-governmental IFRS16 leasing (non-fiscal)</t>
  </si>
  <si>
    <t xml:space="preserve">Provision for intra-governmental leases </t>
  </si>
  <si>
    <t>Total DEL</t>
  </si>
  <si>
    <t>Resource Departmental Expenditure Limits (DEL) excluding depreciation</t>
  </si>
  <si>
    <r>
      <t>Plans</t>
    </r>
    <r>
      <rPr>
        <b/>
        <vertAlign val="superscript"/>
        <sz val="12"/>
        <rFont val="Humnst777 Lt BT"/>
        <family val="2"/>
      </rPr>
      <t>1</t>
    </r>
  </si>
  <si>
    <r>
      <t>Plans</t>
    </r>
    <r>
      <rPr>
        <b/>
        <vertAlign val="superscript"/>
        <sz val="12"/>
        <rFont val="Humnst777 Lt BT"/>
        <family val="2"/>
      </rPr>
      <t>2</t>
    </r>
  </si>
  <si>
    <r>
      <t>Average Annual Real Growth</t>
    </r>
    <r>
      <rPr>
        <b/>
        <vertAlign val="superscript"/>
        <sz val="12"/>
        <rFont val="Humnst777 Lt BT"/>
        <family val="2"/>
      </rPr>
      <t>3</t>
    </r>
  </si>
  <si>
    <t xml:space="preserve">Total Adjustments </t>
  </si>
  <si>
    <t xml:space="preserve"> 2025-26 to 2028-29</t>
  </si>
  <si>
    <t>2023-24 to 2028-29</t>
  </si>
  <si>
    <t>Breakdown of 23-24 adjustments</t>
  </si>
  <si>
    <t>Individual adjustments</t>
  </si>
  <si>
    <t>SCAPE</t>
  </si>
  <si>
    <t>BCTs</t>
  </si>
  <si>
    <t>NICs</t>
  </si>
  <si>
    <t>MOG</t>
  </si>
  <si>
    <t>Total</t>
  </si>
  <si>
    <r>
      <t>Health and Social Care</t>
    </r>
    <r>
      <rPr>
        <vertAlign val="superscript"/>
        <sz val="12"/>
        <rFont val="Humnst777 Lt BT"/>
        <family val="2"/>
      </rPr>
      <t>4</t>
    </r>
  </si>
  <si>
    <t xml:space="preserve">   of which: NHS England</t>
  </si>
  <si>
    <t xml:space="preserve">   of which: core schools</t>
  </si>
  <si>
    <r>
      <t xml:space="preserve">   of which: Home Office (excl. asylum forecast)</t>
    </r>
    <r>
      <rPr>
        <vertAlign val="superscript"/>
        <sz val="12"/>
        <rFont val="Humnst777 Lt BT"/>
        <family val="2"/>
      </rPr>
      <t>5</t>
    </r>
  </si>
  <si>
    <t>Memo: Police Core Spending Power</t>
  </si>
  <si>
    <r>
      <t>Memo: Police Core Spending Power</t>
    </r>
    <r>
      <rPr>
        <i/>
        <vertAlign val="superscript"/>
        <sz val="12"/>
        <rFont val="Humnst777 Lt BT"/>
        <family val="2"/>
      </rPr>
      <t>6</t>
    </r>
  </si>
  <si>
    <r>
      <t>MHCLG Local Government</t>
    </r>
    <r>
      <rPr>
        <vertAlign val="superscript"/>
        <sz val="12"/>
        <rFont val="Humnst777 Lt BT"/>
        <family val="2"/>
      </rPr>
      <t>7</t>
    </r>
  </si>
  <si>
    <t>Memo: Local Government Core Spending Power</t>
  </si>
  <si>
    <r>
      <t>Memo: Local Government Core Spending Power</t>
    </r>
    <r>
      <rPr>
        <i/>
        <vertAlign val="superscript"/>
        <sz val="12"/>
        <rFont val="Humnst777 Lt BT"/>
        <family val="2"/>
      </rPr>
      <t>8</t>
    </r>
  </si>
  <si>
    <r>
      <t>Culture, Media and Sport</t>
    </r>
    <r>
      <rPr>
        <vertAlign val="superscript"/>
        <sz val="12"/>
        <rFont val="Humnst777 Lt BT"/>
        <family val="2"/>
      </rPr>
      <t>9</t>
    </r>
  </si>
  <si>
    <r>
      <t>Energy Security and Net Zero</t>
    </r>
    <r>
      <rPr>
        <vertAlign val="superscript"/>
        <sz val="12"/>
        <rFont val="Humnst777 Lt BT"/>
        <family val="2"/>
      </rPr>
      <t>10</t>
    </r>
  </si>
  <si>
    <r>
      <t>HM Revenue and Customs</t>
    </r>
    <r>
      <rPr>
        <vertAlign val="superscript"/>
        <sz val="12"/>
        <rFont val="Humnst777 Lt BT"/>
        <family val="2"/>
      </rPr>
      <t>11</t>
    </r>
  </si>
  <si>
    <r>
      <t>Cabinet Office</t>
    </r>
    <r>
      <rPr>
        <vertAlign val="superscript"/>
        <sz val="12"/>
        <rFont val="Humnst777 Lt BT"/>
        <family val="2"/>
      </rPr>
      <t>12</t>
    </r>
  </si>
  <si>
    <r>
      <t xml:space="preserve">Scottish Government </t>
    </r>
    <r>
      <rPr>
        <vertAlign val="superscript"/>
        <sz val="12"/>
        <rFont val="Humnst777 Lt BT"/>
        <family val="2"/>
      </rPr>
      <t>13</t>
    </r>
  </si>
  <si>
    <r>
      <t xml:space="preserve">Welsh Government </t>
    </r>
    <r>
      <rPr>
        <vertAlign val="superscript"/>
        <sz val="12"/>
        <rFont val="Humnst777 Lt BT"/>
        <family val="2"/>
      </rPr>
      <t>13</t>
    </r>
  </si>
  <si>
    <r>
      <t xml:space="preserve">Northern Ireland Executive </t>
    </r>
    <r>
      <rPr>
        <vertAlign val="superscript"/>
        <sz val="12"/>
        <rFont val="Humnst777 Lt BT"/>
        <family val="2"/>
      </rPr>
      <t>13</t>
    </r>
  </si>
  <si>
    <t>Total Resource DEL excluding depreciation</t>
  </si>
  <si>
    <t>Remove technical changes for IFRS9 that do not affect Public Sector Current Expenditure</t>
  </si>
  <si>
    <t>Total Resource DEL excluding depreciation and technical changes for IFRS9</t>
  </si>
  <si>
    <t xml:space="preserve">Capital Departmental Expenditure Limits (DEL) </t>
  </si>
  <si>
    <t>2029-30</t>
  </si>
  <si>
    <t>2025-26 to 2029-30</t>
  </si>
  <si>
    <t xml:space="preserve"> 2023-24 to 2029-30</t>
  </si>
  <si>
    <t>29-30</t>
  </si>
  <si>
    <t xml:space="preserve">Health and Social Care </t>
  </si>
  <si>
    <t xml:space="preserve">Education </t>
  </si>
  <si>
    <t xml:space="preserve">Home Office </t>
  </si>
  <si>
    <r>
      <t>Foreign, Commonwealth and Development Office</t>
    </r>
    <r>
      <rPr>
        <vertAlign val="superscript"/>
        <sz val="12"/>
        <rFont val="Humnst777 Lt BT"/>
        <family val="2"/>
      </rPr>
      <t>4</t>
    </r>
  </si>
  <si>
    <r>
      <t>Culture, Media and Sport</t>
    </r>
    <r>
      <rPr>
        <vertAlign val="superscript"/>
        <sz val="12"/>
        <rFont val="Humnst777 Lt BT"/>
        <family val="2"/>
      </rPr>
      <t>5</t>
    </r>
  </si>
  <si>
    <r>
      <t>Transport (excl. High Speed 2)</t>
    </r>
    <r>
      <rPr>
        <vertAlign val="superscript"/>
        <sz val="12"/>
        <rFont val="Humnst777 Lt BT"/>
        <family val="2"/>
      </rPr>
      <t>6</t>
    </r>
  </si>
  <si>
    <r>
      <t>Transport - High Speed 2</t>
    </r>
    <r>
      <rPr>
        <vertAlign val="superscript"/>
        <sz val="12"/>
        <rFont val="Humnst777 Lt BT"/>
        <family val="2"/>
      </rPr>
      <t>7</t>
    </r>
  </si>
  <si>
    <r>
      <t>Energy Security and Net Zero (excl. Sizewell C)</t>
    </r>
    <r>
      <rPr>
        <vertAlign val="superscript"/>
        <sz val="12"/>
        <rFont val="Humnst777 Lt BT"/>
        <family val="2"/>
      </rPr>
      <t>8</t>
    </r>
  </si>
  <si>
    <r>
      <t>Energy Security and Net Zero - Sizewell C</t>
    </r>
    <r>
      <rPr>
        <vertAlign val="superscript"/>
        <sz val="12"/>
        <rFont val="Humnst777 Lt BT"/>
        <family val="2"/>
      </rPr>
      <t>7</t>
    </r>
  </si>
  <si>
    <r>
      <t>HM Treasury</t>
    </r>
    <r>
      <rPr>
        <vertAlign val="superscript"/>
        <sz val="12"/>
        <rFont val="Humnst777 Lt BT"/>
        <family val="2"/>
      </rPr>
      <t>9</t>
    </r>
  </si>
  <si>
    <r>
      <t>Cabinet Office</t>
    </r>
    <r>
      <rPr>
        <vertAlign val="superscript"/>
        <sz val="12"/>
        <rFont val="Humnst777 Lt BT"/>
        <family val="2"/>
      </rPr>
      <t>10</t>
    </r>
  </si>
  <si>
    <r>
      <t>Provision for intra-governmental leases</t>
    </r>
    <r>
      <rPr>
        <vertAlign val="superscript"/>
        <sz val="12"/>
        <rFont val="Humnst777 Lt BT"/>
        <family val="2"/>
      </rPr>
      <t>11</t>
    </r>
  </si>
  <si>
    <t xml:space="preserve">Total Capital DEL </t>
  </si>
  <si>
    <r>
      <t>Remove CDEL Financial Transactions (FT)</t>
    </r>
    <r>
      <rPr>
        <vertAlign val="superscript"/>
        <sz val="12"/>
        <rFont val="Humnst777 Lt BT"/>
        <family val="2"/>
      </rPr>
      <t>12</t>
    </r>
  </si>
  <si>
    <t>Capital DEL excl. FTs</t>
  </si>
  <si>
    <t xml:space="preserve">Of which: net neutral reprofile of Spring Statement 2025 non-FT envelope </t>
  </si>
  <si>
    <t>Memo: Spring Statement 2025 CDEL excl. FTs</t>
  </si>
  <si>
    <t>Deflator index (24-25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</si>
</sst>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0"/>
    <numFmt numFmtId="165" formatCode="#,##0.0"/>
    <numFmt numFmtId="166" formatCode="0.0%"/>
    <numFmt numFmtId="167" formatCode="0.0"/>
    <numFmt numFmtId="168" formatCode="#,##0.000"/>
    <numFmt numFmtId="169" formatCode="#,##0.0;\-#,##0.0;\-"/>
    <numFmt numFmtId="170" formatCode="#,##0.0_ ;\-#,##0.0\ "/>
  </numFmts>
  <fonts count="26"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2"/>
      <name val="Humnst777 Lt BT"/>
      <family val="2"/>
    </font>
    <font>
      <sz val="12"/>
      <color theme="1"/>
      <name val="Humnst777 Lt BT"/>
      <family val="2"/>
    </font>
    <font>
      <b/>
      <vertAlign val="superscript"/>
      <sz val="12"/>
      <name val="Humnst777 Lt BT"/>
      <family val="2"/>
    </font>
    <font>
      <sz val="10"/>
      <name val="Arial"/>
      <family val="2"/>
    </font>
    <font>
      <sz val="12"/>
      <name val="Aptos Narrow"/>
      <family val="2"/>
      <scheme val="minor"/>
    </font>
    <font>
      <sz val="12"/>
      <name val="Humnst777 Lt BT"/>
      <family val="2"/>
    </font>
    <font>
      <vertAlign val="superscript"/>
      <sz val="12"/>
      <name val="Humnst777 Lt BT"/>
      <family val="2"/>
    </font>
    <font>
      <sz val="12"/>
      <color rgb="FFFF0000"/>
      <name val="Aptos Narrow"/>
      <family val="2"/>
      <scheme val="minor"/>
    </font>
    <font>
      <i/>
      <sz val="12"/>
      <name val="Humnst777 Lt BT"/>
      <family val="2"/>
    </font>
    <font>
      <sz val="12"/>
      <color theme="1"/>
      <name val="Aptos Narrow"/>
      <family val="2"/>
      <scheme val="minor"/>
    </font>
    <font>
      <sz val="12"/>
      <color rgb="FFFF0000"/>
      <name val="Humnst777 Lt BT"/>
      <family val="2"/>
    </font>
    <font>
      <sz val="12"/>
      <color rgb="FF000000"/>
      <name val="Humnst777 Lt BT"/>
      <family val="2"/>
    </font>
    <font>
      <b/>
      <sz val="12"/>
      <color rgb="FF000000"/>
      <name val="Humnst777 Lt BT"/>
      <family val="2"/>
    </font>
    <font>
      <b/>
      <sz val="12"/>
      <color theme="1"/>
      <name val="Humnst777 Lt BT"/>
      <family val="2"/>
    </font>
    <font>
      <i/>
      <sz val="12"/>
      <color theme="0" tint="-0.499984740745262"/>
      <name val="Aptos Narrow"/>
      <family val="2"/>
      <scheme val="minor"/>
    </font>
    <font>
      <sz val="12"/>
      <color theme="1" tint="0.34998626667073579"/>
      <name val="Aptos Narrow"/>
      <family val="2"/>
      <scheme val="minor"/>
    </font>
    <font>
      <i/>
      <sz val="12"/>
      <color theme="1" tint="0.34998626667073579"/>
      <name val="Aptos"/>
      <family val="2"/>
    </font>
    <font>
      <sz val="12"/>
      <color theme="0" tint="-0.499984740745262"/>
      <name val="Humnst777 Lt BT"/>
      <family val="2"/>
    </font>
    <font>
      <i/>
      <vertAlign val="superscript"/>
      <sz val="12"/>
      <name val="Humnst777 Lt BT"/>
      <family val="2"/>
    </font>
    <font>
      <i/>
      <sz val="12"/>
      <color theme="0" tint="-0.499984740745262"/>
      <name val="Humnst777 Lt BT"/>
      <family val="2"/>
    </font>
    <font>
      <sz val="11"/>
      <color theme="1"/>
      <name val="Humnst777 Lt BT"/>
      <family val="2"/>
    </font>
    <font>
      <b/>
      <sz val="11"/>
      <color theme="1"/>
      <name val="Humnst777 Lt BT"/>
      <family val="2"/>
    </font>
  </fonts>
  <fills count="7">
    <fill>
      <patternFill patternType="none"/>
    </fill>
    <fill>
      <patternFill patternType="gray125"/>
    </fill>
    <fill>
      <patternFill patternType="solid">
        <fgColor theme="0"/>
        <bgColor indexed="64"/>
      </patternFill>
    </fill>
    <fill>
      <patternFill patternType="solid">
        <fgColor rgb="FFFFBFBF"/>
        <bgColor rgb="FF000000"/>
      </patternFill>
    </fill>
    <fill>
      <patternFill patternType="solid">
        <fgColor rgb="FFFFBFBF"/>
        <bgColor indexed="64"/>
      </patternFill>
    </fill>
    <fill>
      <patternFill patternType="solid">
        <fgColor theme="0"/>
        <bgColor rgb="FF000000"/>
      </patternFill>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rgb="FFC00000"/>
      </top>
      <bottom/>
      <diagonal/>
    </border>
    <border>
      <left/>
      <right/>
      <top/>
      <bottom style="thin">
        <color rgb="FFC00000"/>
      </bottom>
      <diagonal/>
    </border>
    <border>
      <left/>
      <right/>
      <top style="thin">
        <color rgb="FFC00000"/>
      </top>
      <bottom style="medium">
        <color rgb="FFC00000"/>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7" fillId="0" borderId="0"/>
    <xf numFmtId="0" fontId="7" fillId="0" borderId="0"/>
  </cellStyleXfs>
  <cellXfs count="110">
    <xf numFmtId="0" fontId="0" fillId="0" borderId="0" xfId="0"/>
    <xf numFmtId="0" fontId="3" fillId="0" borderId="0" xfId="0" applyFont="1"/>
    <xf numFmtId="10" fontId="0" fillId="0" borderId="0" xfId="0" applyNumberFormat="1"/>
    <xf numFmtId="0" fontId="2" fillId="0" borderId="0" xfId="0" applyFont="1"/>
    <xf numFmtId="0" fontId="4" fillId="3" borderId="5" xfId="0" applyFont="1" applyFill="1" applyBorder="1" applyAlignment="1">
      <alignment horizontal="center"/>
    </xf>
    <xf numFmtId="0" fontId="4" fillId="4" borderId="6" xfId="0" applyFont="1" applyFill="1" applyBorder="1" applyAlignment="1">
      <alignment horizontal="left"/>
    </xf>
    <xf numFmtId="0" fontId="4" fillId="4" borderId="6" xfId="0" applyFont="1" applyFill="1" applyBorder="1" applyAlignment="1">
      <alignment horizontal="center" wrapText="1"/>
    </xf>
    <xf numFmtId="1" fontId="9" fillId="2" borderId="0" xfId="0" applyNumberFormat="1" applyFont="1" applyFill="1" applyAlignment="1">
      <alignment horizontal="left" vertical="center"/>
    </xf>
    <xf numFmtId="1" fontId="9" fillId="0" borderId="0" xfId="0" applyNumberFormat="1" applyFont="1" applyAlignment="1">
      <alignment horizontal="left" vertical="center"/>
    </xf>
    <xf numFmtId="1" fontId="12" fillId="2" borderId="0" xfId="0" applyNumberFormat="1" applyFont="1" applyFill="1" applyAlignment="1">
      <alignment horizontal="left" vertical="center"/>
    </xf>
    <xf numFmtId="167" fontId="4" fillId="5" borderId="0" xfId="0" applyNumberFormat="1" applyFont="1" applyFill="1" applyAlignment="1">
      <alignment horizontal="center" vertical="center"/>
    </xf>
    <xf numFmtId="167" fontId="9" fillId="5" borderId="0" xfId="0" applyNumberFormat="1" applyFont="1" applyFill="1" applyAlignment="1">
      <alignment horizontal="center" vertical="center"/>
    </xf>
    <xf numFmtId="166" fontId="4" fillId="5" borderId="0" xfId="2" applyNumberFormat="1" applyFont="1" applyFill="1" applyAlignment="1">
      <alignment horizontal="center" vertical="center"/>
    </xf>
    <xf numFmtId="0" fontId="4" fillId="0" borderId="0" xfId="0" applyFont="1" applyAlignment="1">
      <alignment vertical="center"/>
    </xf>
    <xf numFmtId="0" fontId="5" fillId="0" borderId="0" xfId="3" applyFont="1" applyAlignment="1">
      <alignment horizontal="center"/>
    </xf>
    <xf numFmtId="0" fontId="5" fillId="0" borderId="0" xfId="3" applyFont="1"/>
    <xf numFmtId="0" fontId="4" fillId="4" borderId="5" xfId="0" applyFont="1" applyFill="1" applyBorder="1" applyAlignment="1">
      <alignment wrapText="1"/>
    </xf>
    <xf numFmtId="0" fontId="4" fillId="4" borderId="6" xfId="0" applyFont="1" applyFill="1" applyBorder="1" applyAlignment="1">
      <alignment wrapText="1"/>
    </xf>
    <xf numFmtId="0" fontId="9" fillId="2" borderId="0" xfId="4" applyFont="1" applyFill="1" applyAlignment="1">
      <alignment horizontal="left" vertical="center"/>
    </xf>
    <xf numFmtId="169" fontId="9" fillId="2" borderId="0" xfId="5" applyNumberFormat="1" applyFont="1" applyFill="1" applyAlignment="1">
      <alignment horizontal="center" vertical="center"/>
    </xf>
    <xf numFmtId="166" fontId="9" fillId="2" borderId="0" xfId="5" applyNumberFormat="1" applyFont="1" applyFill="1" applyAlignment="1">
      <alignment horizontal="center" vertical="center"/>
    </xf>
    <xf numFmtId="0" fontId="15" fillId="0" borderId="0" xfId="0" applyFont="1"/>
    <xf numFmtId="0" fontId="16" fillId="0" borderId="0" xfId="0" applyFont="1"/>
    <xf numFmtId="0" fontId="5" fillId="0" borderId="0" xfId="0" applyFont="1"/>
    <xf numFmtId="0" fontId="17" fillId="0" borderId="0" xfId="0" applyFont="1"/>
    <xf numFmtId="0" fontId="17" fillId="0" borderId="1" xfId="0" applyFont="1" applyBorder="1"/>
    <xf numFmtId="0" fontId="9" fillId="0" borderId="0" xfId="0" applyFont="1"/>
    <xf numFmtId="166" fontId="9" fillId="2" borderId="0" xfId="2" applyNumberFormat="1" applyFont="1" applyFill="1" applyAlignment="1">
      <alignment horizontal="center"/>
    </xf>
    <xf numFmtId="1" fontId="5" fillId="0" borderId="0" xfId="0" applyNumberFormat="1" applyFont="1"/>
    <xf numFmtId="166" fontId="5" fillId="0" borderId="0" xfId="2" applyNumberFormat="1" applyFont="1"/>
    <xf numFmtId="170" fontId="5" fillId="0" borderId="0" xfId="0" applyNumberFormat="1" applyFont="1"/>
    <xf numFmtId="0" fontId="5" fillId="0" borderId="1" xfId="0" applyFont="1" applyBorder="1"/>
    <xf numFmtId="3" fontId="5" fillId="0" borderId="1" xfId="0" applyNumberFormat="1" applyFont="1" applyBorder="1"/>
    <xf numFmtId="0" fontId="13" fillId="0" borderId="0" xfId="0" applyFont="1"/>
    <xf numFmtId="0" fontId="13" fillId="2" borderId="0" xfId="0" applyFont="1" applyFill="1"/>
    <xf numFmtId="0" fontId="18" fillId="2" borderId="0" xfId="0" applyFont="1" applyFill="1"/>
    <xf numFmtId="0" fontId="4" fillId="4" borderId="6" xfId="0" applyFont="1" applyFill="1" applyBorder="1" applyAlignment="1">
      <alignment horizontal="left" vertical="center"/>
    </xf>
    <xf numFmtId="0" fontId="4" fillId="4" borderId="6" xfId="0" applyFont="1" applyFill="1" applyBorder="1" applyAlignment="1">
      <alignment horizontal="center" vertical="center" wrapText="1"/>
    </xf>
    <xf numFmtId="0" fontId="19" fillId="0" borderId="0" xfId="0" applyFont="1"/>
    <xf numFmtId="0" fontId="9" fillId="2" borderId="0" xfId="0" applyFont="1" applyFill="1"/>
    <xf numFmtId="165" fontId="9" fillId="2" borderId="0" xfId="1" applyNumberFormat="1" applyFont="1" applyFill="1" applyAlignment="1">
      <alignment horizontal="right"/>
    </xf>
    <xf numFmtId="166" fontId="13" fillId="0" borderId="0" xfId="0" applyNumberFormat="1" applyFont="1"/>
    <xf numFmtId="0" fontId="11" fillId="0" borderId="0" xfId="0" applyFont="1"/>
    <xf numFmtId="0" fontId="20" fillId="0" borderId="0" xfId="0" applyFont="1" applyAlignment="1">
      <alignment vertical="center"/>
    </xf>
    <xf numFmtId="165" fontId="13" fillId="0" borderId="0" xfId="0" applyNumberFormat="1" applyFont="1"/>
    <xf numFmtId="165" fontId="9" fillId="2" borderId="0" xfId="1" quotePrefix="1" applyNumberFormat="1" applyFont="1" applyFill="1" applyAlignment="1">
      <alignment horizontal="right"/>
    </xf>
    <xf numFmtId="0" fontId="4" fillId="2" borderId="7" xfId="0" applyFont="1" applyFill="1" applyBorder="1" applyAlignment="1">
      <alignment vertical="center" wrapText="1"/>
    </xf>
    <xf numFmtId="165" fontId="4" fillId="2" borderId="7" xfId="0" applyNumberFormat="1" applyFont="1" applyFill="1" applyBorder="1" applyAlignment="1">
      <alignment vertical="center" wrapText="1"/>
    </xf>
    <xf numFmtId="1" fontId="5" fillId="0" borderId="1" xfId="0" applyNumberFormat="1" applyFont="1" applyBorder="1"/>
    <xf numFmtId="0" fontId="17" fillId="0" borderId="1" xfId="0" applyFont="1" applyBorder="1" applyAlignment="1">
      <alignment horizontal="right"/>
    </xf>
    <xf numFmtId="0" fontId="21" fillId="0" borderId="0" xfId="0" applyFont="1"/>
    <xf numFmtId="168" fontId="15" fillId="0" borderId="0" xfId="0" applyNumberFormat="1" applyFont="1"/>
    <xf numFmtId="0" fontId="15" fillId="0" borderId="0" xfId="0" applyFont="1" applyAlignment="1">
      <alignment wrapText="1"/>
    </xf>
    <xf numFmtId="0" fontId="4" fillId="3" borderId="5" xfId="0" applyFont="1" applyFill="1" applyBorder="1" applyAlignment="1">
      <alignment horizontal="center" vertical="center"/>
    </xf>
    <xf numFmtId="0" fontId="4" fillId="4" borderId="6" xfId="0" applyFont="1" applyFill="1" applyBorder="1" applyAlignment="1">
      <alignment horizontal="center" vertical="center"/>
    </xf>
    <xf numFmtId="165" fontId="9" fillId="2" borderId="0" xfId="1" applyNumberFormat="1" applyFont="1" applyFill="1" applyAlignment="1">
      <alignment horizontal="center"/>
    </xf>
    <xf numFmtId="0" fontId="12" fillId="2" borderId="0" xfId="0" applyFont="1" applyFill="1"/>
    <xf numFmtId="165" fontId="12" fillId="2" borderId="0" xfId="1" applyNumberFormat="1" applyFont="1" applyFill="1" applyAlignment="1">
      <alignment horizontal="center"/>
    </xf>
    <xf numFmtId="165" fontId="9" fillId="2" borderId="0" xfId="0" quotePrefix="1" applyNumberFormat="1" applyFont="1" applyFill="1" applyAlignment="1">
      <alignment horizontal="center"/>
    </xf>
    <xf numFmtId="165" fontId="9" fillId="2" borderId="0" xfId="0" applyNumberFormat="1" applyFont="1" applyFill="1" applyAlignment="1">
      <alignment horizontal="center"/>
    </xf>
    <xf numFmtId="165" fontId="4" fillId="2" borderId="7" xfId="0" applyNumberFormat="1" applyFont="1" applyFill="1" applyBorder="1" applyAlignment="1">
      <alignment horizontal="center" vertical="center" wrapText="1"/>
    </xf>
    <xf numFmtId="166" fontId="4" fillId="2" borderId="7" xfId="2" applyNumberFormat="1" applyFont="1" applyFill="1" applyBorder="1" applyAlignment="1">
      <alignment horizontal="center" vertical="center" wrapText="1"/>
    </xf>
    <xf numFmtId="165" fontId="9" fillId="0" borderId="0" xfId="1" quotePrefix="1" applyNumberFormat="1" applyFont="1" applyAlignment="1">
      <alignment horizontal="center"/>
    </xf>
    <xf numFmtId="165" fontId="9" fillId="0" borderId="0" xfId="1" applyNumberFormat="1" applyFont="1" applyAlignment="1">
      <alignment horizontal="center"/>
    </xf>
    <xf numFmtId="0" fontId="4" fillId="2" borderId="0" xfId="0" applyFont="1" applyFill="1"/>
    <xf numFmtId="0" fontId="5" fillId="2" borderId="0" xfId="0" applyFont="1" applyFill="1"/>
    <xf numFmtId="0" fontId="23" fillId="2" borderId="0" xfId="0" applyFont="1" applyFill="1"/>
    <xf numFmtId="0" fontId="23" fillId="0" borderId="0" xfId="0" applyFont="1"/>
    <xf numFmtId="1" fontId="14" fillId="0" borderId="0" xfId="0" applyNumberFormat="1" applyFont="1"/>
    <xf numFmtId="166" fontId="14" fillId="0" borderId="0" xfId="0" applyNumberFormat="1" applyFont="1"/>
    <xf numFmtId="0" fontId="23" fillId="0" borderId="0" xfId="0" applyFont="1" applyAlignment="1">
      <alignment vertical="center"/>
    </xf>
    <xf numFmtId="0" fontId="14" fillId="0" borderId="0" xfId="0" applyFont="1"/>
    <xf numFmtId="1" fontId="17" fillId="0" borderId="0" xfId="0" applyNumberFormat="1" applyFont="1"/>
    <xf numFmtId="0" fontId="9" fillId="0" borderId="0" xfId="0" applyFont="1" applyAlignment="1">
      <alignment horizontal="center"/>
    </xf>
    <xf numFmtId="0" fontId="9" fillId="0" borderId="1" xfId="0" applyFont="1" applyBorder="1"/>
    <xf numFmtId="0" fontId="4" fillId="0" borderId="1" xfId="0" applyFont="1" applyBorder="1"/>
    <xf numFmtId="1" fontId="9" fillId="0" borderId="1" xfId="0" applyNumberFormat="1" applyFont="1" applyBorder="1"/>
    <xf numFmtId="3" fontId="9" fillId="0" borderId="1" xfId="0" applyNumberFormat="1" applyFont="1" applyBorder="1"/>
    <xf numFmtId="0" fontId="4" fillId="0" borderId="1" xfId="0" applyFont="1" applyBorder="1" applyAlignment="1">
      <alignment wrapText="1"/>
    </xf>
    <xf numFmtId="0" fontId="5" fillId="0" borderId="4" xfId="0" applyFont="1" applyBorder="1"/>
    <xf numFmtId="3" fontId="9" fillId="0" borderId="3" xfId="0" applyNumberFormat="1" applyFont="1" applyBorder="1"/>
    <xf numFmtId="3" fontId="9" fillId="0" borderId="2" xfId="0" applyNumberFormat="1" applyFont="1" applyBorder="1"/>
    <xf numFmtId="3" fontId="9" fillId="0" borderId="8" xfId="0" applyNumberFormat="1" applyFont="1" applyBorder="1"/>
    <xf numFmtId="0" fontId="9" fillId="0" borderId="1" xfId="2" applyNumberFormat="1" applyFont="1" applyBorder="1"/>
    <xf numFmtId="1" fontId="12" fillId="2" borderId="0" xfId="0" applyNumberFormat="1" applyFont="1" applyFill="1" applyAlignment="1">
      <alignment horizontal="left" vertical="center" wrapText="1"/>
    </xf>
    <xf numFmtId="166" fontId="4" fillId="5" borderId="0" xfId="2" applyNumberFormat="1" applyFont="1" applyFill="1" applyBorder="1" applyAlignment="1">
      <alignment horizontal="center" vertical="center"/>
    </xf>
    <xf numFmtId="0" fontId="4" fillId="5" borderId="7" xfId="0" applyFont="1" applyFill="1" applyBorder="1" applyAlignment="1">
      <alignment vertical="center"/>
    </xf>
    <xf numFmtId="167" fontId="4" fillId="5" borderId="7" xfId="0" applyNumberFormat="1" applyFont="1" applyFill="1" applyBorder="1" applyAlignment="1">
      <alignment horizontal="center" vertical="center"/>
    </xf>
    <xf numFmtId="166" fontId="4" fillId="0" borderId="7" xfId="2" applyNumberFormat="1" applyFont="1" applyBorder="1" applyAlignment="1">
      <alignment horizontal="center" vertical="center"/>
    </xf>
    <xf numFmtId="167" fontId="9" fillId="0" borderId="0" xfId="0" applyNumberFormat="1" applyFont="1" applyAlignment="1">
      <alignment horizontal="center" vertical="center"/>
    </xf>
    <xf numFmtId="166" fontId="4" fillId="5" borderId="7" xfId="2" applyNumberFormat="1" applyFont="1" applyFill="1" applyBorder="1" applyAlignment="1">
      <alignment horizontal="center" vertical="center"/>
    </xf>
    <xf numFmtId="0" fontId="8" fillId="2" borderId="0" xfId="0" applyFont="1" applyFill="1" applyAlignment="1">
      <alignment horizontal="center"/>
    </xf>
    <xf numFmtId="0" fontId="4" fillId="0" borderId="1" xfId="0" applyFont="1" applyBorder="1" applyAlignment="1">
      <alignment horizontal="right"/>
    </xf>
    <xf numFmtId="0" fontId="24" fillId="2" borderId="0" xfId="0" applyFont="1" applyFill="1"/>
    <xf numFmtId="0" fontId="24" fillId="2" borderId="0" xfId="0" applyFont="1" applyFill="1" applyAlignment="1">
      <alignment vertical="top" wrapText="1"/>
    </xf>
    <xf numFmtId="1" fontId="13" fillId="0" borderId="0" xfId="0" applyNumberFormat="1" applyFont="1"/>
    <xf numFmtId="168" fontId="13" fillId="0" borderId="0" xfId="0" applyNumberFormat="1" applyFont="1"/>
    <xf numFmtId="168" fontId="11" fillId="0" borderId="0" xfId="0" applyNumberFormat="1" applyFont="1"/>
    <xf numFmtId="168" fontId="9" fillId="2" borderId="0" xfId="0" applyNumberFormat="1" applyFont="1" applyFill="1"/>
    <xf numFmtId="3" fontId="13" fillId="0" borderId="0" xfId="0" applyNumberFormat="1" applyFont="1"/>
    <xf numFmtId="0" fontId="25" fillId="2" borderId="0" xfId="0" applyFont="1" applyFill="1"/>
    <xf numFmtId="0" fontId="4" fillId="4" borderId="1" xfId="0" applyFont="1" applyFill="1" applyBorder="1" applyAlignment="1">
      <alignment wrapText="1"/>
    </xf>
    <xf numFmtId="164" fontId="5" fillId="0" borderId="1" xfId="0" applyNumberFormat="1" applyFont="1" applyBorder="1"/>
    <xf numFmtId="164" fontId="5" fillId="0" borderId="2" xfId="0" applyNumberFormat="1" applyFont="1" applyBorder="1"/>
    <xf numFmtId="1" fontId="12" fillId="0" borderId="1" xfId="0" applyNumberFormat="1" applyFont="1" applyBorder="1"/>
    <xf numFmtId="0" fontId="9" fillId="0" borderId="0" xfId="0" applyFont="1" applyAlignment="1">
      <alignment vertical="center"/>
    </xf>
    <xf numFmtId="3" fontId="9" fillId="6" borderId="1" xfId="0" applyNumberFormat="1" applyFont="1" applyFill="1" applyBorder="1"/>
    <xf numFmtId="0" fontId="4" fillId="3" borderId="5" xfId="0" applyFont="1" applyFill="1" applyBorder="1" applyAlignment="1">
      <alignment horizontal="center" vertical="center" wrapText="1"/>
    </xf>
    <xf numFmtId="0" fontId="16" fillId="0" borderId="1" xfId="0" applyFont="1" applyBorder="1" applyAlignment="1">
      <alignment horizontal="center" wrapText="1"/>
    </xf>
    <xf numFmtId="0" fontId="5" fillId="0" borderId="0" xfId="0" applyFont="1" applyAlignment="1">
      <alignment horizontal="center" wrapText="1"/>
    </xf>
  </cellXfs>
  <cellStyles count="6">
    <cellStyle name="Comma" xfId="1" builtinId="3"/>
    <cellStyle name="Normal" xfId="0" builtinId="0"/>
    <cellStyle name="Normal 2 2 2 2" xfId="5" xr:uid="{EA457964-B09C-47C2-8757-A29B42021677}"/>
    <cellStyle name="Normal 2 3 2 2" xfId="3" xr:uid="{583BAF39-26D6-4187-B824-DAA923790296}"/>
    <cellStyle name="Per cent" xfId="2" builtinId="5"/>
    <cellStyle name="Style 1 2" xfId="4" xr:uid="{E21E66B3-D67A-405F-815B-78CC972DA6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28575</xdr:rowOff>
    </xdr:from>
    <xdr:to>
      <xdr:col>16</xdr:col>
      <xdr:colOff>123825</xdr:colOff>
      <xdr:row>23</xdr:row>
      <xdr:rowOff>101600</xdr:rowOff>
    </xdr:to>
    <xdr:sp macro="" textlink="">
      <xdr:nvSpPr>
        <xdr:cNvPr id="8" name="TextBox 1">
          <a:extLst>
            <a:ext uri="{FF2B5EF4-FFF2-40B4-BE49-F238E27FC236}">
              <a16:creationId xmlns:a16="http://schemas.microsoft.com/office/drawing/2014/main" id="{15E9FCCF-9470-320F-B161-BD30FFDE688A}"/>
            </a:ext>
          </a:extLst>
        </xdr:cNvPr>
        <xdr:cNvSpPr txBox="1"/>
      </xdr:nvSpPr>
      <xdr:spPr>
        <a:xfrm>
          <a:off x="628650" y="384175"/>
          <a:ext cx="9553575" cy="380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Information on Spending</a:t>
          </a:r>
          <a:r>
            <a:rPr lang="en-GB" sz="1100" b="1" u="sng" baseline="0"/>
            <a:t> Review 2025 (SR25) Departmental Expenditure Limits (DEL)</a:t>
          </a:r>
          <a:endParaRPr lang="en-GB" sz="1100" b="1" u="sng"/>
        </a:p>
        <a:p>
          <a:endParaRPr lang="en-GB" sz="1100"/>
        </a:p>
        <a:p>
          <a:r>
            <a:rPr lang="en-GB" sz="1100"/>
            <a:t>This spreadsheet provides the unrounded Resource DEL excluding depreciation (RDELex), Capital DEL (CDEL) and Total DEL (TDEL) tables published at Spending Review 2025 (SR25).  It also includes the underlying calculations behind the growth rates (including GDP deflators). </a:t>
          </a:r>
        </a:p>
        <a:p>
          <a:endParaRPr lang="en-GB" sz="1100"/>
        </a:p>
        <a:p>
          <a:r>
            <a:rPr lang="en-GB" sz="1100"/>
            <a:t>Each of the RDELex/CDEL/TDEL tabs therefore consists of:</a:t>
          </a:r>
        </a:p>
        <a:p>
          <a:pPr marL="171450" indent="-171450">
            <a:spcBef>
              <a:spcPts val="300"/>
            </a:spcBef>
            <a:spcAft>
              <a:spcPts val="300"/>
            </a:spcAft>
            <a:buFont typeface="Arial" panose="020B0604020202020204" pitchFamily="34" charset="0"/>
            <a:buChar char="•"/>
          </a:pPr>
          <a:r>
            <a:rPr lang="en-GB" sz="1100"/>
            <a:t>Tables of outturn spending in 2023-24 and plans from 2024-25 to 2028-29 on RDELex and TDEL, and 2024-25 to 2029-30 on CDEL;</a:t>
          </a:r>
        </a:p>
        <a:p>
          <a:pPr marL="171450" indent="-171450">
            <a:spcBef>
              <a:spcPts val="300"/>
            </a:spcBef>
            <a:spcAft>
              <a:spcPts val="300"/>
            </a:spcAft>
            <a:buFont typeface="Arial" panose="020B0604020202020204" pitchFamily="34" charset="0"/>
            <a:buChar char="•"/>
          </a:pPr>
          <a:r>
            <a:rPr lang="en-GB" sz="1100"/>
            <a:t>Average annual real growth rates (AARGs) for RDELex and TDEL between 2025-26 and 2028-29 (Phase 2 period) and 2023-24 and 2028-29 (SR25 period), and between 2025-26 and 2029-30 (Phase 2 period) and 2023-24 and 2029-30 (SR25 period) for CDEL;</a:t>
          </a:r>
        </a:p>
        <a:p>
          <a:pPr marL="171450" indent="-171450">
            <a:spcBef>
              <a:spcPts val="300"/>
            </a:spcBef>
            <a:spcAft>
              <a:spcPts val="300"/>
            </a:spcAft>
            <a:buFont typeface="Arial" panose="020B0604020202020204" pitchFamily="34" charset="0"/>
            <a:buChar char="•"/>
          </a:pPr>
          <a:r>
            <a:rPr lang="en-GB" sz="1100" b="0"/>
            <a:t>Adjustments used in AARG calculations to ensure comparability between years, for 2023-24, 2025-26 and 2028-29 for RDELex and TDEL, and 2023-24, 2025-26 and 2029-30 for CDEL.  Note</a:t>
          </a:r>
          <a:r>
            <a:rPr lang="en-GB" sz="1100" b="0" baseline="0"/>
            <a:t> that figures in £ billion are not adjusted; adjustments just feed into AARG calculation as shown in this spreadsheet;</a:t>
          </a:r>
          <a:endParaRPr lang="en-GB" sz="1100" b="0"/>
        </a:p>
        <a:p>
          <a:pPr marL="171450" indent="-171450">
            <a:spcBef>
              <a:spcPts val="300"/>
            </a:spcBef>
            <a:spcAft>
              <a:spcPts val="300"/>
            </a:spcAft>
            <a:buFont typeface="Arial" panose="020B0604020202020204" pitchFamily="34" charset="0"/>
            <a:buChar char="•"/>
          </a:pPr>
          <a:r>
            <a:rPr lang="en-GB" sz="1100" b="0"/>
            <a:t>The majority of adjustments relate to 2023-24</a:t>
          </a:r>
          <a:r>
            <a:rPr lang="en-GB" sz="1100" b="0" baseline="0"/>
            <a:t>.  This primarily avoids over-stating RDELex and TDEL spending growth where funding has been provided since 2023-24 that doesn't increase spending power - namely </a:t>
          </a:r>
          <a:r>
            <a:rPr lang="en-GB" sz="1100" b="0"/>
            <a:t>support for additional employer NICs costs (2025-26 onwards)</a:t>
          </a:r>
          <a:r>
            <a:rPr lang="en-GB" sz="1100" b="0" baseline="0"/>
            <a:t> </a:t>
          </a:r>
          <a:r>
            <a:rPr lang="en-GB" sz="1100" b="0"/>
            <a:t>and increased SCAPE pension contributions (2024-25 onwards).</a:t>
          </a:r>
          <a:r>
            <a:rPr lang="en-GB" sz="1100" b="0" baseline="0"/>
            <a:t>  Adjustments are also made for</a:t>
          </a:r>
          <a:r>
            <a:rPr lang="en-GB" sz="1100" b="0">
              <a:solidFill>
                <a:schemeClr val="dk1"/>
              </a:solidFill>
              <a:effectLst/>
              <a:latin typeface="+mn-lt"/>
              <a:ea typeface="+mn-ea"/>
              <a:cs typeface="+mn-cs"/>
            </a:rPr>
            <a:t> transfers between departments via in-year Budget Cover Transfers (BCTs), which will be applied in-year for 2025-26 onwards,</a:t>
          </a:r>
          <a:r>
            <a:rPr lang="en-GB" sz="1100" b="0" baseline="0">
              <a:solidFill>
                <a:schemeClr val="dk1"/>
              </a:solidFill>
              <a:effectLst/>
              <a:latin typeface="+mn-lt"/>
              <a:ea typeface="+mn-ea"/>
              <a:cs typeface="+mn-cs"/>
            </a:rPr>
            <a:t> </a:t>
          </a:r>
          <a:r>
            <a:rPr lang="en-GB" sz="1100" b="0">
              <a:solidFill>
                <a:schemeClr val="dk1"/>
              </a:solidFill>
              <a:effectLst/>
              <a:latin typeface="+mn-lt"/>
              <a:ea typeface="+mn-ea"/>
              <a:cs typeface="+mn-cs"/>
            </a:rPr>
            <a:t>Machinery of Government (MoGs) changes and a small number of departmental-specific</a:t>
          </a:r>
          <a:r>
            <a:rPr lang="en-GB" sz="1100" b="0" baseline="0">
              <a:solidFill>
                <a:schemeClr val="dk1"/>
              </a:solidFill>
              <a:effectLst/>
              <a:latin typeface="+mn-lt"/>
              <a:ea typeface="+mn-ea"/>
              <a:cs typeface="+mn-cs"/>
            </a:rPr>
            <a:t> adjustments</a:t>
          </a:r>
          <a:r>
            <a:rPr lang="en-GB" sz="1100" b="0">
              <a:solidFill>
                <a:schemeClr val="dk1"/>
              </a:solidFill>
              <a:effectLst/>
              <a:latin typeface="+mn-lt"/>
              <a:ea typeface="+mn-ea"/>
              <a:cs typeface="+mn-cs"/>
            </a:rPr>
            <a:t>.   </a:t>
          </a:r>
          <a:endParaRPr lang="en-GB" sz="1100" b="0"/>
        </a:p>
        <a:p>
          <a:pPr marL="0" indent="0">
            <a:spcBef>
              <a:spcPts val="300"/>
            </a:spcBef>
            <a:spcAft>
              <a:spcPts val="300"/>
            </a:spcAft>
            <a:buFont typeface="Arial" panose="020B0604020202020204" pitchFamily="34" charset="0"/>
            <a:buNone/>
          </a:pPr>
          <a:r>
            <a:rPr lang="en-GB" sz="1100" b="0"/>
            <a:t>Relevant footnotes by department can be found in the</a:t>
          </a:r>
          <a:r>
            <a:rPr lang="en-GB" sz="1100" b="0" baseline="0"/>
            <a:t> main SR25 document tables.</a:t>
          </a:r>
          <a:endParaRPr lang="en-GB" sz="1100" b="0"/>
        </a:p>
        <a:p>
          <a:pPr marL="0" indent="0">
            <a:spcBef>
              <a:spcPts val="300"/>
            </a:spcBef>
            <a:spcAft>
              <a:spcPts val="300"/>
            </a:spcAft>
            <a:buFont typeface="Arial" panose="020B0604020202020204" pitchFamily="34" charset="0"/>
            <a:buNone/>
          </a:pPr>
          <a:r>
            <a:rPr lang="en-GB" sz="1100"/>
            <a:t>The final tab provides the OBR's GDP deflator</a:t>
          </a:r>
          <a:r>
            <a:rPr lang="en-GB" sz="1100" baseline="0"/>
            <a:t> forecast</a:t>
          </a:r>
          <a:r>
            <a:rPr lang="en-GB" sz="1100"/>
            <a:t>, as of Spring Statement 2025, which has</a:t>
          </a:r>
          <a:r>
            <a:rPr lang="en-GB" sz="1100" baseline="0"/>
            <a:t> </a:t>
          </a:r>
          <a:r>
            <a:rPr lang="en-GB" sz="1100"/>
            <a:t>been used to convert values from nominal (cash) to real terms in 2024-25 prices.</a:t>
          </a:r>
        </a:p>
        <a:p>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person displayName="HMT" id="{9B03BF83-D272-4B94-80CE-CD89B17DAF98}" userId="HMT" providerId="None"/>
  <person displayName="Levy, Cameron - HMT" id="{47739791-AE16-4280-9BCD-74F6E4FD4B04}" userId="S::Cameron.Levy@hmtreasury.gov.uk::3179b3f3-9133-483d-9930-482739d63fe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6" dT="2025-06-16T11:55:11.36" personId="{9B03BF83-D272-4B94-80CE-CD89B17DAF98}" id="{D0744A83-705E-4B9D-AF6C-C2F09430ABC7}">
    <text>Adjustment for non-NHS to NHS transfers (mostly pay)</text>
  </threadedComment>
  <threadedComment ref="O6" dT="2025-06-16T11:55:11.36" personId="{9B03BF83-D272-4B94-80CE-CD89B17DAF98}" id="{E51979B0-8EDE-44A7-90B7-72A60AD2DE17}">
    <text>Adjustment for non-NHS to NHS transfers (mostly pay)</text>
  </threadedComment>
  <threadedComment ref="W15" dT="2025-06-19T12:23:59.43" personId="{47739791-AE16-4280-9BCD-74F6E4FD4B04}" id="{40B6B41C-7406-4D9F-9C39-DF6946AA73C4}">
    <text xml:space="preserve">HMG does not publish the details of the SIA settlement </text>
  </threadedComment>
  <threadedComment ref="N17" dT="2025-06-16T11:56:09.70" personId="{9B03BF83-D272-4B94-80CE-CD89B17DAF98}" id="{3E4D56DF-207F-49D4-8501-2FB069F70436}">
    <text>Adjustment for Business Rates Retention</text>
  </threadedComment>
  <threadedComment ref="R17" dT="2025-06-16T11:56:09.70" personId="{9B03BF83-D272-4B94-80CE-CD89B17DAF98}" id="{44D8E066-5C59-4898-8CBB-C33B6ACB8E22}">
    <text>Adjustment for Business Rates Retention</text>
  </threadedComment>
  <threadedComment ref="O20" dT="2025-06-16T11:56:51.18" personId="{9B03BF83-D272-4B94-80CE-CD89B17DAF98}" id="{CD06FFAC-8EA0-4865-8F17-635823AE1A64}">
    <text>Adjusted for expected one-off event</text>
  </threadedComment>
  <threadedComment ref="N23" dT="2025-06-16T11:57:42.49" personId="{9B03BF83-D272-4B94-80CE-CD89B17DAF98}" id="{752571B7-58C9-4B75-97A8-34DF6B6BF25A}">
    <text>Adjusts for additional DEL provided in 25-26 to support forecast shortfall in NDA income</text>
  </threadedComment>
  <threadedComment ref="R27" dT="2025-06-16T12:06:35.95" personId="{9B03BF83-D272-4B94-80CE-CD89B17DAF98}" id="{474C0F94-8092-4597-A876-0D37598CE733}">
    <text>Adjustment for cost of living payments in 23-24</text>
  </threadedComment>
  <threadedComment ref="N29" dT="2025-06-16T11:58:14.49" personId="{9B03BF83-D272-4B94-80CE-CD89B17DAF98}" id="{1B4418CF-80DC-479B-9796-10C170613D54}">
    <text>Removes impact of IFRS16</text>
  </threadedComment>
  <threadedComment ref="O29" dT="2025-06-16T11:58:14.49" personId="{9B03BF83-D272-4B94-80CE-CD89B17DAF98}" id="{49AFC07F-2B82-4045-8591-6FA4FAB0ACBC}">
    <text>Removes impact of IFRS16</text>
  </threadedComment>
  <threadedComment ref="R29" dT="2025-06-16T11:58:14.49" personId="{9B03BF83-D272-4B94-80CE-CD89B17DAF98}" id="{CF504BAC-4377-460F-92EF-62EEB9A086DF}">
    <text>Removes impact of IFRS16</text>
  </threadedComment>
</ThreadedComments>
</file>

<file path=xl/threadedComments/threadedComment2.xml><?xml version="1.0" encoding="utf-8"?>
<ThreadedComments xmlns="http://schemas.microsoft.com/office/spreadsheetml/2018/threadedcomments" xmlns:x="http://schemas.openxmlformats.org/spreadsheetml/2006/main">
  <threadedComment ref="O10" dT="2025-06-16T12:07:12.66" personId="{9B03BF83-D272-4B94-80CE-CD89B17DAF98}" id="{9A50E97D-AF30-4FDD-B80D-766F1F1E58E4}">
    <text>Machinery of Government change</text>
  </threadedComment>
  <threadedComment ref="O11" dT="2025-06-16T12:07:12.66" personId="{9B03BF83-D272-4B94-80CE-CD89B17DAF98}" id="{F1A8F418-3F6E-48EB-B78E-BF95EC4AEEC2}">
    <text>Machinery of Government change</text>
  </threadedComment>
  <threadedComment ref="O16" dT="2025-06-16T12:07:41.09" personId="{9B03BF83-D272-4B94-80CE-CD89B17DAF98}" id="{BF0D609D-FBB2-434C-BE5C-D8AE1496A8A8}">
    <text>Adjustment for Business Rates Retention</text>
  </threadedComment>
  <threadedComment ref="N24" dT="2025-06-16T12:08:51.01" personId="{9B03BF83-D272-4B94-80CE-CD89B17DAF98}" id="{252D4E48-49C6-4094-8200-586EAF26F913}">
    <text>Time-limited support for Ukraine</text>
  </threadedComment>
  <threadedComment ref="O24" dT="2025-06-16T12:08:42.22" personId="{9B03BF83-D272-4B94-80CE-CD89B17DAF98}" id="{4A204602-30D4-41BD-97CD-1363BADDF03B}">
    <text>EBRD capitalisation and IFRS16</text>
  </threadedComment>
  <threadedComment ref="M25" dT="2025-06-16T11:58:14.49" personId="{9B03BF83-D272-4B94-80CE-CD89B17DAF98}" id="{3374ACB5-7C66-4D1B-8C86-53F45C2BD617}">
    <text>Removes impact of IFRS16</text>
  </threadedComment>
  <threadedComment ref="N25" dT="2025-06-16T11:58:14.49" personId="{9B03BF83-D272-4B94-80CE-CD89B17DAF98}" id="{3D65C94A-A1C1-421F-8503-7A3033D19A6F}">
    <text>Removes impact of IFRS16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EB981-FEF9-4F9C-80D3-54980CD623F0}">
  <sheetPr>
    <tabColor theme="5" tint="0.79998168889431442"/>
  </sheetPr>
  <dimension ref="D3:N27"/>
  <sheetViews>
    <sheetView topLeftCell="A2" workbookViewId="0">
      <selection activeCell="I27" sqref="I27"/>
    </sheetView>
  </sheetViews>
  <sheetFormatPr defaultColWidth="8.7265625" defaultRowHeight="14" x14ac:dyDescent="0.3"/>
  <cols>
    <col min="1" max="18" width="9" style="93" customWidth="1"/>
    <col min="19" max="16384" width="8.7265625" style="93"/>
  </cols>
  <sheetData>
    <row r="3" spans="4:14" x14ac:dyDescent="0.3">
      <c r="D3" s="94"/>
      <c r="E3" s="94"/>
      <c r="F3" s="94"/>
      <c r="G3" s="94"/>
      <c r="H3" s="94"/>
      <c r="I3" s="94"/>
      <c r="J3" s="94"/>
      <c r="K3" s="94"/>
      <c r="L3" s="94"/>
      <c r="M3" s="94"/>
      <c r="N3" s="94"/>
    </row>
    <row r="4" spans="4:14" x14ac:dyDescent="0.3">
      <c r="D4" s="94"/>
      <c r="E4" s="94"/>
      <c r="F4" s="94"/>
      <c r="G4" s="94"/>
      <c r="H4" s="94"/>
      <c r="I4" s="94"/>
      <c r="J4" s="94"/>
      <c r="K4" s="94"/>
      <c r="L4" s="94"/>
      <c r="M4" s="94"/>
      <c r="N4" s="94"/>
    </row>
    <row r="5" spans="4:14" x14ac:dyDescent="0.3">
      <c r="D5" s="94"/>
      <c r="E5" s="94"/>
      <c r="F5" s="94"/>
      <c r="G5" s="94"/>
      <c r="H5" s="94"/>
      <c r="I5" s="94"/>
      <c r="J5" s="94"/>
      <c r="K5" s="94"/>
      <c r="L5" s="94"/>
      <c r="M5" s="94"/>
      <c r="N5" s="94"/>
    </row>
    <row r="6" spans="4:14" x14ac:dyDescent="0.3">
      <c r="D6" s="94"/>
      <c r="E6" s="94"/>
      <c r="F6" s="94"/>
      <c r="G6" s="94"/>
      <c r="H6" s="94"/>
      <c r="I6" s="94"/>
      <c r="J6" s="94"/>
      <c r="K6" s="94"/>
      <c r="L6" s="94"/>
      <c r="M6" s="94"/>
      <c r="N6" s="94"/>
    </row>
    <row r="27" spans="4:4" x14ac:dyDescent="0.3">
      <c r="D27" s="10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A8407-BA91-4E1E-A69C-4869590D391D}">
  <sheetPr>
    <tabColor rgb="FFC00000"/>
  </sheetPr>
  <dimension ref="B1:AG40"/>
  <sheetViews>
    <sheetView showGridLines="0" tabSelected="1" zoomScale="70" zoomScaleNormal="70" workbookViewId="0">
      <selection activeCell="C14" sqref="C14"/>
    </sheetView>
  </sheetViews>
  <sheetFormatPr defaultColWidth="8.7265625" defaultRowHeight="16" outlineLevelCol="1" x14ac:dyDescent="0.4"/>
  <cols>
    <col min="1" max="1" width="8.7265625" style="33"/>
    <col min="2" max="2" width="9.1796875" style="33" hidden="1" customWidth="1" outlineLevel="1"/>
    <col min="3" max="3" width="64.54296875" style="33" bestFit="1" customWidth="1" collapsed="1"/>
    <col min="4" max="9" width="12.81640625" style="33" bestFit="1" customWidth="1"/>
    <col min="10" max="11" width="17.26953125" style="33" customWidth="1"/>
    <col min="12" max="12" width="8.7265625" style="33"/>
    <col min="13" max="21" width="9" style="33" bestFit="1" customWidth="1"/>
    <col min="22" max="16384" width="8.7265625" style="33"/>
  </cols>
  <sheetData>
    <row r="1" spans="2:33" x14ac:dyDescent="0.4">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row>
    <row r="2" spans="2:33" ht="18.5" thickBot="1" x14ac:dyDescent="0.45">
      <c r="B2" s="21"/>
      <c r="C2" s="64" t="s">
        <v>0</v>
      </c>
      <c r="D2" s="34"/>
      <c r="E2" s="35"/>
      <c r="F2" s="35"/>
      <c r="G2" s="35"/>
      <c r="H2" s="35"/>
      <c r="I2" s="35"/>
      <c r="J2" s="34"/>
      <c r="K2" s="34"/>
      <c r="L2" s="21"/>
      <c r="M2" s="21"/>
      <c r="N2" s="21"/>
      <c r="O2" s="21"/>
      <c r="P2" s="21"/>
      <c r="Q2" s="21"/>
      <c r="R2" s="21"/>
      <c r="S2" s="21"/>
      <c r="T2" s="21"/>
      <c r="U2" s="21"/>
      <c r="V2" s="21"/>
      <c r="W2" s="21"/>
      <c r="X2" s="21"/>
      <c r="Y2" s="21"/>
      <c r="Z2" s="21"/>
      <c r="AA2" s="21"/>
      <c r="AB2" s="21"/>
      <c r="AC2" s="21"/>
      <c r="AD2" s="21"/>
      <c r="AE2" s="21"/>
      <c r="AF2" s="21"/>
      <c r="AG2" s="21"/>
    </row>
    <row r="3" spans="2:33" ht="29.15" customHeight="1" x14ac:dyDescent="0.4">
      <c r="B3" s="21"/>
      <c r="C3" s="4"/>
      <c r="D3" s="4" t="s">
        <v>1</v>
      </c>
      <c r="E3" s="4" t="s">
        <v>2</v>
      </c>
      <c r="F3" s="4" t="s">
        <v>2</v>
      </c>
      <c r="G3" s="4" t="s">
        <v>2</v>
      </c>
      <c r="H3" s="4" t="s">
        <v>2</v>
      </c>
      <c r="I3" s="4" t="s">
        <v>2</v>
      </c>
      <c r="J3" s="107" t="s">
        <v>3</v>
      </c>
      <c r="K3" s="107"/>
      <c r="L3" s="21"/>
      <c r="M3" s="108" t="s">
        <v>4</v>
      </c>
      <c r="N3" s="108"/>
      <c r="O3" s="108"/>
      <c r="P3" s="108" t="s">
        <v>5</v>
      </c>
      <c r="Q3" s="108"/>
      <c r="R3" s="108"/>
      <c r="S3" s="108" t="s">
        <v>6</v>
      </c>
      <c r="T3" s="108"/>
      <c r="U3" s="108"/>
      <c r="V3" s="21"/>
      <c r="W3" s="21"/>
      <c r="X3" s="21"/>
      <c r="Y3" s="21"/>
      <c r="Z3" s="21"/>
      <c r="AA3" s="21"/>
      <c r="AB3" s="21"/>
      <c r="AC3" s="21"/>
      <c r="AD3" s="21"/>
      <c r="AE3" s="21"/>
      <c r="AF3" s="21"/>
      <c r="AG3" s="21"/>
    </row>
    <row r="4" spans="2:33" ht="31" x14ac:dyDescent="0.4">
      <c r="C4" s="36" t="s">
        <v>7</v>
      </c>
      <c r="D4" s="36" t="s">
        <v>8</v>
      </c>
      <c r="E4" s="36" t="s">
        <v>9</v>
      </c>
      <c r="F4" s="36" t="s">
        <v>10</v>
      </c>
      <c r="G4" s="36" t="s">
        <v>11</v>
      </c>
      <c r="H4" s="36" t="s">
        <v>12</v>
      </c>
      <c r="I4" s="36" t="s">
        <v>13</v>
      </c>
      <c r="J4" s="37" t="s">
        <v>14</v>
      </c>
      <c r="K4" s="37" t="s">
        <v>15</v>
      </c>
      <c r="M4" s="49" t="s">
        <v>16</v>
      </c>
      <c r="N4" s="49" t="s">
        <v>17</v>
      </c>
      <c r="O4" s="49" t="s">
        <v>18</v>
      </c>
      <c r="P4" s="49" t="s">
        <v>16</v>
      </c>
      <c r="Q4" s="49" t="s">
        <v>17</v>
      </c>
      <c r="R4" s="49" t="s">
        <v>18</v>
      </c>
      <c r="S4" s="49" t="s">
        <v>16</v>
      </c>
      <c r="T4" s="49" t="s">
        <v>17</v>
      </c>
      <c r="U4" s="49" t="s">
        <v>18</v>
      </c>
    </row>
    <row r="5" spans="2:33" x14ac:dyDescent="0.4">
      <c r="B5" s="38" t="s">
        <v>19</v>
      </c>
      <c r="C5" s="39" t="s">
        <v>19</v>
      </c>
      <c r="D5" s="40">
        <v>188.46899999999999</v>
      </c>
      <c r="E5" s="40">
        <v>204.94534899999999</v>
      </c>
      <c r="F5" s="40">
        <v>215.56761413922416</v>
      </c>
      <c r="G5" s="40">
        <v>225.01312554645287</v>
      </c>
      <c r="H5" s="40">
        <v>234.85103150597368</v>
      </c>
      <c r="I5" s="40">
        <v>246.74632762973951</v>
      </c>
      <c r="J5" s="27">
        <f>(((I5 + (U5/1000)) / 'GDP deflators'!G$4) / ((F5 + (T5/1000)) / 'GDP deflators'!D$4)) ^ (1 / 3) - 1</f>
        <v>2.6754670212318921E-2</v>
      </c>
      <c r="K5" s="27">
        <f>(((I5 + (U5/1000)) / 'GDP deflators'!G$4) / ((D5 + (S5/1000)) / 'GDP deflators'!B$4)) ^ (1 / 5) - 1</f>
        <v>2.7842894684513508E-2</v>
      </c>
      <c r="M5" s="48" cm="1">
        <f t="array" ref="M5:M34">_xlfn.XLOOKUP($B$5:$B$34, 'Table 5.3 RDELex'!$B$5:$B$34, 'Table 5.3 RDELex'!M$5:M$34, 0)</f>
        <v>2432.4216449303003</v>
      </c>
      <c r="N5" s="31" cm="1">
        <f t="array" ref="N5:N34">_xlfn.XLOOKUP($B$5:$B$34, 'Table 5.3 RDELex'!$B$5:$B$34, 'Table 5.3 RDELex'!N$5:N$34, 0)</f>
        <v>0</v>
      </c>
      <c r="O5" s="31" cm="1">
        <f t="array" ref="O5:O34">_xlfn.XLOOKUP($B$5:$B$34, 'Table 5.3 RDELex'!$B$5:$B$34, 'Table 5.3 RDELex'!O$5:O$34, 0)</f>
        <v>0</v>
      </c>
      <c r="P5" s="31"/>
      <c r="Q5" s="31"/>
      <c r="R5" s="31"/>
      <c r="S5" s="48" cm="1">
        <f t="array" ref="S5:U34">M5:O34 + P5:R34</f>
        <v>2432.4216449303003</v>
      </c>
      <c r="T5" s="48">
        <v>0</v>
      </c>
      <c r="U5" s="48">
        <v>0</v>
      </c>
      <c r="V5" s="41"/>
      <c r="W5" s="42"/>
      <c r="X5" s="42"/>
    </row>
    <row r="6" spans="2:33" x14ac:dyDescent="0.4">
      <c r="B6" s="38" t="s">
        <v>20</v>
      </c>
      <c r="C6" s="39" t="s">
        <v>20</v>
      </c>
      <c r="D6" s="40">
        <v>87.912462000000005</v>
      </c>
      <c r="E6" s="40">
        <v>94.948138</v>
      </c>
      <c r="F6" s="40">
        <v>100.88175135500002</v>
      </c>
      <c r="G6" s="40">
        <v>106.55746085854805</v>
      </c>
      <c r="H6" s="40">
        <v>107.81592552201647</v>
      </c>
      <c r="I6" s="40">
        <v>109.17865184011509</v>
      </c>
      <c r="J6" s="27">
        <f>(((I6 + (U6/1000)) / 'GDP deflators'!G$4) / ((F6 + (T6/1000)) / 'GDP deflators'!D$4)) ^ (1 / 3) - 1</f>
        <v>7.7496687352236471E-3</v>
      </c>
      <c r="K6" s="27">
        <f>(((I6 + (U6/1000)) / 'GDP deflators'!G$4) / ((D6 + (S6/1000)) / 'GDP deflators'!B$4)) ^ (1 / 5) - 1</f>
        <v>1.4713761182054252E-2</v>
      </c>
      <c r="M6" s="48">
        <v>2164.1683550000002</v>
      </c>
      <c r="N6" s="31">
        <v>0</v>
      </c>
      <c r="O6" s="31">
        <v>0</v>
      </c>
      <c r="P6" s="31"/>
      <c r="Q6" s="31"/>
      <c r="R6" s="31"/>
      <c r="S6" s="48">
        <v>2164.1683550000002</v>
      </c>
      <c r="T6" s="48">
        <v>0</v>
      </c>
      <c r="U6" s="48">
        <v>0</v>
      </c>
      <c r="W6" s="42"/>
      <c r="X6" s="42"/>
    </row>
    <row r="7" spans="2:33" x14ac:dyDescent="0.4">
      <c r="B7" s="38" t="s">
        <v>21</v>
      </c>
      <c r="C7" s="39" t="s">
        <v>21</v>
      </c>
      <c r="D7" s="40">
        <v>20.311</v>
      </c>
      <c r="E7" s="40">
        <v>20.174059</v>
      </c>
      <c r="F7" s="40">
        <v>21.969483164053756</v>
      </c>
      <c r="G7" s="40">
        <v>22.597783164053755</v>
      </c>
      <c r="H7" s="40">
        <v>22.079683164053755</v>
      </c>
      <c r="I7" s="40">
        <v>22.257383164053756</v>
      </c>
      <c r="J7" s="27">
        <f>(((I7 + (U7/1000)) / 'GDP deflators'!G$4) / ((F7 + (T7/1000)) / 'GDP deflators'!D$4)) ^ (1 / 3) - 1</f>
        <v>-1.4184338553870801E-2</v>
      </c>
      <c r="K7" s="27">
        <f>(((I7 + (U7/1000)) / 'GDP deflators'!G$4) / ((D7 + (S7/1000)) / 'GDP deflators'!B$4)) ^ (1 / 5) - 1</f>
        <v>-2.239948014497839E-2</v>
      </c>
      <c r="M7" s="48">
        <v>1812.7701640537566</v>
      </c>
      <c r="N7" s="31">
        <v>0</v>
      </c>
      <c r="O7" s="31">
        <v>0</v>
      </c>
      <c r="P7" s="31"/>
      <c r="Q7" s="31"/>
      <c r="R7" s="31"/>
      <c r="S7" s="48">
        <v>1812.7701640537566</v>
      </c>
      <c r="T7" s="48">
        <v>0</v>
      </c>
      <c r="U7" s="48">
        <v>0</v>
      </c>
      <c r="W7" s="42"/>
      <c r="X7" s="42"/>
    </row>
    <row r="8" spans="2:33" x14ac:dyDescent="0.4">
      <c r="B8" s="43" t="s">
        <v>22</v>
      </c>
      <c r="C8" s="105" t="s">
        <v>22</v>
      </c>
      <c r="D8" s="40">
        <v>15.566000000000001</v>
      </c>
      <c r="E8" s="40">
        <v>16.252058999999999</v>
      </c>
      <c r="F8" s="40">
        <v>18.381483164053755</v>
      </c>
      <c r="G8" s="40">
        <v>18.997783164053757</v>
      </c>
      <c r="H8" s="40">
        <v>19.179683164053756</v>
      </c>
      <c r="I8" s="40">
        <v>19.757383164053756</v>
      </c>
      <c r="J8" s="27">
        <f>(((I8 + (U8/1000)) / 'GDP deflators'!G$4) / ((F8 + (T8/1000)) / 'GDP deflators'!D$4)) ^ (1 / 3) - 1</f>
        <v>5.4502426255997882E-3</v>
      </c>
      <c r="K8" s="27">
        <f>(((I8 + (U8/1000)) / 'GDP deflators'!G$4) / ((D8 + (S8/1000)) / 'GDP deflators'!B$4)) ^ (1 / 5) - 1</f>
        <v>1.7988009436429309E-3</v>
      </c>
      <c r="L8" s="44"/>
      <c r="M8" s="48">
        <v>1812.7701640537566</v>
      </c>
      <c r="N8" s="31">
        <v>0</v>
      </c>
      <c r="O8" s="31">
        <v>0</v>
      </c>
      <c r="P8" s="31"/>
      <c r="Q8" s="31"/>
      <c r="R8" s="31"/>
      <c r="S8" s="48">
        <v>1812.7701640537566</v>
      </c>
      <c r="T8" s="48">
        <v>0</v>
      </c>
      <c r="U8" s="48">
        <v>0</v>
      </c>
      <c r="W8" s="42"/>
      <c r="X8" s="42"/>
    </row>
    <row r="9" spans="2:33" x14ac:dyDescent="0.4">
      <c r="B9" s="38" t="s">
        <v>23</v>
      </c>
      <c r="C9" s="39" t="s">
        <v>23</v>
      </c>
      <c r="D9" s="40">
        <v>11.892999999999999</v>
      </c>
      <c r="E9" s="40">
        <v>12.861758</v>
      </c>
      <c r="F9" s="40">
        <v>13.875031849878479</v>
      </c>
      <c r="G9" s="40">
        <v>14.916934758312863</v>
      </c>
      <c r="H9" s="40">
        <v>15.267069753608698</v>
      </c>
      <c r="I9" s="40">
        <v>15.585204748904538</v>
      </c>
      <c r="J9" s="27">
        <f>(((I9 + (U9/1000)) / 'GDP deflators'!G$4) / ((F9 + (T9/1000)) / 'GDP deflators'!D$4)) ^ (1 / 3) - 1</f>
        <v>2.0321724944038833E-2</v>
      </c>
      <c r="K9" s="27">
        <f>(((I9 + (U9/1000)) / 'GDP deflators'!G$4) / ((D9 + (S9/1000)) / 'GDP deflators'!B$4)) ^ (1 / 5) - 1</f>
        <v>3.094301763080165E-2</v>
      </c>
      <c r="M9" s="48">
        <v>-15.327150121522848</v>
      </c>
      <c r="N9" s="31">
        <v>0</v>
      </c>
      <c r="O9" s="31">
        <v>0</v>
      </c>
      <c r="P9" s="31"/>
      <c r="Q9" s="31"/>
      <c r="R9" s="31"/>
      <c r="S9" s="48">
        <v>-15.327150121522848</v>
      </c>
      <c r="T9" s="48">
        <v>0</v>
      </c>
      <c r="U9" s="48">
        <v>0</v>
      </c>
      <c r="W9" s="42"/>
      <c r="X9" s="42"/>
    </row>
    <row r="10" spans="2:33" ht="18" x14ac:dyDescent="0.4">
      <c r="B10" s="38" t="s">
        <v>24</v>
      </c>
      <c r="C10" s="39" t="s">
        <v>25</v>
      </c>
      <c r="D10" s="40">
        <v>0.875</v>
      </c>
      <c r="E10" s="40">
        <v>0.999</v>
      </c>
      <c r="F10" s="40">
        <v>1.0937126462918172</v>
      </c>
      <c r="G10" s="40">
        <v>1.1390864045240998</v>
      </c>
      <c r="H10" s="40">
        <v>1.1555614092282616</v>
      </c>
      <c r="I10" s="40">
        <v>1.3498164139324234</v>
      </c>
      <c r="J10" s="27">
        <f>(((I10 + (U10/1000)) / 'GDP deflators'!G$4) / ((F10 + (T10/1000)) / 'GDP deflators'!D$4)) ^ (1 / 3) - 1</f>
        <v>5.2853915113070249E-2</v>
      </c>
      <c r="K10" s="27">
        <f>(((I10 + (U10/1000)) / 'GDP deflators'!G$4) / ((D10 + (S10/1000)) / 'GDP deflators'!B$4)) ^ (1 / 5) - 1</f>
        <v>6.2176677623926313E-2</v>
      </c>
      <c r="M10" s="48">
        <v>11.1006462918171</v>
      </c>
      <c r="N10" s="31">
        <v>0</v>
      </c>
      <c r="O10" s="31">
        <v>0</v>
      </c>
      <c r="P10" s="31"/>
      <c r="Q10" s="31"/>
      <c r="R10" s="31"/>
      <c r="S10" s="48">
        <v>11.1006462918171</v>
      </c>
      <c r="T10" s="48">
        <v>0</v>
      </c>
      <c r="U10" s="48">
        <v>0</v>
      </c>
      <c r="W10" s="42"/>
      <c r="X10" s="42"/>
    </row>
    <row r="11" spans="2:33" x14ac:dyDescent="0.4">
      <c r="B11" s="38" t="s">
        <v>26</v>
      </c>
      <c r="C11" s="39" t="s">
        <v>26</v>
      </c>
      <c r="D11" s="40">
        <v>53.902000000000001</v>
      </c>
      <c r="E11" s="40">
        <v>60.311646999999994</v>
      </c>
      <c r="F11" s="40">
        <v>62.17942505356595</v>
      </c>
      <c r="G11" s="40">
        <v>65.510671239300052</v>
      </c>
      <c r="H11" s="40">
        <v>70.967223463951882</v>
      </c>
      <c r="I11" s="40">
        <v>73.522081445756129</v>
      </c>
      <c r="J11" s="27">
        <f>(((I11 + (U11/1000)) / 'GDP deflators'!G$4) / ((F11 + (T11/1000)) / 'GDP deflators'!D$4)) ^ (1 / 3) - 1</f>
        <v>3.7943938019739276E-2</v>
      </c>
      <c r="K11" s="27">
        <f>(((I11 + (U11/1000)) / 'GDP deflators'!G$4) / ((D11 + (S11/1000)) / 'GDP deflators'!B$4)) ^ (1 / 5) - 1</f>
        <v>3.5850033174021689E-2</v>
      </c>
      <c r="M11" s="48">
        <v>817.64205356594243</v>
      </c>
      <c r="N11" s="31">
        <v>0</v>
      </c>
      <c r="O11" s="31">
        <v>0</v>
      </c>
      <c r="P11" s="31"/>
      <c r="Q11" s="31"/>
      <c r="R11" s="32">
        <v>3</v>
      </c>
      <c r="S11" s="48">
        <v>817.64205356594243</v>
      </c>
      <c r="T11" s="48">
        <v>0</v>
      </c>
      <c r="U11" s="48">
        <v>3</v>
      </c>
      <c r="W11" s="42"/>
      <c r="X11" s="42"/>
    </row>
    <row r="12" spans="2:33" x14ac:dyDescent="0.4">
      <c r="B12" s="38" t="s">
        <v>27</v>
      </c>
      <c r="C12" s="39" t="s">
        <v>27</v>
      </c>
      <c r="D12" s="40">
        <v>4.1820000000000004</v>
      </c>
      <c r="E12" s="40">
        <v>4.5088550000000005</v>
      </c>
      <c r="F12" s="40">
        <v>4.5310338436222279</v>
      </c>
      <c r="G12" s="40">
        <v>5.0950338436222271</v>
      </c>
      <c r="H12" s="40">
        <v>5.1360338436222275</v>
      </c>
      <c r="I12" s="40">
        <v>5.3510338436222273</v>
      </c>
      <c r="J12" s="27">
        <f>(((I12 + (U12/1000)) / 'GDP deflators'!G$4) / ((F12 + (T12/1000)) / 'GDP deflators'!D$4)) ^ (1 / 3) - 1</f>
        <v>3.7313204590800231E-2</v>
      </c>
      <c r="K12" s="27">
        <f>(((I12 + (U12/1000)) / 'GDP deflators'!G$4) / ((D12 + (S12/1000)) / 'GDP deflators'!B$4)) ^ (1 / 5) - 1</f>
        <v>2.7360917377547533E-2</v>
      </c>
      <c r="M12" s="48">
        <v>-34.646060975835368</v>
      </c>
      <c r="N12" s="31">
        <v>0</v>
      </c>
      <c r="O12" s="31">
        <v>0</v>
      </c>
      <c r="P12" s="31"/>
      <c r="Q12" s="31"/>
      <c r="R12" s="32">
        <v>-3</v>
      </c>
      <c r="S12" s="48">
        <v>-34.646060975835368</v>
      </c>
      <c r="T12" s="48">
        <v>0</v>
      </c>
      <c r="U12" s="48">
        <v>-3</v>
      </c>
      <c r="W12" s="42"/>
      <c r="X12" s="42"/>
    </row>
    <row r="13" spans="2:33" x14ac:dyDescent="0.4">
      <c r="B13" s="38" t="s">
        <v>28</v>
      </c>
      <c r="C13" s="39" t="s">
        <v>28</v>
      </c>
      <c r="D13" s="40">
        <v>11.113</v>
      </c>
      <c r="E13" s="40">
        <v>11.05983</v>
      </c>
      <c r="F13" s="40">
        <v>12.119305256978194</v>
      </c>
      <c r="G13" s="40">
        <v>9.8147881569781905</v>
      </c>
      <c r="H13" s="40">
        <v>9.2054115119781912</v>
      </c>
      <c r="I13" s="40">
        <v>9.8813791769781893</v>
      </c>
      <c r="J13" s="27">
        <f>(((I13 + (U13/1000)) / 'GDP deflators'!G$4) / ((F13 + (T13/1000)) / 'GDP deflators'!D$4)) ^ (1 / 3) - 1</f>
        <v>-8.3024836613265762E-2</v>
      </c>
      <c r="K13" s="27">
        <f>(((I13 + (U13/1000)) / 'GDP deflators'!G$4) / ((D13 + (S13/1000)) / 'GDP deflators'!B$4)) ^ (1 / 5) - 1</f>
        <v>-5.0060987184176065E-2</v>
      </c>
      <c r="M13" s="48">
        <v>224.86025697819068</v>
      </c>
      <c r="N13" s="31">
        <v>0</v>
      </c>
      <c r="O13" s="31">
        <v>0</v>
      </c>
      <c r="P13" s="31"/>
      <c r="Q13" s="31"/>
      <c r="R13" s="31"/>
      <c r="S13" s="48">
        <v>224.86025697819068</v>
      </c>
      <c r="T13" s="48">
        <v>0</v>
      </c>
      <c r="U13" s="48">
        <v>0</v>
      </c>
      <c r="W13" s="42"/>
      <c r="X13" s="42"/>
    </row>
    <row r="14" spans="2:33" x14ac:dyDescent="0.4">
      <c r="B14" s="38" t="s">
        <v>29</v>
      </c>
      <c r="C14" s="26" t="s">
        <v>29</v>
      </c>
      <c r="D14" s="40">
        <v>9.58</v>
      </c>
      <c r="E14" s="40">
        <v>11.356</v>
      </c>
      <c r="F14" s="40">
        <v>15.033654296890568</v>
      </c>
      <c r="G14" s="40">
        <v>15.358654296890567</v>
      </c>
      <c r="H14" s="40">
        <v>15.617154296890567</v>
      </c>
      <c r="I14" s="40">
        <v>15.833654296890566</v>
      </c>
      <c r="J14" s="27">
        <f>(((I14 + (U14/1000)) / 'GDP deflators'!G$4) / ((F14 + (T14/1000)) / 'GDP deflators'!D$4)) ^ (1 / 3) - 1</f>
        <v>1.0739830943572226E-2</v>
      </c>
      <c r="K14" s="27">
        <f>(((I14 + (U14/1000)) / 'GDP deflators'!G$4) / ((D14 + (S14/1000)) / 'GDP deflators'!B$4)) ^ (1 / 5) - 1</f>
        <v>5.1911477725824495E-2</v>
      </c>
      <c r="M14" s="48">
        <v>1331.3212968905673</v>
      </c>
      <c r="N14" s="48">
        <v>-532.72299999999996</v>
      </c>
      <c r="O14" s="31">
        <v>0</v>
      </c>
      <c r="P14" s="31"/>
      <c r="Q14" s="31"/>
      <c r="R14" s="31"/>
      <c r="S14" s="48">
        <v>1331.3212968905673</v>
      </c>
      <c r="T14" s="48">
        <v>-532.72299999999996</v>
      </c>
      <c r="U14" s="48">
        <v>0</v>
      </c>
      <c r="W14" s="42"/>
      <c r="X14" s="42"/>
    </row>
    <row r="15" spans="2:33" x14ac:dyDescent="0.4">
      <c r="B15" s="38" t="s">
        <v>30</v>
      </c>
      <c r="C15" s="39" t="s">
        <v>30</v>
      </c>
      <c r="D15" s="40">
        <v>10.103</v>
      </c>
      <c r="E15" s="40">
        <v>12.701509999999999</v>
      </c>
      <c r="F15" s="40">
        <v>12.948318087941292</v>
      </c>
      <c r="G15" s="40">
        <v>14.001705587941295</v>
      </c>
      <c r="H15" s="40">
        <v>13.471255587941293</v>
      </c>
      <c r="I15" s="40">
        <v>13.457768087941291</v>
      </c>
      <c r="J15" s="27">
        <f>(((I15 + (U15/1000)) / 'GDP deflators'!G$4) / ((F15 + (T15/1000)) / 'GDP deflators'!D$4)) ^ (1 / 3) - 1</f>
        <v>-5.7456048644766167E-3</v>
      </c>
      <c r="K15" s="27">
        <f>(((I15 + (U15/1000)) / 'GDP deflators'!G$4) / ((D15 + (S15/1000)) / 'GDP deflators'!B$4)) ^ (1 / 5) - 1</f>
        <v>2.9500741917742879E-2</v>
      </c>
      <c r="M15" s="48">
        <v>225.3720879412931</v>
      </c>
      <c r="N15" s="31">
        <v>0</v>
      </c>
      <c r="O15" s="31">
        <v>0</v>
      </c>
      <c r="P15" s="31"/>
      <c r="Q15" s="31"/>
      <c r="R15" s="31"/>
      <c r="S15" s="48">
        <v>225.3720879412931</v>
      </c>
      <c r="T15" s="48">
        <v>0</v>
      </c>
      <c r="U15" s="48">
        <v>0</v>
      </c>
      <c r="W15" s="42"/>
      <c r="X15" s="42"/>
    </row>
    <row r="16" spans="2:33" x14ac:dyDescent="0.4">
      <c r="B16" s="38" t="s">
        <v>31</v>
      </c>
      <c r="C16" s="39" t="s">
        <v>31</v>
      </c>
      <c r="D16" s="40">
        <v>2.0680000000000001</v>
      </c>
      <c r="E16" s="40">
        <v>2.3721239999999999</v>
      </c>
      <c r="F16" s="40">
        <v>2.2988008840678189</v>
      </c>
      <c r="G16" s="40">
        <v>2.3386788840678188</v>
      </c>
      <c r="H16" s="40">
        <v>2.3828878840678192</v>
      </c>
      <c r="I16" s="40">
        <v>2.7814258840678194</v>
      </c>
      <c r="J16" s="27">
        <f>(((I16 + (U16/1000)) / 'GDP deflators'!G$4) / ((F16 + (T16/1000)) / 'GDP deflators'!D$4)) ^ (1 / 3) - 1</f>
        <v>-1.4127864921668287E-2</v>
      </c>
      <c r="K16" s="27">
        <f>(((I16 + (U16/1000)) / 'GDP deflators'!G$4) / ((D16 + (S16/1000)) / 'GDP deflators'!B$4)) ^ (1 / 5) - 1</f>
        <v>-1.6633310835798554E-3</v>
      </c>
      <c r="M16" s="48">
        <v>16.66988406781897</v>
      </c>
      <c r="N16" s="31">
        <v>0</v>
      </c>
      <c r="O16" s="31">
        <v>-452.1</v>
      </c>
      <c r="P16" s="31"/>
      <c r="Q16" s="31"/>
      <c r="R16" s="31"/>
      <c r="S16" s="48">
        <v>16.66988406781897</v>
      </c>
      <c r="T16" s="48">
        <v>0</v>
      </c>
      <c r="U16" s="48">
        <v>-452.1</v>
      </c>
      <c r="W16" s="42"/>
      <c r="X16" s="42"/>
    </row>
    <row r="17" spans="2:28" x14ac:dyDescent="0.4">
      <c r="B17" s="38" t="s">
        <v>32</v>
      </c>
      <c r="C17" s="39" t="s">
        <v>32</v>
      </c>
      <c r="D17" s="40">
        <v>12.655000000000001</v>
      </c>
      <c r="E17" s="40">
        <v>13.850951</v>
      </c>
      <c r="F17" s="40">
        <v>15.232650126797662</v>
      </c>
      <c r="G17" s="40">
        <v>15.926424787797663</v>
      </c>
      <c r="H17" s="40">
        <v>16.443485290797664</v>
      </c>
      <c r="I17" s="40">
        <v>16.534927813797658</v>
      </c>
      <c r="J17" s="27">
        <f>(((I17 + (U17/1000)) / 'GDP deflators'!G$4) / ((F17 + (T17/1000)) / 'GDP deflators'!D$4)) ^ (1 / 3) - 1</f>
        <v>8.7570233188125624E-3</v>
      </c>
      <c r="K17" s="27">
        <f>(((I17 + (U17/1000)) / 'GDP deflators'!G$4) / ((D17 + (S17/1000)) / 'GDP deflators'!B$4)) ^ (1 / 5) - 1</f>
        <v>2.7792689488119526E-2</v>
      </c>
      <c r="M17" s="48">
        <v>140.78212679766219</v>
      </c>
      <c r="N17" s="31">
        <v>0</v>
      </c>
      <c r="O17" s="31">
        <v>0</v>
      </c>
      <c r="P17" s="31"/>
      <c r="Q17" s="31"/>
      <c r="R17" s="31"/>
      <c r="S17" s="48">
        <v>140.78212679766219</v>
      </c>
      <c r="T17" s="48">
        <v>0</v>
      </c>
      <c r="U17" s="48">
        <v>0</v>
      </c>
      <c r="W17" s="42"/>
      <c r="X17" s="42"/>
    </row>
    <row r="18" spans="2:28" x14ac:dyDescent="0.4">
      <c r="B18" s="38" t="s">
        <v>33</v>
      </c>
      <c r="C18" s="39" t="s">
        <v>34</v>
      </c>
      <c r="D18" s="40">
        <v>22.25</v>
      </c>
      <c r="E18" s="40">
        <v>22.038615</v>
      </c>
      <c r="F18" s="40">
        <v>22.965456802463251</v>
      </c>
      <c r="G18" s="40">
        <v>25.122656802463251</v>
      </c>
      <c r="H18" s="40">
        <v>24.947456802463257</v>
      </c>
      <c r="I18" s="40">
        <v>25.850456802463256</v>
      </c>
      <c r="J18" s="27">
        <f>(((I18 + (U18/1000)) / 'GDP deflators'!G$4) / ((F18 + (T18/1000)) / 'GDP deflators'!D$4)) ^ (1 / 3) - 1</f>
        <v>4.9881026939930795E-3</v>
      </c>
      <c r="K18" s="27">
        <f>(((I18 + (U18/1000)) / 'GDP deflators'!G$4) / ((D18 + (S18/1000)) / 'GDP deflators'!B$4)) ^ (1 / 5) - 1</f>
        <v>-4.4040856861957689E-3</v>
      </c>
      <c r="M18" s="48">
        <v>116.68380246325329</v>
      </c>
      <c r="N18" s="31">
        <v>0</v>
      </c>
      <c r="O18" s="31">
        <v>0</v>
      </c>
      <c r="P18" s="31"/>
      <c r="Q18" s="31"/>
      <c r="R18" s="32">
        <v>-1200</v>
      </c>
      <c r="S18" s="48">
        <v>116.68380246325329</v>
      </c>
      <c r="T18" s="48">
        <v>0</v>
      </c>
      <c r="U18" s="48">
        <v>-1200</v>
      </c>
      <c r="W18" s="42"/>
      <c r="X18" s="42"/>
      <c r="Y18" s="42"/>
      <c r="Z18" s="42"/>
      <c r="AA18" s="42"/>
      <c r="AB18" s="42"/>
    </row>
    <row r="19" spans="2:28" x14ac:dyDescent="0.4">
      <c r="B19" s="38" t="s">
        <v>35</v>
      </c>
      <c r="C19" s="39" t="s">
        <v>35</v>
      </c>
      <c r="D19" s="40">
        <v>7.7880000000000003</v>
      </c>
      <c r="E19" s="40">
        <v>6.9050000000000002</v>
      </c>
      <c r="F19" s="40">
        <v>7.1</v>
      </c>
      <c r="G19" s="40">
        <v>7.1</v>
      </c>
      <c r="H19" s="40">
        <v>7.1</v>
      </c>
      <c r="I19" s="40">
        <v>5.6</v>
      </c>
      <c r="J19" s="27">
        <f>(((I19 + (U19/1000)) / 'GDP deflators'!G$4) / ((F19 + (T19/1000)) / 'GDP deflators'!D$4)) ^ (1 / 3) - 1</f>
        <v>-9.3110892944736623E-2</v>
      </c>
      <c r="K19" s="27">
        <f>(((I19 + (U19/1000)) / 'GDP deflators'!G$4) / ((D19 + (S19/1000)) / 'GDP deflators'!B$4)) ^ (1 / 5) - 1</f>
        <v>-8.5906022029427875E-2</v>
      </c>
      <c r="M19" s="48">
        <v>0</v>
      </c>
      <c r="N19" s="31">
        <v>0</v>
      </c>
      <c r="O19" s="31">
        <v>0</v>
      </c>
      <c r="P19" s="31"/>
      <c r="Q19" s="31"/>
      <c r="R19" s="31"/>
      <c r="S19" s="48">
        <v>0</v>
      </c>
      <c r="T19" s="48">
        <v>0</v>
      </c>
      <c r="U19" s="48">
        <v>0</v>
      </c>
      <c r="W19" s="42"/>
      <c r="X19" s="42"/>
    </row>
    <row r="20" spans="2:28" x14ac:dyDescent="0.4">
      <c r="B20" s="38" t="s">
        <v>36</v>
      </c>
      <c r="C20" s="39" t="s">
        <v>37</v>
      </c>
      <c r="D20" s="40">
        <v>5.33</v>
      </c>
      <c r="E20" s="40">
        <v>5.6022829999999999</v>
      </c>
      <c r="F20" s="40">
        <v>11.370665333236143</v>
      </c>
      <c r="G20" s="40">
        <v>10.013035302733574</v>
      </c>
      <c r="H20" s="40">
        <v>11.128995302733575</v>
      </c>
      <c r="I20" s="40">
        <v>12.646535302733575</v>
      </c>
      <c r="J20" s="27">
        <f>(((I20 + (U20/1000)) / 'GDP deflators'!G$4) / ((F20 + (T20/1000)) / 'GDP deflators'!D$4)) ^ (1 / 3) - 1</f>
        <v>2.650268921822585E-2</v>
      </c>
      <c r="K20" s="27">
        <f>(((I20 + (U20/1000)) / 'GDP deflators'!G$4) / ((D20 + (S20/1000)) / 'GDP deflators'!B$4)) ^ (1 / 5) - 1</f>
        <v>0.15998883341428072</v>
      </c>
      <c r="M20" s="48">
        <v>14.347302733575212</v>
      </c>
      <c r="N20" s="31">
        <v>-314</v>
      </c>
      <c r="O20" s="31">
        <v>0</v>
      </c>
      <c r="P20" s="31"/>
      <c r="Q20" s="31"/>
      <c r="R20" s="31"/>
      <c r="S20" s="48">
        <v>14.347302733575212</v>
      </c>
      <c r="T20" s="48">
        <v>-314</v>
      </c>
      <c r="U20" s="48">
        <v>0</v>
      </c>
      <c r="W20" s="42"/>
      <c r="X20" s="42"/>
    </row>
    <row r="21" spans="2:28" x14ac:dyDescent="0.4">
      <c r="B21" s="38" t="s">
        <v>38</v>
      </c>
      <c r="C21" s="39" t="s">
        <v>39</v>
      </c>
      <c r="D21" s="40">
        <v>1.095</v>
      </c>
      <c r="E21" s="40">
        <v>1.7869999999999999</v>
      </c>
      <c r="F21" s="40">
        <v>2.7</v>
      </c>
      <c r="G21" s="40">
        <v>2.9060000000000001</v>
      </c>
      <c r="H21" s="40">
        <v>3.1829999999999998</v>
      </c>
      <c r="I21" s="40">
        <v>2.5459999999999998</v>
      </c>
      <c r="J21" s="27">
        <f>(((I21 + (U21/1000)) / 'GDP deflators'!G$4) / ((F21 + (T21/1000)) / 'GDP deflators'!D$4)) ^ (1 / 3) - 1</f>
        <v>-3.7481310464873685E-2</v>
      </c>
      <c r="K21" s="27">
        <f>(((I21 + (U21/1000)) / 'GDP deflators'!G$4) / ((D21 + (S21/1000)) / 'GDP deflators'!B$4)) ^ (1 / 5) - 1</f>
        <v>0.15591869305629569</v>
      </c>
      <c r="M21" s="48">
        <v>0</v>
      </c>
      <c r="N21" s="31">
        <v>0</v>
      </c>
      <c r="O21" s="31">
        <v>0</v>
      </c>
      <c r="P21" s="31"/>
      <c r="Q21" s="31"/>
      <c r="R21" s="31"/>
      <c r="S21" s="48">
        <v>0</v>
      </c>
      <c r="T21" s="48">
        <v>0</v>
      </c>
      <c r="U21" s="48">
        <v>0</v>
      </c>
      <c r="W21" s="42"/>
      <c r="X21" s="42"/>
    </row>
    <row r="22" spans="2:28" x14ac:dyDescent="0.4">
      <c r="B22" s="38" t="s">
        <v>40</v>
      </c>
      <c r="C22" s="39" t="s">
        <v>40</v>
      </c>
      <c r="D22" s="40">
        <v>6.7959999999999994</v>
      </c>
      <c r="E22" s="40">
        <v>7.3093090000000007</v>
      </c>
      <c r="F22" s="40">
        <v>7.5420038339368922</v>
      </c>
      <c r="G22" s="40">
        <v>7.5373138339368921</v>
      </c>
      <c r="H22" s="40">
        <v>7.5295838339368917</v>
      </c>
      <c r="I22" s="40">
        <v>7.4350838339368925</v>
      </c>
      <c r="J22" s="27">
        <f>(((I22 + (U22/1000)) / 'GDP deflators'!G$4) / ((F22 + (T22/1000)) / 'GDP deflators'!D$4)) ^ (1 / 3) - 1</f>
        <v>-2.3113743530798425E-2</v>
      </c>
      <c r="K22" s="27">
        <f>(((I22 + (U22/1000)) / 'GDP deflators'!G$4) / ((D22 + (S22/1000)) / 'GDP deflators'!B$4)) ^ (1 / 5) - 1</f>
        <v>-6.5809901775021329E-3</v>
      </c>
      <c r="M22" s="48">
        <v>24.491833936891336</v>
      </c>
      <c r="N22" s="31">
        <v>0</v>
      </c>
      <c r="O22" s="31">
        <v>0</v>
      </c>
      <c r="P22" s="31"/>
      <c r="Q22" s="31"/>
      <c r="R22" s="31"/>
      <c r="S22" s="48">
        <v>24.491833936891336</v>
      </c>
      <c r="T22" s="48">
        <v>0</v>
      </c>
      <c r="U22" s="48">
        <v>0</v>
      </c>
      <c r="W22" s="42"/>
      <c r="X22" s="42"/>
    </row>
    <row r="23" spans="2:28" x14ac:dyDescent="0.4">
      <c r="B23" s="38" t="s">
        <v>41</v>
      </c>
      <c r="C23" s="39" t="s">
        <v>41</v>
      </c>
      <c r="D23" s="40">
        <v>2.6120000000000001</v>
      </c>
      <c r="E23" s="40">
        <v>3.2433480000000001</v>
      </c>
      <c r="F23" s="40">
        <v>3.2847806998513223</v>
      </c>
      <c r="G23" s="40">
        <v>3.7159096998513226</v>
      </c>
      <c r="H23" s="40">
        <v>3.8273006998513219</v>
      </c>
      <c r="I23" s="40">
        <v>3.7994496998513227</v>
      </c>
      <c r="J23" s="27">
        <f>(((I23 + (U23/1000)) / 'GDP deflators'!G$4) / ((F23 + (T23/1000)) / 'GDP deflators'!D$4)) ^ (1 / 3) - 1</f>
        <v>3.0344362164396621E-2</v>
      </c>
      <c r="K23" s="27">
        <f>(((I23 + (U23/1000)) / 'GDP deflators'!G$4) / ((D23 + (S23/1000)) / 'GDP deflators'!B$4)) ^ (1 / 5) - 1</f>
        <v>5.7786466831360794E-2</v>
      </c>
      <c r="M23" s="48">
        <v>-65.62230014867751</v>
      </c>
      <c r="N23" s="31">
        <v>0</v>
      </c>
      <c r="O23" s="31">
        <v>0</v>
      </c>
      <c r="P23" s="31"/>
      <c r="Q23" s="31"/>
      <c r="R23" s="31"/>
      <c r="S23" s="48">
        <v>-65.62230014867751</v>
      </c>
      <c r="T23" s="48">
        <v>0</v>
      </c>
      <c r="U23" s="48">
        <v>0</v>
      </c>
      <c r="W23" s="42"/>
      <c r="X23" s="42"/>
    </row>
    <row r="24" spans="2:28" x14ac:dyDescent="0.4">
      <c r="B24" s="38" t="s">
        <v>42</v>
      </c>
      <c r="C24" s="39" t="s">
        <v>42</v>
      </c>
      <c r="D24" s="40">
        <v>9.0309999999999988</v>
      </c>
      <c r="E24" s="40">
        <v>9.7648890000000002</v>
      </c>
      <c r="F24" s="40">
        <v>10.963783735601414</v>
      </c>
      <c r="G24" s="40">
        <v>11.771528831201413</v>
      </c>
      <c r="H24" s="40">
        <v>11.844170831201414</v>
      </c>
      <c r="I24" s="40">
        <v>11.523170831201414</v>
      </c>
      <c r="J24" s="27">
        <f>(((I24 + (U24/1000)) / 'GDP deflators'!G$4) / ((F24 + (T24/1000)) / 'GDP deflators'!D$4)) ^ (1 / 3) - 1</f>
        <v>-2.0361586067387805E-3</v>
      </c>
      <c r="K24" s="27">
        <f>(((I24 + (U24/1000)) / 'GDP deflators'!G$4) / ((D24 + (S24/1000)) / 'GDP deflators'!B$4)) ^ (1 / 5) - 1</f>
        <v>2.1370603624079054E-2</v>
      </c>
      <c r="M24" s="48">
        <v>170.26173560141441</v>
      </c>
      <c r="N24" s="31">
        <v>0</v>
      </c>
      <c r="O24" s="31">
        <v>0</v>
      </c>
      <c r="P24" s="31"/>
      <c r="Q24" s="31"/>
      <c r="R24" s="31"/>
      <c r="S24" s="48">
        <v>170.26173560141441</v>
      </c>
      <c r="T24" s="48">
        <v>0</v>
      </c>
      <c r="U24" s="48">
        <v>0</v>
      </c>
      <c r="W24" s="42"/>
      <c r="X24" s="42"/>
    </row>
    <row r="25" spans="2:28" x14ac:dyDescent="0.4">
      <c r="B25" s="38" t="s">
        <v>43</v>
      </c>
      <c r="C25" s="39" t="s">
        <v>43</v>
      </c>
      <c r="D25" s="40">
        <v>6.694</v>
      </c>
      <c r="E25" s="40">
        <v>5.948709</v>
      </c>
      <c r="F25" s="40">
        <v>6.787208531286824</v>
      </c>
      <c r="G25" s="40">
        <v>7.3087852385508993</v>
      </c>
      <c r="H25" s="40">
        <v>7.0646046398110673</v>
      </c>
      <c r="I25" s="40">
        <v>6.868577460075211</v>
      </c>
      <c r="J25" s="27">
        <f>(((I25 + (U25/1000)) / 'GDP deflators'!G$4) / ((F25 + (T25/1000)) / 'GDP deflators'!D$4)) ^ (1 / 3) - 1</f>
        <v>-1.4546441887133943E-2</v>
      </c>
      <c r="K25" s="27">
        <f>(((I25 + (U25/1000)) / 'GDP deflators'!G$4) / ((D25 + (S25/1000)) / 'GDP deflators'!B$4)) ^ (1 / 5) - 1</f>
        <v>5.778644809427691E-3</v>
      </c>
      <c r="M25" s="48">
        <v>-770.92946871317599</v>
      </c>
      <c r="N25" s="31">
        <v>0</v>
      </c>
      <c r="O25" s="31">
        <v>0</v>
      </c>
      <c r="P25" s="31"/>
      <c r="Q25" s="31"/>
      <c r="R25" s="31"/>
      <c r="S25" s="48">
        <v>-770.92946871317599</v>
      </c>
      <c r="T25" s="48">
        <v>0</v>
      </c>
      <c r="U25" s="48">
        <v>0</v>
      </c>
      <c r="W25" s="42"/>
      <c r="X25" s="42"/>
    </row>
    <row r="26" spans="2:28" x14ac:dyDescent="0.4">
      <c r="B26" s="38" t="s">
        <v>44</v>
      </c>
      <c r="C26" s="39" t="s">
        <v>44</v>
      </c>
      <c r="D26" s="40">
        <v>0.35699999999999998</v>
      </c>
      <c r="E26" s="40">
        <v>1.1254740000000001</v>
      </c>
      <c r="F26" s="40">
        <v>1.2448569999999999</v>
      </c>
      <c r="G26" s="40">
        <v>1.2500490000000002</v>
      </c>
      <c r="H26" s="40">
        <v>0.49820700000000007</v>
      </c>
      <c r="I26" s="40">
        <v>0.48035699999999998</v>
      </c>
      <c r="J26" s="27">
        <f>(((I26 + (U26/1000)) / 'GDP deflators'!G$4) / ((F26 + (T26/1000)) / 'GDP deflators'!D$4)) ^ (1 / 3) - 1</f>
        <v>-1.915072171743426E-2</v>
      </c>
      <c r="K26" s="27">
        <f>(((I26 + (U26/1000)) / 'GDP deflators'!G$4) / ((D26 + (S26/1000)) / 'GDP deflators'!B$4)) ^ (1 / 5) - 1</f>
        <v>-4.3621126031235802E-3</v>
      </c>
      <c r="M26" s="48">
        <v>24.635999999999999</v>
      </c>
      <c r="N26" s="31">
        <v>0</v>
      </c>
      <c r="O26" s="31">
        <v>0</v>
      </c>
      <c r="P26" s="31"/>
      <c r="Q26" s="48">
        <v>-823.26700000000005</v>
      </c>
      <c r="R26" s="48">
        <v>-59.664999999999999</v>
      </c>
      <c r="S26" s="48">
        <v>24.635999999999999</v>
      </c>
      <c r="T26" s="48">
        <v>-823.26700000000005</v>
      </c>
      <c r="U26" s="48">
        <v>-59.664999999999999</v>
      </c>
      <c r="W26" s="42"/>
      <c r="X26" s="42"/>
    </row>
    <row r="27" spans="2:28" x14ac:dyDescent="0.4">
      <c r="B27" s="38" t="s">
        <v>45</v>
      </c>
      <c r="C27" s="39" t="s">
        <v>45</v>
      </c>
      <c r="D27" s="40">
        <v>1.339</v>
      </c>
      <c r="E27" s="40">
        <v>1.0503609999999999</v>
      </c>
      <c r="F27" s="40">
        <v>1.3176276597087382</v>
      </c>
      <c r="G27" s="40">
        <v>1.5993286597087382</v>
      </c>
      <c r="H27" s="40">
        <v>1.621778659708738</v>
      </c>
      <c r="I27" s="40">
        <v>1.3189786597087381</v>
      </c>
      <c r="J27" s="27">
        <f>(((I27 + (U27/1000)) / 'GDP deflators'!G$4) / ((F27 + (T27/1000)) / 'GDP deflators'!D$4)) ^ (1 / 3) - 1</f>
        <v>4.2008023067838796E-3</v>
      </c>
      <c r="K27" s="27">
        <f>(((I27 + (U27/1000)) / 'GDP deflators'!G$4) / ((D27 + (S27/1000)) / 'GDP deflators'!B$4)) ^ (1 / 5) - 1</f>
        <v>-2.1731777698453802E-2</v>
      </c>
      <c r="M27" s="48">
        <v>-34.468340291261867</v>
      </c>
      <c r="N27" s="31">
        <v>-48</v>
      </c>
      <c r="O27" s="31">
        <v>-100</v>
      </c>
      <c r="P27" s="31">
        <v>-97</v>
      </c>
      <c r="Q27" s="48">
        <v>-131.30000000000001</v>
      </c>
      <c r="R27" s="31"/>
      <c r="S27" s="48">
        <v>-131.46834029126188</v>
      </c>
      <c r="T27" s="48">
        <v>-179.3</v>
      </c>
      <c r="U27" s="48">
        <v>-100</v>
      </c>
      <c r="W27" s="42"/>
      <c r="X27" s="42"/>
    </row>
    <row r="28" spans="2:28" x14ac:dyDescent="0.4">
      <c r="B28" s="38" t="s">
        <v>46</v>
      </c>
      <c r="C28" s="39" t="s">
        <v>47</v>
      </c>
      <c r="D28" s="40">
        <v>43.414000000000001</v>
      </c>
      <c r="E28" s="40">
        <v>45.845261999999998</v>
      </c>
      <c r="F28" s="40">
        <v>48.052333208762718</v>
      </c>
      <c r="G28" s="40">
        <v>49.763469907516793</v>
      </c>
      <c r="H28" s="40">
        <v>50.785942135916301</v>
      </c>
      <c r="I28" s="40">
        <v>52.056747714624038</v>
      </c>
      <c r="J28" s="27">
        <f>(((I28 + (U28/1000)) / 'GDP deflators'!G$4) / ((F28 + (T28/1000)) / 'GDP deflators'!D$4)) ^ (1 / 3) - 1</f>
        <v>8.0880733363566382E-3</v>
      </c>
      <c r="K28" s="27">
        <f>(((I28 + (U28/1000)) / 'GDP deflators'!G$4) / ((D28 + (S28/1000)) / 'GDP deflators'!B$4)) ^ (1 / 5) - 1</f>
        <v>1.0631207640922513E-2</v>
      </c>
      <c r="M28" s="48">
        <v>409.35899407414968</v>
      </c>
      <c r="N28" s="31">
        <v>0</v>
      </c>
      <c r="O28" s="31">
        <v>0</v>
      </c>
      <c r="P28" s="31"/>
      <c r="Q28" s="31"/>
      <c r="R28" s="31"/>
      <c r="S28" s="48">
        <v>409.35899407414968</v>
      </c>
      <c r="T28" s="48">
        <v>0</v>
      </c>
      <c r="U28" s="48">
        <v>0</v>
      </c>
      <c r="W28" s="42"/>
      <c r="X28" s="42"/>
      <c r="Y28" s="42"/>
      <c r="Z28" s="42"/>
      <c r="AA28" s="42"/>
      <c r="AB28" s="42"/>
    </row>
    <row r="29" spans="2:28" x14ac:dyDescent="0.4">
      <c r="B29" s="38" t="s">
        <v>48</v>
      </c>
      <c r="C29" s="39" t="s">
        <v>48</v>
      </c>
      <c r="D29" s="40">
        <v>19.545999999999999</v>
      </c>
      <c r="E29" s="40">
        <v>20.431485000000002</v>
      </c>
      <c r="F29" s="40">
        <v>21.231211433217268</v>
      </c>
      <c r="G29" s="40">
        <v>21.919391389292194</v>
      </c>
      <c r="H29" s="40">
        <v>22.333740294647136</v>
      </c>
      <c r="I29" s="40">
        <v>22.920087776090881</v>
      </c>
      <c r="J29" s="27">
        <f>(((I29 + (U29/1000)) / 'GDP deflators'!G$4) / ((F29 + (T29/1000)) / 'GDP deflators'!D$4)) ^ (1 / 3) - 1</f>
        <v>6.9118681397295489E-3</v>
      </c>
      <c r="K29" s="27">
        <f>(((I29 + (U29/1000)) / 'GDP deflators'!G$4) / ((D29 + (S29/1000)) / 'GDP deflators'!B$4)) ^ (1 / 5) - 1</f>
        <v>5.8376000685496088E-3</v>
      </c>
      <c r="M29" s="48">
        <v>213.18829686720576</v>
      </c>
      <c r="N29" s="31">
        <v>0</v>
      </c>
      <c r="O29" s="31">
        <v>0</v>
      </c>
      <c r="P29" s="31"/>
      <c r="Q29" s="31"/>
      <c r="R29" s="31"/>
      <c r="S29" s="48">
        <v>213.18829686720576</v>
      </c>
      <c r="T29" s="48">
        <v>0</v>
      </c>
      <c r="U29" s="48">
        <v>0</v>
      </c>
      <c r="W29" s="42"/>
      <c r="X29" s="42"/>
    </row>
    <row r="30" spans="2:28" x14ac:dyDescent="0.4">
      <c r="B30" s="38" t="s">
        <v>49</v>
      </c>
      <c r="C30" s="39" t="s">
        <v>49</v>
      </c>
      <c r="D30" s="40">
        <v>16.911999999999999</v>
      </c>
      <c r="E30" s="40">
        <v>17.706233000000001</v>
      </c>
      <c r="F30" s="40">
        <v>18.403373455106397</v>
      </c>
      <c r="G30" s="40">
        <v>18.778758328785507</v>
      </c>
      <c r="H30" s="40">
        <v>19.235186899081086</v>
      </c>
      <c r="I30" s="40">
        <v>19.755019783198197</v>
      </c>
      <c r="J30" s="27">
        <f>(((I30 + (U30/1000)) / 'GDP deflators'!G$4) / ((F30 + (T30/1000)) / 'GDP deflators'!D$4)) ^ (1 / 3) - 1</f>
        <v>5.0113565443592467E-3</v>
      </c>
      <c r="K30" s="27">
        <f>(((I30 + (U30/1000)) / 'GDP deflators'!G$4) / ((D30 + (S30/1000)) / 'GDP deflators'!B$4)) ^ (1 / 5) - 1</f>
        <v>4.9115693299996988E-3</v>
      </c>
      <c r="M30" s="48">
        <v>197.22717850421543</v>
      </c>
      <c r="N30" s="31">
        <v>0</v>
      </c>
      <c r="O30" s="31">
        <v>0</v>
      </c>
      <c r="P30" s="31"/>
      <c r="Q30" s="31"/>
      <c r="R30" s="31"/>
      <c r="S30" s="48">
        <v>197.22717850421543</v>
      </c>
      <c r="T30" s="48">
        <v>0</v>
      </c>
      <c r="U30" s="48">
        <v>0</v>
      </c>
      <c r="W30" s="42"/>
      <c r="X30" s="42"/>
    </row>
    <row r="31" spans="2:28" x14ac:dyDescent="0.4">
      <c r="B31" s="38" t="s">
        <v>50</v>
      </c>
      <c r="C31" s="39" t="s">
        <v>50</v>
      </c>
      <c r="D31" s="40">
        <v>2.699538</v>
      </c>
      <c r="E31" s="40">
        <v>3.2608820000000001</v>
      </c>
      <c r="F31" s="40">
        <v>3.2360622499999998</v>
      </c>
      <c r="G31" s="40">
        <v>3.6107889999999987</v>
      </c>
      <c r="H31" s="40">
        <v>3.4334539999999993</v>
      </c>
      <c r="I31" s="40">
        <v>3.3687230000000001</v>
      </c>
      <c r="J31" s="27">
        <f>(((I31 + (U31/1000)) / 'GDP deflators'!G$4) / ((F31 + (T31/1000)) / 'GDP deflators'!D$4)) ^ (1 / 3) - 1</f>
        <v>-5.2198649026365951E-3</v>
      </c>
      <c r="K31" s="27">
        <f>(((I31 + (U31/1000)) / 'GDP deflators'!G$4) / ((D31 + (S31/1000)) / 'GDP deflators'!B$4)) ^ (1 / 5) - 1</f>
        <v>2.1632623857726241E-2</v>
      </c>
      <c r="M31" s="48">
        <v>-13.057500000000001</v>
      </c>
      <c r="N31" s="31">
        <v>0</v>
      </c>
      <c r="O31" s="31">
        <v>0</v>
      </c>
      <c r="P31" s="31"/>
      <c r="Q31" s="31"/>
      <c r="R31" s="31"/>
      <c r="S31" s="48">
        <v>-13.057500000000001</v>
      </c>
      <c r="T31" s="48">
        <v>0</v>
      </c>
      <c r="U31" s="48">
        <v>0</v>
      </c>
      <c r="W31" s="42"/>
      <c r="X31" s="42"/>
    </row>
    <row r="32" spans="2:28" x14ac:dyDescent="0.4">
      <c r="B32" s="38" t="s">
        <v>51</v>
      </c>
      <c r="C32" s="39" t="s">
        <v>51</v>
      </c>
      <c r="D32" s="40" t="s">
        <v>52</v>
      </c>
      <c r="E32" s="40" t="s">
        <v>52</v>
      </c>
      <c r="F32" s="40" t="s">
        <v>52</v>
      </c>
      <c r="G32" s="40">
        <v>0.06</v>
      </c>
      <c r="H32" s="40">
        <v>0.06</v>
      </c>
      <c r="I32" s="40">
        <v>0.06</v>
      </c>
      <c r="J32" s="27" t="s">
        <v>52</v>
      </c>
      <c r="K32" s="27" t="s">
        <v>52</v>
      </c>
      <c r="M32" s="48">
        <v>0</v>
      </c>
      <c r="N32" s="31">
        <v>0</v>
      </c>
      <c r="O32" s="31">
        <v>0</v>
      </c>
      <c r="P32" s="31"/>
      <c r="Q32" s="31"/>
      <c r="R32" s="31"/>
      <c r="S32" s="48">
        <v>0</v>
      </c>
      <c r="T32" s="48">
        <v>0</v>
      </c>
      <c r="U32" s="48">
        <v>0</v>
      </c>
    </row>
    <row r="33" spans="2:21" x14ac:dyDescent="0.4">
      <c r="B33" s="38" t="s">
        <v>53</v>
      </c>
      <c r="C33" s="39" t="s">
        <v>53</v>
      </c>
      <c r="D33" s="45" t="s">
        <v>52</v>
      </c>
      <c r="E33" s="45" t="s">
        <v>52</v>
      </c>
      <c r="F33" s="40">
        <v>4.4925179648232412</v>
      </c>
      <c r="G33" s="40">
        <v>6.7127400058291915</v>
      </c>
      <c r="H33" s="40">
        <v>6.6983026361343514</v>
      </c>
      <c r="I33" s="40">
        <v>7.0574187821091554</v>
      </c>
      <c r="J33" s="27" t="s">
        <v>52</v>
      </c>
      <c r="K33" s="27" t="s">
        <v>52</v>
      </c>
      <c r="M33" s="48">
        <v>0</v>
      </c>
      <c r="N33" s="31">
        <v>0</v>
      </c>
      <c r="O33" s="31">
        <v>0</v>
      </c>
      <c r="P33" s="31"/>
      <c r="Q33" s="31"/>
      <c r="R33" s="31"/>
      <c r="S33" s="48">
        <v>0</v>
      </c>
      <c r="T33" s="48">
        <v>0</v>
      </c>
      <c r="U33" s="48">
        <v>0</v>
      </c>
    </row>
    <row r="34" spans="2:21" x14ac:dyDescent="0.4">
      <c r="B34" s="38" t="s">
        <v>54</v>
      </c>
      <c r="C34" s="39" t="s">
        <v>55</v>
      </c>
      <c r="D34" s="40" t="s">
        <v>52</v>
      </c>
      <c r="E34" s="40" t="s">
        <v>52</v>
      </c>
      <c r="F34" s="40" t="s">
        <v>52</v>
      </c>
      <c r="G34" s="40">
        <v>0.74217421022455987</v>
      </c>
      <c r="H34" s="40">
        <v>1.2190878462904966</v>
      </c>
      <c r="I34" s="40">
        <v>1.1503612438197901</v>
      </c>
      <c r="J34" s="91" t="s">
        <v>52</v>
      </c>
      <c r="K34" s="91" t="s">
        <v>52</v>
      </c>
      <c r="M34" s="48">
        <v>0</v>
      </c>
      <c r="N34" s="31">
        <v>0</v>
      </c>
      <c r="O34" s="31">
        <v>0</v>
      </c>
      <c r="P34" s="31"/>
      <c r="Q34" s="31"/>
      <c r="R34" s="31"/>
      <c r="S34" s="48">
        <v>0</v>
      </c>
      <c r="T34" s="48">
        <v>0</v>
      </c>
      <c r="U34" s="48">
        <v>0</v>
      </c>
    </row>
    <row r="35" spans="2:21" ht="16.5" thickBot="1" x14ac:dyDescent="0.45">
      <c r="C35" s="46" t="s">
        <v>56</v>
      </c>
      <c r="D35" s="47">
        <v>558.92700000000002</v>
      </c>
      <c r="E35" s="47">
        <v>602.10807099999988</v>
      </c>
      <c r="F35" s="47">
        <v>648.42266261230623</v>
      </c>
      <c r="G35" s="47">
        <v>678.18227773858348</v>
      </c>
      <c r="H35" s="47">
        <v>696.90353481590591</v>
      </c>
      <c r="I35" s="47">
        <v>716.91662223561207</v>
      </c>
      <c r="J35" s="61">
        <v>1.4999999999999999E-2</v>
      </c>
      <c r="K35" s="61">
        <v>2.3E-2</v>
      </c>
      <c r="M35" s="23"/>
      <c r="N35" s="23"/>
      <c r="O35" s="23"/>
      <c r="P35" s="23"/>
      <c r="Q35" s="23"/>
      <c r="R35" s="23"/>
      <c r="S35" s="28"/>
      <c r="T35" s="28"/>
      <c r="U35" s="28"/>
    </row>
    <row r="37" spans="2:21" x14ac:dyDescent="0.4">
      <c r="G37" s="99"/>
      <c r="H37" s="99"/>
      <c r="I37" s="99"/>
      <c r="M37" s="95"/>
      <c r="N37" s="95"/>
      <c r="O37" s="95"/>
    </row>
    <row r="38" spans="2:21" x14ac:dyDescent="0.4">
      <c r="D38" s="97"/>
      <c r="E38" s="97"/>
      <c r="F38" s="97"/>
      <c r="G38" s="97"/>
      <c r="H38" s="97"/>
      <c r="I38" s="97"/>
    </row>
    <row r="39" spans="2:21" x14ac:dyDescent="0.4">
      <c r="G39" s="96"/>
      <c r="H39" s="96"/>
      <c r="I39" s="96"/>
    </row>
    <row r="40" spans="2:21" x14ac:dyDescent="0.4">
      <c r="G40" s="96"/>
      <c r="H40" s="96"/>
      <c r="I40" s="96"/>
    </row>
  </sheetData>
  <mergeCells count="4">
    <mergeCell ref="J3:K3"/>
    <mergeCell ref="M3:O3"/>
    <mergeCell ref="P3:R3"/>
    <mergeCell ref="S3:U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861D1-F06E-4928-9A71-3713D1E4F715}">
  <sheetPr>
    <tabColor rgb="FFC00000"/>
  </sheetPr>
  <dimension ref="B1:AC42"/>
  <sheetViews>
    <sheetView showGridLines="0" zoomScale="70" zoomScaleNormal="70" workbookViewId="0">
      <selection activeCell="Y21" sqref="Y21"/>
    </sheetView>
  </sheetViews>
  <sheetFormatPr defaultColWidth="8.7265625" defaultRowHeight="15.5" outlineLevelCol="1" x14ac:dyDescent="0.35"/>
  <cols>
    <col min="1" max="1" width="8.7265625" style="23"/>
    <col min="2" max="2" width="9.1796875" style="50" hidden="1" customWidth="1" outlineLevel="1"/>
    <col min="3" max="3" width="102.453125" style="23" bestFit="1" customWidth="1" collapsed="1"/>
    <col min="4" max="9" width="12.81640625" style="23" bestFit="1" customWidth="1"/>
    <col min="10" max="11" width="19.1796875" style="23" customWidth="1"/>
    <col min="12" max="12" width="8.7265625" style="23"/>
    <col min="13" max="15" width="9.54296875" style="23" bestFit="1" customWidth="1"/>
    <col min="16" max="16" width="8.7265625" style="23"/>
    <col min="17" max="17" width="54" style="23" bestFit="1" customWidth="1"/>
    <col min="18" max="18" width="17.54296875" style="23" customWidth="1"/>
    <col min="19" max="19" width="10.7265625" style="23" bestFit="1" customWidth="1"/>
    <col min="20" max="21" width="8.7265625" style="23"/>
    <col min="22" max="22" width="10.453125" style="23" customWidth="1"/>
    <col min="23" max="16384" width="8.7265625" style="23"/>
  </cols>
  <sheetData>
    <row r="1" spans="2:29" x14ac:dyDescent="0.35">
      <c r="C1" s="21"/>
      <c r="D1" s="21"/>
      <c r="E1" s="21"/>
      <c r="F1" s="21"/>
      <c r="G1" s="21"/>
      <c r="H1" s="21"/>
      <c r="I1" s="21"/>
      <c r="J1" s="51"/>
      <c r="K1" s="51"/>
      <c r="L1" s="21"/>
      <c r="M1" s="21"/>
      <c r="N1" s="21"/>
      <c r="O1" s="21"/>
      <c r="P1" s="21"/>
      <c r="Q1" s="21"/>
      <c r="R1" s="21"/>
      <c r="S1" s="21"/>
      <c r="T1" s="21"/>
      <c r="U1" s="21"/>
      <c r="V1" s="21"/>
      <c r="W1" s="21"/>
      <c r="X1" s="21"/>
      <c r="Y1" s="21"/>
      <c r="Z1" s="21"/>
      <c r="AA1" s="21"/>
      <c r="AB1" s="21"/>
      <c r="AC1" s="21"/>
    </row>
    <row r="2" spans="2:29" ht="16" thickBot="1" x14ac:dyDescent="0.4">
      <c r="C2" s="64" t="s">
        <v>57</v>
      </c>
      <c r="D2" s="65"/>
      <c r="E2" s="66"/>
      <c r="F2" s="66"/>
      <c r="G2" s="66"/>
      <c r="H2" s="66"/>
      <c r="I2" s="66"/>
      <c r="J2" s="66"/>
      <c r="K2" s="66"/>
      <c r="L2" s="67"/>
      <c r="M2" s="21"/>
      <c r="N2" s="21"/>
      <c r="O2" s="21"/>
      <c r="P2" s="21"/>
      <c r="Q2" s="21"/>
      <c r="R2" s="52"/>
      <c r="S2" s="21"/>
      <c r="T2" s="21"/>
      <c r="U2" s="21"/>
      <c r="V2" s="21"/>
      <c r="W2" s="21"/>
      <c r="X2" s="21"/>
      <c r="Y2" s="21"/>
      <c r="Z2" s="21"/>
      <c r="AA2" s="21"/>
      <c r="AB2" s="21"/>
      <c r="AC2" s="21"/>
    </row>
    <row r="3" spans="2:29" ht="31.5" customHeight="1" x14ac:dyDescent="0.35">
      <c r="C3" s="4"/>
      <c r="D3" s="53" t="s">
        <v>1</v>
      </c>
      <c r="E3" s="53" t="s">
        <v>58</v>
      </c>
      <c r="F3" s="53" t="s">
        <v>59</v>
      </c>
      <c r="G3" s="53" t="s">
        <v>2</v>
      </c>
      <c r="H3" s="53" t="s">
        <v>2</v>
      </c>
      <c r="I3" s="53" t="s">
        <v>2</v>
      </c>
      <c r="J3" s="107" t="s">
        <v>60</v>
      </c>
      <c r="K3" s="107"/>
      <c r="M3" s="108" t="s">
        <v>61</v>
      </c>
      <c r="N3" s="108"/>
      <c r="O3" s="108"/>
    </row>
    <row r="4" spans="2:29" ht="31" x14ac:dyDescent="0.35">
      <c r="C4" s="36" t="s">
        <v>7</v>
      </c>
      <c r="D4" s="54" t="s">
        <v>8</v>
      </c>
      <c r="E4" s="54" t="s">
        <v>9</v>
      </c>
      <c r="F4" s="54" t="s">
        <v>10</v>
      </c>
      <c r="G4" s="54" t="s">
        <v>11</v>
      </c>
      <c r="H4" s="54" t="s">
        <v>12</v>
      </c>
      <c r="I4" s="54" t="s">
        <v>13</v>
      </c>
      <c r="J4" s="37" t="s">
        <v>62</v>
      </c>
      <c r="K4" s="37" t="s">
        <v>63</v>
      </c>
      <c r="M4" s="49" t="s">
        <v>16</v>
      </c>
      <c r="N4" s="49" t="s">
        <v>17</v>
      </c>
      <c r="O4" s="49" t="s">
        <v>18</v>
      </c>
      <c r="Q4" s="75" t="s">
        <v>64</v>
      </c>
      <c r="R4" s="78" t="s">
        <v>65</v>
      </c>
      <c r="S4" s="92" t="s">
        <v>66</v>
      </c>
      <c r="T4" s="92" t="s">
        <v>67</v>
      </c>
      <c r="U4" s="92" t="s">
        <v>68</v>
      </c>
      <c r="V4" s="92" t="s">
        <v>69</v>
      </c>
      <c r="W4" s="92" t="s">
        <v>70</v>
      </c>
    </row>
    <row r="5" spans="2:29" ht="17.5" x14ac:dyDescent="0.35">
      <c r="B5" s="50" t="s">
        <v>19</v>
      </c>
      <c r="C5" s="39" t="s">
        <v>71</v>
      </c>
      <c r="D5" s="55">
        <v>177.92699999999999</v>
      </c>
      <c r="E5" s="55">
        <v>193.30099999999999</v>
      </c>
      <c r="F5" s="55">
        <v>201.97066164493032</v>
      </c>
      <c r="G5" s="55">
        <v>211.00151737462426</v>
      </c>
      <c r="H5" s="55">
        <v>221.32198650118482</v>
      </c>
      <c r="I5" s="55">
        <v>231.97731883864185</v>
      </c>
      <c r="J5" s="27">
        <f>(((I5*1000+O5)/'GDP deflators'!$G$4)/((F5*1000+N5)/'GDP deflators'!$D$4))^(1/3)-1</f>
        <v>2.7929598677940426E-2</v>
      </c>
      <c r="K5" s="27">
        <f>(((I5*1000+O5)/'GDP deflators'!$G$4)/((D5*1000+M5)/'GDP deflators'!$B$4))^(1/5)-1</f>
        <v>2.6832885787210881E-2</v>
      </c>
      <c r="M5" s="48">
        <f>VLOOKUP(B5,$Q$5:$W$34,7,0)</f>
        <v>2432.4216449303003</v>
      </c>
      <c r="N5" s="48">
        <v>0</v>
      </c>
      <c r="O5" s="48">
        <v>0</v>
      </c>
      <c r="Q5" s="76" t="s">
        <v>19</v>
      </c>
      <c r="R5" s="77"/>
      <c r="S5" s="77">
        <v>2001.04</v>
      </c>
      <c r="T5" s="77">
        <v>-1039.9359999999999</v>
      </c>
      <c r="U5" s="77">
        <v>1492.3176449303</v>
      </c>
      <c r="V5" s="77">
        <v>-21</v>
      </c>
      <c r="W5" s="77">
        <f t="shared" ref="W5:W34" si="0">SUM(R5:V5)</f>
        <v>2432.4216449303003</v>
      </c>
      <c r="Z5" s="69"/>
      <c r="AA5" s="69"/>
    </row>
    <row r="6" spans="2:29" x14ac:dyDescent="0.35">
      <c r="B6" s="50" t="s">
        <v>72</v>
      </c>
      <c r="C6" s="39" t="s">
        <v>72</v>
      </c>
      <c r="D6" s="55">
        <v>170.999</v>
      </c>
      <c r="E6" s="55">
        <v>186.80545599999999</v>
      </c>
      <c r="F6" s="55">
        <v>195.59331756841746</v>
      </c>
      <c r="G6" s="55">
        <v>204.90542329811143</v>
      </c>
      <c r="H6" s="55">
        <v>215.38554242467197</v>
      </c>
      <c r="I6" s="55">
        <v>226.13137476212901</v>
      </c>
      <c r="J6" s="27">
        <f>(((I6*1000+O6)/'GDP deflators'!$G$4)/((F6*1000+N6)/'GDP deflators'!$D$4))^(1/3)-1</f>
        <v>2.9801997643904121E-2</v>
      </c>
      <c r="K6" s="27">
        <f>(((I6*1000+O6)/'GDP deflators'!$G$4)/((D6*1000+M6)/'GDP deflators'!$B$4))^(1/5)-1</f>
        <v>2.9950356070808315E-2</v>
      </c>
      <c r="M6" s="48">
        <f t="shared" ref="M6:M34" si="1">VLOOKUP(B6,$Q$5:$W$34,7,0)</f>
        <v>3401.9388733404758</v>
      </c>
      <c r="N6" s="48">
        <v>1608</v>
      </c>
      <c r="O6" s="48">
        <v>1608</v>
      </c>
      <c r="Q6" s="76" t="s">
        <v>72</v>
      </c>
      <c r="R6" s="77"/>
      <c r="S6" s="77">
        <v>1965</v>
      </c>
      <c r="T6" s="77"/>
      <c r="U6" s="77">
        <v>1436.9388733404755</v>
      </c>
      <c r="V6" s="77">
        <v>0</v>
      </c>
      <c r="W6" s="77">
        <f t="shared" si="0"/>
        <v>3401.9388733404758</v>
      </c>
      <c r="Z6" s="69"/>
      <c r="AA6" s="69"/>
    </row>
    <row r="7" spans="2:29" x14ac:dyDescent="0.35">
      <c r="B7" s="50" t="s">
        <v>20</v>
      </c>
      <c r="C7" s="39" t="s">
        <v>20</v>
      </c>
      <c r="D7" s="55">
        <v>81.757462000000004</v>
      </c>
      <c r="E7" s="55">
        <v>89.230999999999995</v>
      </c>
      <c r="F7" s="55">
        <v>94.100751355000014</v>
      </c>
      <c r="G7" s="55">
        <v>98.307460858548055</v>
      </c>
      <c r="H7" s="55">
        <v>100.12092552201646</v>
      </c>
      <c r="I7" s="55">
        <v>101.48365184011509</v>
      </c>
      <c r="J7" s="27">
        <f>(((I7*1000+O7)/'GDP deflators'!$G$4)/((F7*1000+N7)/'GDP deflators'!$D$4))^(1/3)-1</f>
        <v>6.5730333983593514E-3</v>
      </c>
      <c r="K7" s="27">
        <f>(((I7*1000+O7)/'GDP deflators'!$G$4)/((D7*1000+M7)/'GDP deflators'!$B$4))^(1/5)-1</f>
        <v>1.4244977723746999E-2</v>
      </c>
      <c r="M7" s="48">
        <f t="shared" si="1"/>
        <v>2164.1683550000002</v>
      </c>
      <c r="N7" s="48">
        <v>0</v>
      </c>
      <c r="O7" s="48">
        <v>0</v>
      </c>
      <c r="Q7" s="76" t="s">
        <v>20</v>
      </c>
      <c r="R7" s="77"/>
      <c r="S7" s="77">
        <v>1250.5400000000002</v>
      </c>
      <c r="T7" s="77">
        <v>-183.66800000000001</v>
      </c>
      <c r="U7" s="77">
        <v>1127.3999979999999</v>
      </c>
      <c r="V7" s="77">
        <v>-30.103642999999998</v>
      </c>
      <c r="W7" s="77">
        <f t="shared" si="0"/>
        <v>2164.1683550000002</v>
      </c>
      <c r="Z7" s="69"/>
      <c r="AA7" s="69"/>
    </row>
    <row r="8" spans="2:29" x14ac:dyDescent="0.35">
      <c r="B8" s="50" t="s">
        <v>73</v>
      </c>
      <c r="C8" s="39" t="s">
        <v>73</v>
      </c>
      <c r="D8" s="55">
        <v>57.7</v>
      </c>
      <c r="E8" s="55">
        <v>61.553577872876403</v>
      </c>
      <c r="F8" s="55">
        <v>64.8233543352965</v>
      </c>
      <c r="G8" s="55">
        <v>66.960713838844541</v>
      </c>
      <c r="H8" s="55">
        <v>68.393278502312938</v>
      </c>
      <c r="I8" s="55">
        <v>69.47300482041156</v>
      </c>
      <c r="J8" s="27">
        <f>(((I8*1000+O8)/'GDP deflators'!$G$4)/((F8*1000+N8)/'GDP deflators'!$D$4))^(1/3)-1</f>
        <v>4.4750497207175499E-3</v>
      </c>
      <c r="K8" s="27">
        <f>(((I8*1000+O8)/'GDP deflators'!$G$4)/((D8*1000+M8)/'GDP deflators'!$B$4))^(1/5)-1</f>
        <v>6.4749736145357506E-3</v>
      </c>
      <c r="M8" s="48">
        <f t="shared" si="1"/>
        <v>2002.612537</v>
      </c>
      <c r="N8" s="48">
        <v>0</v>
      </c>
      <c r="O8" s="48">
        <v>0</v>
      </c>
      <c r="Q8" s="76" t="s">
        <v>73</v>
      </c>
      <c r="R8" s="77"/>
      <c r="S8" s="77">
        <v>1069.3800000000001</v>
      </c>
      <c r="T8" s="77">
        <v>0</v>
      </c>
      <c r="U8" s="77">
        <v>933.23253699999998</v>
      </c>
      <c r="V8" s="77">
        <v>0</v>
      </c>
      <c r="W8" s="77">
        <f t="shared" si="0"/>
        <v>2002.612537</v>
      </c>
      <c r="Z8" s="69"/>
      <c r="AA8" s="69"/>
    </row>
    <row r="9" spans="2:29" x14ac:dyDescent="0.35">
      <c r="B9" s="50" t="s">
        <v>21</v>
      </c>
      <c r="C9" s="39" t="s">
        <v>21</v>
      </c>
      <c r="D9" s="55">
        <v>19.013000000000002</v>
      </c>
      <c r="E9" s="55">
        <v>18.373000000000001</v>
      </c>
      <c r="F9" s="55">
        <v>20.463483164053756</v>
      </c>
      <c r="G9" s="55">
        <v>20.878783164053754</v>
      </c>
      <c r="H9" s="55">
        <v>20.358783164053754</v>
      </c>
      <c r="I9" s="55">
        <v>20.566783164053756</v>
      </c>
      <c r="J9" s="27">
        <f>(((I9*1000+O9)/'GDP deflators'!$G$4)/((F9*1000+N9)/'GDP deflators'!$D$4))^(1/3)-1</f>
        <v>-1.6804467950216173E-2</v>
      </c>
      <c r="K9" s="27">
        <f>(((I9*1000+O9)/'GDP deflators'!$G$4)/((D9*1000+M9)/'GDP deflators'!$B$4))^(1/5)-1</f>
        <v>-2.6016744542385339E-2</v>
      </c>
      <c r="M9" s="48">
        <f t="shared" si="1"/>
        <v>1812.7701640537566</v>
      </c>
      <c r="N9" s="48">
        <v>0</v>
      </c>
      <c r="O9" s="48">
        <v>0</v>
      </c>
      <c r="Q9" s="76" t="s">
        <v>21</v>
      </c>
      <c r="R9" s="77"/>
      <c r="S9" s="77">
        <v>377.58000000000004</v>
      </c>
      <c r="T9" s="77">
        <v>1553.4169999999999</v>
      </c>
      <c r="U9" s="77">
        <v>255.94424281375672</v>
      </c>
      <c r="V9" s="77">
        <v>-374.17107876</v>
      </c>
      <c r="W9" s="77">
        <f t="shared" si="0"/>
        <v>1812.7701640537566</v>
      </c>
      <c r="Z9" s="69"/>
      <c r="AA9" s="69"/>
    </row>
    <row r="10" spans="2:29" ht="17.5" x14ac:dyDescent="0.35">
      <c r="B10" s="70" t="s">
        <v>22</v>
      </c>
      <c r="C10" s="105" t="s">
        <v>74</v>
      </c>
      <c r="D10" s="55">
        <v>14.268000000000001</v>
      </c>
      <c r="E10" s="55">
        <v>14.451000000000001</v>
      </c>
      <c r="F10" s="55">
        <v>16.875483164053755</v>
      </c>
      <c r="G10" s="55">
        <v>17.278783164053756</v>
      </c>
      <c r="H10" s="55">
        <v>17.458783164053756</v>
      </c>
      <c r="I10" s="55">
        <v>18.066783164053756</v>
      </c>
      <c r="J10" s="27">
        <f>(((I10*1000+O10)/'GDP deflators'!$G$4)/((F10*1000+N10)/'GDP deflators'!$D$4))^(1/3)-1</f>
        <v>4.120494858973256E-3</v>
      </c>
      <c r="K10" s="27">
        <f>(((I10*1000+O10)/'GDP deflators'!$G$4)/((D10*1000+M10)/'GDP deflators'!$B$4))^(1/5)-1</f>
        <v>-5.6805100641277306E-4</v>
      </c>
      <c r="M10" s="48">
        <f>VLOOKUP(B10,$Q$5:$W$34,7,0)</f>
        <v>1812.7701640537566</v>
      </c>
      <c r="N10" s="48">
        <v>0</v>
      </c>
      <c r="O10" s="48">
        <v>0</v>
      </c>
      <c r="Q10" s="76" t="s">
        <v>22</v>
      </c>
      <c r="R10" s="77"/>
      <c r="S10" s="77">
        <v>377.58000000000004</v>
      </c>
      <c r="T10" s="77">
        <v>1553.4169999999999</v>
      </c>
      <c r="U10" s="77">
        <v>255.94424281375672</v>
      </c>
      <c r="V10" s="77">
        <v>-374.17107876</v>
      </c>
      <c r="W10" s="77">
        <f t="shared" ref="W10" si="2">SUM(R10:V10)</f>
        <v>1812.7701640537566</v>
      </c>
      <c r="Z10" s="69"/>
      <c r="AA10" s="69"/>
    </row>
    <row r="11" spans="2:29" ht="17.5" x14ac:dyDescent="0.35">
      <c r="B11" s="50" t="s">
        <v>75</v>
      </c>
      <c r="C11" s="56" t="s">
        <v>76</v>
      </c>
      <c r="D11" s="57">
        <v>16.456</v>
      </c>
      <c r="E11" s="57">
        <v>17.593</v>
      </c>
      <c r="F11" s="57">
        <v>18.677</v>
      </c>
      <c r="G11" s="57">
        <v>19.553000000000001</v>
      </c>
      <c r="H11" s="57">
        <v>20.297000000000001</v>
      </c>
      <c r="I11" s="57">
        <v>20.797999999999998</v>
      </c>
      <c r="J11" s="27">
        <f>(((I11*1000+O11)/'GDP deflators'!$G$4)/((F11*1000+N11)/'GDP deflators'!$D$4))^(1/3)-1</f>
        <v>1.737823961771201E-2</v>
      </c>
      <c r="K11" s="27">
        <f>(((I11*1000+O11)/'GDP deflators'!$G$4)/((D11*1000+M11)/'GDP deflators'!$B$4))^(1/5)-1</f>
        <v>2.3240897683218353E-2</v>
      </c>
      <c r="M11" s="48">
        <f t="shared" si="1"/>
        <v>0</v>
      </c>
      <c r="N11" s="48">
        <v>0</v>
      </c>
      <c r="O11" s="48">
        <v>0</v>
      </c>
      <c r="Q11" s="104" t="s">
        <v>75</v>
      </c>
      <c r="R11" s="77"/>
      <c r="S11" s="77">
        <v>0</v>
      </c>
      <c r="T11" s="77">
        <v>0</v>
      </c>
      <c r="U11" s="77">
        <v>0</v>
      </c>
      <c r="V11" s="77">
        <v>0</v>
      </c>
      <c r="W11" s="77">
        <v>0</v>
      </c>
      <c r="Z11" s="69"/>
      <c r="AA11" s="69"/>
    </row>
    <row r="12" spans="2:29" x14ac:dyDescent="0.35">
      <c r="B12" s="50" t="s">
        <v>23</v>
      </c>
      <c r="C12" s="39" t="s">
        <v>23</v>
      </c>
      <c r="D12" s="55">
        <v>10.44</v>
      </c>
      <c r="E12" s="55">
        <v>11.173</v>
      </c>
      <c r="F12" s="55">
        <v>11.865031849878479</v>
      </c>
      <c r="G12" s="55">
        <v>12.567268091646197</v>
      </c>
      <c r="H12" s="55">
        <v>12.927403086942032</v>
      </c>
      <c r="I12" s="55">
        <v>13.245538082237871</v>
      </c>
      <c r="J12" s="27">
        <f>(((I12*1000+O12)/'GDP deflators'!$G$4)/((F12*1000+N12)/'GDP deflators'!$D$4))^(1/3)-1</f>
        <v>1.8226803604634467E-2</v>
      </c>
      <c r="K12" s="27">
        <f>(((I12*1000+O12)/'GDP deflators'!$G$4)/((D12*1000+M12)/'GDP deflators'!$B$4))^(1/5)-1</f>
        <v>2.43299360978384E-2</v>
      </c>
      <c r="M12" s="48">
        <f t="shared" si="1"/>
        <v>-15.327150121522848</v>
      </c>
      <c r="N12" s="48">
        <v>0</v>
      </c>
      <c r="O12" s="48">
        <v>0</v>
      </c>
      <c r="Q12" s="76" t="s">
        <v>23</v>
      </c>
      <c r="R12" s="77"/>
      <c r="S12" s="77">
        <v>43</v>
      </c>
      <c r="T12" s="77">
        <v>-142.53700000000001</v>
      </c>
      <c r="U12" s="77">
        <v>84.334849878477158</v>
      </c>
      <c r="V12" s="77">
        <v>-0.125</v>
      </c>
      <c r="W12" s="77">
        <f t="shared" si="0"/>
        <v>-15.327150121522848</v>
      </c>
      <c r="Z12" s="69"/>
      <c r="AA12" s="69"/>
    </row>
    <row r="13" spans="2:29" x14ac:dyDescent="0.35">
      <c r="B13" s="50" t="s">
        <v>24</v>
      </c>
      <c r="C13" s="39" t="s">
        <v>24</v>
      </c>
      <c r="D13" s="55">
        <v>0.83699999999999997</v>
      </c>
      <c r="E13" s="55">
        <v>0.91100000000000003</v>
      </c>
      <c r="F13" s="55">
        <v>1.0270126462918172</v>
      </c>
      <c r="G13" s="55">
        <v>1.0637764045240998</v>
      </c>
      <c r="H13" s="55">
        <v>1.0996414092282616</v>
      </c>
      <c r="I13" s="55">
        <v>1.1325064139324232</v>
      </c>
      <c r="J13" s="27">
        <f>(((I13*1000+O13)/'GDP deflators'!$G$4)/((F13*1000+N13)/'GDP deflators'!$D$4))^(1/3)-1</f>
        <v>1.4065293097195175E-2</v>
      </c>
      <c r="K13" s="27">
        <f>(((I13*1000+O13)/'GDP deflators'!$G$4)/((D13*1000+M13)/'GDP deflators'!$B$4))^(1/5)-1</f>
        <v>3.4563342886666293E-2</v>
      </c>
      <c r="M13" s="48">
        <f t="shared" si="1"/>
        <v>11.1006462918171</v>
      </c>
      <c r="N13" s="48">
        <v>0</v>
      </c>
      <c r="O13" s="48">
        <v>0</v>
      </c>
      <c r="Q13" s="76" t="s">
        <v>24</v>
      </c>
      <c r="R13" s="77"/>
      <c r="S13" s="77">
        <v>0</v>
      </c>
      <c r="T13" s="77">
        <v>-5.0000000000000001E-3</v>
      </c>
      <c r="U13" s="77">
        <v>11.1056462918171</v>
      </c>
      <c r="V13" s="77">
        <v>0</v>
      </c>
      <c r="W13" s="77">
        <f t="shared" si="0"/>
        <v>11.1006462918171</v>
      </c>
      <c r="Z13" s="69"/>
      <c r="AA13" s="69"/>
    </row>
    <row r="14" spans="2:29" x14ac:dyDescent="0.35">
      <c r="B14" s="50" t="s">
        <v>26</v>
      </c>
      <c r="C14" s="39" t="s">
        <v>26</v>
      </c>
      <c r="D14" s="55">
        <v>34.774999999999999</v>
      </c>
      <c r="E14" s="55">
        <v>37.607999999999997</v>
      </c>
      <c r="F14" s="55">
        <v>38.939425053565948</v>
      </c>
      <c r="G14" s="55">
        <v>39.609925053565945</v>
      </c>
      <c r="H14" s="55">
        <v>40.96452505356595</v>
      </c>
      <c r="I14" s="55">
        <v>42.040425053565954</v>
      </c>
      <c r="J14" s="27">
        <f>(((I14*1000+O14)/'GDP deflators'!$G$4)/((F14*1000+N14)/'GDP deflators'!$D$4))^(1/3)-1</f>
        <v>6.939738721965405E-3</v>
      </c>
      <c r="K14" s="27">
        <f>(((I14*1000+O14)/'GDP deflators'!$G$4)/((D14*1000+M14)/'GDP deflators'!$B$4))^(1/5)-1</f>
        <v>9.484849249890015E-3</v>
      </c>
      <c r="M14" s="48">
        <f t="shared" si="1"/>
        <v>817.64205356594243</v>
      </c>
      <c r="N14" s="48">
        <v>0</v>
      </c>
      <c r="O14" s="48">
        <v>0</v>
      </c>
      <c r="Q14" s="76" t="s">
        <v>26</v>
      </c>
      <c r="R14" s="77"/>
      <c r="S14" s="77">
        <v>509</v>
      </c>
      <c r="T14" s="77">
        <v>162.67400000000001</v>
      </c>
      <c r="U14" s="77">
        <v>207.30089856594248</v>
      </c>
      <c r="V14" s="77">
        <v>-61.332844999999999</v>
      </c>
      <c r="W14" s="77">
        <f t="shared" si="0"/>
        <v>817.64205356594243</v>
      </c>
      <c r="Z14" s="69"/>
      <c r="AA14" s="69"/>
    </row>
    <row r="15" spans="2:29" x14ac:dyDescent="0.35">
      <c r="B15" s="50" t="s">
        <v>27</v>
      </c>
      <c r="C15" s="39" t="s">
        <v>27</v>
      </c>
      <c r="D15" s="55">
        <v>2.81</v>
      </c>
      <c r="E15" s="55">
        <v>3.0880000000000001</v>
      </c>
      <c r="F15" s="55">
        <v>3.043154939024165</v>
      </c>
      <c r="G15" s="55">
        <v>3.2231549390241647</v>
      </c>
      <c r="H15" s="55">
        <v>3.4191549390241649</v>
      </c>
      <c r="I15" s="55">
        <v>3.587154939024165</v>
      </c>
      <c r="J15" s="27">
        <f>(((I15*1000+O15)/'GDP deflators'!$G$4)/((F15*1000+N15)/'GDP deflators'!$D$4))^(1/3)-1</f>
        <v>3.6858875722682205E-2</v>
      </c>
      <c r="K15" s="27">
        <f>(((I15*1000+O15)/'GDP deflators'!$G$4)/((D15*1000+M15)/'GDP deflators'!$B$4))^(1/5)-1</f>
        <v>2.7838267363273994E-2</v>
      </c>
      <c r="M15" s="48">
        <f t="shared" si="1"/>
        <v>-34.646060975835368</v>
      </c>
      <c r="N15" s="48">
        <v>0</v>
      </c>
      <c r="O15" s="48">
        <v>0</v>
      </c>
      <c r="P15" s="79"/>
      <c r="Q15" s="76" t="s">
        <v>27</v>
      </c>
      <c r="R15" s="77"/>
      <c r="S15" s="106"/>
      <c r="T15" s="106"/>
      <c r="U15" s="106"/>
      <c r="V15" s="106"/>
      <c r="W15" s="77">
        <v>-34.646060975835368</v>
      </c>
      <c r="Z15" s="69"/>
      <c r="AA15" s="69"/>
    </row>
    <row r="16" spans="2:29" x14ac:dyDescent="0.35">
      <c r="B16" s="50" t="s">
        <v>28</v>
      </c>
      <c r="C16" s="39" t="s">
        <v>28</v>
      </c>
      <c r="D16" s="55">
        <v>7.6779999999999999</v>
      </c>
      <c r="E16" s="55">
        <v>8.3230000000000004</v>
      </c>
      <c r="F16" s="55">
        <v>8.3804052569781931</v>
      </c>
      <c r="G16" s="55">
        <v>6.5950122569781904</v>
      </c>
      <c r="H16" s="55">
        <v>7.0157822569781914</v>
      </c>
      <c r="I16" s="55">
        <v>7.14600225697819</v>
      </c>
      <c r="J16" s="27">
        <f>(((I16*1000+O16)/'GDP deflators'!$G$4)/((F16*1000+N16)/'GDP deflators'!$D$4))^(1/3)-1</f>
        <v>-6.9227231179349924E-2</v>
      </c>
      <c r="K16" s="27">
        <f>(((I16*1000+O16)/'GDP deflators'!$G$4)/((D16*1000+M16)/'GDP deflators'!$B$4))^(1/5)-1</f>
        <v>-4.3039085057450244E-2</v>
      </c>
      <c r="M16" s="48">
        <f t="shared" si="1"/>
        <v>224.86025697819068</v>
      </c>
      <c r="N16" s="48">
        <v>0</v>
      </c>
      <c r="O16" s="48">
        <v>0</v>
      </c>
      <c r="Q16" s="76" t="s">
        <v>28</v>
      </c>
      <c r="R16" s="77"/>
      <c r="S16" s="77">
        <v>0</v>
      </c>
      <c r="T16" s="77">
        <v>118.369</v>
      </c>
      <c r="U16" s="77">
        <v>10.141868978190631</v>
      </c>
      <c r="V16" s="77">
        <v>96.349388000000033</v>
      </c>
      <c r="W16" s="77">
        <f t="shared" si="0"/>
        <v>224.86025697819068</v>
      </c>
      <c r="Z16" s="69"/>
      <c r="AA16" s="69"/>
    </row>
    <row r="17" spans="2:27" ht="17.5" x14ac:dyDescent="0.35">
      <c r="B17" s="50" t="s">
        <v>29</v>
      </c>
      <c r="C17" s="39" t="s">
        <v>77</v>
      </c>
      <c r="D17" s="55">
        <v>9.58</v>
      </c>
      <c r="E17" s="55">
        <v>11.356</v>
      </c>
      <c r="F17" s="55">
        <v>15.033654296890568</v>
      </c>
      <c r="G17" s="55">
        <v>15.358654296890567</v>
      </c>
      <c r="H17" s="55">
        <v>15.617154296890567</v>
      </c>
      <c r="I17" s="55">
        <v>15.833654296890566</v>
      </c>
      <c r="J17" s="27">
        <f>(((I17*1000+O17)/'GDP deflators'!$G$4)/((F17*1000+N17)/'GDP deflators'!$D$4))^(1/3)-1</f>
        <v>1.0739830943572226E-2</v>
      </c>
      <c r="K17" s="27">
        <f>(((I17*1000+O17)/'GDP deflators'!$G$4)/((D17*1000+M17)/'GDP deflators'!$B$4))^(1/5)-1</f>
        <v>5.1911477725824495E-2</v>
      </c>
      <c r="M17" s="48">
        <f t="shared" si="1"/>
        <v>1331.3212968905673</v>
      </c>
      <c r="N17" s="48">
        <v>-532.72299999999996</v>
      </c>
      <c r="O17" s="48">
        <v>0</v>
      </c>
      <c r="Q17" s="76" t="s">
        <v>29</v>
      </c>
      <c r="R17" s="77">
        <v>442.64499999999998</v>
      </c>
      <c r="S17" s="77">
        <v>0</v>
      </c>
      <c r="T17" s="77">
        <v>373.7</v>
      </c>
      <c r="U17" s="77">
        <v>514.97629689056726</v>
      </c>
      <c r="V17" s="77">
        <v>0</v>
      </c>
      <c r="W17" s="77">
        <f t="shared" si="0"/>
        <v>1331.3212968905673</v>
      </c>
      <c r="Z17" s="69"/>
      <c r="AA17" s="69"/>
    </row>
    <row r="18" spans="2:27" ht="17.5" x14ac:dyDescent="0.35">
      <c r="B18" s="50" t="s">
        <v>78</v>
      </c>
      <c r="C18" s="56" t="s">
        <v>79</v>
      </c>
      <c r="D18" s="57">
        <v>60.381999999999998</v>
      </c>
      <c r="E18" s="57">
        <v>64.982100000000003</v>
      </c>
      <c r="F18" s="57">
        <v>69.424000000000007</v>
      </c>
      <c r="G18" s="57">
        <v>73.162000000000006</v>
      </c>
      <c r="H18" s="57">
        <v>76.144000000000005</v>
      </c>
      <c r="I18" s="57">
        <v>79.262</v>
      </c>
      <c r="J18" s="27">
        <f>(((I18*1000+O18)/'GDP deflators'!$G$4)/((F18*1000+N18)/'GDP deflators'!$D$4))^(1/3)-1</f>
        <v>2.5878883915102957E-2</v>
      </c>
      <c r="K18" s="27">
        <f>(((I18*1000+O18)/'GDP deflators'!$G$4)/((D18*1000+M18)/'GDP deflators'!$B$4))^(1/5)-1</f>
        <v>3.1026760319756486E-2</v>
      </c>
      <c r="M18" s="48">
        <f t="shared" si="1"/>
        <v>0</v>
      </c>
      <c r="N18" s="48">
        <v>0</v>
      </c>
      <c r="O18" s="48">
        <v>0</v>
      </c>
      <c r="Q18" s="104" t="s">
        <v>78</v>
      </c>
      <c r="R18" s="77"/>
      <c r="S18" s="77">
        <v>0</v>
      </c>
      <c r="T18" s="77">
        <v>0</v>
      </c>
      <c r="U18" s="77">
        <v>0</v>
      </c>
      <c r="V18" s="77">
        <v>0</v>
      </c>
      <c r="W18" s="77">
        <f t="shared" si="0"/>
        <v>0</v>
      </c>
      <c r="Z18" s="69"/>
      <c r="AA18" s="69"/>
    </row>
    <row r="19" spans="2:27" x14ac:dyDescent="0.35">
      <c r="B19" s="50" t="s">
        <v>30</v>
      </c>
      <c r="C19" s="39" t="s">
        <v>30</v>
      </c>
      <c r="D19" s="55">
        <v>3.2549999999999999</v>
      </c>
      <c r="E19" s="55">
        <v>4.2569999999999997</v>
      </c>
      <c r="F19" s="55">
        <v>4.1483180879412931</v>
      </c>
      <c r="G19" s="55">
        <v>4.2452055879412933</v>
      </c>
      <c r="H19" s="55">
        <v>4.2282555879412929</v>
      </c>
      <c r="I19" s="55">
        <v>4.2107680879412932</v>
      </c>
      <c r="J19" s="27">
        <f>(((I19*1000+O19)/'GDP deflators'!$G$4)/((F19*1000+N19)/'GDP deflators'!$D$4))^(1/3)-1</f>
        <v>-1.355233238147302E-2</v>
      </c>
      <c r="K19" s="27">
        <f>(((I19*1000+O19)/'GDP deflators'!$G$4)/((D19*1000+M19)/'GDP deflators'!$B$4))^(1/5)-1</f>
        <v>1.434469027919727E-2</v>
      </c>
      <c r="M19" s="48">
        <f t="shared" si="1"/>
        <v>225.3720879412931</v>
      </c>
      <c r="N19" s="48">
        <v>0</v>
      </c>
      <c r="O19" s="48">
        <v>0</v>
      </c>
      <c r="Q19" s="76" t="s">
        <v>30</v>
      </c>
      <c r="R19" s="77"/>
      <c r="S19" s="77">
        <v>0</v>
      </c>
      <c r="T19" s="77">
        <v>-83.742999999999995</v>
      </c>
      <c r="U19" s="77">
        <v>6.0865881812931004</v>
      </c>
      <c r="V19" s="77">
        <v>303.02849975999999</v>
      </c>
      <c r="W19" s="77">
        <f t="shared" si="0"/>
        <v>225.3720879412931</v>
      </c>
      <c r="Z19" s="69"/>
      <c r="AA19" s="69"/>
    </row>
    <row r="20" spans="2:27" ht="17.5" x14ac:dyDescent="0.35">
      <c r="B20" s="50" t="s">
        <v>31</v>
      </c>
      <c r="C20" s="39" t="s">
        <v>80</v>
      </c>
      <c r="D20" s="55">
        <v>1.538</v>
      </c>
      <c r="E20" s="55">
        <v>1.6459999999999999</v>
      </c>
      <c r="F20" s="55">
        <v>1.5491008840678189</v>
      </c>
      <c r="G20" s="55">
        <v>1.588880884067819</v>
      </c>
      <c r="H20" s="55">
        <v>1.6333808840678192</v>
      </c>
      <c r="I20" s="55">
        <v>2.0315808840678193</v>
      </c>
      <c r="J20" s="27">
        <f>(((I20*1000+O20)/'GDP deflators'!$G$4)/((F20*1000+N20)/'GDP deflators'!$D$4))^(1/3)-1</f>
        <v>-1.2078318459608717E-2</v>
      </c>
      <c r="K20" s="27">
        <f>(((I20*1000+O20)/'GDP deflators'!$G$4)/((D20*1000+M20)/'GDP deflators'!$B$4))^(1/5)-1</f>
        <v>-2.0479186354430801E-2</v>
      </c>
      <c r="M20" s="48">
        <f t="shared" si="1"/>
        <v>16.66988406781897</v>
      </c>
      <c r="N20" s="48">
        <v>0</v>
      </c>
      <c r="O20" s="48">
        <v>-452.1</v>
      </c>
      <c r="Q20" s="76" t="s">
        <v>31</v>
      </c>
      <c r="R20" s="77"/>
      <c r="S20" s="77">
        <v>0</v>
      </c>
      <c r="T20" s="77">
        <v>-2.2029999999999998</v>
      </c>
      <c r="U20" s="77">
        <v>11.82988406781897</v>
      </c>
      <c r="V20" s="77">
        <v>7.0429999999999993</v>
      </c>
      <c r="W20" s="77">
        <f t="shared" si="0"/>
        <v>16.66988406781897</v>
      </c>
      <c r="Z20" s="69"/>
      <c r="AA20" s="69"/>
    </row>
    <row r="21" spans="2:27" x14ac:dyDescent="0.35">
      <c r="B21" s="50" t="s">
        <v>32</v>
      </c>
      <c r="C21" s="39" t="s">
        <v>32</v>
      </c>
      <c r="D21" s="55">
        <v>0.29099999999999998</v>
      </c>
      <c r="E21" s="55">
        <v>0.58399999999999996</v>
      </c>
      <c r="F21" s="55">
        <v>0.56035012679766216</v>
      </c>
      <c r="G21" s="55">
        <v>0.79016012679766212</v>
      </c>
      <c r="H21" s="55">
        <v>0.76765012679766209</v>
      </c>
      <c r="I21" s="55">
        <v>0.73465012679766206</v>
      </c>
      <c r="J21" s="27">
        <f>(((I21*1000+O21)/'GDP deflators'!$G$4)/((F21*1000+N21)/'GDP deflators'!$D$4))^(1/3)-1</f>
        <v>7.4281228566048352E-2</v>
      </c>
      <c r="K21" s="27">
        <f>(((I21*1000+O21)/'GDP deflators'!$G$4)/((D21*1000+M21)/'GDP deflators'!$B$4))^(1/5)-1</f>
        <v>8.5929447877015841E-2</v>
      </c>
      <c r="M21" s="48">
        <f t="shared" si="1"/>
        <v>140.78212679766219</v>
      </c>
      <c r="N21" s="48">
        <v>0</v>
      </c>
      <c r="O21" s="48">
        <v>0</v>
      </c>
      <c r="Q21" s="76" t="s">
        <v>32</v>
      </c>
      <c r="R21" s="77"/>
      <c r="S21" s="77">
        <v>0</v>
      </c>
      <c r="T21" s="77">
        <v>13.01</v>
      </c>
      <c r="U21" s="77">
        <v>14.482126797662183</v>
      </c>
      <c r="V21" s="77">
        <v>113.29</v>
      </c>
      <c r="W21" s="77">
        <f t="shared" si="0"/>
        <v>140.78212679766219</v>
      </c>
      <c r="Z21" s="69"/>
      <c r="AA21" s="69"/>
    </row>
    <row r="22" spans="2:27" x14ac:dyDescent="0.35">
      <c r="B22" s="50" t="s">
        <v>33</v>
      </c>
      <c r="C22" s="39" t="s">
        <v>33</v>
      </c>
      <c r="D22" s="55">
        <v>7.8949999999999996</v>
      </c>
      <c r="E22" s="55">
        <v>8.2780000000000005</v>
      </c>
      <c r="F22" s="55">
        <v>8.2814568024632536</v>
      </c>
      <c r="G22" s="55">
        <v>8.1186568024632528</v>
      </c>
      <c r="H22" s="55">
        <v>7.6714568024632532</v>
      </c>
      <c r="I22" s="55">
        <v>7.5094568024632533</v>
      </c>
      <c r="J22" s="27">
        <f>(((I22*1000+O22)/'GDP deflators'!$G$4)/((F22*1000+N22)/'GDP deflators'!$D$4))^(1/3)-1</f>
        <v>-4.9953446287353209E-2</v>
      </c>
      <c r="K22" s="27">
        <f>(((I22*1000+O22)/'GDP deflators'!$G$4)/((D22*1000+M22)/'GDP deflators'!$B$4))^(1/5)-1</f>
        <v>-3.6136852840632616E-2</v>
      </c>
      <c r="M22" s="48">
        <f t="shared" si="1"/>
        <v>116.68380246325329</v>
      </c>
      <c r="N22" s="48">
        <v>0</v>
      </c>
      <c r="O22" s="48">
        <v>0</v>
      </c>
      <c r="Q22" s="76" t="s">
        <v>33</v>
      </c>
      <c r="R22" s="77"/>
      <c r="S22" s="77">
        <v>0</v>
      </c>
      <c r="T22" s="77">
        <v>29.140999999999998</v>
      </c>
      <c r="U22" s="77">
        <v>97.007302463253296</v>
      </c>
      <c r="V22" s="77">
        <v>-9.4644999999999992</v>
      </c>
      <c r="W22" s="77">
        <f t="shared" si="0"/>
        <v>116.68380246325329</v>
      </c>
      <c r="Z22" s="69"/>
      <c r="AA22" s="69"/>
    </row>
    <row r="23" spans="2:27" ht="17.5" x14ac:dyDescent="0.35">
      <c r="B23" s="50" t="s">
        <v>36</v>
      </c>
      <c r="C23" s="39" t="s">
        <v>81</v>
      </c>
      <c r="D23" s="55">
        <v>1.298</v>
      </c>
      <c r="E23" s="55">
        <v>1.599</v>
      </c>
      <c r="F23" s="55">
        <v>1.9365353027335752</v>
      </c>
      <c r="G23" s="55">
        <v>2.0430353027335753</v>
      </c>
      <c r="H23" s="55">
        <v>2.0405353027335753</v>
      </c>
      <c r="I23" s="55">
        <v>1.7405353027335753</v>
      </c>
      <c r="J23" s="27">
        <f>(((I23*1000+O23)/'GDP deflators'!$G$4)/((F23*1000+N23)/'GDP deflators'!$D$4))^(1/3)-1</f>
        <v>4.7866430545608907E-3</v>
      </c>
      <c r="K23" s="27">
        <f>(((I23*1000+O23)/'GDP deflators'!$G$4)/((D23*1000+M23)/'GDP deflators'!$B$4))^(1/5)-1</f>
        <v>3.3154428703722427E-2</v>
      </c>
      <c r="M23" s="48">
        <f t="shared" si="1"/>
        <v>14.347302733575212</v>
      </c>
      <c r="N23" s="48">
        <v>-314</v>
      </c>
      <c r="O23" s="48">
        <v>0</v>
      </c>
      <c r="Q23" s="76" t="s">
        <v>36</v>
      </c>
      <c r="R23" s="77"/>
      <c r="S23" s="77">
        <v>0</v>
      </c>
      <c r="T23" s="77">
        <v>-5.4930000000000003</v>
      </c>
      <c r="U23" s="77">
        <v>24.840302733575211</v>
      </c>
      <c r="V23" s="77">
        <v>-5</v>
      </c>
      <c r="W23" s="77">
        <f t="shared" si="0"/>
        <v>14.347302733575212</v>
      </c>
      <c r="Z23" s="69"/>
      <c r="AA23" s="69"/>
    </row>
    <row r="24" spans="2:27" x14ac:dyDescent="0.35">
      <c r="B24" s="50" t="s">
        <v>40</v>
      </c>
      <c r="C24" s="39" t="s">
        <v>40</v>
      </c>
      <c r="D24" s="55">
        <v>4.7409999999999997</v>
      </c>
      <c r="E24" s="55">
        <v>5.0090000000000003</v>
      </c>
      <c r="F24" s="55">
        <v>4.8090038339368917</v>
      </c>
      <c r="G24" s="55">
        <v>4.7770538339368924</v>
      </c>
      <c r="H24" s="55">
        <v>4.7484038339368917</v>
      </c>
      <c r="I24" s="55">
        <v>4.6791038339368924</v>
      </c>
      <c r="J24" s="27">
        <f>(((I24*1000+O24)/'GDP deflators'!$G$4)/((F24*1000+N24)/'GDP deflators'!$D$4))^(1/3)-1</f>
        <v>-2.7371900024694917E-2</v>
      </c>
      <c r="K24" s="27">
        <f>(((I24*1000+O24)/'GDP deflators'!$G$4)/((D24*1000+M24)/'GDP deflators'!$B$4))^(1/5)-1</f>
        <v>-2.7142073767347785E-2</v>
      </c>
      <c r="M24" s="48">
        <f t="shared" si="1"/>
        <v>24.491833936891336</v>
      </c>
      <c r="N24" s="48">
        <v>0</v>
      </c>
      <c r="O24" s="48">
        <v>0</v>
      </c>
      <c r="Q24" s="76" t="s">
        <v>40</v>
      </c>
      <c r="R24" s="77"/>
      <c r="S24" s="77">
        <v>0</v>
      </c>
      <c r="T24" s="77">
        <v>-5.94</v>
      </c>
      <c r="U24" s="77">
        <v>30.791833936891337</v>
      </c>
      <c r="V24" s="77">
        <v>-0.36</v>
      </c>
      <c r="W24" s="77">
        <f t="shared" si="0"/>
        <v>24.491833936891336</v>
      </c>
      <c r="Z24" s="69"/>
      <c r="AA24" s="69"/>
    </row>
    <row r="25" spans="2:27" x14ac:dyDescent="0.35">
      <c r="B25" s="50" t="s">
        <v>41</v>
      </c>
      <c r="C25" s="39" t="s">
        <v>41</v>
      </c>
      <c r="D25" s="55">
        <v>1.6479999999999999</v>
      </c>
      <c r="E25" s="55">
        <v>1.7350000000000001</v>
      </c>
      <c r="F25" s="55">
        <v>1.7887806998513225</v>
      </c>
      <c r="G25" s="55">
        <v>1.8783806998513224</v>
      </c>
      <c r="H25" s="55">
        <v>1.7887806998513225</v>
      </c>
      <c r="I25" s="55">
        <v>1.7887806998513225</v>
      </c>
      <c r="J25" s="27">
        <f>(((I25*1000+O25)/'GDP deflators'!$G$4)/((F25*1000+N25)/'GDP deflators'!$D$4))^(1/3)-1</f>
        <v>-1.8453317852705431E-2</v>
      </c>
      <c r="K25" s="27">
        <f>(((I25*1000+O25)/'GDP deflators'!$G$4)/((D25*1000+M25)/'GDP deflators'!$B$4))^(1/5)-1</f>
        <v>6.6295039257591171E-4</v>
      </c>
      <c r="M25" s="48">
        <f t="shared" si="1"/>
        <v>-65.62230014867751</v>
      </c>
      <c r="N25" s="48">
        <v>0</v>
      </c>
      <c r="O25" s="48">
        <v>0</v>
      </c>
      <c r="Q25" s="76" t="s">
        <v>41</v>
      </c>
      <c r="R25" s="77"/>
      <c r="S25" s="77">
        <v>0</v>
      </c>
      <c r="T25" s="77">
        <v>-33.706000000000003</v>
      </c>
      <c r="U25" s="77">
        <v>9.3007218513224874</v>
      </c>
      <c r="V25" s="77">
        <v>-41.217022</v>
      </c>
      <c r="W25" s="77">
        <f t="shared" si="0"/>
        <v>-65.62230014867751</v>
      </c>
      <c r="Z25" s="69"/>
      <c r="AA25" s="69"/>
    </row>
    <row r="26" spans="2:27" x14ac:dyDescent="0.35">
      <c r="B26" s="50" t="s">
        <v>42</v>
      </c>
      <c r="C26" s="39" t="s">
        <v>42</v>
      </c>
      <c r="D26" s="55">
        <v>8.3989999999999991</v>
      </c>
      <c r="E26" s="55">
        <v>9.14</v>
      </c>
      <c r="F26" s="55">
        <v>10.232783735601414</v>
      </c>
      <c r="G26" s="55">
        <v>10.813593735601414</v>
      </c>
      <c r="H26" s="55">
        <v>11.033623735601413</v>
      </c>
      <c r="I26" s="55">
        <v>10.947303735601414</v>
      </c>
      <c r="J26" s="27">
        <f>(((I26*1000+O26)/'GDP deflators'!$G$4)/((F26*1000+N26)/'GDP deflators'!$D$4))^(1/3)-1</f>
        <v>3.8806505780282219E-3</v>
      </c>
      <c r="K26" s="27">
        <f>(((I26*1000+O26)/'GDP deflators'!$G$4)/((D26*1000+M26)/'GDP deflators'!$B$4))^(1/5)-1</f>
        <v>2.5442192920269502E-2</v>
      </c>
      <c r="M26" s="48">
        <f t="shared" si="1"/>
        <v>170.26173560141441</v>
      </c>
      <c r="N26" s="48">
        <v>0</v>
      </c>
      <c r="O26" s="48">
        <v>0</v>
      </c>
      <c r="Q26" s="76" t="s">
        <v>42</v>
      </c>
      <c r="R26" s="77"/>
      <c r="S26" s="77">
        <v>55</v>
      </c>
      <c r="T26" s="77">
        <v>52.781999999999996</v>
      </c>
      <c r="U26" s="77">
        <v>72.329735601414427</v>
      </c>
      <c r="V26" s="77">
        <v>-9.85</v>
      </c>
      <c r="W26" s="77">
        <f t="shared" si="0"/>
        <v>170.26173560141441</v>
      </c>
      <c r="Z26" s="69"/>
      <c r="AA26" s="69"/>
    </row>
    <row r="27" spans="2:27" ht="17.5" x14ac:dyDescent="0.35">
      <c r="B27" s="50" t="s">
        <v>43</v>
      </c>
      <c r="C27" s="39" t="s">
        <v>82</v>
      </c>
      <c r="D27" s="55">
        <v>5.9690000000000003</v>
      </c>
      <c r="E27" s="55">
        <v>5.2060000000000004</v>
      </c>
      <c r="F27" s="55">
        <v>5.915487531286824</v>
      </c>
      <c r="G27" s="55">
        <v>6.4191422385508989</v>
      </c>
      <c r="H27" s="55">
        <v>6.4538956398110674</v>
      </c>
      <c r="I27" s="55">
        <v>6.3908574600752113</v>
      </c>
      <c r="J27" s="27">
        <f>(((I27*1000+O27)/'GDP deflators'!$G$4)/((F27*1000+N27)/'GDP deflators'!$D$4))^(1/3)-1</f>
        <v>7.1646834829153239E-3</v>
      </c>
      <c r="K27" s="27">
        <f>(((I27*1000+O27)/'GDP deflators'!$G$4)/((D27*1000+M27)/'GDP deflators'!$B$4))^(1/5)-1</f>
        <v>1.7611072057608368E-2</v>
      </c>
      <c r="M27" s="48">
        <f t="shared" si="1"/>
        <v>-770.92946871317599</v>
      </c>
      <c r="N27" s="48">
        <v>0</v>
      </c>
      <c r="O27" s="48">
        <v>0</v>
      </c>
      <c r="Q27" s="76" t="s">
        <v>43</v>
      </c>
      <c r="R27" s="77">
        <v>-760</v>
      </c>
      <c r="S27" s="77">
        <v>0</v>
      </c>
      <c r="T27" s="77">
        <v>-64.242999999999995</v>
      </c>
      <c r="U27" s="77">
        <v>53.763531286823955</v>
      </c>
      <c r="V27" s="77">
        <v>-0.45</v>
      </c>
      <c r="W27" s="77">
        <f t="shared" si="0"/>
        <v>-770.92946871317599</v>
      </c>
      <c r="Z27" s="69"/>
      <c r="AA27" s="69"/>
    </row>
    <row r="28" spans="2:27" x14ac:dyDescent="0.35">
      <c r="B28" s="50" t="s">
        <v>44</v>
      </c>
      <c r="C28" s="39" t="s">
        <v>44</v>
      </c>
      <c r="D28" s="55">
        <v>0.35599999999999998</v>
      </c>
      <c r="E28" s="55">
        <v>0.35599999999999998</v>
      </c>
      <c r="F28" s="55">
        <v>0.41662199999999999</v>
      </c>
      <c r="G28" s="55">
        <v>0.43112200000000001</v>
      </c>
      <c r="H28" s="55">
        <v>0.42722200000000005</v>
      </c>
      <c r="I28" s="55">
        <v>0.41862199999999999</v>
      </c>
      <c r="J28" s="27">
        <f>(((I28*1000+O28)/'GDP deflators'!$G$4)/((F28*1000+N28)/'GDP deflators'!$D$4))^(1/3)-1</f>
        <v>-1.6885181405190575E-2</v>
      </c>
      <c r="K28" s="27">
        <f>(((I28*1000+O28)/'GDP deflators'!$G$4)/((D28*1000+M28)/'GDP deflators'!$B$4))^(1/5)-1</f>
        <v>-4.8217667249357277E-3</v>
      </c>
      <c r="M28" s="48">
        <f t="shared" si="1"/>
        <v>24.635999999999999</v>
      </c>
      <c r="N28" s="48">
        <v>0</v>
      </c>
      <c r="O28" s="48">
        <v>0</v>
      </c>
      <c r="Q28" s="76" t="s">
        <v>44</v>
      </c>
      <c r="R28" s="77"/>
      <c r="S28" s="77">
        <v>0</v>
      </c>
      <c r="T28" s="77">
        <v>-3.5710000000000002</v>
      </c>
      <c r="U28" s="77">
        <v>4</v>
      </c>
      <c r="V28" s="77">
        <v>24.207000000000001</v>
      </c>
      <c r="W28" s="77">
        <f t="shared" si="0"/>
        <v>24.635999999999999</v>
      </c>
      <c r="Z28" s="69"/>
      <c r="AA28" s="69"/>
    </row>
    <row r="29" spans="2:27" ht="17.5" x14ac:dyDescent="0.35">
      <c r="B29" s="50" t="s">
        <v>45</v>
      </c>
      <c r="C29" s="26" t="s">
        <v>83</v>
      </c>
      <c r="D29" s="55">
        <v>0.90800000000000003</v>
      </c>
      <c r="E29" s="55">
        <v>0.68799999999999994</v>
      </c>
      <c r="F29" s="55">
        <v>0.83365865970873809</v>
      </c>
      <c r="G29" s="55">
        <v>0.97732865970873806</v>
      </c>
      <c r="H29" s="55">
        <v>1.170278659708738</v>
      </c>
      <c r="I29" s="55">
        <v>1.0002786597087381</v>
      </c>
      <c r="J29" s="27">
        <f>(((I29*1000+O29)/'GDP deflators'!$G$4)/((F29*1000+N29)/'GDP deflators'!$D$4))^(1/3)-1</f>
        <v>2.7129755433020764E-2</v>
      </c>
      <c r="K29" s="27">
        <f>(((I29*1000+O29)/'GDP deflators'!$G$4)/((D29*1000+M29)/'GDP deflators'!$B$4))^(1/5)-1</f>
        <v>-1.7668451236286131E-2</v>
      </c>
      <c r="M29" s="48">
        <f t="shared" si="1"/>
        <v>-34.468340291261867</v>
      </c>
      <c r="N29" s="48">
        <v>-48</v>
      </c>
      <c r="O29" s="48">
        <v>-100</v>
      </c>
      <c r="Q29" s="76" t="s">
        <v>45</v>
      </c>
      <c r="R29" s="77">
        <v>-22</v>
      </c>
      <c r="S29" s="77">
        <v>0</v>
      </c>
      <c r="T29" s="77">
        <v>-15.436999999999999</v>
      </c>
      <c r="U29" s="77">
        <v>9.890194708738143</v>
      </c>
      <c r="V29" s="77">
        <v>-6.9215350000000129</v>
      </c>
      <c r="W29" s="77">
        <f t="shared" si="0"/>
        <v>-34.468340291261867</v>
      </c>
      <c r="Z29" s="69"/>
      <c r="AA29" s="69"/>
    </row>
    <row r="30" spans="2:27" ht="17.5" x14ac:dyDescent="0.35">
      <c r="B30" s="50" t="s">
        <v>46</v>
      </c>
      <c r="C30" s="39" t="s">
        <v>84</v>
      </c>
      <c r="D30" s="55">
        <v>37.447000000000003</v>
      </c>
      <c r="E30" s="55">
        <v>39.924999999999997</v>
      </c>
      <c r="F30" s="55">
        <v>41.506531154876342</v>
      </c>
      <c r="G30" s="55">
        <v>42.709496596330233</v>
      </c>
      <c r="H30" s="55">
        <v>43.829762387024765</v>
      </c>
      <c r="I30" s="55">
        <v>44.987209230377772</v>
      </c>
      <c r="J30" s="27">
        <f>(((I30*1000+O30)/'GDP deflators'!$G$4)/((F30*1000+N30)/'GDP deflators'!$D$4))^(1/3)-1</f>
        <v>8.2506185928288289E-3</v>
      </c>
      <c r="K30" s="27">
        <f>(((I30*1000+O30)/'GDP deflators'!$G$4)/((D30*1000+M30)/'GDP deflators'!$B$4))^(1/5)-1</f>
        <v>1.0714446449481274E-2</v>
      </c>
      <c r="M30" s="48">
        <f t="shared" si="1"/>
        <v>409.35899407414968</v>
      </c>
      <c r="N30" s="48">
        <v>0</v>
      </c>
      <c r="O30" s="48">
        <v>0</v>
      </c>
      <c r="Q30" s="76" t="s">
        <v>46</v>
      </c>
      <c r="R30" s="77"/>
      <c r="S30" s="77">
        <v>345.45978692468395</v>
      </c>
      <c r="T30" s="77">
        <v>-275.02100000000002</v>
      </c>
      <c r="U30" s="77">
        <v>338.92020714946574</v>
      </c>
      <c r="V30" s="77">
        <v>0</v>
      </c>
      <c r="W30" s="77">
        <f t="shared" si="0"/>
        <v>409.35899407414968</v>
      </c>
      <c r="Z30" s="69"/>
      <c r="AA30" s="69"/>
    </row>
    <row r="31" spans="2:27" ht="17.5" x14ac:dyDescent="0.35">
      <c r="B31" s="50" t="s">
        <v>48</v>
      </c>
      <c r="C31" s="39" t="s">
        <v>85</v>
      </c>
      <c r="D31" s="55">
        <v>16.420999999999999</v>
      </c>
      <c r="E31" s="55">
        <v>17.231000000000002</v>
      </c>
      <c r="F31" s="55">
        <v>17.869829197300337</v>
      </c>
      <c r="G31" s="55">
        <v>18.359960034626571</v>
      </c>
      <c r="H31" s="55">
        <v>18.863919154429169</v>
      </c>
      <c r="I31" s="55">
        <v>19.421104437808637</v>
      </c>
      <c r="J31" s="27">
        <f>(((I31*1000+O31)/'GDP deflators'!$G$4)/((F31*1000+N31)/'GDP deflators'!$D$4))^(1/3)-1</f>
        <v>9.1648922027405266E-3</v>
      </c>
      <c r="K31" s="27">
        <f>(((I31*1000+O31)/'GDP deflators'!$G$4)/((D31*1000+M31)/'GDP deflators'!$B$4))^(1/5)-1</f>
        <v>7.1470687326757876E-3</v>
      </c>
      <c r="M31" s="48">
        <f t="shared" si="1"/>
        <v>213.18829686720576</v>
      </c>
      <c r="N31" s="48">
        <v>0</v>
      </c>
      <c r="O31" s="48">
        <v>0</v>
      </c>
      <c r="Q31" s="76" t="s">
        <v>48</v>
      </c>
      <c r="R31" s="77"/>
      <c r="S31" s="77">
        <v>187.35855920171753</v>
      </c>
      <c r="T31" s="77">
        <v>-159.559</v>
      </c>
      <c r="U31" s="77">
        <v>185.38873766548824</v>
      </c>
      <c r="V31" s="77">
        <v>0</v>
      </c>
      <c r="W31" s="77">
        <f t="shared" si="0"/>
        <v>213.18829686720576</v>
      </c>
    </row>
    <row r="32" spans="2:27" ht="17.5" x14ac:dyDescent="0.35">
      <c r="B32" s="50" t="s">
        <v>49</v>
      </c>
      <c r="C32" s="39" t="s">
        <v>86</v>
      </c>
      <c r="D32" s="55">
        <v>14.803000000000001</v>
      </c>
      <c r="E32" s="55">
        <v>15.657</v>
      </c>
      <c r="F32" s="55">
        <v>16.20476949249791</v>
      </c>
      <c r="G32" s="55">
        <v>16.347969666084527</v>
      </c>
      <c r="H32" s="55">
        <v>16.834653114098892</v>
      </c>
      <c r="I32" s="55">
        <v>17.334293793646836</v>
      </c>
      <c r="J32" s="27">
        <f>(((I32*1000+O32)/'GDP deflators'!$G$4)/((F32*1000+N32)/'GDP deflators'!$D$4))^(1/3)-1</f>
        <v>3.8420667114440477E-3</v>
      </c>
      <c r="K32" s="27">
        <f>(((I32*1000+O32)/'GDP deflators'!$G$4)/((D32*1000+M32)/'GDP deflators'!$B$4))^(1/5)-1</f>
        <v>5.078757731557193E-3</v>
      </c>
      <c r="M32" s="48">
        <f t="shared" si="1"/>
        <v>197.22717850421543</v>
      </c>
      <c r="N32" s="48">
        <v>0</v>
      </c>
      <c r="O32" s="48">
        <v>0</v>
      </c>
      <c r="Q32" s="76" t="s">
        <v>49</v>
      </c>
      <c r="R32" s="77"/>
      <c r="S32" s="77">
        <v>145.15858533276719</v>
      </c>
      <c r="T32" s="77">
        <v>-93.9</v>
      </c>
      <c r="U32" s="77">
        <v>145.96859317144825</v>
      </c>
      <c r="V32" s="77">
        <v>0</v>
      </c>
      <c r="W32" s="77">
        <f t="shared" si="0"/>
        <v>197.22717850421543</v>
      </c>
    </row>
    <row r="33" spans="2:23" x14ac:dyDescent="0.35">
      <c r="B33" s="50" t="s">
        <v>50</v>
      </c>
      <c r="C33" s="39" t="s">
        <v>50</v>
      </c>
      <c r="D33" s="55">
        <v>2.3775379999999999</v>
      </c>
      <c r="E33" s="55">
        <v>2.8450000000000002</v>
      </c>
      <c r="F33" s="55">
        <v>2.830676</v>
      </c>
      <c r="G33" s="55">
        <v>3.068776999999999</v>
      </c>
      <c r="H33" s="55">
        <v>2.9837399999999992</v>
      </c>
      <c r="I33" s="55">
        <v>2.9314260000000001</v>
      </c>
      <c r="J33" s="27">
        <f>(((I33*1000+O33)/'GDP deflators'!$G$4)/((F33*1000+N33)/'GDP deflators'!$D$4))^(1/3)-1</f>
        <v>-6.9436709997783286E-3</v>
      </c>
      <c r="K33" s="27">
        <f>(((I33*1000+O33)/'GDP deflators'!$G$4)/((D33*1000+M33)/'GDP deflators'!$B$4))^(1/5)-1</f>
        <v>1.9311844415515145E-2</v>
      </c>
      <c r="M33" s="48">
        <f t="shared" si="1"/>
        <v>-13.057500000000001</v>
      </c>
      <c r="N33" s="48">
        <v>0</v>
      </c>
      <c r="O33" s="48">
        <v>0</v>
      </c>
      <c r="Q33" s="76" t="s">
        <v>50</v>
      </c>
      <c r="R33" s="77"/>
      <c r="S33" s="77">
        <v>0</v>
      </c>
      <c r="T33" s="77">
        <v>-28.222999999999999</v>
      </c>
      <c r="U33" s="77">
        <v>16.649999999999999</v>
      </c>
      <c r="V33" s="77">
        <v>-1.4844999999999999</v>
      </c>
      <c r="W33" s="77">
        <f t="shared" si="0"/>
        <v>-13.057500000000001</v>
      </c>
    </row>
    <row r="34" spans="2:23" x14ac:dyDescent="0.35">
      <c r="B34" s="50" t="s">
        <v>53</v>
      </c>
      <c r="C34" s="39" t="s">
        <v>53</v>
      </c>
      <c r="D34" s="58" t="s">
        <v>52</v>
      </c>
      <c r="E34" s="58" t="s">
        <v>52</v>
      </c>
      <c r="F34" s="59">
        <v>3.4106944845926557</v>
      </c>
      <c r="G34" s="55">
        <v>4.3411089020909497</v>
      </c>
      <c r="H34" s="55">
        <v>4.3179708609528245</v>
      </c>
      <c r="I34" s="55">
        <v>4.6686282797025189</v>
      </c>
      <c r="J34" s="27" t="s">
        <v>52</v>
      </c>
      <c r="K34" s="27" t="s">
        <v>52</v>
      </c>
      <c r="M34" s="48">
        <f t="shared" si="1"/>
        <v>0</v>
      </c>
      <c r="N34" s="48">
        <v>0</v>
      </c>
      <c r="O34" s="48">
        <v>0</v>
      </c>
      <c r="Q34" s="76" t="s">
        <v>53</v>
      </c>
      <c r="R34" s="31"/>
      <c r="S34" s="31">
        <v>0</v>
      </c>
      <c r="T34" s="31">
        <v>0</v>
      </c>
      <c r="U34" s="31">
        <v>0</v>
      </c>
      <c r="V34" s="74">
        <v>0</v>
      </c>
      <c r="W34" s="77">
        <f t="shared" si="0"/>
        <v>0</v>
      </c>
    </row>
    <row r="35" spans="2:23" ht="16" thickBot="1" x14ac:dyDescent="0.4">
      <c r="C35" s="46" t="s">
        <v>87</v>
      </c>
      <c r="D35" s="60">
        <v>452.16399999999993</v>
      </c>
      <c r="E35" s="60">
        <v>487.52000000000004</v>
      </c>
      <c r="F35" s="60">
        <v>517.11817820026943</v>
      </c>
      <c r="G35" s="60">
        <v>535.51542451064029</v>
      </c>
      <c r="H35" s="60">
        <v>551.63871634383167</v>
      </c>
      <c r="I35" s="60">
        <v>567.80763422015275</v>
      </c>
      <c r="J35" s="61">
        <v>1.2E-2</v>
      </c>
      <c r="K35" s="61">
        <v>1.7000000000000001E-2</v>
      </c>
      <c r="M35" s="72"/>
      <c r="N35" s="72"/>
      <c r="O35" s="72"/>
      <c r="Q35" s="68"/>
      <c r="V35" s="71"/>
    </row>
    <row r="36" spans="2:23" x14ac:dyDescent="0.35">
      <c r="C36" s="26" t="s">
        <v>88</v>
      </c>
      <c r="D36" s="62" t="s">
        <v>52</v>
      </c>
      <c r="E36" s="62" t="s">
        <v>52</v>
      </c>
      <c r="F36" s="62" t="s">
        <v>52</v>
      </c>
      <c r="G36" s="63">
        <v>-4.7410311535727397E-2</v>
      </c>
      <c r="H36" s="63">
        <v>-6.2454841421291922E-2</v>
      </c>
      <c r="I36" s="63">
        <v>-0.10060756609798706</v>
      </c>
      <c r="J36" s="73" t="s">
        <v>52</v>
      </c>
      <c r="K36" s="73" t="s">
        <v>52</v>
      </c>
      <c r="M36" s="28"/>
      <c r="N36" s="28"/>
      <c r="O36" s="28"/>
      <c r="Q36" s="68"/>
      <c r="V36" s="71"/>
    </row>
    <row r="37" spans="2:23" ht="16" thickBot="1" x14ac:dyDescent="0.4">
      <c r="C37" s="46" t="s">
        <v>89</v>
      </c>
      <c r="D37" s="60">
        <v>452.16399999999993</v>
      </c>
      <c r="E37" s="60">
        <v>487.52000000000004</v>
      </c>
      <c r="F37" s="60">
        <v>517.11817820026943</v>
      </c>
      <c r="G37" s="60">
        <v>535.46801419910457</v>
      </c>
      <c r="H37" s="60">
        <v>551.57626150241038</v>
      </c>
      <c r="I37" s="60">
        <v>567.70702665405474</v>
      </c>
      <c r="J37" s="61">
        <v>1.2E-2</v>
      </c>
      <c r="K37" s="61">
        <v>1.7000000000000001E-2</v>
      </c>
      <c r="M37" s="28"/>
      <c r="N37" s="28"/>
      <c r="O37" s="28"/>
    </row>
    <row r="38" spans="2:23" x14ac:dyDescent="0.35">
      <c r="C38" s="39"/>
      <c r="D38" s="39"/>
      <c r="E38" s="39"/>
      <c r="F38" s="39"/>
      <c r="G38" s="39"/>
      <c r="H38" s="39"/>
      <c r="I38" s="39"/>
      <c r="J38" s="39"/>
      <c r="K38" s="39"/>
    </row>
    <row r="39" spans="2:23" ht="16" x14ac:dyDescent="0.4">
      <c r="C39" s="39"/>
      <c r="D39" s="97"/>
      <c r="E39" s="97"/>
      <c r="F39" s="97"/>
      <c r="G39" s="98"/>
      <c r="H39" s="98"/>
      <c r="I39" s="98"/>
      <c r="J39" s="39"/>
      <c r="K39" s="39"/>
    </row>
    <row r="40" spans="2:23" ht="16" x14ac:dyDescent="0.4">
      <c r="C40" s="26"/>
      <c r="D40" s="97"/>
      <c r="E40" s="97"/>
      <c r="F40" s="97"/>
      <c r="G40" s="97"/>
      <c r="H40" s="97"/>
      <c r="I40" s="97"/>
      <c r="J40" s="26"/>
      <c r="K40" s="26"/>
    </row>
    <row r="41" spans="2:23" ht="16" x14ac:dyDescent="0.4">
      <c r="D41" s="97"/>
      <c r="E41" s="97"/>
      <c r="F41" s="97"/>
      <c r="G41" s="97"/>
      <c r="H41" s="97"/>
      <c r="I41" s="97"/>
    </row>
    <row r="42" spans="2:23" x14ac:dyDescent="0.35">
      <c r="C42" s="109"/>
      <c r="D42" s="109"/>
      <c r="E42" s="109"/>
      <c r="F42" s="109"/>
      <c r="G42" s="109"/>
      <c r="H42" s="109"/>
      <c r="I42" s="109"/>
      <c r="J42" s="109"/>
      <c r="K42" s="109"/>
    </row>
  </sheetData>
  <mergeCells count="3">
    <mergeCell ref="M3:O3"/>
    <mergeCell ref="J3:K3"/>
    <mergeCell ref="C42:K4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995D8-3817-4BFD-8123-BDE058B79296}">
  <sheetPr>
    <tabColor rgb="FFC00000"/>
  </sheetPr>
  <dimension ref="B1:AL37"/>
  <sheetViews>
    <sheetView showGridLines="0" zoomScale="60" zoomScaleNormal="60" workbookViewId="0">
      <selection activeCell="T22" sqref="T22"/>
    </sheetView>
  </sheetViews>
  <sheetFormatPr defaultColWidth="8.7265625" defaultRowHeight="15.5" x14ac:dyDescent="0.35"/>
  <cols>
    <col min="1" max="1" width="8.7265625" style="23"/>
    <col min="2" max="2" width="73.1796875" style="23" customWidth="1"/>
    <col min="3" max="3" width="12.54296875" style="23" customWidth="1"/>
    <col min="4" max="7" width="13.54296875" style="23" customWidth="1"/>
    <col min="8" max="8" width="12.54296875" style="23" bestFit="1" customWidth="1"/>
    <col min="9" max="9" width="14" style="23" customWidth="1"/>
    <col min="10" max="11" width="17.1796875" style="23" customWidth="1"/>
    <col min="12" max="12" width="13.81640625" style="23" customWidth="1"/>
    <col min="13" max="14" width="9.54296875" style="23" bestFit="1" customWidth="1"/>
    <col min="15" max="15" width="9.54296875" style="23" customWidth="1"/>
    <col min="16" max="16384" width="8.7265625" style="23"/>
  </cols>
  <sheetData>
    <row r="1" spans="2:38" x14ac:dyDescent="0.35">
      <c r="B1" s="21"/>
      <c r="C1" s="21"/>
      <c r="D1" s="21"/>
      <c r="E1" s="21"/>
      <c r="F1" s="21"/>
      <c r="G1" s="21"/>
      <c r="H1" s="21"/>
      <c r="I1" s="21"/>
      <c r="J1" s="21"/>
      <c r="K1" s="21"/>
      <c r="L1" s="22"/>
      <c r="M1" s="21"/>
      <c r="N1" s="21"/>
      <c r="AC1" s="21"/>
      <c r="AD1" s="21"/>
      <c r="AE1" s="21"/>
      <c r="AF1" s="21"/>
      <c r="AG1" s="21"/>
      <c r="AH1" s="21"/>
      <c r="AI1" s="21"/>
      <c r="AJ1" s="21"/>
      <c r="AK1" s="21"/>
      <c r="AL1" s="21"/>
    </row>
    <row r="2" spans="2:38" ht="16" thickBot="1" x14ac:dyDescent="0.4">
      <c r="B2" s="13" t="s">
        <v>90</v>
      </c>
      <c r="C2" s="14"/>
      <c r="D2" s="15"/>
      <c r="E2" s="15"/>
      <c r="F2" s="15"/>
      <c r="G2" s="15"/>
      <c r="H2" s="15"/>
      <c r="I2" s="15"/>
      <c r="J2" s="15"/>
      <c r="K2" s="14"/>
      <c r="L2" s="21"/>
      <c r="M2" s="21"/>
      <c r="N2" s="21"/>
      <c r="Q2" s="22"/>
      <c r="R2" s="21"/>
      <c r="S2" s="21"/>
      <c r="X2" s="21"/>
      <c r="Y2" s="21"/>
      <c r="Z2" s="21"/>
      <c r="AA2" s="21"/>
      <c r="AB2" s="21"/>
      <c r="AC2" s="21"/>
      <c r="AD2" s="21"/>
      <c r="AE2" s="21"/>
      <c r="AF2" s="21"/>
      <c r="AG2" s="21"/>
      <c r="AH2" s="21"/>
      <c r="AI2" s="21"/>
      <c r="AJ2" s="21"/>
      <c r="AK2" s="21"/>
      <c r="AL2" s="21"/>
    </row>
    <row r="3" spans="2:38" ht="31" customHeight="1" x14ac:dyDescent="0.35">
      <c r="B3" s="4"/>
      <c r="C3" s="16" t="s">
        <v>1</v>
      </c>
      <c r="D3" s="16" t="s">
        <v>2</v>
      </c>
      <c r="E3" s="16" t="s">
        <v>2</v>
      </c>
      <c r="F3" s="16" t="s">
        <v>2</v>
      </c>
      <c r="G3" s="16" t="s">
        <v>2</v>
      </c>
      <c r="H3" s="16" t="s">
        <v>2</v>
      </c>
      <c r="I3" s="16" t="s">
        <v>2</v>
      </c>
      <c r="J3" s="107" t="s">
        <v>3</v>
      </c>
      <c r="K3" s="107"/>
      <c r="L3" s="21"/>
      <c r="M3" s="108" t="s">
        <v>61</v>
      </c>
      <c r="N3" s="108"/>
      <c r="O3" s="108"/>
      <c r="P3" s="21"/>
      <c r="Q3" s="24"/>
      <c r="T3" s="21"/>
      <c r="U3" s="21"/>
      <c r="V3" s="21"/>
      <c r="W3" s="21"/>
      <c r="X3" s="21"/>
      <c r="Y3" s="21"/>
      <c r="Z3" s="21"/>
      <c r="AA3" s="21"/>
      <c r="AB3" s="21"/>
      <c r="AC3" s="21"/>
      <c r="AD3" s="21"/>
      <c r="AE3" s="21"/>
      <c r="AF3" s="21"/>
      <c r="AG3" s="21"/>
      <c r="AH3" s="21"/>
      <c r="AI3" s="21"/>
      <c r="AJ3" s="21"/>
      <c r="AK3" s="21"/>
      <c r="AL3" s="21"/>
    </row>
    <row r="4" spans="2:38" ht="31" x14ac:dyDescent="0.35">
      <c r="B4" s="5" t="s">
        <v>7</v>
      </c>
      <c r="C4" s="17" t="s">
        <v>8</v>
      </c>
      <c r="D4" s="17" t="s">
        <v>9</v>
      </c>
      <c r="E4" s="17" t="s">
        <v>10</v>
      </c>
      <c r="F4" s="17" t="s">
        <v>11</v>
      </c>
      <c r="G4" s="17" t="s">
        <v>12</v>
      </c>
      <c r="H4" s="17" t="s">
        <v>13</v>
      </c>
      <c r="I4" s="17" t="s">
        <v>91</v>
      </c>
      <c r="J4" s="6" t="s">
        <v>92</v>
      </c>
      <c r="K4" s="6" t="s">
        <v>93</v>
      </c>
      <c r="M4" s="25" t="s">
        <v>16</v>
      </c>
      <c r="N4" s="25" t="s">
        <v>17</v>
      </c>
      <c r="O4" s="25" t="s">
        <v>94</v>
      </c>
      <c r="Q4" s="24"/>
      <c r="R4" s="24"/>
      <c r="S4" s="24"/>
    </row>
    <row r="5" spans="2:38" x14ac:dyDescent="0.35">
      <c r="B5" s="18" t="s">
        <v>95</v>
      </c>
      <c r="C5" s="19">
        <v>10.542</v>
      </c>
      <c r="D5" s="19">
        <v>11.644349</v>
      </c>
      <c r="E5" s="19">
        <v>13.596952494293854</v>
      </c>
      <c r="F5" s="19">
        <v>14.011608171828611</v>
      </c>
      <c r="G5" s="19">
        <v>13.529045004788852</v>
      </c>
      <c r="H5" s="19">
        <v>14.769008791097649</v>
      </c>
      <c r="I5" s="19">
        <v>14.628355698523604</v>
      </c>
      <c r="J5" s="27">
        <f>(((I5*1000+O5)/'GDP deflators'!$H$4)/((E5*1000+N5)/'GDP deflators'!$D$4))^(1/4)-1</f>
        <v>-3.4926519825828617E-4</v>
      </c>
      <c r="K5" s="27">
        <f>(((I5*1000+O5)/'GDP deflators'!$H$4)/((C5*1000+M5)/'GDP deflators'!$B$4))^(1/6)-1</f>
        <v>3.2115976167299332E-2</v>
      </c>
      <c r="L5" s="30"/>
      <c r="M5" s="77"/>
      <c r="N5" s="77"/>
      <c r="O5" s="77"/>
      <c r="Q5" s="28"/>
      <c r="R5" s="28"/>
      <c r="S5" s="28"/>
      <c r="U5" s="29"/>
      <c r="V5" s="29"/>
    </row>
    <row r="6" spans="2:38" x14ac:dyDescent="0.35">
      <c r="B6" s="18" t="s">
        <v>96</v>
      </c>
      <c r="C6" s="19">
        <v>6.1550000000000002</v>
      </c>
      <c r="D6" s="19">
        <v>5.7171380000000003</v>
      </c>
      <c r="E6" s="19">
        <v>6.7809999999999997</v>
      </c>
      <c r="F6" s="19">
        <v>8.25</v>
      </c>
      <c r="G6" s="19">
        <v>7.6950000000000003</v>
      </c>
      <c r="H6" s="19">
        <v>7.6950000000000003</v>
      </c>
      <c r="I6" s="19">
        <v>7.6950000000000003</v>
      </c>
      <c r="J6" s="27">
        <f>(((I6*1000+O6)/'GDP deflators'!$H$4)/((E6*1000+N6)/'GDP deflators'!$D$4))^(1/4)-1</f>
        <v>1.3067834716554483E-2</v>
      </c>
      <c r="K6" s="27">
        <f>(((I6*1000+O6)/'GDP deflators'!$H$4)/((C6*1000+M6)/'GDP deflators'!$B$4))^(1/6)-1</f>
        <v>1.4331342004656467E-2</v>
      </c>
      <c r="L6" s="30"/>
      <c r="M6" s="77"/>
      <c r="N6" s="77"/>
      <c r="O6" s="77"/>
      <c r="Q6" s="28"/>
      <c r="R6" s="28"/>
      <c r="S6" s="28"/>
      <c r="U6" s="29"/>
      <c r="V6" s="29"/>
    </row>
    <row r="7" spans="2:38" x14ac:dyDescent="0.35">
      <c r="B7" s="7" t="s">
        <v>97</v>
      </c>
      <c r="C7" s="19">
        <v>1.298</v>
      </c>
      <c r="D7" s="19">
        <v>1.801059</v>
      </c>
      <c r="E7" s="19">
        <v>1.506</v>
      </c>
      <c r="F7" s="19">
        <v>1.7189999999999999</v>
      </c>
      <c r="G7" s="19">
        <v>1.7209000000000001</v>
      </c>
      <c r="H7" s="19">
        <v>1.6905999999999999</v>
      </c>
      <c r="I7" s="19">
        <v>1.6662000000000001</v>
      </c>
      <c r="J7" s="27">
        <f>(((I7*1000+O7)/'GDP deflators'!$H$4)/((E7*1000+N7)/'GDP deflators'!$D$4))^(1/4)-1</f>
        <v>6.665873802240263E-3</v>
      </c>
      <c r="K7" s="27">
        <f>(((I7*1000+O7)/'GDP deflators'!$H$4)/((C7*1000+M7)/'GDP deflators'!$B$4))^(1/6)-1</f>
        <v>1.8806773041316838E-2</v>
      </c>
      <c r="L7" s="30"/>
      <c r="M7" s="77"/>
      <c r="N7" s="77"/>
      <c r="O7" s="77"/>
      <c r="Q7" s="28"/>
      <c r="R7" s="28"/>
      <c r="S7" s="28"/>
      <c r="U7" s="29"/>
      <c r="V7" s="29"/>
    </row>
    <row r="8" spans="2:38" x14ac:dyDescent="0.35">
      <c r="B8" s="18" t="s">
        <v>23</v>
      </c>
      <c r="C8" s="19">
        <v>1.4530000000000001</v>
      </c>
      <c r="D8" s="19">
        <v>1.688758</v>
      </c>
      <c r="E8" s="19">
        <v>2.0099999999999998</v>
      </c>
      <c r="F8" s="19">
        <v>2.3496666666666668</v>
      </c>
      <c r="G8" s="19">
        <v>2.339666666666667</v>
      </c>
      <c r="H8" s="19">
        <v>2.339666666666667</v>
      </c>
      <c r="I8" s="19">
        <v>1.99</v>
      </c>
      <c r="J8" s="27">
        <f>(((I8*1000+O8)/'GDP deflators'!$H$4)/((E8*1000+N8)/'GDP deflators'!$D$4))^(1/4)-1</f>
        <v>-2.0906739026241405E-2</v>
      </c>
      <c r="K8" s="27">
        <f>(((I8*1000+O8)/'GDP deflators'!$H$4)/((C8*1000+M8)/'GDP deflators'!$B$4))^(1/6)-1</f>
        <v>2.9866648932507012E-2</v>
      </c>
      <c r="L8" s="30"/>
      <c r="M8" s="77"/>
      <c r="N8" s="77"/>
      <c r="O8" s="77"/>
      <c r="Q8" s="28"/>
      <c r="R8" s="28"/>
      <c r="S8" s="28"/>
      <c r="U8" s="29"/>
      <c r="V8" s="29"/>
    </row>
    <row r="9" spans="2:38" x14ac:dyDescent="0.35">
      <c r="B9" s="7" t="s">
        <v>24</v>
      </c>
      <c r="C9" s="19">
        <v>3.7999999999999999E-2</v>
      </c>
      <c r="D9" s="19">
        <v>8.7999999999999995E-2</v>
      </c>
      <c r="E9" s="19">
        <v>6.6700000000000009E-2</v>
      </c>
      <c r="F9" s="19">
        <v>7.5310000000000002E-2</v>
      </c>
      <c r="G9" s="19">
        <v>5.5919999999999997E-2</v>
      </c>
      <c r="H9" s="19">
        <v>0.21731000000000003</v>
      </c>
      <c r="I9" s="19">
        <v>3.934E-2</v>
      </c>
      <c r="J9" s="27">
        <f>(((I9*1000+O9)/'GDP deflators'!$H$4)/((E9*1000+N9)/'GDP deflators'!$D$4))^(1/4)-1</f>
        <v>-0.13982476054210857</v>
      </c>
      <c r="K9" s="27">
        <f>(((I9*1000+O9)/'GDP deflators'!$H$4)/((C9*1000+M9)/'GDP deflators'!$B$4))^(1/6)-1</f>
        <v>-1.7064824595572237E-2</v>
      </c>
      <c r="L9" s="30"/>
      <c r="M9" s="77"/>
      <c r="N9" s="77"/>
      <c r="O9" s="77"/>
      <c r="Q9" s="28"/>
      <c r="R9" s="28"/>
      <c r="S9" s="28"/>
      <c r="U9" s="29"/>
      <c r="V9" s="29"/>
    </row>
    <row r="10" spans="2:38" x14ac:dyDescent="0.35">
      <c r="B10" s="18" t="s">
        <v>26</v>
      </c>
      <c r="C10" s="19">
        <v>19.126999999999999</v>
      </c>
      <c r="D10" s="19">
        <v>22.703647</v>
      </c>
      <c r="E10" s="19">
        <v>23.240000000000002</v>
      </c>
      <c r="F10" s="19">
        <v>25.9007461857341</v>
      </c>
      <c r="G10" s="19">
        <v>30.002698410385939</v>
      </c>
      <c r="H10" s="19">
        <v>31.481656392190171</v>
      </c>
      <c r="I10" s="19">
        <v>33.162282610704892</v>
      </c>
      <c r="J10" s="27">
        <f>(((I10*1000+O10)/'GDP deflators'!$H$4)/((E10*1000+N10)/'GDP deflators'!$D$4))^(1/4)-1</f>
        <v>7.2807253656574256E-2</v>
      </c>
      <c r="K10" s="27">
        <f>(((I10*1000+O10)/'GDP deflators'!$H$4)/((C10*1000+M10)/'GDP deflators'!$B$4))^(1/6)-1</f>
        <v>7.1163809975528292E-2</v>
      </c>
      <c r="L10" s="30"/>
      <c r="M10" s="77"/>
      <c r="N10" s="77"/>
      <c r="O10" s="80">
        <v>3</v>
      </c>
      <c r="Q10" s="28"/>
      <c r="R10" s="28"/>
      <c r="S10" s="28"/>
      <c r="T10" s="30"/>
      <c r="U10" s="29"/>
      <c r="V10" s="29"/>
    </row>
    <row r="11" spans="2:38" x14ac:dyDescent="0.35">
      <c r="B11" s="7" t="s">
        <v>27</v>
      </c>
      <c r="C11" s="19">
        <v>1.3720000000000001</v>
      </c>
      <c r="D11" s="19">
        <v>1.420855</v>
      </c>
      <c r="E11" s="19">
        <v>1.4878789045980627</v>
      </c>
      <c r="F11" s="19">
        <v>1.8718789045980626</v>
      </c>
      <c r="G11" s="19">
        <v>1.7168789045980628</v>
      </c>
      <c r="H11" s="19">
        <v>1.7638789045980627</v>
      </c>
      <c r="I11" s="19">
        <v>1.6128789045980627</v>
      </c>
      <c r="J11" s="27">
        <f>(((I11*1000+O11)/'GDP deflators'!$H$4)/((E11*1000+N11)/'GDP deflators'!$D$4))^(1/4)-1</f>
        <v>1.0740701729969881E-3</v>
      </c>
      <c r="K11" s="27">
        <f>(((I11*1000+O11)/'GDP deflators'!$H$4)/((C11*1000+M11)/'GDP deflators'!$B$4))^(1/6)-1</f>
        <v>3.6668965090762562E-3</v>
      </c>
      <c r="L11" s="30"/>
      <c r="M11" s="77"/>
      <c r="N11" s="77"/>
      <c r="O11" s="80">
        <v>-3</v>
      </c>
      <c r="Q11" s="28"/>
      <c r="R11" s="28"/>
      <c r="S11" s="28"/>
      <c r="U11" s="29"/>
      <c r="V11" s="29"/>
    </row>
    <row r="12" spans="2:38" ht="17.5" x14ac:dyDescent="0.35">
      <c r="B12" s="7" t="s">
        <v>98</v>
      </c>
      <c r="C12" s="19">
        <v>3.4350000000000001</v>
      </c>
      <c r="D12" s="19">
        <v>2.7368299999999999</v>
      </c>
      <c r="E12" s="19">
        <v>3.7389000000000001</v>
      </c>
      <c r="F12" s="19">
        <v>3.2197759000000001</v>
      </c>
      <c r="G12" s="19">
        <v>2.1896292550000003</v>
      </c>
      <c r="H12" s="19">
        <v>2.7353769200000002</v>
      </c>
      <c r="I12" s="19">
        <v>3.0399090000000002</v>
      </c>
      <c r="J12" s="27">
        <f>(((I12*1000+O12)/'GDP deflators'!$H$4)/((E12*1000+N12)/'GDP deflators'!$D$4))^(1/4)-1</f>
        <v>-6.7950473913149012E-2</v>
      </c>
      <c r="K12" s="27">
        <f>(((I12*1000+O12)/'GDP deflators'!$H$4)/((C12*1000+M12)/'GDP deflators'!$B$4))^(1/6)-1</f>
        <v>-4.2426635242909905E-2</v>
      </c>
      <c r="L12" s="30"/>
      <c r="M12" s="77"/>
      <c r="N12" s="81"/>
      <c r="O12" s="74"/>
      <c r="Q12" s="28"/>
      <c r="R12" s="28"/>
      <c r="S12" s="28"/>
      <c r="U12" s="29"/>
      <c r="V12" s="29"/>
    </row>
    <row r="13" spans="2:38" x14ac:dyDescent="0.35">
      <c r="B13" s="18" t="s">
        <v>30</v>
      </c>
      <c r="C13" s="19">
        <v>6.8479999999999999</v>
      </c>
      <c r="D13" s="19">
        <v>8.4445099999999993</v>
      </c>
      <c r="E13" s="19">
        <v>8.7999999999999989</v>
      </c>
      <c r="F13" s="19">
        <v>9.7565000000000008</v>
      </c>
      <c r="G13" s="19">
        <v>9.2430000000000003</v>
      </c>
      <c r="H13" s="19">
        <v>9.2469999999999981</v>
      </c>
      <c r="I13" s="19">
        <v>9.4946000000000019</v>
      </c>
      <c r="J13" s="27">
        <f>(((I13*1000+O13)/'GDP deflators'!$H$4)/((E13*1000+N13)/'GDP deflators'!$D$4))^(1/4)-1</f>
        <v>3.6458136738803937E-4</v>
      </c>
      <c r="K13" s="27">
        <f>(((I13*1000+O13)/'GDP deflators'!$H$4)/((C13*1000+M13)/'GDP deflators'!$B$4))^(1/6)-1</f>
        <v>3.1973560743322249E-2</v>
      </c>
      <c r="L13" s="30"/>
      <c r="M13" s="77"/>
      <c r="N13" s="77"/>
      <c r="O13" s="82"/>
      <c r="Q13" s="28"/>
      <c r="R13" s="28"/>
      <c r="S13" s="28"/>
      <c r="U13" s="29"/>
      <c r="V13" s="29"/>
    </row>
    <row r="14" spans="2:38" ht="17.5" x14ac:dyDescent="0.35">
      <c r="B14" s="7" t="s">
        <v>99</v>
      </c>
      <c r="C14" s="19">
        <v>0.53</v>
      </c>
      <c r="D14" s="19">
        <v>0.72612399999999999</v>
      </c>
      <c r="E14" s="19">
        <v>0.74970000000000003</v>
      </c>
      <c r="F14" s="19">
        <v>0.74979799999999985</v>
      </c>
      <c r="G14" s="19">
        <v>0.74950699999999992</v>
      </c>
      <c r="H14" s="19">
        <v>0.74984499999999987</v>
      </c>
      <c r="I14" s="19">
        <v>0.72067500000000007</v>
      </c>
      <c r="J14" s="27">
        <f>(((I14*1000+O14)/'GDP deflators'!$H$4)/((E14*1000+N14)/'GDP deflators'!$D$4))^(1/4)-1</f>
        <v>-2.809728998644978E-2</v>
      </c>
      <c r="K14" s="27">
        <f>(((I14*1000+O14)/'GDP deflators'!$H$4)/((C14*1000+M14)/'GDP deflators'!$B$4))^(1/6)-1</f>
        <v>2.8632752312860221E-2</v>
      </c>
      <c r="L14" s="30"/>
      <c r="M14" s="77"/>
      <c r="N14" s="77"/>
      <c r="O14" s="77"/>
      <c r="Q14" s="28"/>
      <c r="R14" s="28"/>
      <c r="S14" s="28"/>
      <c r="U14" s="29"/>
      <c r="V14" s="29"/>
    </row>
    <row r="15" spans="2:38" x14ac:dyDescent="0.35">
      <c r="B15" s="18" t="s">
        <v>32</v>
      </c>
      <c r="C15" s="19">
        <v>12.364000000000001</v>
      </c>
      <c r="D15" s="19">
        <v>13.266951000000001</v>
      </c>
      <c r="E15" s="19">
        <v>14.6723</v>
      </c>
      <c r="F15" s="19">
        <v>15.136264661</v>
      </c>
      <c r="G15" s="19">
        <v>15.675835164</v>
      </c>
      <c r="H15" s="19">
        <v>15.800277686999998</v>
      </c>
      <c r="I15" s="19">
        <v>16.15240249</v>
      </c>
      <c r="J15" s="27">
        <f>(((I15*1000+O15)/'GDP deflators'!$H$4)/((E15*1000+N15)/'GDP deflators'!$D$4))^(1/4)-1</f>
        <v>5.4130987664959829E-3</v>
      </c>
      <c r="K15" s="27">
        <f>(((I15*1000+O15)/'GDP deflators'!$H$4)/((C15*1000+M15)/'GDP deflators'!$B$4))^(1/6)-1</f>
        <v>2.179264553835969E-2</v>
      </c>
      <c r="L15" s="30"/>
      <c r="M15" s="77"/>
      <c r="N15" s="77"/>
      <c r="O15" s="74"/>
      <c r="Q15" s="28"/>
      <c r="R15" s="28"/>
      <c r="S15" s="28"/>
      <c r="U15" s="29"/>
      <c r="V15" s="29"/>
    </row>
    <row r="16" spans="2:38" ht="17.5" x14ac:dyDescent="0.35">
      <c r="B16" s="18" t="s">
        <v>100</v>
      </c>
      <c r="C16" s="19">
        <v>14.355</v>
      </c>
      <c r="D16" s="19">
        <v>13.760614999999998</v>
      </c>
      <c r="E16" s="19">
        <v>14.683999999999999</v>
      </c>
      <c r="F16" s="19">
        <v>17.003999999999998</v>
      </c>
      <c r="G16" s="19">
        <v>17.276000000000003</v>
      </c>
      <c r="H16" s="19">
        <v>18.341000000000001</v>
      </c>
      <c r="I16" s="19">
        <v>19.64</v>
      </c>
      <c r="J16" s="27">
        <f>(((I16*1000+O16)/'GDP deflators'!$H$4)/((E16*1000+N16)/'GDP deflators'!$D$4))^(1/4)-1</f>
        <v>3.9055969648592814E-2</v>
      </c>
      <c r="K16" s="27">
        <f>(((I16*1000+O16)/'GDP deflators'!$H$4)/((C16*1000+M16)/'GDP deflators'!$B$4))^(1/6)-1</f>
        <v>1.8926139746685111E-2</v>
      </c>
      <c r="L16" s="30"/>
      <c r="M16" s="77"/>
      <c r="N16" s="77"/>
      <c r="O16" s="77">
        <v>-1200</v>
      </c>
      <c r="Q16" s="28"/>
      <c r="R16" s="28"/>
      <c r="S16" s="28"/>
      <c r="U16" s="29"/>
      <c r="V16" s="29"/>
    </row>
    <row r="17" spans="2:22" ht="17.5" x14ac:dyDescent="0.35">
      <c r="B17" s="18" t="s">
        <v>101</v>
      </c>
      <c r="C17" s="19">
        <v>7.7880000000000003</v>
      </c>
      <c r="D17" s="19">
        <v>6.9050000000000002</v>
      </c>
      <c r="E17" s="19">
        <v>7.1</v>
      </c>
      <c r="F17" s="19">
        <v>7.1</v>
      </c>
      <c r="G17" s="19">
        <v>7.1</v>
      </c>
      <c r="H17" s="19">
        <v>5.6</v>
      </c>
      <c r="I17" s="19">
        <v>5.5</v>
      </c>
      <c r="J17" s="27">
        <f>(((I17*1000+O17)/'GDP deflators'!$H$4)/((E17*1000+N17)/'GDP deflators'!$D$4))^(1/4)-1</f>
        <v>-7.9156362316905038E-2</v>
      </c>
      <c r="K17" s="27">
        <f>(((I17*1000+O17)/'GDP deflators'!$H$4)/((C17*1000+M17)/'GDP deflators'!$B$4))^(1/6)-1</f>
        <v>-7.7770079248631108E-2</v>
      </c>
      <c r="L17" s="30"/>
      <c r="M17" s="77"/>
      <c r="N17" s="77"/>
      <c r="O17" s="77"/>
      <c r="Q17" s="28"/>
      <c r="R17" s="28"/>
      <c r="S17" s="28"/>
      <c r="U17" s="29"/>
      <c r="V17" s="29"/>
    </row>
    <row r="18" spans="2:22" ht="17.5" x14ac:dyDescent="0.35">
      <c r="B18" s="18" t="s">
        <v>102</v>
      </c>
      <c r="C18" s="19">
        <v>4.032</v>
      </c>
      <c r="D18" s="19">
        <v>4.0032829999999997</v>
      </c>
      <c r="E18" s="19">
        <v>9.434130030502569</v>
      </c>
      <c r="F18" s="19">
        <v>7.9699999999999989</v>
      </c>
      <c r="G18" s="19">
        <v>9.0884599999999995</v>
      </c>
      <c r="H18" s="19">
        <v>10.906000000000001</v>
      </c>
      <c r="I18" s="19">
        <v>11.279920000000002</v>
      </c>
      <c r="J18" s="27">
        <f>(((I18*1000+O18)/'GDP deflators'!$H$4)/((E18*1000+N18)/'GDP deflators'!$D$4))^(1/4)-1</f>
        <v>2.6386301208299878E-2</v>
      </c>
      <c r="K18" s="27">
        <f>(((I18*1000+O18)/'GDP deflators'!$H$4)/((C18*1000+M18)/'GDP deflators'!$B$4))^(1/6)-1</f>
        <v>0.16006057272995622</v>
      </c>
      <c r="L18" s="30"/>
      <c r="M18" s="77"/>
      <c r="N18" s="77"/>
      <c r="O18" s="77"/>
      <c r="Q18" s="28"/>
      <c r="R18" s="28"/>
      <c r="S18" s="28"/>
      <c r="U18" s="29"/>
      <c r="V18" s="29"/>
    </row>
    <row r="19" spans="2:22" ht="17.5" x14ac:dyDescent="0.35">
      <c r="B19" s="18" t="s">
        <v>103</v>
      </c>
      <c r="C19" s="19">
        <v>1.095</v>
      </c>
      <c r="D19" s="19">
        <v>1.7869999999999999</v>
      </c>
      <c r="E19" s="19">
        <v>2.7</v>
      </c>
      <c r="F19" s="19">
        <v>2.9060000000000001</v>
      </c>
      <c r="G19" s="19">
        <v>3.1829999999999998</v>
      </c>
      <c r="H19" s="19">
        <v>2.5459999999999998</v>
      </c>
      <c r="I19" s="19">
        <v>2.8330000000000002</v>
      </c>
      <c r="J19" s="27">
        <f>(((I19*1000+O19)/'GDP deflators'!$H$4)/((E19*1000+N19)/'GDP deflators'!$D$4))^(1/4)-1</f>
        <v>-6.585466871049106E-3</v>
      </c>
      <c r="K19" s="27">
        <f>(((I19*1000+O19)/'GDP deflators'!$H$4)/((C19*1000+M19)/'GDP deflators'!$B$4))^(1/6)-1</f>
        <v>0.14504307995059196</v>
      </c>
      <c r="L19" s="30"/>
      <c r="M19" s="77"/>
      <c r="N19" s="77"/>
      <c r="O19" s="77"/>
      <c r="Q19" s="28"/>
      <c r="R19" s="28"/>
      <c r="S19" s="28"/>
      <c r="U19" s="29"/>
      <c r="V19" s="29"/>
    </row>
    <row r="20" spans="2:22" x14ac:dyDescent="0.35">
      <c r="B20" s="7" t="s">
        <v>40</v>
      </c>
      <c r="C20" s="19">
        <v>2.0550000000000002</v>
      </c>
      <c r="D20" s="19">
        <v>2.3003089999999999</v>
      </c>
      <c r="E20" s="19">
        <v>2.7330000000000001</v>
      </c>
      <c r="F20" s="19">
        <v>2.7602600000000002</v>
      </c>
      <c r="G20" s="19">
        <v>2.7811800000000004</v>
      </c>
      <c r="H20" s="19">
        <v>2.7559800000000001</v>
      </c>
      <c r="I20" s="19">
        <v>2.7398899999999999</v>
      </c>
      <c r="J20" s="27">
        <f>(((I20*1000+O20)/'GDP deflators'!$H$4)/((E20*1000+N20)/'GDP deflators'!$D$4))^(1/4)-1</f>
        <v>-1.7837879431088055E-2</v>
      </c>
      <c r="K20" s="27">
        <f>(((I20*1000+O20)/'GDP deflators'!$H$4)/((C20*1000+M20)/'GDP deflators'!$B$4))^(1/6)-1</f>
        <v>2.5266185509757122E-2</v>
      </c>
      <c r="L20" s="30"/>
      <c r="M20" s="77"/>
      <c r="N20" s="77"/>
      <c r="O20" s="77"/>
      <c r="Q20" s="28"/>
      <c r="R20" s="28"/>
      <c r="S20" s="28"/>
      <c r="U20" s="29"/>
      <c r="V20" s="29"/>
    </row>
    <row r="21" spans="2:22" x14ac:dyDescent="0.35">
      <c r="B21" s="18" t="s">
        <v>41</v>
      </c>
      <c r="C21" s="19">
        <v>0.96399999999999997</v>
      </c>
      <c r="D21" s="19">
        <v>1.508348</v>
      </c>
      <c r="E21" s="19">
        <v>1.496</v>
      </c>
      <c r="F21" s="19">
        <v>1.837529</v>
      </c>
      <c r="G21" s="19">
        <v>2.0385199999999997</v>
      </c>
      <c r="H21" s="19">
        <v>2.010669</v>
      </c>
      <c r="I21" s="19">
        <v>1.8936289999999998</v>
      </c>
      <c r="J21" s="27">
        <f>(((I21*1000+O21)/'GDP deflators'!$H$4)/((E21*1000+N21)/'GDP deflators'!$D$4))^(1/4)-1</f>
        <v>4.1119623237513059E-2</v>
      </c>
      <c r="K21" s="27">
        <f>(((I21*1000+O21)/'GDP deflators'!$H$4)/((C21*1000+M21)/'GDP deflators'!$B$4))^(1/6)-1</f>
        <v>9.3669399565877276E-2</v>
      </c>
      <c r="L21" s="30"/>
      <c r="M21" s="77"/>
      <c r="N21" s="77"/>
      <c r="O21" s="77"/>
      <c r="Q21" s="28"/>
      <c r="R21" s="28"/>
      <c r="S21" s="28"/>
      <c r="U21" s="29"/>
      <c r="V21" s="29"/>
    </row>
    <row r="22" spans="2:22" x14ac:dyDescent="0.35">
      <c r="B22" s="7" t="s">
        <v>42</v>
      </c>
      <c r="C22" s="19">
        <v>0.63200000000000001</v>
      </c>
      <c r="D22" s="19">
        <v>0.62488900000000003</v>
      </c>
      <c r="E22" s="19">
        <v>0.73099999999999976</v>
      </c>
      <c r="F22" s="19">
        <v>0.95793509560000023</v>
      </c>
      <c r="G22" s="19">
        <v>0.81054709560000016</v>
      </c>
      <c r="H22" s="19">
        <v>0.57586709560000005</v>
      </c>
      <c r="I22" s="19">
        <v>0.50799009560000008</v>
      </c>
      <c r="J22" s="27">
        <f>(((I22*1000+O22)/'GDP deflators'!$H$4)/((E22*1000+N22)/'GDP deflators'!$D$4))^(1/4)-1</f>
        <v>-0.10382200983120171</v>
      </c>
      <c r="K22" s="27">
        <f>(((I22*1000+O22)/'GDP deflators'!$H$4)/((C22*1000+M22)/'GDP deflators'!$B$4))^(1/6)-1</f>
        <v>-5.7663286384082357E-2</v>
      </c>
      <c r="L22" s="30"/>
      <c r="M22" s="77"/>
      <c r="N22" s="77"/>
      <c r="O22" s="77"/>
      <c r="Q22" s="28"/>
      <c r="R22" s="28"/>
      <c r="S22" s="28"/>
      <c r="U22" s="29"/>
      <c r="V22" s="29"/>
    </row>
    <row r="23" spans="2:22" x14ac:dyDescent="0.35">
      <c r="B23" s="7" t="s">
        <v>43</v>
      </c>
      <c r="C23" s="19">
        <v>0.72499999999999998</v>
      </c>
      <c r="D23" s="19">
        <v>0.74270899999999995</v>
      </c>
      <c r="E23" s="19">
        <v>0.87172099999999975</v>
      </c>
      <c r="F23" s="19">
        <v>0.88964300000000007</v>
      </c>
      <c r="G23" s="19">
        <v>0.61070900000000006</v>
      </c>
      <c r="H23" s="19">
        <v>0.47771999999999992</v>
      </c>
      <c r="I23" s="19">
        <v>0.30819600000000008</v>
      </c>
      <c r="J23" s="27">
        <f>(((I23*1000+O23)/'GDP deflators'!$H$4)/((E23*1000+N23)/'GDP deflators'!$D$4))^(1/4)-1</f>
        <v>-0.24312845331584887</v>
      </c>
      <c r="K23" s="27">
        <f>(((I23*1000+O23)/'GDP deflators'!$H$4)/((C23*1000+M23)/'GDP deflators'!$B$4))^(1/6)-1</f>
        <v>-0.15258154896680098</v>
      </c>
      <c r="L23" s="30"/>
      <c r="M23" s="77"/>
      <c r="N23" s="77"/>
      <c r="O23" s="77"/>
      <c r="Q23" s="28"/>
      <c r="R23" s="28"/>
      <c r="S23" s="28"/>
      <c r="U23" s="29"/>
      <c r="V23" s="29"/>
    </row>
    <row r="24" spans="2:22" ht="17.5" x14ac:dyDescent="0.35">
      <c r="B24" s="7" t="s">
        <v>104</v>
      </c>
      <c r="C24" s="19">
        <v>1E-3</v>
      </c>
      <c r="D24" s="19">
        <v>0.76947399999999999</v>
      </c>
      <c r="E24" s="19">
        <v>0.82823499999999994</v>
      </c>
      <c r="F24" s="19">
        <v>0.81892700000000018</v>
      </c>
      <c r="G24" s="19">
        <v>7.0984999999999993E-2</v>
      </c>
      <c r="H24" s="19">
        <v>6.1734999999999998E-2</v>
      </c>
      <c r="I24" s="19">
        <v>6.2895000000000006E-2</v>
      </c>
      <c r="J24" s="27">
        <f>(((I24*1000+O24)/'GDP deflators'!$H$4)/((E24*1000+N24)/'GDP deflators'!$D$4))^(1/4)-1</f>
        <v>-0.1916750930799459</v>
      </c>
      <c r="K24" s="27">
        <f>(((I24*1000+O24)/'GDP deflators'!$H$4)/((C24*1000+M24)/'GDP deflators'!$B$4))^(1/6)-1</f>
        <v>0.1215813642536967</v>
      </c>
      <c r="L24" s="30"/>
      <c r="M24" s="77"/>
      <c r="N24" s="77">
        <v>-823.26700000000005</v>
      </c>
      <c r="O24" s="77">
        <v>-60.61</v>
      </c>
      <c r="Q24" s="28"/>
      <c r="R24" s="28"/>
      <c r="S24" s="28"/>
      <c r="U24" s="29"/>
      <c r="V24" s="29"/>
    </row>
    <row r="25" spans="2:22" ht="17.5" x14ac:dyDescent="0.35">
      <c r="B25" s="7" t="s">
        <v>105</v>
      </c>
      <c r="C25" s="19">
        <v>0.43099999999999999</v>
      </c>
      <c r="D25" s="19">
        <v>0.36236099999999999</v>
      </c>
      <c r="E25" s="19">
        <v>0.48396900000000004</v>
      </c>
      <c r="F25" s="19">
        <v>0.622</v>
      </c>
      <c r="G25" s="19">
        <v>0.45150000000000007</v>
      </c>
      <c r="H25" s="19">
        <v>0.31870000000000004</v>
      </c>
      <c r="I25" s="19">
        <v>0.16800000000000001</v>
      </c>
      <c r="J25" s="27">
        <f>(((I25*1000+O25)/'GDP deflators'!$H$4)/((E25*1000+N25)/'GDP deflators'!$D$4))^(1/4)-1</f>
        <v>-0.18455381463100062</v>
      </c>
      <c r="K25" s="27">
        <f>(((I25*1000+O25)/'GDP deflators'!$H$4)/((C25*1000+M25)/'GDP deflators'!$B$4))^(1/6)-1</f>
        <v>-0.12848094629825546</v>
      </c>
      <c r="L25" s="30"/>
      <c r="M25" s="77">
        <v>-97</v>
      </c>
      <c r="N25" s="77">
        <v>-131.30000000000001</v>
      </c>
      <c r="O25" s="77"/>
      <c r="Q25" s="28"/>
      <c r="R25" s="28"/>
      <c r="S25" s="28"/>
      <c r="U25" s="29"/>
      <c r="V25" s="29"/>
    </row>
    <row r="26" spans="2:22" x14ac:dyDescent="0.35">
      <c r="B26" s="7" t="s">
        <v>47</v>
      </c>
      <c r="C26" s="19">
        <v>5.9669999999999996</v>
      </c>
      <c r="D26" s="19">
        <v>5.9202620000000001</v>
      </c>
      <c r="E26" s="19">
        <v>6.5458020538863746</v>
      </c>
      <c r="F26" s="19">
        <v>7.0539733111865619</v>
      </c>
      <c r="G26" s="19">
        <v>6.9561797488915378</v>
      </c>
      <c r="H26" s="19">
        <v>7.0695384842462641</v>
      </c>
      <c r="I26" s="19">
        <v>7.1288209911140843</v>
      </c>
      <c r="J26" s="27">
        <f>(((I26*1000+O26)/'GDP deflators'!$H$4)/((E26*1000+N26)/'GDP deflators'!$D$4))^(1/4)-1</f>
        <v>2.7057767055398418E-3</v>
      </c>
      <c r="K26" s="27">
        <f>(((I26*1000+O26)/'GDP deflators'!$H$4)/((C26*1000+M26)/'GDP deflators'!$B$4))^(1/6)-1</f>
        <v>6.6844552425198156E-3</v>
      </c>
      <c r="L26" s="30"/>
      <c r="M26" s="77"/>
      <c r="N26" s="77"/>
      <c r="O26" s="77"/>
      <c r="Q26" s="28"/>
      <c r="R26" s="28"/>
      <c r="S26" s="28"/>
      <c r="U26" s="29"/>
      <c r="V26" s="29"/>
    </row>
    <row r="27" spans="2:22" x14ac:dyDescent="0.35">
      <c r="B27" s="7" t="s">
        <v>48</v>
      </c>
      <c r="C27" s="19">
        <v>3.125</v>
      </c>
      <c r="D27" s="19">
        <v>3.200485</v>
      </c>
      <c r="E27" s="19">
        <v>3.3613822359169303</v>
      </c>
      <c r="F27" s="19">
        <v>3.559431354665624</v>
      </c>
      <c r="G27" s="19">
        <v>3.4698211402179666</v>
      </c>
      <c r="H27" s="19">
        <v>3.4989833382822431</v>
      </c>
      <c r="I27" s="19">
        <v>3.4978815232333509</v>
      </c>
      <c r="J27" s="27">
        <f>(((I27*1000+O27)/'GDP deflators'!$H$4)/((E27*1000+N27)/'GDP deflators'!$D$4))^(1/4)-1</f>
        <v>-8.6395124843385851E-3</v>
      </c>
      <c r="K27" s="27">
        <f>(((I27*1000+O27)/'GDP deflators'!$H$4)/((C27*1000+M27)/'GDP deflators'!$B$4))^(1/6)-1</f>
        <v>-4.1920338508741883E-3</v>
      </c>
      <c r="L27" s="30"/>
      <c r="M27" s="77"/>
      <c r="N27" s="77"/>
      <c r="O27" s="83"/>
      <c r="Q27" s="28"/>
      <c r="R27" s="28"/>
      <c r="S27" s="28"/>
      <c r="U27" s="29"/>
      <c r="V27" s="29"/>
    </row>
    <row r="28" spans="2:22" x14ac:dyDescent="0.35">
      <c r="B28" s="7" t="s">
        <v>49</v>
      </c>
      <c r="C28" s="19">
        <v>2.109</v>
      </c>
      <c r="D28" s="19">
        <v>2.0492330000000001</v>
      </c>
      <c r="E28" s="19">
        <v>2.1986039626084888</v>
      </c>
      <c r="F28" s="19">
        <v>2.4307886627009792</v>
      </c>
      <c r="G28" s="19">
        <v>2.4005337849821928</v>
      </c>
      <c r="H28" s="19">
        <v>2.4207259895513595</v>
      </c>
      <c r="I28" s="19">
        <v>2.4366857844773504</v>
      </c>
      <c r="J28" s="27">
        <f>(((I28*1000+O28)/'GDP deflators'!$H$4)/((E28*1000+N28)/'GDP deflators'!$D$4))^(1/4)-1</f>
        <v>7.1007918341616794E-3</v>
      </c>
      <c r="K28" s="27">
        <f>(((I28*1000+O28)/'GDP deflators'!$H$4)/((C28*1000+M28)/'GDP deflators'!$B$4))^(1/6)-1</f>
        <v>1.0833590982282093E-3</v>
      </c>
      <c r="L28" s="30"/>
      <c r="M28" s="77"/>
      <c r="N28" s="77"/>
      <c r="O28" s="77"/>
      <c r="Q28" s="28"/>
      <c r="R28" s="28"/>
      <c r="S28" s="28"/>
      <c r="U28" s="29"/>
      <c r="V28" s="29"/>
    </row>
    <row r="29" spans="2:22" x14ac:dyDescent="0.35">
      <c r="B29" s="7" t="s">
        <v>50</v>
      </c>
      <c r="C29" s="19">
        <v>0.32200000000000001</v>
      </c>
      <c r="D29" s="19">
        <v>0.41588199999999997</v>
      </c>
      <c r="E29" s="19">
        <v>0.40538625</v>
      </c>
      <c r="F29" s="19">
        <v>0.54201199999999994</v>
      </c>
      <c r="G29" s="19">
        <v>0.449714</v>
      </c>
      <c r="H29" s="19">
        <v>0.43729700000000005</v>
      </c>
      <c r="I29" s="19">
        <v>0.43899099999999996</v>
      </c>
      <c r="J29" s="27">
        <f>(((I29*1000+O29)/'GDP deflators'!$H$4)/((E29*1000+N29)/'GDP deflators'!$D$4))^(1/4)-1</f>
        <v>1.2821113629455372E-3</v>
      </c>
      <c r="K29" s="27">
        <f>(((I29*1000+O29)/'GDP deflators'!$H$4)/((C29*1000+M29)/'GDP deflators'!$B$4))^(1/6)-1</f>
        <v>2.9081351110149534E-2</v>
      </c>
      <c r="L29" s="30"/>
      <c r="M29" s="77"/>
      <c r="N29" s="77"/>
      <c r="O29" s="77"/>
      <c r="Q29" s="28"/>
      <c r="R29" s="28"/>
      <c r="S29" s="28"/>
      <c r="U29" s="29"/>
      <c r="V29" s="29"/>
    </row>
    <row r="30" spans="2:22" x14ac:dyDescent="0.35">
      <c r="B30" s="7" t="s">
        <v>51</v>
      </c>
      <c r="C30" s="19" t="s">
        <v>52</v>
      </c>
      <c r="D30" s="19" t="s">
        <v>52</v>
      </c>
      <c r="E30" s="19" t="s">
        <v>52</v>
      </c>
      <c r="F30" s="19">
        <v>0.06</v>
      </c>
      <c r="G30" s="19">
        <v>0.06</v>
      </c>
      <c r="H30" s="19">
        <v>0.06</v>
      </c>
      <c r="I30" s="19">
        <v>0.06</v>
      </c>
      <c r="J30" s="20" t="s">
        <v>52</v>
      </c>
      <c r="K30" s="20" t="s">
        <v>52</v>
      </c>
      <c r="L30" s="30"/>
      <c r="M30" s="77"/>
      <c r="N30" s="77"/>
      <c r="O30" s="77"/>
      <c r="Q30" s="28"/>
      <c r="R30" s="28"/>
      <c r="S30" s="28"/>
    </row>
    <row r="31" spans="2:22" x14ac:dyDescent="0.35">
      <c r="B31" s="8" t="s">
        <v>53</v>
      </c>
      <c r="C31" s="19">
        <v>0</v>
      </c>
      <c r="D31" s="19">
        <v>0</v>
      </c>
      <c r="E31" s="19">
        <v>1.0818234802305859</v>
      </c>
      <c r="F31" s="19">
        <v>2.3716311037380144</v>
      </c>
      <c r="G31" s="19">
        <v>2.380500450652586</v>
      </c>
      <c r="H31" s="19">
        <v>2.3887905024070912</v>
      </c>
      <c r="I31" s="19">
        <v>2.2843580780035091</v>
      </c>
      <c r="J31" s="20" t="s">
        <v>52</v>
      </c>
      <c r="K31" s="20" t="s">
        <v>52</v>
      </c>
      <c r="L31" s="30"/>
      <c r="M31" s="77"/>
      <c r="N31" s="77"/>
      <c r="O31" s="77"/>
      <c r="Q31" s="28"/>
      <c r="R31" s="28"/>
      <c r="S31" s="28"/>
    </row>
    <row r="32" spans="2:22" ht="17.5" x14ac:dyDescent="0.35">
      <c r="B32" s="7" t="s">
        <v>106</v>
      </c>
      <c r="C32" s="19" t="s">
        <v>52</v>
      </c>
      <c r="D32" s="19" t="s">
        <v>52</v>
      </c>
      <c r="E32" s="19" t="s">
        <v>52</v>
      </c>
      <c r="F32" s="19">
        <v>0.74217421022455987</v>
      </c>
      <c r="G32" s="19">
        <v>1.2190878462904966</v>
      </c>
      <c r="H32" s="19">
        <v>1.1503612438197901</v>
      </c>
      <c r="I32" s="19">
        <v>0.93066682425609204</v>
      </c>
      <c r="J32" s="20" t="s">
        <v>52</v>
      </c>
      <c r="K32" s="20" t="s">
        <v>52</v>
      </c>
      <c r="L32" s="30"/>
      <c r="M32" s="77"/>
      <c r="N32" s="77"/>
      <c r="O32" s="77"/>
      <c r="Q32" s="28"/>
      <c r="R32" s="28"/>
      <c r="S32" s="28"/>
    </row>
    <row r="33" spans="2:12" ht="16" thickBot="1" x14ac:dyDescent="0.4">
      <c r="B33" s="86" t="s">
        <v>107</v>
      </c>
      <c r="C33" s="87">
        <v>106.76300000000001</v>
      </c>
      <c r="D33" s="87">
        <v>114.588071</v>
      </c>
      <c r="E33" s="87">
        <v>131.30448441203686</v>
      </c>
      <c r="F33" s="87">
        <v>142.66685322794322</v>
      </c>
      <c r="G33" s="87">
        <v>145.2648184720743</v>
      </c>
      <c r="H33" s="87">
        <v>149.10898801545932</v>
      </c>
      <c r="I33" s="87">
        <v>151.91256800051099</v>
      </c>
      <c r="J33" s="90">
        <v>1.7999999999999999E-2</v>
      </c>
      <c r="K33" s="90">
        <v>3.5999999999999997E-2</v>
      </c>
      <c r="L33" s="30"/>
    </row>
    <row r="34" spans="2:12" ht="17.5" x14ac:dyDescent="0.35">
      <c r="B34" s="8" t="s">
        <v>108</v>
      </c>
      <c r="C34" s="89">
        <v>-0.56599999999999995</v>
      </c>
      <c r="D34" s="89">
        <v>0.17751500000000003</v>
      </c>
      <c r="E34" s="89">
        <v>-2.2051673659420898</v>
      </c>
      <c r="F34" s="11">
        <v>-3.6995336385758333</v>
      </c>
      <c r="G34" s="11">
        <v>-4.6028620707845764</v>
      </c>
      <c r="H34" s="11">
        <v>-7.1106548008331556</v>
      </c>
      <c r="I34" s="11">
        <v>-8.7812137438125522</v>
      </c>
      <c r="J34" s="85" t="s">
        <v>52</v>
      </c>
      <c r="K34" s="85" t="s">
        <v>52</v>
      </c>
      <c r="L34" s="30"/>
    </row>
    <row r="35" spans="2:12" ht="16" thickBot="1" x14ac:dyDescent="0.4">
      <c r="B35" s="86" t="s">
        <v>109</v>
      </c>
      <c r="C35" s="87">
        <f>C33+C34</f>
        <v>106.197</v>
      </c>
      <c r="D35" s="87">
        <f>D33+D34</f>
        <v>114.765586</v>
      </c>
      <c r="E35" s="87">
        <f>E33+E34</f>
        <v>129.09931704609477</v>
      </c>
      <c r="F35" s="87">
        <v>138.96731958936738</v>
      </c>
      <c r="G35" s="87">
        <v>140.66195640128973</v>
      </c>
      <c r="H35" s="87">
        <v>141.99717470790046</v>
      </c>
      <c r="I35" s="87">
        <v>143.13135425669847</v>
      </c>
      <c r="J35" s="88" t="s">
        <v>52</v>
      </c>
      <c r="K35" s="88" t="s">
        <v>52</v>
      </c>
      <c r="L35" s="30"/>
    </row>
    <row r="36" spans="2:12" x14ac:dyDescent="0.35">
      <c r="B36" s="84" t="s">
        <v>110</v>
      </c>
      <c r="C36" s="10" t="s">
        <v>52</v>
      </c>
      <c r="D36" s="10" t="s">
        <v>52</v>
      </c>
      <c r="E36" s="10" t="s">
        <v>52</v>
      </c>
      <c r="F36" s="11">
        <v>3.3273917501465475</v>
      </c>
      <c r="G36" s="11">
        <v>-0.62240268601468418</v>
      </c>
      <c r="H36" s="11">
        <v>-0.87918437940388683</v>
      </c>
      <c r="I36" s="11">
        <v>-1.8258118486002786</v>
      </c>
      <c r="J36" s="85" t="s">
        <v>52</v>
      </c>
      <c r="K36" s="85" t="s">
        <v>52</v>
      </c>
      <c r="L36" s="30"/>
    </row>
    <row r="37" spans="2:12" x14ac:dyDescent="0.35">
      <c r="B37" s="9" t="s">
        <v>111</v>
      </c>
      <c r="C37" s="10" t="s">
        <v>52</v>
      </c>
      <c r="D37" s="10" t="s">
        <v>52</v>
      </c>
      <c r="E37" s="10" t="s">
        <v>52</v>
      </c>
      <c r="F37" s="11">
        <v>135.6399278392208</v>
      </c>
      <c r="G37" s="11">
        <v>141.28435908730444</v>
      </c>
      <c r="H37" s="11">
        <v>142.87635908730434</v>
      </c>
      <c r="I37" s="11">
        <v>144.95716610529877</v>
      </c>
      <c r="J37" s="12" t="s">
        <v>52</v>
      </c>
      <c r="K37" s="12" t="s">
        <v>52</v>
      </c>
      <c r="L37" s="30"/>
    </row>
  </sheetData>
  <mergeCells count="2">
    <mergeCell ref="M3:O3"/>
    <mergeCell ref="J3:K3"/>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40581-5325-468D-81E1-975A816FE969}">
  <sheetPr>
    <tabColor theme="0" tint="-0.249977111117893"/>
  </sheetPr>
  <dimension ref="A1:J41"/>
  <sheetViews>
    <sheetView showGridLines="0" zoomScale="80" zoomScaleNormal="80" workbookViewId="0">
      <selection activeCell="E17" sqref="E17"/>
    </sheetView>
  </sheetViews>
  <sheetFormatPr defaultRowHeight="14.5" x14ac:dyDescent="0.35"/>
  <cols>
    <col min="1" max="1" width="33.26953125" bestFit="1" customWidth="1"/>
    <col min="2" max="8" width="11.81640625" customWidth="1"/>
  </cols>
  <sheetData>
    <row r="1" spans="1:8" x14ac:dyDescent="0.35">
      <c r="A1" s="1"/>
    </row>
    <row r="3" spans="1:8" ht="15.5" x14ac:dyDescent="0.35">
      <c r="A3" s="31"/>
      <c r="B3" s="101" t="s">
        <v>8</v>
      </c>
      <c r="C3" s="101" t="s">
        <v>9</v>
      </c>
      <c r="D3" s="101" t="s">
        <v>10</v>
      </c>
      <c r="E3" s="101" t="s">
        <v>11</v>
      </c>
      <c r="F3" s="101" t="s">
        <v>12</v>
      </c>
      <c r="G3" s="101" t="s">
        <v>13</v>
      </c>
      <c r="H3" s="101" t="s">
        <v>91</v>
      </c>
    </row>
    <row r="4" spans="1:8" ht="15.5" x14ac:dyDescent="0.35">
      <c r="A4" s="25" t="s">
        <v>112</v>
      </c>
      <c r="B4" s="102">
        <v>0.96338278868428839</v>
      </c>
      <c r="C4" s="102">
        <v>1</v>
      </c>
      <c r="D4" s="102">
        <v>1.0264542714263447</v>
      </c>
      <c r="E4" s="102">
        <v>1.0434558691517315</v>
      </c>
      <c r="F4" s="102">
        <v>1.0647099728831095</v>
      </c>
      <c r="G4" s="103">
        <v>1.0854422650416065</v>
      </c>
      <c r="H4" s="102">
        <v>1.1058605865339199</v>
      </c>
    </row>
    <row r="40" spans="1:10" x14ac:dyDescent="0.35">
      <c r="J40" s="2"/>
    </row>
    <row r="41" spans="1:10" x14ac:dyDescent="0.35">
      <c r="A41" s="3"/>
      <c r="B41" s="3"/>
      <c r="C41" s="3"/>
      <c r="D41" s="3"/>
      <c r="E41" s="3"/>
      <c r="F41" s="3"/>
      <c r="G41" s="3"/>
      <c r="H41" s="3"/>
      <c r="I41" s="3"/>
      <c r="J4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Table 5.1 TDEL</vt:lpstr>
      <vt:lpstr>Table 5.3 RDELex</vt:lpstr>
      <vt:lpstr>Table 5.4 CDEL</vt:lpstr>
      <vt:lpstr>GDP deflators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Levy, Cameron - HMT</dc:creator>
  <cp:keywords/>
  <dc:description/>
  <cp:lastModifiedBy>Lovegrove, Elizabeth - HMT</cp:lastModifiedBy>
  <cp:revision/>
  <dcterms:created xsi:type="dcterms:W3CDTF">2025-06-11T09:33:56Z</dcterms:created>
  <dcterms:modified xsi:type="dcterms:W3CDTF">2025-06-25T13:24:38Z</dcterms:modified>
  <cp:category/>
  <cp:contentStatus/>
</cp:coreProperties>
</file>